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_rels/pivotTable9.xml.rels" ContentType="application/vnd.openxmlformats-package.relationships+xml"/>
  <Override PartName="/xl/pivotTables/_rels/pivotTable10.xml.rels" ContentType="application/vnd.openxmlformats-package.relationships+xml"/>
  <Override PartName="/xl/pivotTables/_rels/pivotTable3.xml.rels" ContentType="application/vnd.openxmlformats-package.relationships+xml"/>
  <Override PartName="/xl/pivotTables/_rels/pivotTable8.xml.rels" ContentType="application/vnd.openxmlformats-package.relationships+xml"/>
  <Override PartName="/xl/pivotTables/_rels/pivotTable7.xml.rels" ContentType="application/vnd.openxmlformats-package.relationships+xml"/>
  <Override PartName="/xl/pivotTables/_rels/pivotTable6.xml.rels" ContentType="application/vnd.openxmlformats-package.relationships+xml"/>
  <Override PartName="/xl/pivotTables/_rels/pivotTable5.xml.rels" ContentType="application/vnd.openxmlformats-package.relationships+xml"/>
  <Override PartName="/xl/pivotTables/_rels/pivotTable4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9.xml" ContentType="application/vnd.openxmlformats-officedocument.spreadsheetml.pivotTable+xml"/>
  <Override PartName="/xl/styles.xml" ContentType="application/vnd.openxmlformats-officedocument.spreadsheetml.styles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16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pivotCache/_rels/pivotCacheDefinition1.xml.rels" ContentType="application/vnd.openxmlformats-package.relationships+xml"/>
  <Override PartName="/xl/pivotCache/_rels/pivotCacheDefinition10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4.xml.rels" ContentType="application/vnd.openxmlformats-package.relationships+xml"/>
  <Override PartName="/xl/pivotCache/_rels/pivotCacheDefinition8.xml.rels" ContentType="application/vnd.openxmlformats-package.relationships+xml"/>
  <Override PartName="/xl/pivotCache/_rels/pivotCacheDefinition5.xml.rels" ContentType="application/vnd.openxmlformats-package.relationships+xml"/>
  <Override PartName="/xl/pivotCache/_rels/pivotCacheDefinition9.xml.rels" ContentType="application/vnd.openxmlformats-package.relationships+xml"/>
  <Override PartName="/xl/pivotCache/_rels/pivotCacheDefinition6.xml.rels" ContentType="application/vnd.openxmlformats-package.relationships+xml"/>
  <Override PartName="/xl/pivotCache/_rels/pivotCacheDefinition7.xml.rels" ContentType="application/vnd.openxmlformats-package.relationships+xml"/>
  <Override PartName="/xl/pivotCache/pivotCacheDefinition7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Records9.xml" ContentType="application/vnd.openxmlformats-officedocument.spreadsheetml.pivotCacheRecords+xml"/>
  <Override PartName="/xl/pivotCache/pivotCacheRecords8.xml" ContentType="application/vnd.openxmlformats-officedocument.spreadsheetml.pivotCacheRecords+xml"/>
  <Override PartName="/xl/pivotCache/pivotCacheRecords7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FE" sheetId="1" state="visible" r:id="rId3"/>
    <sheet name="TFE Pivot" sheetId="2" state="visible" r:id="rId4"/>
    <sheet name="WoA" sheetId="3" state="visible" r:id="rId5"/>
    <sheet name="WoA Pivot" sheetId="4" state="visible" r:id="rId6"/>
    <sheet name="HoA" sheetId="5" state="visible" r:id="rId7"/>
    <sheet name="HoA Pivot" sheetId="6" state="visible" r:id="rId8"/>
    <sheet name="Era 1" sheetId="7" state="visible" r:id="rId9"/>
    <sheet name="Era 1 Pivot" sheetId="8" state="visible" r:id="rId10"/>
    <sheet name="AoL" sheetId="9" state="visible" r:id="rId11"/>
    <sheet name="AoL Pivot" sheetId="10" state="visible" r:id="rId12"/>
    <sheet name="SoS" sheetId="11" state="visible" r:id="rId13"/>
    <sheet name="SoS Pivot" sheetId="12" state="visible" r:id="rId14"/>
    <sheet name="BoM" sheetId="13" state="visible" r:id="rId15"/>
    <sheet name="BoM Pivot" sheetId="14" state="visible" r:id="rId16"/>
    <sheet name="TLM" sheetId="15" state="visible" r:id="rId17"/>
    <sheet name="TLM Pivot" sheetId="16" state="visible" r:id="rId18"/>
    <sheet name="Era 2" sheetId="17" state="visible" r:id="rId19"/>
    <sheet name="Era 2 Pivot" sheetId="18" state="visible" r:id="rId20"/>
    <sheet name="SH Pivot" sheetId="19" state="visible" r:id="rId21"/>
    <sheet name="SH" sheetId="20" state="visible" r:id="rId22"/>
  </sheets>
  <calcPr iterateCount="100" refMode="A1" iterate="false" iterateDelta="0.0001"/>
  <pivotCaches>
    <pivotCache cacheId="1" r:id="rId24"/>
    <pivotCache cacheId="2" r:id="rId25"/>
    <pivotCache cacheId="3" r:id="rId26"/>
    <pivotCache cacheId="4" r:id="rId27"/>
    <pivotCache cacheId="5" r:id="rId28"/>
    <pivotCache cacheId="6" r:id="rId29"/>
    <pivotCache cacheId="7" r:id="rId30"/>
    <pivotCache cacheId="8" r:id="rId31"/>
    <pivotCache cacheId="9" r:id="rId32"/>
    <pivotCache cacheId="10" r:id="rId33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<sst xmlns="http://schemas.openxmlformats.org/spreadsheetml/2006/main" count="1387" uniqueCount="96">
  <si>
    <t xml:space="preserve">Part</t>
  </si>
  <si>
    <t xml:space="preserve">Chapter</t>
  </si>
  <si>
    <t xml:space="preserve">Character</t>
  </si>
  <si>
    <t xml:space="preserve">Word Count</t>
  </si>
  <si>
    <t xml:space="preserve">PoV _number</t>
  </si>
  <si>
    <t xml:space="preserve">PoV</t>
  </si>
  <si>
    <t xml:space="preserve">PoV_percent</t>
  </si>
  <si>
    <t xml:space="preserve">Word_percent</t>
  </si>
  <si>
    <t xml:space="preserve">Chapter Words</t>
  </si>
  <si>
    <t xml:space="preserve">carryover</t>
  </si>
  <si>
    <t xml:space="preserve">Chapter Word_percent</t>
  </si>
  <si>
    <t xml:space="preserve">PoVs/Ch</t>
  </si>
  <si>
    <t xml:space="preserve">number_PoVs/Part</t>
  </si>
  <si>
    <t xml:space="preserve">Part </t>
  </si>
  <si>
    <t xml:space="preserve">chapter name</t>
  </si>
  <si>
    <t xml:space="preserve">Prologue</t>
  </si>
  <si>
    <t xml:space="preserve">Tresting</t>
  </si>
  <si>
    <t xml:space="preserve">Kelsier</t>
  </si>
  <si>
    <t xml:space="preserve">Mennis</t>
  </si>
  <si>
    <t xml:space="preserve">Vin</t>
  </si>
  <si>
    <t xml:space="preserve">Part 1: The Survivor of Hathsin</t>
  </si>
  <si>
    <t xml:space="preserve">Part 2: Rebels Beneath a Sky of Ash</t>
  </si>
  <si>
    <t xml:space="preserve">Part 3: Children of a Bleeding Sun</t>
  </si>
  <si>
    <t xml:space="preserve">Part 4: Dancers In A Sea Of Mist</t>
  </si>
  <si>
    <t xml:space="preserve">Elend</t>
  </si>
  <si>
    <t xml:space="preserve">Walin</t>
  </si>
  <si>
    <t xml:space="preserve">Part 5: Believers In A Forgotten World</t>
  </si>
  <si>
    <t xml:space="preserve">Dockson</t>
  </si>
  <si>
    <t xml:space="preserve">Kar</t>
  </si>
  <si>
    <t xml:space="preserve">Epilogue</t>
  </si>
  <si>
    <t xml:space="preserve">SUM of PoV</t>
  </si>
  <si>
    <t xml:space="preserve">SUM of PoV %</t>
  </si>
  <si>
    <t xml:space="preserve">SUM of Word Count</t>
  </si>
  <si>
    <t xml:space="preserve">SUM of Word %</t>
  </si>
  <si>
    <t xml:space="preserve">Total Result</t>
  </si>
  <si>
    <t xml:space="preserve">PoV #</t>
  </si>
  <si>
    <t xml:space="preserve">PoV %</t>
  </si>
  <si>
    <t xml:space="preserve">Word %</t>
  </si>
  <si>
    <t xml:space="preserve">Chapter Word %</t>
  </si>
  <si>
    <t xml:space="preserve"># PoVs/Ch</t>
  </si>
  <si>
    <t xml:space="preserve"># PoVs/Part</t>
  </si>
  <si>
    <t xml:space="preserve">Part 1: Heir of the Survivor</t>
  </si>
  <si>
    <t xml:space="preserve">Sazed</t>
  </si>
  <si>
    <t xml:space="preserve">Part 2: Ghosts in the Mist</t>
  </si>
  <si>
    <t xml:space="preserve">Zane</t>
  </si>
  <si>
    <t xml:space="preserve">Straff</t>
  </si>
  <si>
    <t xml:space="preserve">Part 3: King</t>
  </si>
  <si>
    <t xml:space="preserve">Philen</t>
  </si>
  <si>
    <t xml:space="preserve">Breeze</t>
  </si>
  <si>
    <t xml:space="preserve">Part 4: Knives</t>
  </si>
  <si>
    <t xml:space="preserve">Wellen</t>
  </si>
  <si>
    <t xml:space="preserve">Part 5: Snow and Ash</t>
  </si>
  <si>
    <t xml:space="preserve">Allrianne</t>
  </si>
  <si>
    <t xml:space="preserve">Cett</t>
  </si>
  <si>
    <t xml:space="preserve">Marsh</t>
  </si>
  <si>
    <t xml:space="preserve">Fatren</t>
  </si>
  <si>
    <t xml:space="preserve">Part 1: Legacy of the Survivor</t>
  </si>
  <si>
    <t xml:space="preserve">TenSoon</t>
  </si>
  <si>
    <t xml:space="preserve">Spook</t>
  </si>
  <si>
    <t xml:space="preserve">Part 2: Cloth and Glass</t>
  </si>
  <si>
    <t xml:space="preserve">Part 3: The Broken Skies</t>
  </si>
  <si>
    <t xml:space="preserve">Part 4: Beautiful Destroyer</t>
  </si>
  <si>
    <t xml:space="preserve">Part 5: Truth</t>
  </si>
  <si>
    <t xml:space="preserve">Human</t>
  </si>
  <si>
    <t xml:space="preserve">(empty)</t>
  </si>
  <si>
    <t xml:space="preserve">Book</t>
  </si>
  <si>
    <t xml:space="preserve">Wax</t>
  </si>
  <si>
    <t xml:space="preserve">Marasi</t>
  </si>
  <si>
    <t xml:space="preserve">Wayne</t>
  </si>
  <si>
    <t xml:space="preserve">Miles</t>
  </si>
  <si>
    <t xml:space="preserve">Winsting</t>
  </si>
  <si>
    <t xml:space="preserve">Steris</t>
  </si>
  <si>
    <t xml:space="preserve">Migs</t>
  </si>
  <si>
    <t xml:space="preserve">Templeton</t>
  </si>
  <si>
    <t xml:space="preserve">Irich</t>
  </si>
  <si>
    <t xml:space="preserve">Edwarn</t>
  </si>
  <si>
    <t xml:space="preserve">Jordis</t>
  </si>
  <si>
    <t xml:space="preserve">Telsin</t>
  </si>
  <si>
    <t xml:space="preserve">MeLaan</t>
  </si>
  <si>
    <t xml:space="preserve">Wellid</t>
  </si>
  <si>
    <t xml:space="preserve">Epilogue 1</t>
  </si>
  <si>
    <t xml:space="preserve">Prasanva</t>
  </si>
  <si>
    <t xml:space="preserve">Epilogue 2</t>
  </si>
  <si>
    <t xml:space="preserve">Epilogue 3</t>
  </si>
  <si>
    <t xml:space="preserve">Allriandre</t>
  </si>
  <si>
    <t xml:space="preserve">Epilogue 4</t>
  </si>
  <si>
    <t xml:space="preserve">Epilogue 5</t>
  </si>
  <si>
    <t xml:space="preserve">Ranette</t>
  </si>
  <si>
    <t xml:space="preserve">Epilogue 6</t>
  </si>
  <si>
    <t xml:space="preserve">Epilogue 7</t>
  </si>
  <si>
    <t xml:space="preserve">Part 1: Empire</t>
  </si>
  <si>
    <t xml:space="preserve">Part 2: Well</t>
  </si>
  <si>
    <t xml:space="preserve">Part 3: Spirit</t>
  </si>
  <si>
    <t xml:space="preserve">Part 4: Journey</t>
  </si>
  <si>
    <t xml:space="preserve">Part 5: Ire</t>
  </si>
  <si>
    <t xml:space="preserve">Part 6: Hero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</si>
</sst>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<Relationship Id="rId24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2.xml"/><Relationship Id="rId26" Type="http://schemas.openxmlformats.org/officeDocument/2006/relationships/pivotCacheDefinition" Target="pivotCache/pivotCacheDefinition3.xml"/><Relationship Id="rId27" Type="http://schemas.openxmlformats.org/officeDocument/2006/relationships/pivotCacheDefinition" Target="pivotCache/pivotCacheDefinition4.xml"/><Relationship Id="rId28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6.xml"/><Relationship Id="rId30" Type="http://schemas.openxmlformats.org/officeDocument/2006/relationships/pivotCacheDefinition" Target="pivotCache/pivotCacheDefinition7.xml"/><Relationship Id="rId31" Type="http://schemas.openxmlformats.org/officeDocument/2006/relationships/pivotCacheDefinition" Target="pivotCache/pivotCacheDefinition8.xml"/><Relationship Id="rId32" Type="http://schemas.openxmlformats.org/officeDocument/2006/relationships/pivotCacheDefinition" Target="pivotCache/pivotCacheDefinition9.xml"/><Relationship Id="rId33" Type="http://schemas.openxmlformats.org/officeDocument/2006/relationships/pivotCacheDefinition" Target="pivotCache/pivotCacheDefinition10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10.xml.rels><?xml version="1.0" encoding="UTF-8"?>
<Relationships xmlns="http://schemas.openxmlformats.org/package/2006/relationships"><Relationship Id="rId1" Type="http://schemas.openxmlformats.org/officeDocument/2006/relationships/pivotCacheRecords" Target="pivotCacheRecords10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_rels/pivotCacheDefinition5.xml.rels><?xml version="1.0" encoding="UTF-8"?>
<Relationships xmlns="http://schemas.openxmlformats.org/package/2006/relationships"><Relationship Id="rId1" Type="http://schemas.openxmlformats.org/officeDocument/2006/relationships/pivotCacheRecords" Target="pivotCacheRecords5.xml"/>
</Relationships>
</file>

<file path=xl/pivotCache/_rels/pivotCacheDefinition6.xml.rels><?xml version="1.0" encoding="UTF-8"?>
<Relationships xmlns="http://schemas.openxmlformats.org/package/2006/relationships"><Relationship Id="rId1" Type="http://schemas.openxmlformats.org/officeDocument/2006/relationships/pivotCacheRecords" Target="pivotCacheRecords6.xml"/>
</Relationships>
</file>

<file path=xl/pivotCache/_rels/pivotCacheDefinition7.xml.rels><?xml version="1.0" encoding="UTF-8"?>
<Relationships xmlns="http://schemas.openxmlformats.org/package/2006/relationships"><Relationship Id="rId1" Type="http://schemas.openxmlformats.org/officeDocument/2006/relationships/pivotCacheRecords" Target="pivotCacheRecords7.xml"/>
</Relationships>
</file>

<file path=xl/pivotCache/_rels/pivotCacheDefinition8.xml.rels><?xml version="1.0" encoding="UTF-8"?>
<Relationships xmlns="http://schemas.openxmlformats.org/package/2006/relationships"><Relationship Id="rId1" Type="http://schemas.openxmlformats.org/officeDocument/2006/relationships/pivotCacheRecords" Target="pivotCacheRecords8.xml"/>
</Relationships>
</file>

<file path=xl/pivotCache/_rels/pivotCacheDefinition9.xml.rels><?xml version="1.0" encoding="UTF-8"?>
<Relationships xmlns="http://schemas.openxmlformats.org/package/2006/relationships"><Relationship Id="rId1" Type="http://schemas.openxmlformats.org/officeDocument/2006/relationships/pivotCacheRecords" Target="pivotCacheRecords9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6" createdVersion="3">
  <cacheSource type="worksheet">
    <worksheetSource ref="A1:O77" sheet="TFE"/>
  </cacheSource>
  <cacheFields count="15">
    <cacheField name="Part" numFmtId="0">
      <sharedItems containsMixedTypes="1" containsNumber="1" containsInteger="1" minValue="1" maxValue="5" count="7">
        <n v="1"/>
        <n v="2"/>
        <n v="3"/>
        <n v="4"/>
        <n v="5"/>
        <s v="Epilogue"/>
        <s v="Prologue"/>
      </sharedItems>
    </cacheField>
    <cacheField name="Chapter" numFmtId="0">
      <sharedItems containsMixedTypes="1" containsNumber="1" containsInteger="1" minValue="1" maxValue="38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s v="Epilogue"/>
        <s v="Prologue"/>
      </sharedItems>
    </cacheField>
    <cacheField name="Character" numFmtId="0">
      <sharedItems count="8">
        <s v="Dockson"/>
        <s v="Elend"/>
        <s v="Kar"/>
        <s v="Kelsier"/>
        <s v="Mennis"/>
        <s v="Tresting"/>
        <s v="Vin"/>
        <s v="Walin"/>
      </sharedItems>
    </cacheField>
    <cacheField name="Word Count" numFmtId="0">
      <sharedItems containsSemiMixedTypes="0" containsString="0" containsNumber="1" containsInteger="1" minValue="72" maxValue="8467" count="75">
        <n v="72"/>
        <n v="161"/>
        <n v="187"/>
        <n v="247"/>
        <n v="296"/>
        <n v="313"/>
        <n v="358"/>
        <n v="417"/>
        <n v="418"/>
        <n v="479"/>
        <n v="581"/>
        <n v="584"/>
        <n v="622"/>
        <n v="770"/>
        <n v="876"/>
        <n v="899"/>
        <n v="934"/>
        <n v="951"/>
        <n v="1037"/>
        <n v="1076"/>
        <n v="1095"/>
        <n v="1102"/>
        <n v="1154"/>
        <n v="1216"/>
        <n v="1218"/>
        <n v="1260"/>
        <n v="1271"/>
        <n v="1327"/>
        <n v="1575"/>
        <n v="1762"/>
        <n v="1793"/>
        <n v="1808"/>
        <n v="1912"/>
        <n v="2030"/>
        <n v="2132"/>
        <n v="2185"/>
        <n v="2387"/>
        <n v="2489"/>
        <n v="2552"/>
        <n v="2699"/>
        <n v="2713"/>
        <n v="2776"/>
        <n v="2957"/>
        <n v="2976"/>
        <n v="3038"/>
        <n v="3137"/>
        <n v="3171"/>
        <n v="3252"/>
        <n v="3419"/>
        <n v="3436"/>
        <n v="3609"/>
        <n v="3795"/>
        <n v="3809"/>
        <n v="3930"/>
        <n v="3933"/>
        <n v="4018"/>
        <n v="4074"/>
        <n v="4141"/>
        <n v="4405"/>
        <n v="4454"/>
        <n v="4591"/>
        <n v="4774"/>
        <n v="4940"/>
        <n v="5231"/>
        <n v="5466"/>
        <n v="5493"/>
        <n v="5681"/>
        <n v="5889"/>
        <n v="6045"/>
        <n v="6205"/>
        <n v="6451"/>
        <n v="7227"/>
        <n v="7542"/>
        <n v="7595"/>
        <n v="8467"/>
      </sharedItems>
    </cacheField>
    <cacheField name="PoV #" numFmtId="0">
      <sharedItems containsSemiMixedTypes="0" containsString="0" containsNumber="1" containsInteger="1" minValue="1" maxValue="76" count="7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</sharedItems>
    </cacheField>
    <cacheField name="PoV" numFmtId="0">
      <sharedItems containsSemiMixedTypes="0" containsString="0" containsNumber="1" containsInteger="1" minValue="1" maxValue="1" count="1">
        <n v="1"/>
      </sharedItems>
    </cacheField>
    <cacheField name="PoV %" numFmtId="0">
      <sharedItems containsSemiMixedTypes="0" containsString="0" containsNumber="1" minValue="0.0131578947368421" maxValue="0.01315789474" count="2">
        <n v="0.0131578947368421"/>
        <n v="0.01315789474"/>
      </sharedItems>
    </cacheField>
    <cacheField name="Word %" numFmtId="0">
      <sharedItems containsSemiMixedTypes="0" containsString="0" containsNumber="1" minValue="0.00034268906203148" maxValue="0.0402992817808408" count="75">
        <n v="0.00034268906203148"/>
        <n v="0.000766290819264837"/>
        <n v="0.000890039647220649"/>
        <n v="0.00117561386558022"/>
        <n v="0.00140883281057386"/>
        <n v="0.00148974550577574"/>
        <n v="0.00170392616954541"/>
        <n v="0.00198474081759899"/>
        <n v="0.00198950038790498"/>
        <n v="0.00227983417657054"/>
        <n v="0.0027653103477818"/>
        <n v="0.00277958905869978"/>
        <n v="0.00296045273032751"/>
        <n v="0.00366486913561444"/>
        <n v="0.00416938358804967"/>
        <n v="0.00427885370508751"/>
        <n v="0.00444543866579725"/>
        <n v="0.00452635136099913"/>
        <n v="0.00493567440731451"/>
        <n v="0.00512129764924823"/>
        <n v="0.00521172948506209"/>
        <n v="0.00524504647720404"/>
        <n v="0.00549254413311566"/>
        <n v="0.00578763749208722"/>
        <n v="0.0057971566326992"/>
        <n v="0.0059970585855509"/>
        <n v="0.00604941385891682"/>
        <n v="0.00631594979605241"/>
        <n v="0.00749632323193862"/>
        <n v="0.00838636287915927"/>
        <n v="0.00853390955864505"/>
        <n v="0.00860530311323494"/>
        <n v="0.00910029842505819"/>
        <n v="0.00966192772116533"/>
        <n v="0.0101474038923766"/>
        <n v="0.0103996611185942"/>
        <n v="0.0113610943204048"/>
        <n v="0.011846570491616"/>
        <n v="0.0121464234208936"/>
        <n v="0.0128460802558745"/>
        <n v="0.0129127142401584"/>
        <n v="0.0132125671694359"/>
        <n v="0.0140740493948206"/>
        <n v="0.0141644812306345"/>
        <n v="0.0144595745896061"/>
        <n v="0.0149307720498993"/>
        <n v="0.0150925974403031"/>
        <n v="0.0154781226350885"/>
        <n v="0.0162729708761893"/>
        <n v="0.0163538835713912"/>
        <n v="0.0171772892343279"/>
        <n v="0.0180625693112426"/>
        <n v="0.0181292032955265"/>
        <n v="0.0187051113025516"/>
        <n v="0.0187193900134696"/>
        <n v="0.019123953489479"/>
        <n v="0.0193904894266146"/>
        <n v="0.0197093806371161"/>
        <n v="0.0209659071978982"/>
        <n v="0.0211991261428918"/>
        <n v="0.0218511872748128"/>
        <n v="0.0227221886408095"/>
        <n v="0.0235122773116043"/>
        <n v="0.0248973122706482"/>
        <n v="0.0260158112925565"/>
        <n v="0.0261443196908183"/>
        <n v="0.027039118908345"/>
        <n v="0.0280291095319915"/>
        <n v="0.0287716024997263"/>
        <n v="0.0295331337486852"/>
        <n v="0.0307039880439594"/>
        <n v="0.0343974146014098"/>
        <n v="0.0358966792477975"/>
        <n v="0.0361489364740151"/>
        <n v="0.0402992817808408"/>
      </sharedItems>
    </cacheField>
    <cacheField name="Chapter Words" numFmtId="0">
      <sharedItems containsSemiMixedTypes="0" containsString="0" containsNumber="1" containsInteger="1" minValue="0" maxValue="8467" count="41">
        <n v="0"/>
        <n v="1762"/>
        <n v="2957"/>
        <n v="3064"/>
        <n v="3436"/>
        <n v="3609"/>
        <n v="3795"/>
        <n v="3930"/>
        <n v="3933"/>
        <n v="4018"/>
        <n v="4141"/>
        <n v="4245"/>
        <n v="4273"/>
        <n v="4314"/>
        <n v="4454"/>
        <n v="4591"/>
        <n v="4708"/>
        <n v="4774"/>
        <n v="4912"/>
        <n v="4916"/>
        <n v="4932"/>
        <n v="5231"/>
        <n v="5349"/>
        <n v="5466"/>
        <n v="5493"/>
        <n v="5663"/>
        <n v="5741"/>
        <n v="5889"/>
        <n v="6045"/>
        <n v="6116"/>
        <n v="6158"/>
        <n v="6205"/>
        <n v="6224"/>
        <n v="6451"/>
        <n v="6941"/>
        <n v="7104"/>
        <n v="7227"/>
        <n v="7490"/>
        <n v="7542"/>
        <n v="7595"/>
        <n v="8467"/>
      </sharedItems>
    </cacheField>
    <cacheField name="carryover" numFmtId="0">
      <sharedItems containsSemiMixedTypes="0" containsString="0" containsNumber="1" containsInteger="1" minValue="0" maxValue="5290" count="34">
        <n v="0"/>
        <n v="770"/>
        <n v="1102"/>
        <n v="1218"/>
        <n v="1260"/>
        <n v="1327"/>
        <n v="1575"/>
        <n v="1793"/>
        <n v="1808"/>
        <n v="1912"/>
        <n v="2159"/>
        <n v="2455"/>
        <n v="2526"/>
        <n v="2616"/>
        <n v="2776"/>
        <n v="2800"/>
        <n v="2976"/>
        <n v="3038"/>
        <n v="3089"/>
        <n v="3161"/>
        <n v="3238"/>
        <n v="3252"/>
        <n v="3403"/>
        <n v="3579"/>
        <n v="3619"/>
        <n v="3766"/>
        <n v="3809"/>
        <n v="3879"/>
        <n v="4071"/>
        <n v="4074"/>
        <n v="4195"/>
        <n v="4405"/>
        <n v="4495"/>
        <n v="5290"/>
      </sharedItems>
    </cacheField>
    <cacheField name="Chapter Word %" numFmtId="0">
      <sharedItems containsSemiMixedTypes="0" containsString="0" containsNumber="1" minValue="0" maxValue="0.0404807779652995" count="41">
        <n v="0"/>
        <n v="0.00842413260598295"/>
        <n v="0.0141374347990304"/>
        <n v="0.0146490024430941"/>
        <n v="0.0164275366822687"/>
        <n v="0.0172546507236053"/>
        <n v="0.0181439178431926"/>
        <n v="0.0187893536557963"/>
        <n v="0.0188036966738541"/>
        <n v="0.0192100821854935"/>
        <n v="0.0197981459258657"/>
        <n v="0.0202953705518715"/>
        <n v="0.0204292387204116"/>
        <n v="0.0206252599672023"/>
        <n v="0.0212946008099024"/>
        <n v="0.0219495986345447"/>
        <n v="0.0225089763388012"/>
        <n v="0.0228245227360741"/>
        <n v="0.0234843015667357"/>
        <n v="0.0235034255908128"/>
        <n v="0.0235799216871214"/>
        <n v="0.0250094424868881"/>
        <n v="0.0255736011971639"/>
        <n v="0.0261329789014204"/>
        <n v="0.0262620660639412"/>
        <n v="0.0270748370872199"/>
        <n v="0.0274477555567242"/>
        <n v="0.0281553444475787"/>
        <n v="0.0289011813865874"/>
        <n v="0.0292406328139567"/>
        <n v="0.0294414350667668"/>
        <n v="0.0296661423496732"/>
        <n v="0.0297569814640397"/>
        <n v="0.0308422698304177"/>
        <n v="0.0331849627798681"/>
        <n v="0.0339642667610119"/>
        <n v="0.0345523305013841"/>
        <n v="0.0358097350844565"/>
        <n v="0.0360583473974594"/>
        <n v="0.0363117407164816"/>
        <n v="0.0404807779652995"/>
      </sharedItems>
    </cacheField>
    <cacheField name="# PoVs/Ch" numFmtId="0">
      <sharedItems containsSemiMixedTypes="0" containsString="0" containsNumber="1" containsInteger="1" minValue="0" maxValue="6" count="6">
        <n v="0"/>
        <n v="1"/>
        <n v="2"/>
        <n v="3"/>
        <n v="4"/>
        <n v="6"/>
      </sharedItems>
    </cacheField>
    <cacheField name="carryover2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# PoVs/Part" numFmtId="0">
      <sharedItems containsSemiMixedTypes="0" containsString="0" containsNumber="1" containsInteger="1" minValue="0" maxValue="26" count="8">
        <n v="0"/>
        <n v="1"/>
        <n v="3"/>
        <n v="7"/>
        <n v="11"/>
        <n v="12"/>
        <n v="14"/>
        <n v="26"/>
      </sharedItems>
    </cacheField>
    <cacheField name="carryover3" numFmtId="0">
      <sharedItems containsSemiMixedTypes="0" containsString="0" containsNumber="1" containsInteger="1" minValue="0" maxValue="25" count="2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cordCount="26" createdVersion="3">
  <cacheSource type="worksheet">
    <worksheetSource ref="A1:O85" sheet="SH"/>
  </cacheSource>
  <cacheFields count="15">
    <cacheField name="Part" numFmtId="0">
      <sharedItems containsBlank="1" containsMixedTypes="1" containsNumber="1" containsInteger="1" minValue="1" maxValue="6" count="8">
        <n v="1"/>
        <n v="2"/>
        <n v="3"/>
        <n v="4"/>
        <n v="5"/>
        <n v="6"/>
        <s v="Epilogue"/>
        <m/>
      </sharedItems>
    </cacheField>
    <cacheField name="Chapter" numFmtId="0">
      <sharedItems containsBlank="1" containsMixedTypes="1" containsNumber="1" containsInteger="1" minValue="1" maxValue="9" count="11">
        <n v="1"/>
        <n v="2"/>
        <n v="3"/>
        <n v="4"/>
        <n v="5"/>
        <n v="6"/>
        <n v="7"/>
        <n v="8"/>
        <n v="9"/>
        <s v="Epilogue"/>
        <m/>
      </sharedItems>
    </cacheField>
    <cacheField name="Character" numFmtId="0">
      <sharedItems containsBlank="1" count="3">
        <s v="Kelsier"/>
        <s v="Spook"/>
        <m/>
      </sharedItems>
    </cacheField>
    <cacheField name="Word Count" numFmtId="0">
      <sharedItems containsString="0" containsBlank="1" containsNumber="1" containsInteger="1" minValue="291" maxValue="4447" count="27">
        <n v="291"/>
        <n v="483"/>
        <n v="491"/>
        <n v="523"/>
        <n v="573"/>
        <n v="672"/>
        <n v="703"/>
        <n v="952"/>
        <n v="1034"/>
        <n v="1246"/>
        <n v="1311"/>
        <n v="1321"/>
        <n v="1523"/>
        <n v="1529"/>
        <n v="1663"/>
        <n v="1896"/>
        <n v="2030"/>
        <n v="2147"/>
        <n v="2267"/>
        <n v="2454"/>
        <n v="2544"/>
        <n v="2557"/>
        <n v="2804"/>
        <n v="3233"/>
        <n v="4287"/>
        <n v="4447"/>
        <m/>
      </sharedItems>
    </cacheField>
    <cacheField name="PoV #" numFmtId="0">
      <sharedItems containsString="0" containsBlank="1" containsNumber="1" containsInteger="1" minValue="1" maxValue="26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m/>
      </sharedItems>
    </cacheField>
    <cacheField name="PoV" numFmtId="0">
      <sharedItems containsString="0" containsBlank="1" containsNumber="1" containsInteger="1" minValue="1" maxValue="1" count="2">
        <n v="1"/>
        <m/>
      </sharedItems>
    </cacheField>
    <cacheField name="PoV %" numFmtId="0">
      <sharedItems containsString="0" containsBlank="1" containsNumber="1" minValue="0.03846153846" maxValue="0.0384615384615385" count="3">
        <n v="0.03846153846"/>
        <n v="0.0384615384615385"/>
        <m/>
      </sharedItems>
    </cacheField>
    <cacheField name="Word %" numFmtId="0">
      <sharedItems containsString="0" containsBlank="1" containsNumber="1" minValue="0.00646939819034704" maxValue="0.0988639647851315" count="27">
        <n v="0.00646939819034704"/>
        <n v="0.010737867099442"/>
        <n v="0.0109157199706543"/>
        <n v="0.0116271314555034"/>
        <n v="0.0127387119005802"/>
        <n v="0.0149396411818323"/>
        <n v="0.01562882105778"/>
        <n v="0.0211644916742625"/>
        <n v="0.0229874836041884"/>
        <n v="0.0277005846913141"/>
        <n v="0.029145639269914"/>
        <n v="0.0293679553589293"/>
        <n v="0.0338587403570396"/>
        <n v="0.0339921300104489"/>
        <n v="0.0369711656032547"/>
        <n v="0.0421511304773126"/>
        <n v="0.0451301660701185"/>
        <n v="0.0477312643115982"/>
        <n v="0.0503990573797826"/>
        <n v="0.0545563682443698"/>
        <n v="0.0565572130455081"/>
        <n v="0.0568462239612281"/>
        <n v="0.0623374313599075"/>
        <n v="0.0718747915786666"/>
        <n v="0.0953069073608857"/>
        <n v="0.0988639647851315"/>
        <m/>
      </sharedItems>
    </cacheField>
    <cacheField name="Chapter Words" numFmtId="0">
      <sharedItems containsString="0" containsBlank="1" containsNumber="1" containsInteger="1" minValue="291" maxValue="4447" count="27">
        <n v="291"/>
        <n v="483"/>
        <n v="491"/>
        <n v="523"/>
        <n v="573"/>
        <n v="672"/>
        <n v="703"/>
        <n v="952"/>
        <n v="1034"/>
        <n v="1246"/>
        <n v="1311"/>
        <n v="1321"/>
        <n v="1523"/>
        <n v="1529"/>
        <n v="1663"/>
        <n v="1896"/>
        <n v="2030"/>
        <n v="2147"/>
        <n v="2267"/>
        <n v="2454"/>
        <n v="2544"/>
        <n v="2557"/>
        <n v="2804"/>
        <n v="3233"/>
        <n v="4287"/>
        <n v="4447"/>
        <m/>
      </sharedItems>
    </cacheField>
    <cacheField name="carryover" numFmtId="0">
      <sharedItems containsString="0" containsBlank="1" containsNumber="1" containsInteger="1" minValue="0" maxValue="6317" count="4">
        <n v="0"/>
        <n v="4287"/>
        <n v="6317"/>
        <m/>
      </sharedItems>
    </cacheField>
    <cacheField name="Chapter Word %" numFmtId="0">
      <sharedItems containsString="0" containsBlank="1" containsNumber="1" minValue="0.00646939819034704" maxValue="0.0988639647851315" count="27">
        <n v="0.00646939819034704"/>
        <n v="0.010737867099442"/>
        <n v="0.0109157199706543"/>
        <n v="0.0116271314555034"/>
        <n v="0.0127387119005802"/>
        <n v="0.0149396411818323"/>
        <n v="0.01562882105778"/>
        <n v="0.0211644916742625"/>
        <n v="0.0229874836041884"/>
        <n v="0.0277005846913141"/>
        <n v="0.029145639269914"/>
        <n v="0.0293679553589293"/>
        <n v="0.0338587403570396"/>
        <n v="0.0339921300104489"/>
        <n v="0.0369711656032547"/>
        <n v="0.0421511304773126"/>
        <n v="0.0451301660701185"/>
        <n v="0.0477312643115982"/>
        <n v="0.0503990573797826"/>
        <n v="0.0545563682443698"/>
        <n v="0.0565572130455081"/>
        <n v="0.0568462239612281"/>
        <n v="0.0623374313599075"/>
        <n v="0.0718747915786666"/>
        <n v="0.0953069073608857"/>
        <n v="0.0988639647851315"/>
        <m/>
      </sharedItems>
    </cacheField>
    <cacheField name="# PoVs/Ch" numFmtId="0">
      <sharedItems containsString="0" containsBlank="1" containsNumber="1" containsInteger="1" minValue="1" maxValue="1" count="2">
        <n v="1"/>
        <m/>
      </sharedItems>
    </cacheField>
    <cacheField name="carryover2" numFmtId="0">
      <sharedItems containsString="0" containsBlank="1" containsNumber="1" containsInteger="1" minValue="0" maxValue="0" count="2">
        <n v="0"/>
        <m/>
      </sharedItems>
    </cacheField>
    <cacheField name="# PoVs/Part" numFmtId="0">
      <sharedItems containsString="0" containsBlank="1" containsNumber="1" containsInteger="1" minValue="0" maxValue="9" count="7">
        <n v="0"/>
        <n v="1"/>
        <n v="2"/>
        <n v="3"/>
        <n v="4"/>
        <n v="9"/>
        <m/>
      </sharedItems>
    </cacheField>
    <cacheField name="carryover3" numFmtId="0">
      <sharedItems containsString="0" containsBlank="1" containsNumber="1" containsInteger="1" minValue="0" maxValue="8" count="10">
        <n v="0"/>
        <n v="1"/>
        <n v="2"/>
        <n v="3"/>
        <n v="4"/>
        <n v="5"/>
        <n v="6"/>
        <n v="7"/>
        <n v="8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47" createdVersion="3">
  <cacheSource type="worksheet">
    <worksheetSource ref="A1:O148" sheet="WoA"/>
  </cacheSource>
  <cacheFields count="15">
    <cacheField name="Part" numFmtId="0">
      <sharedItems containsMixedTypes="1" containsNumber="1" containsInteger="1" minValue="1" maxValue="6" count="7">
        <n v="1"/>
        <n v="2"/>
        <n v="3"/>
        <n v="4"/>
        <n v="5"/>
        <n v="6"/>
        <s v="Epilogue"/>
      </sharedItems>
    </cacheField>
    <cacheField name="Chapter" numFmtId="0">
      <sharedItems containsMixedTypes="1" containsNumber="1" containsInteger="1" minValue="1" maxValue="59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s v="Epilogue"/>
      </sharedItems>
    </cacheField>
    <cacheField name="Character" numFmtId="0">
      <sharedItems count="11">
        <s v="Allrianne"/>
        <s v="Breeze"/>
        <s v="Cett"/>
        <s v="Dockson"/>
        <s v="Elend"/>
        <s v="Philen"/>
        <s v="Sazed"/>
        <s v="Straff"/>
        <s v="Vin"/>
        <s v="Wellen"/>
        <s v="Zane"/>
      </sharedItems>
    </cacheField>
    <cacheField name="Word Count" numFmtId="0">
      <sharedItems containsSemiMixedTypes="0" containsString="0" containsNumber="1" containsInteger="1" minValue="59" maxValue="6846" count="140">
        <n v="59"/>
        <n v="112"/>
        <n v="129"/>
        <n v="179"/>
        <n v="185"/>
        <n v="200"/>
        <n v="206"/>
        <n v="243"/>
        <n v="254"/>
        <n v="260"/>
        <n v="264"/>
        <n v="268"/>
        <n v="280"/>
        <n v="300"/>
        <n v="309"/>
        <n v="329"/>
        <n v="340"/>
        <n v="347"/>
        <n v="349"/>
        <n v="377"/>
        <n v="380"/>
        <n v="397"/>
        <n v="412"/>
        <n v="462"/>
        <n v="482"/>
        <n v="491"/>
        <n v="499"/>
        <n v="510"/>
        <n v="524"/>
        <n v="527"/>
        <n v="541"/>
        <n v="565"/>
        <n v="577"/>
        <n v="608"/>
        <n v="614"/>
        <n v="641"/>
        <n v="648"/>
        <n v="665"/>
        <n v="686"/>
        <n v="716"/>
        <n v="719"/>
        <n v="732"/>
        <n v="748"/>
        <n v="760"/>
        <n v="765"/>
        <n v="766"/>
        <n v="771"/>
        <n v="785"/>
        <n v="816"/>
        <n v="821"/>
        <n v="831"/>
        <n v="864"/>
        <n v="869"/>
        <n v="875"/>
        <n v="907"/>
        <n v="913"/>
        <n v="943"/>
        <n v="983"/>
        <n v="988"/>
        <n v="1045"/>
        <n v="1095"/>
        <n v="1113"/>
        <n v="1161"/>
        <n v="1181"/>
        <n v="1197"/>
        <n v="1228"/>
        <n v="1307"/>
        <n v="1333"/>
        <n v="1334"/>
        <n v="1347"/>
        <n v="1383"/>
        <n v="1408"/>
        <n v="1415"/>
        <n v="1427"/>
        <n v="1466"/>
        <n v="1484"/>
        <n v="1515"/>
        <n v="1562"/>
        <n v="1564"/>
        <n v="1569"/>
        <n v="1574"/>
        <n v="1585"/>
        <n v="1590"/>
        <n v="1606"/>
        <n v="1613"/>
        <n v="1629"/>
        <n v="1648"/>
        <n v="1659"/>
        <n v="1667"/>
        <n v="1711"/>
        <n v="1757"/>
        <n v="1760"/>
        <n v="1790"/>
        <n v="1797"/>
        <n v="1820"/>
        <n v="1877"/>
        <n v="1932"/>
        <n v="1960"/>
        <n v="2144"/>
        <n v="2165"/>
        <n v="2242"/>
        <n v="2252"/>
        <n v="2272"/>
        <n v="2345"/>
        <n v="2366"/>
        <n v="2472"/>
        <n v="2587"/>
        <n v="2592"/>
        <n v="2659"/>
        <n v="2754"/>
        <n v="2796"/>
        <n v="2798"/>
        <n v="2799"/>
        <n v="2843"/>
        <n v="2871"/>
        <n v="2937"/>
        <n v="2954"/>
        <n v="2968"/>
        <n v="3082"/>
        <n v="3190"/>
        <n v="3361"/>
        <n v="3381"/>
        <n v="3417"/>
        <n v="3649"/>
        <n v="3959"/>
        <n v="4002"/>
        <n v="4049"/>
        <n v="4144"/>
        <n v="4201"/>
        <n v="4306"/>
        <n v="4434"/>
        <n v="4467"/>
        <n v="4577"/>
        <n v="4659"/>
        <n v="4669"/>
        <n v="4719"/>
        <n v="5084"/>
        <n v="5114"/>
        <n v="6589"/>
        <n v="6846"/>
      </sharedItems>
    </cacheField>
    <cacheField name="PoV #" numFmtId="0">
      <sharedItems containsSemiMixedTypes="0" containsString="0" containsNumber="1" containsInteger="1" minValue="1" maxValue="147" count="1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</sharedItems>
    </cacheField>
    <cacheField name="PoV" numFmtId="0">
      <sharedItems containsSemiMixedTypes="0" containsString="0" containsNumber="1" containsInteger="1" minValue="1" maxValue="1" count="1">
        <n v="1"/>
      </sharedItems>
    </cacheField>
    <cacheField name="PoV %" numFmtId="0">
      <sharedItems containsSemiMixedTypes="0" containsString="0" containsNumber="1" minValue="0.006802721088" maxValue="0.00680272108843537" count="2">
        <n v="0.006802721088"/>
        <n v="0.00680272108843537"/>
      </sharedItems>
    </cacheField>
    <cacheField name="Word %" numFmtId="0">
      <sharedItems containsSemiMixedTypes="0" containsString="0" containsNumber="1" minValue="0.000241436176960441" maxValue="0.0280147808045963" count="140">
        <n v="0.000241436176960441"/>
        <n v="0.000458319522365583"/>
        <n v="0.000527885878438931"/>
        <n v="0.000732492808066424"/>
        <n v="0.000757045639621723"/>
        <n v="0.000818427718509971"/>
        <n v="0.00084298055006527"/>
        <n v="0.000994389677989614"/>
        <n v="0.00103940320250766"/>
        <n v="0.00106395603406296"/>
        <n v="0.00108032458843316"/>
        <n v="0.00109669314280336"/>
        <n v="0.00114579880591396"/>
        <n v="0.00122764157776496"/>
        <n v="0.0012644708250979"/>
        <n v="0.0013463135969489"/>
        <n v="0.00139132712146695"/>
        <n v="0.0014199720916148"/>
        <n v="0.0014281563687999"/>
        <n v="0.00154273624939129"/>
        <n v="0.00155501266516894"/>
        <n v="0.00162457902124229"/>
        <n v="0.00168596110013054"/>
        <n v="0.00189056802975803"/>
        <n v="0.00197241080160903"/>
        <n v="0.00200924004894198"/>
        <n v="0.00204197715768238"/>
        <n v="0.00208699068220042"/>
        <n v="0.00214428062249612"/>
        <n v="0.00215655703827377"/>
        <n v="0.00221384697856947"/>
        <n v="0.00231205830479067"/>
        <n v="0.00236116396790126"/>
        <n v="0.00248802026427031"/>
        <n v="0.00251257309582561"/>
        <n v="0.00262306083782446"/>
        <n v="0.0026517058079723"/>
        <n v="0.00272127216404565"/>
        <n v="0.0028072070744892"/>
        <n v="0.00292997123226569"/>
        <n v="0.00294224764804334"/>
        <n v="0.00299544544974649"/>
        <n v="0.00306091966722729"/>
        <n v="0.00311002533033789"/>
        <n v="0.00313048602330064"/>
        <n v="0.00313457816189319"/>
        <n v="0.00315503885485594"/>
        <n v="0.00321232879515163"/>
        <n v="0.00333918509152068"/>
        <n v="0.00335964578448343"/>
        <n v="0.00340056717040893"/>
        <n v="0.00353560774396307"/>
        <n v="0.00355606843692582"/>
        <n v="0.00358062126848112"/>
        <n v="0.00371156970344272"/>
        <n v="0.00373612253499802"/>
        <n v="0.00385888669277451"/>
        <n v="0.00402257223647651"/>
        <n v="0.00404303292943925"/>
        <n v="0.0042762848292146"/>
        <n v="0.00448089175884209"/>
        <n v="0.00455455025350799"/>
        <n v="0.00475097290595038"/>
        <n v="0.00483281567780138"/>
        <n v="0.00489828989528217"/>
        <n v="0.00502514619165122"/>
        <n v="0.00534842514046266"/>
        <n v="0.00545482074386895"/>
        <n v="0.0054589128824615"/>
        <n v="0.00551211068416465"/>
        <n v="0.00565942767349645"/>
        <n v="0.00576173113831019"/>
        <n v="0.00579037610845804"/>
        <n v="0.00583948177156864"/>
        <n v="0.00599907517667808"/>
        <n v="0.00607273367134398"/>
        <n v="0.00619958996771303"/>
        <n v="0.00639192048156287"/>
        <n v="0.00640010475874797"/>
        <n v="0.00642056545171072"/>
        <n v="0.00644102614467347"/>
        <n v="0.00648603966919152"/>
        <n v="0.00650650036215427"/>
        <n v="0.00657197457963506"/>
        <n v="0.00660061954978291"/>
        <n v="0.00666609376726371"/>
        <n v="0.00674384440052216"/>
        <n v="0.00678885792504021"/>
        <n v="0.0068215950337806"/>
        <n v="0.0070016491318528"/>
        <n v="0.00718988750711009"/>
        <n v="0.00720216392288774"/>
        <n v="0.00732492808066424"/>
        <n v="0.00735357305081209"/>
        <n v="0.00744769223844073"/>
        <n v="0.00768094413821607"/>
        <n v="0.00790601176080632"/>
        <n v="0.00802059164139771"/>
        <n v="0.00877354514242688"/>
        <n v="0.00885948005287043"/>
        <n v="0.00917457472449677"/>
        <n v="0.00921549611042227"/>
        <n v="0.00929733888227327"/>
        <n v="0.0095960649995294"/>
        <n v="0.00968199990997295"/>
        <n v="0.0101157666007832"/>
        <n v="0.0105863625389265"/>
        <n v="0.0106068232318892"/>
        <n v="0.0108809965175901"/>
        <n v="0.0112697496838823"/>
        <n v="0.0114416195047694"/>
        <n v="0.0114498037819545"/>
        <n v="0.011453895920547"/>
        <n v="0.0116339500186192"/>
        <n v="0.0117485298992106"/>
        <n v="0.0120186110463189"/>
        <n v="0.0120881774023923"/>
        <n v="0.012145467342688"/>
        <n v="0.0126119711422386"/>
        <n v="0.013053922110234"/>
        <n v="0.0137536778095601"/>
        <n v="0.0138355205814111"/>
        <n v="0.0139828375707428"/>
        <n v="0.0149322137242144"/>
        <n v="0.0162007766879049"/>
        <n v="0.0163767386473845"/>
        <n v="0.0165690691612344"/>
        <n v="0.0169578223275266"/>
        <n v="0.0171910742273019"/>
        <n v="0.0176207487795197"/>
        <n v="0.018144542519366"/>
        <n v="0.0182795830929202"/>
        <n v="0.0187297183381007"/>
        <n v="0.0190652737026898"/>
        <n v="0.0191061950886153"/>
        <n v="0.0193108020182428"/>
        <n v="0.0208044326045235"/>
        <n v="0.0209271967622999"/>
        <n v="0.026963101186311"/>
        <n v="0.0280147808045963"/>
      </sharedItems>
    </cacheField>
    <cacheField name="Chapter Words" numFmtId="0">
      <sharedItems containsSemiMixedTypes="0" containsString="0" containsNumber="1" containsInteger="1" minValue="0" maxValue="6846" count="61">
        <n v="0"/>
        <n v="648"/>
        <n v="665"/>
        <n v="1489"/>
        <n v="1545"/>
        <n v="1590"/>
        <n v="1711"/>
        <n v="1757"/>
        <n v="1760"/>
        <n v="1959"/>
        <n v="2252"/>
        <n v="2263"/>
        <n v="2472"/>
        <n v="2563"/>
        <n v="2587"/>
        <n v="3075"/>
        <n v="3153"/>
        <n v="3233"/>
        <n v="3260"/>
        <n v="3422"/>
        <n v="3528"/>
        <n v="3656"/>
        <n v="3797"/>
        <n v="3959"/>
        <n v="4018"/>
        <n v="4049"/>
        <n v="4052"/>
        <n v="4235"/>
        <n v="4306"/>
        <n v="4326"/>
        <n v="4336"/>
        <n v="4422"/>
        <n v="4434"/>
        <n v="4447"/>
        <n v="4467"/>
        <n v="4523"/>
        <n v="4577"/>
        <n v="4616"/>
        <n v="4658"/>
        <n v="4659"/>
        <n v="4669"/>
        <n v="4676"/>
        <n v="4719"/>
        <n v="4765"/>
        <n v="4766"/>
        <n v="4887"/>
        <n v="4903"/>
        <n v="4926"/>
        <n v="5084"/>
        <n v="5416"/>
        <n v="5552"/>
        <n v="5614"/>
        <n v="5945"/>
        <n v="6030"/>
        <n v="6160"/>
        <n v="6499"/>
        <n v="6518"/>
        <n v="6589"/>
        <n v="6603"/>
        <n v="6735"/>
        <n v="6846"/>
      </sharedItems>
    </cacheField>
    <cacheField name="carryover" numFmtId="0">
      <sharedItems containsSemiMixedTypes="0" containsString="0" containsNumber="1" containsInteger="1" minValue="0" maxValue="5733" count="86">
        <n v="0"/>
        <n v="112"/>
        <n v="300"/>
        <n v="329"/>
        <n v="340"/>
        <n v="527"/>
        <n v="565"/>
        <n v="608"/>
        <n v="614"/>
        <n v="638"/>
        <n v="686"/>
        <n v="689"/>
        <n v="765"/>
        <n v="864"/>
        <n v="874"/>
        <n v="983"/>
        <n v="1095"/>
        <n v="1161"/>
        <n v="1256"/>
        <n v="1333"/>
        <n v="1373"/>
        <n v="1383"/>
        <n v="1405"/>
        <n v="1408"/>
        <n v="1421"/>
        <n v="1489"/>
        <n v="1515"/>
        <n v="1538"/>
        <n v="1562"/>
        <n v="1569"/>
        <n v="1574"/>
        <n v="1585"/>
        <n v="1629"/>
        <n v="1647"/>
        <n v="1648"/>
        <n v="1659"/>
        <n v="1715"/>
        <n v="1815"/>
        <n v="1877"/>
        <n v="1932"/>
        <n v="1960"/>
        <n v="2073"/>
        <n v="2121"/>
        <n v="2172"/>
        <n v="2225"/>
        <n v="2252"/>
        <n v="2272"/>
        <n v="2409"/>
        <n v="2592"/>
        <n v="2659"/>
        <n v="2749"/>
        <n v="2758"/>
        <n v="2796"/>
        <n v="2813"/>
        <n v="2857"/>
        <n v="2870"/>
        <n v="2871"/>
        <n v="2937"/>
        <n v="2954"/>
        <n v="2968"/>
        <n v="2976"/>
        <n v="3009"/>
        <n v="3035"/>
        <n v="3088"/>
        <n v="3138"/>
        <n v="3197"/>
        <n v="3215"/>
        <n v="3253"/>
        <n v="3272"/>
        <n v="3328"/>
        <n v="3354"/>
        <n v="3417"/>
        <n v="3533"/>
        <n v="3580"/>
        <n v="3776"/>
        <n v="3806"/>
        <n v="4002"/>
        <n v="4363"/>
        <n v="4412"/>
        <n v="4536"/>
        <n v="4719"/>
        <n v="4848"/>
        <n v="5047"/>
        <n v="5114"/>
        <n v="5321"/>
        <n v="5733"/>
      </sharedItems>
    </cacheField>
    <cacheField name="Chapter Word %" numFmtId="0">
      <sharedItems containsSemiMixedTypes="0" containsString="0" containsNumber="1" minValue="0" maxValue="0.0280147808045963" count="61">
        <n v="0"/>
        <n v="0.0026517058079723"/>
        <n v="0.00272127216404565"/>
        <n v="0.00609319436430673"/>
        <n v="0.00632235412548952"/>
        <n v="0.00650650036215427"/>
        <n v="0.0070016491318528"/>
        <n v="0.00718988750711009"/>
        <n v="0.00720216392288774"/>
        <n v="0.00801649950280516"/>
        <n v="0.00921549611042227"/>
        <n v="0.00926050963494032"/>
        <n v="0.0101157666007832"/>
        <n v="0.0104881512127053"/>
        <n v="0.0105863625389265"/>
        <n v="0.0125833261720908"/>
        <n v="0.0129025129823097"/>
        <n v="0.0132298840697137"/>
        <n v="0.0133403718117125"/>
        <n v="0.0140032982637056"/>
        <n v="0.0144370649545159"/>
        <n v="0.0149608586943623"/>
        <n v="0.0155378502359118"/>
        <n v="0.0162007766879049"/>
        <n v="0.0164422128648653"/>
        <n v="0.0165690691612344"/>
        <n v="0.016581345577012"/>
        <n v="0.0173302069394486"/>
        <n v="0.0176207487795197"/>
        <n v="0.0177025915513707"/>
        <n v="0.0177435129372962"/>
        <n v="0.0180954368562554"/>
        <n v="0.018144542519366"/>
        <n v="0.0181977403210692"/>
        <n v="0.0182795830929202"/>
        <n v="0.018508742854103"/>
        <n v="0.0187297183381007"/>
        <n v="0.0188893117432101"/>
        <n v="0.0190611815640972"/>
        <n v="0.0190652737026898"/>
        <n v="0.0191061950886153"/>
        <n v="0.0191348400587631"/>
        <n v="0.0193108020182428"/>
        <n v="0.0194990403935"/>
        <n v="0.0195031325320926"/>
        <n v="0.0199982813017911"/>
        <n v="0.0200637555192719"/>
        <n v="0.0201578747069006"/>
        <n v="0.0208044326045235"/>
        <n v="0.02216302261725"/>
        <n v="0.0227195534658368"/>
        <n v="0.0229732660585749"/>
        <n v="0.0243277639327089"/>
        <n v="0.0246755957130756"/>
        <n v="0.0252075737301071"/>
        <n v="0.0265948087129815"/>
        <n v="0.0266725593462399"/>
        <n v="0.026963101186311"/>
        <n v="0.0270203911266067"/>
        <n v="0.0275605534208233"/>
        <n v="0.0280147808045963"/>
      </sharedItems>
    </cacheField>
    <cacheField name="# PoVs/Ch" numFmtId="0">
      <sharedItems containsSemiMixedTypes="0" containsString="0" containsNumber="1" containsInteger="1" minValue="0" maxValue="9" count="8">
        <n v="0"/>
        <n v="1"/>
        <n v="2"/>
        <n v="3"/>
        <n v="4"/>
        <n v="5"/>
        <n v="8"/>
        <n v="9"/>
      </sharedItems>
    </cacheField>
    <cacheField name="carryover2" numFmtId="0">
      <sharedItems containsSemiMixedTypes="0" containsString="0" containsNumber="1" containsInteger="1" minValue="0" maxValue="8" count="9">
        <n v="0"/>
        <n v="1"/>
        <n v="2"/>
        <n v="3"/>
        <n v="4"/>
        <n v="5"/>
        <n v="6"/>
        <n v="7"/>
        <n v="8"/>
      </sharedItems>
    </cacheField>
    <cacheField name="# PoVs/Part" numFmtId="0">
      <sharedItems containsSemiMixedTypes="0" containsString="0" containsNumber="1" containsInteger="1" minValue="0" maxValue="33" count="8">
        <n v="0"/>
        <n v="1"/>
        <n v="17"/>
        <n v="19"/>
        <n v="20"/>
        <n v="27"/>
        <n v="29"/>
        <n v="33"/>
      </sharedItems>
    </cacheField>
    <cacheField name="carryover3" numFmtId="0">
      <sharedItems containsSemiMixedTypes="0" containsString="0" containsNumber="1" containsInteger="1" minValue="0" maxValue="32" count="3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31" createdVersion="3">
  <cacheSource type="worksheet">
    <worksheetSource ref="A1:O148" sheet="HoA"/>
  </cacheSource>
  <cacheFields count="15">
    <cacheField name="Part" numFmtId="0">
      <sharedItems containsBlank="1" containsMixedTypes="1" containsNumber="1" containsInteger="1" minValue="1" maxValue="5" count="8">
        <n v="1"/>
        <n v="2"/>
        <n v="3"/>
        <n v="4"/>
        <n v="5"/>
        <s v="Epilogue"/>
        <s v="Prologue"/>
        <m/>
      </sharedItems>
    </cacheField>
    <cacheField name="Chapter" numFmtId="0">
      <sharedItems containsBlank="1" containsMixedTypes="1" containsNumber="1" containsInteger="1" minValue="1" maxValue="82" count="8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s v="Epilogue"/>
        <s v="Prologue"/>
        <m/>
      </sharedItems>
    </cacheField>
    <cacheField name="Character" numFmtId="0">
      <sharedItems containsBlank="1" count="11">
        <s v="Breeze"/>
        <s v="Elend"/>
        <s v="Fatren"/>
        <s v="Human"/>
        <s v="Marsh"/>
        <s v="Sazed"/>
        <s v="Spook"/>
        <s v="TenSoon"/>
        <s v="Vin"/>
        <s v="Wellen"/>
        <m/>
      </sharedItems>
    </cacheField>
    <cacheField name="Word Count" numFmtId="0">
      <sharedItems containsString="0" containsBlank="1" containsNumber="1" containsInteger="1" minValue="45" maxValue="5284" count="131">
        <n v="45"/>
        <n v="103"/>
        <n v="129"/>
        <n v="144"/>
        <n v="145"/>
        <n v="189"/>
        <n v="202"/>
        <n v="220"/>
        <n v="221"/>
        <n v="245"/>
        <n v="247"/>
        <n v="257"/>
        <n v="261"/>
        <n v="263"/>
        <n v="286"/>
        <n v="299"/>
        <n v="374"/>
        <n v="467"/>
        <n v="476"/>
        <n v="502"/>
        <n v="508"/>
        <n v="514"/>
        <n v="523"/>
        <n v="535"/>
        <n v="562"/>
        <n v="565"/>
        <n v="566"/>
        <n v="576"/>
        <n v="623"/>
        <n v="624"/>
        <n v="642"/>
        <n v="647"/>
        <n v="725"/>
        <n v="755"/>
        <n v="772"/>
        <n v="780"/>
        <n v="805"/>
        <n v="819"/>
        <n v="827"/>
        <n v="841"/>
        <n v="859"/>
        <n v="925"/>
        <n v="955"/>
        <n v="965"/>
        <n v="1008"/>
        <n v="1023"/>
        <n v="1029"/>
        <n v="1062"/>
        <n v="1136"/>
        <n v="1149"/>
        <n v="1186"/>
        <n v="1197"/>
        <n v="1262"/>
        <n v="1286"/>
        <n v="1342"/>
        <n v="1357"/>
        <n v="1368"/>
        <n v="1371"/>
        <n v="1396"/>
        <n v="1399"/>
        <n v="1403"/>
        <n v="1414"/>
        <n v="1417"/>
        <n v="1448"/>
        <n v="1465"/>
        <n v="1473"/>
        <n v="1490"/>
        <n v="1512"/>
        <n v="1534"/>
        <n v="1548"/>
        <n v="1570"/>
        <n v="1601"/>
        <n v="1653"/>
        <n v="1672"/>
        <n v="1682"/>
        <n v="1755"/>
        <n v="1761"/>
        <n v="1811"/>
        <n v="1812"/>
        <n v="1827"/>
        <n v="1868"/>
        <n v="1899"/>
        <n v="1920"/>
        <n v="1985"/>
        <n v="2026"/>
        <n v="2031"/>
        <n v="2037"/>
        <n v="2049"/>
        <n v="2062"/>
        <n v="2067"/>
        <n v="2106"/>
        <n v="2176"/>
        <n v="2206"/>
        <n v="2265"/>
        <n v="2349"/>
        <n v="2381"/>
        <n v="2438"/>
        <n v="2443"/>
        <n v="2478"/>
        <n v="2493"/>
        <n v="2522"/>
        <n v="2620"/>
        <n v="2632"/>
        <n v="2639"/>
        <n v="2793"/>
        <n v="2879"/>
        <n v="2995"/>
        <n v="3025"/>
        <n v="3242"/>
        <n v="3243"/>
        <n v="3274"/>
        <n v="3442"/>
        <n v="3446"/>
        <n v="3459"/>
        <n v="3466"/>
        <n v="3483"/>
        <n v="3541"/>
        <n v="3576"/>
        <n v="3599"/>
        <n v="3741"/>
        <n v="3810"/>
        <n v="3870"/>
        <n v="3887"/>
        <n v="3902"/>
        <n v="4057"/>
        <n v="4297"/>
        <n v="4446"/>
        <n v="4723"/>
        <n v="5245"/>
        <n v="5284"/>
        <m/>
      </sharedItems>
    </cacheField>
    <cacheField name="PoV #" numFmtId="0">
      <sharedItems containsString="0" containsBlank="1" containsNumber="1" containsInteger="1" minValue="1" maxValue="131" count="1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m/>
      </sharedItems>
    </cacheField>
    <cacheField name="PoV" numFmtId="0">
      <sharedItems containsString="0" containsBlank="1" containsNumber="1" containsInteger="1" minValue="1" maxValue="1" count="2">
        <n v="1"/>
        <m/>
      </sharedItems>
    </cacheField>
    <cacheField name="PoV %" numFmtId="0">
      <sharedItems containsString="0" containsBlank="1" containsNumber="1" minValue="0.007633587786" maxValue="0.00763358778625954" count="3">
        <n v="0.007633587786"/>
        <n v="0.00763358778625954"/>
        <m/>
      </sharedItems>
    </cacheField>
    <cacheField name="Word %" numFmtId="0">
      <sharedItems containsString="0" containsBlank="1" containsNumber="1" minValue="0.000199669879133167" maxValue="0.0234456809186589" count="131">
        <n v="0.000199669879133167"/>
        <n v="0.000457022167793692"/>
        <n v="0.000572386986848411"/>
        <n v="0.000638943613226133"/>
        <n v="0.000643380721651314"/>
        <n v="0.000838613492359299"/>
        <n v="0.000896295901886659"/>
        <n v="0.000976163853539925"/>
        <n v="0.000980600961965107"/>
        <n v="0.00108709156416946"/>
        <n v="0.00109596578101983"/>
        <n v="0.00114033686527164"/>
        <n v="0.00115808529897237"/>
        <n v="0.00116695951582273"/>
        <n v="0.0012690130096019"/>
        <n v="0.00132669541912926"/>
        <n v="0.00165947855101787"/>
        <n v="0.00207212963455975"/>
        <n v="0.00211206361038638"/>
        <n v="0.0022274284294411"/>
        <n v="0.00225405107999219"/>
        <n v="0.00228067373054328"/>
        <n v="0.00232060770636991"/>
        <n v="0.00237385300747209"/>
        <n v="0.00249365493495199"/>
        <n v="0.00250696626022754"/>
        <n v="0.00251140336865272"/>
        <n v="0.00255577445290453"/>
        <n v="0.00276431854888806"/>
        <n v="0.00276875565731324"/>
        <n v="0.00284862360896651"/>
        <n v="0.00287080915109242"/>
        <n v="0.00321690360825657"/>
        <n v="0.00335001686101202"/>
        <n v="0.0034254477042401"/>
        <n v="0.00346094457164155"/>
        <n v="0.00357187228227109"/>
        <n v="0.00363399180022363"/>
        <n v="0.00366948866762508"/>
        <n v="0.00373160818557762"/>
        <n v="0.00381147613723089"/>
        <n v="0.00410432529329287"/>
        <n v="0.00423743854604831"/>
        <n v="0.00428180963030013"/>
        <n v="0.00447260529258293"/>
        <n v="0.00453916191896065"/>
        <n v="0.00456578456951174"/>
        <n v="0.00471220914754273"/>
        <n v="0.00504055517100616"/>
        <n v="0.00509823758053352"/>
        <n v="0.00526241059226523"/>
        <n v="0.00531121878494223"/>
        <n v="0.00559963083257903"/>
        <n v="0.00570612143478338"/>
        <n v="0.00595459950659354"/>
        <n v="0.00602115613297127"/>
        <n v="0.00606996432564826"/>
        <n v="0.00608327565092381"/>
        <n v="0.00619420336155334"/>
        <n v="0.00620751468682889"/>
        <n v="0.00622526312052961"/>
        <n v="0.00627407131320661"/>
        <n v="0.00628738263848215"/>
        <n v="0.00642493299966278"/>
        <n v="0.00650036384289087"/>
        <n v="0.00653586071029232"/>
        <n v="0.0066112915535204"/>
        <n v="0.00670890793887439"/>
        <n v="0.00680652432422839"/>
        <n v="0.00686864384218093"/>
        <n v="0.00696626022753492"/>
        <n v="0.00710381058871555"/>
        <n v="0.00733454022682498"/>
        <n v="0.00741884528690343"/>
        <n v="0.00746321637115525"/>
        <n v="0.00778712528619349"/>
        <n v="0.00781374793674458"/>
        <n v="0.00803560335800366"/>
        <n v="0.00804004046642884"/>
        <n v="0.00810659709280656"/>
        <n v="0.008288518538239"/>
        <n v="0.00842606889941963"/>
        <n v="0.00851924817634844"/>
        <n v="0.00880766022398523"/>
        <n v="0.00898958166941767"/>
        <n v="0.00901176721154358"/>
        <n v="0.00903838986209467"/>
        <n v="0.00909163516319685"/>
        <n v="0.00914931757272421"/>
        <n v="0.00917150311485012"/>
        <n v="0.00934455034343219"/>
        <n v="0.0096551479331949"/>
        <n v="0.00978826118595034"/>
        <n v="0.010050050583036"/>
        <n v="0.0104227676907513"/>
        <n v="0.0105647551603571"/>
        <n v="0.0108176703405924"/>
        <n v="0.0108398558827184"/>
        <n v="0.0109951546775997"/>
        <n v="0.0110617113039774"/>
        <n v="0.0111903874483077"/>
        <n v="0.0116252240739755"/>
        <n v="0.0116784693750777"/>
        <n v="0.0117095291340539"/>
        <n v="0.0123928438315319"/>
        <n v="0.0127744351560975"/>
        <n v="0.0132891397334185"/>
        <n v="0.013422252986174"/>
        <n v="0.0143851055144384"/>
        <n v="0.0143895426228635"/>
        <n v="0.0145270929840442"/>
        <n v="0.0152725271994746"/>
        <n v="0.0152902756331754"/>
        <n v="0.0153479580427027"/>
        <n v="0.015379017801679"/>
        <n v="0.0154544486449071"/>
        <n v="0.0157118009335676"/>
        <n v="0.015867099728449"/>
        <n v="0.0159691532222281"/>
        <n v="0.0165992226186039"/>
        <n v="0.0169053830999414"/>
        <n v="0.0171716096054523"/>
        <n v="0.0172470404486804"/>
        <n v="0.0173135970750581"/>
        <n v="0.0180013488809613"/>
        <n v="0.0190662549030048"/>
        <n v="0.0197273840583569"/>
        <n v="0.0209564630921321"/>
        <n v="0.0232726336900769"/>
        <n v="0.0234456809186589"/>
        <m/>
      </sharedItems>
    </cacheField>
    <cacheField name="Chapter Words" numFmtId="0">
      <sharedItems containsString="0" containsBlank="1" containsNumber="1" containsInteger="1" minValue="0" maxValue="6252" count="85">
        <n v="0"/>
        <n v="467"/>
        <n v="624"/>
        <n v="819"/>
        <n v="955"/>
        <n v="1008"/>
        <n v="1029"/>
        <n v="1110"/>
        <n v="1149"/>
        <n v="1186"/>
        <n v="1197"/>
        <n v="1247"/>
        <n v="1342"/>
        <n v="1396"/>
        <n v="1399"/>
        <n v="1414"/>
        <n v="1448"/>
        <n v="1465"/>
        <n v="1512"/>
        <n v="1534"/>
        <n v="1570"/>
        <n v="1601"/>
        <n v="1653"/>
        <n v="1672"/>
        <n v="1682"/>
        <n v="1755"/>
        <n v="1761"/>
        <n v="1812"/>
        <n v="1827"/>
        <n v="1899"/>
        <n v="1985"/>
        <n v="2026"/>
        <n v="2031"/>
        <n v="2037"/>
        <n v="2049"/>
        <n v="2062"/>
        <n v="2067"/>
        <n v="2106"/>
        <n v="2176"/>
        <n v="2265"/>
        <n v="2349"/>
        <n v="2438"/>
        <n v="2443"/>
        <n v="2469"/>
        <n v="2473"/>
        <n v="2493"/>
        <n v="2619"/>
        <n v="2620"/>
        <n v="2632"/>
        <n v="2639"/>
        <n v="2663"/>
        <n v="2674"/>
        <n v="2879"/>
        <n v="3025"/>
        <n v="3061"/>
        <n v="3192"/>
        <n v="3243"/>
        <n v="3274"/>
        <n v="3293"/>
        <n v="3442"/>
        <n v="3446"/>
        <n v="3458"/>
        <n v="3466"/>
        <n v="3541"/>
        <n v="3557"/>
        <n v="3576"/>
        <n v="3599"/>
        <n v="3741"/>
        <n v="3870"/>
        <n v="3887"/>
        <n v="3902"/>
        <n v="4057"/>
        <n v="4077"/>
        <n v="4446"/>
        <n v="4659"/>
        <n v="4723"/>
        <n v="4810"/>
        <n v="4944"/>
        <n v="5031"/>
        <n v="5245"/>
        <n v="5284"/>
        <n v="5906"/>
        <n v="6191"/>
        <n v="6252"/>
        <m/>
      </sharedItems>
    </cacheField>
    <cacheField name="carryover" numFmtId="0">
      <sharedItems containsString="0" containsBlank="1" containsNumber="1" containsInteger="1" minValue="0" maxValue="5283" count="51">
        <n v="0"/>
        <n v="247"/>
        <n v="508"/>
        <n v="546"/>
        <n v="576"/>
        <n v="624"/>
        <n v="642"/>
        <n v="647"/>
        <n v="771"/>
        <n v="772"/>
        <n v="827"/>
        <n v="920"/>
        <n v="925"/>
        <n v="965"/>
        <n v="1074"/>
        <n v="1262"/>
        <n v="1294"/>
        <n v="1371"/>
        <n v="1417"/>
        <n v="1473"/>
        <n v="1490"/>
        <n v="1527"/>
        <n v="1548"/>
        <n v="1555"/>
        <n v="1658"/>
        <n v="1850"/>
        <n v="1868"/>
        <n v="2151"/>
        <n v="2206"/>
        <n v="2332"/>
        <n v="2387"/>
        <n v="2522"/>
        <n v="2575"/>
        <n v="2709"/>
        <n v="2840"/>
        <n v="2861"/>
        <n v="2893"/>
        <n v="2944"/>
        <n v="2995"/>
        <n v="3036"/>
        <n v="3106"/>
        <n v="3250"/>
        <n v="3459"/>
        <n v="3785"/>
        <n v="3810"/>
        <n v="3974"/>
        <n v="4365"/>
        <n v="5036"/>
        <n v="5081"/>
        <n v="5283"/>
        <m/>
      </sharedItems>
    </cacheField>
    <cacheField name="Chapter Word %" numFmtId="0">
      <sharedItems containsString="0" containsBlank="1" containsNumber="1" minValue="0" maxValue="0.0277408018742346" count="85">
        <n v="0"/>
        <n v="0.00207212963455975"/>
        <n v="0.00276875565731324"/>
        <n v="0.00363399180022363"/>
        <n v="0.00423743854604831"/>
        <n v="0.00447260529258293"/>
        <n v="0.00456578456951174"/>
        <n v="0.00492519035195144"/>
        <n v="0.00509823758053352"/>
        <n v="0.00526241059226523"/>
        <n v="0.00531121878494223"/>
        <n v="0.0055330742062013"/>
        <n v="0.00595459950659354"/>
        <n v="0.00619420336155334"/>
        <n v="0.00620751468682889"/>
        <n v="0.00627407131320661"/>
        <n v="0.00642493299966278"/>
        <n v="0.00650036384289087"/>
        <n v="0.00670890793887439"/>
        <n v="0.00680652432422839"/>
        <n v="0.00696626022753492"/>
        <n v="0.00710381058871555"/>
        <n v="0.00733454022682498"/>
        <n v="0.00741884528690343"/>
        <n v="0.00746321637115525"/>
        <n v="0.00778712528619349"/>
        <n v="0.00781374793674458"/>
        <n v="0.00804004046642884"/>
        <n v="0.00810659709280656"/>
        <n v="0.00842606889941963"/>
        <n v="0.00880766022398523"/>
        <n v="0.00898958166941767"/>
        <n v="0.00901176721154358"/>
        <n v="0.00903838986209467"/>
        <n v="0.00909163516319685"/>
        <n v="0.00914931757272421"/>
        <n v="0.00917150311485012"/>
        <n v="0.00934455034343219"/>
        <n v="0.0096551479331949"/>
        <n v="0.010050050583036"/>
        <n v="0.0104227676907513"/>
        <n v="0.0108176703405924"/>
        <n v="0.0108398558827184"/>
        <n v="0.0109552207017731"/>
        <n v="0.0109729691354738"/>
        <n v="0.0110617113039774"/>
        <n v="0.0116207869655503"/>
        <n v="0.0116252240739755"/>
        <n v="0.0116784693750777"/>
        <n v="0.0117095291340539"/>
        <n v="0.0118160197362583"/>
        <n v="0.0118648279289353"/>
        <n v="0.0127744351560975"/>
        <n v="0.013422252986174"/>
        <n v="0.0135819888894805"/>
        <n v="0.0141632500931793"/>
        <n v="0.0143895426228635"/>
        <n v="0.0145270929840442"/>
        <n v="0.0146113980441226"/>
        <n v="0.0152725271994746"/>
        <n v="0.0152902756331754"/>
        <n v="0.0153435209342776"/>
        <n v="0.015379017801679"/>
        <n v="0.0157118009335676"/>
        <n v="0.0157827946683705"/>
        <n v="0.015867099728449"/>
        <n v="0.0159691532222281"/>
        <n v="0.0165992226186039"/>
        <n v="0.0171716096054523"/>
        <n v="0.0172470404486804"/>
        <n v="0.0173135970750581"/>
        <n v="0.0180013488809613"/>
        <n v="0.0180900910494649"/>
        <n v="0.0197273840583569"/>
        <n v="0.0206724881529205"/>
        <n v="0.0209564630921321"/>
        <n v="0.0213424915251229"/>
        <n v="0.0219370640540972"/>
        <n v="0.022323092487088"/>
        <n v="0.0232726336900769"/>
        <n v="0.0234456809186589"/>
        <n v="0.0262055623591218"/>
        <n v="0.0274701382602985"/>
        <n v="0.0277408018742346"/>
        <m/>
      </sharedItems>
    </cacheField>
    <cacheField name="# PoVs/Ch" numFmtId="0">
      <sharedItems containsString="0" containsBlank="1" containsNumber="1" containsInteger="1" minValue="0" maxValue="12" count="8">
        <n v="0"/>
        <n v="1"/>
        <n v="2"/>
        <n v="3"/>
        <n v="5"/>
        <n v="7"/>
        <n v="12"/>
        <m/>
      </sharedItems>
    </cacheField>
    <cacheField name="carryover2" numFmtId="0">
      <sharedItems containsString="0" containsBlank="1" containsNumber="1" containsInteger="1" minValue="0" maxValue="11" count="13">
        <n v="0"/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# PoVs/Part" numFmtId="0">
      <sharedItems containsString="0" containsBlank="1" containsNumber="1" containsInteger="1" minValue="0" maxValue="53" count="7">
        <n v="0"/>
        <n v="1"/>
        <n v="16"/>
        <n v="19"/>
        <n v="22"/>
        <n v="53"/>
        <m/>
      </sharedItems>
    </cacheField>
    <cacheField name="carryover3" numFmtId="0">
      <sharedItems containsString="0" containsBlank="1" containsNumber="1" containsInteger="1" minValue="0" maxValue="52" count="5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354" createdVersion="3">
  <cacheSource type="worksheet">
    <worksheetSource ref="A1:P1001" sheet="Era 1"/>
  </cacheSource>
  <cacheFields count="16">
    <cacheField name="Book" numFmtId="0">
      <sharedItems containsString="0" containsBlank="1" containsNumber="1" containsInteger="1" minValue="1" maxValue="3" count="4">
        <n v="1"/>
        <n v="2"/>
        <n v="3"/>
        <m/>
      </sharedItems>
    </cacheField>
    <cacheField name="Part" numFmtId="0">
      <sharedItems containsBlank="1" containsMixedTypes="1" containsNumber="1" containsInteger="1" minValue="1" maxValue="6" count="9">
        <n v="1"/>
        <n v="2"/>
        <n v="3"/>
        <n v="4"/>
        <n v="5"/>
        <n v="6"/>
        <s v="Epilogue"/>
        <s v="Prologue"/>
        <m/>
      </sharedItems>
    </cacheField>
    <cacheField name="Chapter" numFmtId="0">
      <sharedItems containsBlank="1" containsMixedTypes="1" containsNumber="1" containsInteger="1" minValue="1" maxValue="82" count="8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s v="Epilogue"/>
        <s v="Prologue"/>
        <m/>
      </sharedItems>
    </cacheField>
    <cacheField name="Character" numFmtId="0">
      <sharedItems containsBlank="1" count="22">
        <s v="Allrianne"/>
        <s v="Breeze"/>
        <s v="Cett"/>
        <s v="Dockson"/>
        <s v="Elend"/>
        <s v="Fatren"/>
        <s v="Human"/>
        <s v="Kar"/>
        <s v="Kelsier"/>
        <s v="Marsh"/>
        <s v="Mennis"/>
        <s v="Philen"/>
        <s v="Sazed"/>
        <s v="Spook"/>
        <s v="Straff"/>
        <s v="TenSoon"/>
        <s v="Tresting"/>
        <s v="Vin"/>
        <s v="Walin"/>
        <s v="Wellen"/>
        <s v="Zane"/>
        <m/>
      </sharedItems>
    </cacheField>
    <cacheField name="Word Count" numFmtId="0">
      <sharedItems containsString="0" containsBlank="1" containsNumber="1" containsInteger="1" minValue="45" maxValue="8467" count="341">
        <n v="45"/>
        <n v="59"/>
        <n v="72"/>
        <n v="103"/>
        <n v="112"/>
        <n v="129"/>
        <n v="144"/>
        <n v="145"/>
        <n v="161"/>
        <n v="179"/>
        <n v="185"/>
        <n v="187"/>
        <n v="189"/>
        <n v="200"/>
        <n v="202"/>
        <n v="206"/>
        <n v="220"/>
        <n v="221"/>
        <n v="243"/>
        <n v="245"/>
        <n v="247"/>
        <n v="254"/>
        <n v="257"/>
        <n v="260"/>
        <n v="261"/>
        <n v="263"/>
        <n v="264"/>
        <n v="268"/>
        <n v="280"/>
        <n v="286"/>
        <n v="296"/>
        <n v="299"/>
        <n v="300"/>
        <n v="309"/>
        <n v="313"/>
        <n v="329"/>
        <n v="340"/>
        <n v="347"/>
        <n v="349"/>
        <n v="358"/>
        <n v="374"/>
        <n v="377"/>
        <n v="380"/>
        <n v="397"/>
        <n v="412"/>
        <n v="417"/>
        <n v="418"/>
        <n v="462"/>
        <n v="467"/>
        <n v="476"/>
        <n v="479"/>
        <n v="482"/>
        <n v="491"/>
        <n v="499"/>
        <n v="502"/>
        <n v="508"/>
        <n v="510"/>
        <n v="514"/>
        <n v="523"/>
        <n v="524"/>
        <n v="527"/>
        <n v="535"/>
        <n v="541"/>
        <n v="562"/>
        <n v="565"/>
        <n v="566"/>
        <n v="576"/>
        <n v="577"/>
        <n v="581"/>
        <n v="584"/>
        <n v="608"/>
        <n v="614"/>
        <n v="622"/>
        <n v="623"/>
        <n v="624"/>
        <n v="641"/>
        <n v="642"/>
        <n v="647"/>
        <n v="648"/>
        <n v="665"/>
        <n v="686"/>
        <n v="716"/>
        <n v="719"/>
        <n v="725"/>
        <n v="732"/>
        <n v="748"/>
        <n v="755"/>
        <n v="760"/>
        <n v="765"/>
        <n v="766"/>
        <n v="770"/>
        <n v="771"/>
        <n v="772"/>
        <n v="780"/>
        <n v="785"/>
        <n v="805"/>
        <n v="816"/>
        <n v="819"/>
        <n v="821"/>
        <n v="827"/>
        <n v="831"/>
        <n v="841"/>
        <n v="859"/>
        <n v="864"/>
        <n v="869"/>
        <n v="875"/>
        <n v="876"/>
        <n v="899"/>
        <n v="907"/>
        <n v="913"/>
        <n v="925"/>
        <n v="934"/>
        <n v="943"/>
        <n v="951"/>
        <n v="955"/>
        <n v="965"/>
        <n v="983"/>
        <n v="988"/>
        <n v="1008"/>
        <n v="1023"/>
        <n v="1029"/>
        <n v="1037"/>
        <n v="1045"/>
        <n v="1062"/>
        <n v="1076"/>
        <n v="1095"/>
        <n v="1102"/>
        <n v="1113"/>
        <n v="1136"/>
        <n v="1149"/>
        <n v="1154"/>
        <n v="1161"/>
        <n v="1181"/>
        <n v="1186"/>
        <n v="1197"/>
        <n v="1216"/>
        <n v="1218"/>
        <n v="1228"/>
        <n v="1260"/>
        <n v="1262"/>
        <n v="1271"/>
        <n v="1286"/>
        <n v="1307"/>
        <n v="1327"/>
        <n v="1333"/>
        <n v="1334"/>
        <n v="1342"/>
        <n v="1347"/>
        <n v="1357"/>
        <n v="1368"/>
        <n v="1371"/>
        <n v="1383"/>
        <n v="1396"/>
        <n v="1399"/>
        <n v="1403"/>
        <n v="1408"/>
        <n v="1414"/>
        <n v="1415"/>
        <n v="1417"/>
        <n v="1427"/>
        <n v="1448"/>
        <n v="1465"/>
        <n v="1466"/>
        <n v="1473"/>
        <n v="1484"/>
        <n v="1490"/>
        <n v="1512"/>
        <n v="1515"/>
        <n v="1534"/>
        <n v="1548"/>
        <n v="1562"/>
        <n v="1564"/>
        <n v="1569"/>
        <n v="1570"/>
        <n v="1574"/>
        <n v="1575"/>
        <n v="1585"/>
        <n v="1590"/>
        <n v="1601"/>
        <n v="1606"/>
        <n v="1613"/>
        <n v="1629"/>
        <n v="1648"/>
        <n v="1653"/>
        <n v="1659"/>
        <n v="1667"/>
        <n v="1672"/>
        <n v="1682"/>
        <n v="1711"/>
        <n v="1755"/>
        <n v="1757"/>
        <n v="1760"/>
        <n v="1761"/>
        <n v="1762"/>
        <n v="1790"/>
        <n v="1793"/>
        <n v="1797"/>
        <n v="1808"/>
        <n v="1811"/>
        <n v="1812"/>
        <n v="1820"/>
        <n v="1827"/>
        <n v="1868"/>
        <n v="1877"/>
        <n v="1899"/>
        <n v="1912"/>
        <n v="1920"/>
        <n v="1932"/>
        <n v="1960"/>
        <n v="1985"/>
        <n v="2026"/>
        <n v="2030"/>
        <n v="2031"/>
        <n v="2037"/>
        <n v="2049"/>
        <n v="2062"/>
        <n v="2067"/>
        <n v="2106"/>
        <n v="2132"/>
        <n v="2144"/>
        <n v="2165"/>
        <n v="2176"/>
        <n v="2185"/>
        <n v="2206"/>
        <n v="2242"/>
        <n v="2252"/>
        <n v="2265"/>
        <n v="2272"/>
        <n v="2345"/>
        <n v="2349"/>
        <n v="2366"/>
        <n v="2381"/>
        <n v="2387"/>
        <n v="2438"/>
        <n v="2443"/>
        <n v="2472"/>
        <n v="2478"/>
        <n v="2489"/>
        <n v="2493"/>
        <n v="2522"/>
        <n v="2552"/>
        <n v="2587"/>
        <n v="2592"/>
        <n v="2620"/>
        <n v="2632"/>
        <n v="2639"/>
        <n v="2659"/>
        <n v="2699"/>
        <n v="2713"/>
        <n v="2754"/>
        <n v="2776"/>
        <n v="2793"/>
        <n v="2796"/>
        <n v="2798"/>
        <n v="2799"/>
        <n v="2843"/>
        <n v="2871"/>
        <n v="2879"/>
        <n v="2937"/>
        <n v="2954"/>
        <n v="2957"/>
        <n v="2968"/>
        <n v="2976"/>
        <n v="2995"/>
        <n v="3025"/>
        <n v="3038"/>
        <n v="3082"/>
        <n v="3137"/>
        <n v="3171"/>
        <n v="3190"/>
        <n v="3242"/>
        <n v="3243"/>
        <n v="3252"/>
        <n v="3274"/>
        <n v="3361"/>
        <n v="3381"/>
        <n v="3417"/>
        <n v="3419"/>
        <n v="3436"/>
        <n v="3442"/>
        <n v="3446"/>
        <n v="3459"/>
        <n v="3466"/>
        <n v="3483"/>
        <n v="3541"/>
        <n v="3576"/>
        <n v="3599"/>
        <n v="3609"/>
        <n v="3649"/>
        <n v="3741"/>
        <n v="3795"/>
        <n v="3809"/>
        <n v="3810"/>
        <n v="3870"/>
        <n v="3887"/>
        <n v="3902"/>
        <n v="3930"/>
        <n v="3933"/>
        <n v="3959"/>
        <n v="4002"/>
        <n v="4018"/>
        <n v="4049"/>
        <n v="4057"/>
        <n v="4074"/>
        <n v="4141"/>
        <n v="4144"/>
        <n v="4201"/>
        <n v="4297"/>
        <n v="4306"/>
        <n v="4405"/>
        <n v="4434"/>
        <n v="4446"/>
        <n v="4454"/>
        <n v="4467"/>
        <n v="4577"/>
        <n v="4591"/>
        <n v="4659"/>
        <n v="4669"/>
        <n v="4719"/>
        <n v="4723"/>
        <n v="4774"/>
        <n v="4940"/>
        <n v="5084"/>
        <n v="5114"/>
        <n v="5231"/>
        <n v="5245"/>
        <n v="5284"/>
        <n v="5466"/>
        <n v="5493"/>
        <n v="5681"/>
        <n v="5889"/>
        <n v="6045"/>
        <n v="6205"/>
        <n v="6451"/>
        <n v="6589"/>
        <n v="6846"/>
        <n v="7227"/>
        <n v="7542"/>
        <n v="7595"/>
        <n v="8467"/>
        <m/>
      </sharedItems>
    </cacheField>
    <cacheField name="PoV #" numFmtId="0">
      <sharedItems containsString="0" containsBlank="1" containsNumber="1" containsInteger="1" minValue="1" maxValue="147" count="1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m/>
      </sharedItems>
    </cacheField>
    <cacheField name="PoV" numFmtId="0">
      <sharedItems containsString="0" containsBlank="1" containsNumber="1" containsInteger="1" minValue="1" maxValue="1" count="2">
        <n v="1"/>
        <m/>
      </sharedItems>
    </cacheField>
    <cacheField name="PoV %" numFmtId="0">
      <sharedItems containsString="0" containsBlank="1" containsNumber="1" minValue="0.00282485875706215" maxValue="0.00282485875706215" count="2">
        <n v="0.00282485875706215"/>
        <m/>
      </sharedItems>
    </cacheField>
    <cacheField name="Word %" numFmtId="0">
      <sharedItems containsString="0" containsBlank="1" containsNumber="1" minValue="6.61914610073458E-005" maxValue="0.012454291118871" count="341">
        <n v="6.61914610073458E-005"/>
        <n v="8.67843599874089E-005"/>
        <n v="0.000105906337611753"/>
        <n v="0.000151504899639036"/>
        <n v="0.000164743191840505"/>
        <n v="0.000189748854887725"/>
        <n v="0.000211812675223507"/>
        <n v="0.000213283596579225"/>
        <n v="0.000236818338270726"/>
        <n v="0.000263294922673664"/>
        <n v="0.000272120450807977"/>
        <n v="0.000275062293519415"/>
        <n v="0.000278004136230852"/>
        <n v="0.000294184271143759"/>
        <n v="0.000297126113855197"/>
        <n v="0.000303009799278072"/>
        <n v="0.000323602698258135"/>
        <n v="0.000325073619613854"/>
        <n v="0.000357433889439667"/>
        <n v="0.000360375732151105"/>
        <n v="0.000363317574862542"/>
        <n v="0.000373614024352574"/>
        <n v="0.00037802678841973"/>
        <n v="0.000382439552486887"/>
        <n v="0.000383910473842606"/>
        <n v="0.000386852316554043"/>
        <n v="0.000388323237909762"/>
        <n v="0.000394206923332637"/>
        <n v="0.000411857979601263"/>
        <n v="0.000420683507735575"/>
        <n v="0.000435392721292763"/>
        <n v="0.00043980548535992"/>
        <n v="0.000441276406715639"/>
        <n v="0.000454514698917108"/>
        <n v="0.000460398384339983"/>
        <n v="0.000483933126031484"/>
        <n v="0.00050011326094439"/>
        <n v="0.000510409710434422"/>
        <n v="0.00051335155314586"/>
        <n v="0.000526589845347329"/>
        <n v="0.000550124587038829"/>
        <n v="0.000554537351105986"/>
        <n v="0.000558950115173142"/>
        <n v="0.000583955778220362"/>
        <n v="0.000606019598556144"/>
        <n v="0.000613374205334738"/>
        <n v="0.000614845126690456"/>
        <n v="0.000679565666342083"/>
        <n v="0.000686920273120677"/>
        <n v="0.000700158565322147"/>
        <n v="0.000704571329389303"/>
        <n v="0.000708984093456459"/>
        <n v="0.000722222385657929"/>
        <n v="0.000733989756503679"/>
        <n v="0.000738402520570835"/>
        <n v="0.000747228048705148"/>
        <n v="0.000750169891416586"/>
        <n v="0.000756053576839461"/>
        <n v="0.00076929186904093"/>
        <n v="0.000770762790396649"/>
        <n v="0.000775175554463805"/>
        <n v="0.000786942925309555"/>
        <n v="0.000795768453443868"/>
        <n v="0.000826657801913963"/>
        <n v="0.000831070565981119"/>
        <n v="0.000832541487336838"/>
        <n v="0.000847250700894026"/>
        <n v="0.000848721622249745"/>
        <n v="0.00085460530767262"/>
        <n v="0.000859018071739776"/>
        <n v="0.000894320184277027"/>
        <n v="0.00090314571241134"/>
        <n v="0.000914913083257091"/>
        <n v="0.000916384004612809"/>
        <n v="0.000917854925968528"/>
        <n v="0.000942860589015748"/>
        <n v="0.000944331510371467"/>
        <n v="0.000951686117150061"/>
        <n v="0.000953157038505779"/>
        <n v="0.000978162701552999"/>
        <n v="0.00100905205002309"/>
        <n v="0.00105317969069466"/>
        <n v="0.00105759245476181"/>
        <n v="0.00106641798289613"/>
        <n v="0.00107671443238616"/>
        <n v="0.00110024917407766"/>
        <n v="0.00111054562356769"/>
        <n v="0.00111790023034628"/>
        <n v="0.00112525483712488"/>
        <n v="0.0011267257584806"/>
        <n v="0.00113260944390347"/>
        <n v="0.00113408036525919"/>
        <n v="0.00113555128661491"/>
        <n v="0.00114731865746066"/>
        <n v="0.00115467326423925"/>
        <n v="0.00118409169135363"/>
        <n v="0.00120027182626654"/>
        <n v="0.00120468459033369"/>
        <n v="0.00120762643304513"/>
        <n v="0.00121645196117944"/>
        <n v="0.00122233564660232"/>
        <n v="0.00123704486015951"/>
        <n v="0.00126352144456245"/>
        <n v="0.00127087605134104"/>
        <n v="0.00127823065811963"/>
        <n v="0.00128705618625395"/>
        <n v="0.00128852710760966"/>
        <n v="0.0013223582987912"/>
        <n v="0.00133412566963695"/>
        <n v="0.00134295119777126"/>
        <n v="0.00136060225403989"/>
        <n v="0.00137384054624135"/>
        <n v="0.00138707883844282"/>
        <n v="0.00139884620928857"/>
        <n v="0.00140472989471145"/>
        <n v="0.00141943910826864"/>
        <n v="0.00144591569267158"/>
        <n v="0.00145327029945017"/>
        <n v="0.00148268872656455"/>
        <n v="0.00150475254690033"/>
        <n v="0.00151357807503464"/>
        <n v="0.00152534544588039"/>
        <n v="0.00153711281672614"/>
        <n v="0.00156211847977336"/>
        <n v="0.00158271137875342"/>
        <n v="0.00161065888451208"/>
        <n v="0.00162095533400211"/>
        <n v="0.00163713546891502"/>
        <n v="0.00167096666009655"/>
        <n v="0.0016900886377209"/>
        <n v="0.00169744324449949"/>
        <n v="0.00170773969398952"/>
        <n v="0.0017371581211039"/>
        <n v="0.00174451272788249"/>
        <n v="0.0017606928627954"/>
        <n v="0.00178864036855405"/>
        <n v="0.00179158221126549"/>
        <n v="0.00180629142482268"/>
        <n v="0.00185336090820568"/>
        <n v="0.00185630275091712"/>
        <n v="0.00186954104311859"/>
        <n v="0.00189160486345437"/>
        <n v="0.00192249421192447"/>
        <n v="0.00195191263903884"/>
        <n v="0.00196073816717315"/>
        <n v="0.00196220908852887"/>
        <n v="0.00197397645937462"/>
        <n v="0.00198133106615322"/>
        <n v="0.00199604027971041"/>
        <n v="0.00201222041462331"/>
        <n v="0.00201663317869047"/>
        <n v="0.00203428423495909"/>
        <n v="0.00205340621258344"/>
        <n v="0.00205781897665059"/>
        <n v="0.00206370266207347"/>
        <n v="0.00207105726885206"/>
        <n v="0.00207988279698638"/>
        <n v="0.0020813537183421"/>
        <n v="0.00208429556105353"/>
        <n v="0.00209900477461072"/>
        <n v="0.00212989412308082"/>
        <n v="0.00215489978612803"/>
        <n v="0.00215637070748375"/>
        <n v="0.00216666715697379"/>
        <n v="0.00218284729188669"/>
        <n v="0.002191672820021"/>
        <n v="0.00222403308984682"/>
        <n v="0.00222844585391397"/>
        <n v="0.00225639335967263"/>
        <n v="0.00227698625865269"/>
        <n v="0.00229757915763276"/>
        <n v="0.0023005210003442"/>
        <n v="0.00230787560712279"/>
        <n v="0.00230934652847851"/>
        <n v="0.00231523021390138"/>
        <n v="0.0023167011352571"/>
        <n v="0.00233141034881429"/>
        <n v="0.00233876495559288"/>
        <n v="0.00235494509050579"/>
        <n v="0.00236229969728439"/>
        <n v="0.00237259614677442"/>
        <n v="0.00239613088846592"/>
        <n v="0.00242407839422457"/>
        <n v="0.00243143300100317"/>
        <n v="0.00244025852913748"/>
        <n v="0.00245202589998323"/>
        <n v="0.00245938050676183"/>
        <n v="0.00247408972031901"/>
        <n v="0.00251674643963486"/>
        <n v="0.00258146697928649"/>
        <n v="0.00258440882199792"/>
        <n v="0.00258882158606508"/>
        <n v="0.0025902925074208"/>
        <n v="0.00259176342877652"/>
        <n v="0.00263294922673664"/>
        <n v="0.0026373619908038"/>
        <n v="0.00264324567622667"/>
        <n v="0.00265942581113958"/>
        <n v="0.00266383857520674"/>
        <n v="0.00266530949656246"/>
        <n v="0.00267707686740821"/>
        <n v="0.00268737331689824"/>
        <n v="0.00274768109248271"/>
        <n v="0.00276091938468418"/>
        <n v="0.00279327965450999"/>
        <n v="0.00281240163213434"/>
        <n v="0.00282416900298009"/>
        <n v="0.00284182005924871"/>
        <n v="0.00288300585720884"/>
        <n v="0.00291977889110181"/>
        <n v="0.00298008666668628"/>
        <n v="0.00298597035210915"/>
        <n v="0.00298744127346487"/>
        <n v="0.00299626680159919"/>
        <n v="0.00301391785786781"/>
        <n v="0.00303303983549216"/>
        <n v="0.00304039444227075"/>
        <n v="0.00309776037514378"/>
        <n v="0.00313600433039247"/>
        <n v="0.0031536553866611"/>
        <n v="0.00318454473513119"/>
        <n v="0.0032007248700441"/>
        <n v="0.00321396316224557"/>
        <n v="0.00324485251071566"/>
        <n v="0.00329780567952154"/>
        <n v="0.00331251489307873"/>
        <n v="0.00333163687070307"/>
        <n v="0.0033419333201931"/>
        <n v="0.00344931057916057"/>
        <n v="0.00345519426458345"/>
        <n v="0.00348019992763067"/>
        <n v="0.00350226374796645"/>
        <n v="0.00351108927610076"/>
        <n v="0.00358610626524242"/>
        <n v="0.00359346087202102"/>
        <n v="0.00363611759133686"/>
        <n v="0.00364494311947117"/>
        <n v="0.00366112325438408"/>
        <n v="0.00366700693980696"/>
        <n v="0.0037096636591228"/>
        <n v="0.00375379129979437"/>
        <n v="0.00380527354724452"/>
        <n v="0.00381262815402312"/>
        <n v="0.00385381395198324"/>
        <n v="0.00387146500825187"/>
        <n v="0.0038817614577419"/>
        <n v="0.00391117988485628"/>
        <n v="0.00397001673908503"/>
        <n v="0.00399060963806509"/>
        <n v="0.00405091741364956"/>
        <n v="0.00408327768347538"/>
        <n v="0.0041082833465226"/>
        <n v="0.00411269611058975"/>
        <n v="0.00411563795330119"/>
        <n v="0.00411710887465691"/>
        <n v="0.00418182941430853"/>
        <n v="0.00422301521226866"/>
        <n v="0.00423478258311441"/>
        <n v="0.0043200960217461"/>
        <n v="0.00434510168479332"/>
        <n v="0.00434951444886048"/>
        <n v="0.00436569458377338"/>
        <n v="0.00437746195461914"/>
        <n v="0.00440540946037779"/>
        <n v="0.00444953710104936"/>
        <n v="0.0044686590786737"/>
        <n v="0.00453337961832533"/>
        <n v="0.00461428029288986"/>
        <n v="0.0046642916189843"/>
        <n v="0.00469223912474296"/>
        <n v="0.00476872703524033"/>
        <n v="0.00477019795659605"/>
        <n v="0.00478343624879752"/>
        <n v="0.00481579651862334"/>
        <n v="0.00494376667657087"/>
        <n v="0.00497318510368525"/>
        <n v="0.00502613827249112"/>
        <n v="0.00502908011520256"/>
        <n v="0.00505408577824978"/>
        <n v="0.00506291130638409"/>
        <n v="0.00506879499180697"/>
        <n v="0.00508791696943131"/>
        <n v="0.00509821341892134"/>
        <n v="0.00512321908196856"/>
        <n v="0.00520853252060025"/>
        <n v="0.00526001476805041"/>
        <n v="0.00529384595923194"/>
        <n v="0.00530855517278913"/>
        <n v="0.00536739202701788"/>
        <n v="0.00550271679174401"/>
        <n v="0.00558214654495283"/>
        <n v="0.00560273944393289"/>
        <n v="0.00560421036528861"/>
        <n v="0.00569246564663174"/>
        <n v="0.00571747130967896"/>
        <n v="0.00573953513001474"/>
        <n v="0.00578072092797487"/>
        <n v="0.00578513369204202"/>
        <n v="0.00582337764729071"/>
        <n v="0.00588662726558662"/>
        <n v="0.00591016200727812"/>
        <n v="0.0059557605693054"/>
        <n v="0.00596752794015115"/>
        <n v="0.00599253360319837"/>
        <n v="0.00609108533403153"/>
        <n v="0.00609549809809869"/>
        <n v="0.00617934061537466"/>
        <n v="0.00632054906552366"/>
        <n v="0.00633378735772513"/>
        <n v="0.00647940857194129"/>
        <n v="0.00652206529125714"/>
        <n v="0.00653971634752576"/>
        <n v="0.00655148371837151"/>
        <n v="0.00657060569599586"/>
        <n v="0.00673240704512493"/>
        <n v="0.00675299994410499"/>
        <n v="0.00685302259629387"/>
        <n v="0.00686773180985105"/>
        <n v="0.00694127787763699"/>
        <n v="0.00694716156305987"/>
        <n v="0.00702217855220153"/>
        <n v="0.00726635149725085"/>
        <n v="0.00747816417247435"/>
        <n v="0.00752229181314592"/>
        <n v="0.00769438961176502"/>
        <n v="0.00771498251074508"/>
        <n v="0.00777234844361811"/>
        <n v="0.00804005613035893"/>
        <n v="0.00807977100696334"/>
        <n v="0.00835630422183848"/>
        <n v="0.00866225586382798"/>
        <n v="0.00889171959532012"/>
        <n v="0.00912706701223512"/>
        <n v="0.00948891366574195"/>
        <n v="0.00969190081283114"/>
        <n v="0.0100699276012509"/>
        <n v="0.0106303486377797"/>
        <n v="0.0110936888648312"/>
        <n v="0.0111716476966842"/>
        <n v="0.012454291118871"/>
        <m/>
      </sharedItems>
    </cacheField>
    <cacheField name="Chapter Words" numFmtId="0">
      <sharedItems containsString="0" containsBlank="1" containsNumber="1" containsInteger="1" minValue="0" maxValue="8467" count="183">
        <n v="0"/>
        <n v="467"/>
        <n v="605"/>
        <n v="624"/>
        <n v="648"/>
        <n v="665"/>
        <n v="666"/>
        <n v="771"/>
        <n v="819"/>
        <n v="825"/>
        <n v="880"/>
        <n v="895"/>
        <n v="955"/>
        <n v="1008"/>
        <n v="1029"/>
        <n v="1110"/>
        <n v="1149"/>
        <n v="1178"/>
        <n v="1186"/>
        <n v="1197"/>
        <n v="1216"/>
        <n v="1293"/>
        <n v="1303"/>
        <n v="1342"/>
        <n v="1396"/>
        <n v="1399"/>
        <n v="1414"/>
        <n v="1448"/>
        <n v="1465"/>
        <n v="1489"/>
        <n v="1512"/>
        <n v="1534"/>
        <n v="1570"/>
        <n v="1590"/>
        <n v="1601"/>
        <n v="1653"/>
        <n v="1672"/>
        <n v="1682"/>
        <n v="1684"/>
        <n v="1688"/>
        <n v="1698"/>
        <n v="1711"/>
        <n v="1755"/>
        <n v="1757"/>
        <n v="1760"/>
        <n v="1761"/>
        <n v="1762"/>
        <n v="1788"/>
        <n v="1798"/>
        <n v="1812"/>
        <n v="1827"/>
        <n v="1891"/>
        <n v="1899"/>
        <n v="1959"/>
        <n v="1968"/>
        <n v="1985"/>
        <n v="2026"/>
        <n v="2031"/>
        <n v="2037"/>
        <n v="2049"/>
        <n v="2062"/>
        <n v="2067"/>
        <n v="2106"/>
        <n v="2141"/>
        <n v="2150"/>
        <n v="2158"/>
        <n v="2176"/>
        <n v="2209"/>
        <n v="2252"/>
        <n v="2263"/>
        <n v="2265"/>
        <n v="2349"/>
        <n v="2438"/>
        <n v="2443"/>
        <n v="2469"/>
        <n v="2472"/>
        <n v="2473"/>
        <n v="2493"/>
        <n v="2513"/>
        <n v="2587"/>
        <n v="2591"/>
        <n v="2616"/>
        <n v="2619"/>
        <n v="2620"/>
        <n v="2632"/>
        <n v="2639"/>
        <n v="2879"/>
        <n v="2957"/>
        <n v="3025"/>
        <n v="3064"/>
        <n v="3074"/>
        <n v="3075"/>
        <n v="3137"/>
        <n v="3153"/>
        <n v="3175"/>
        <n v="3233"/>
        <n v="3243"/>
        <n v="3260"/>
        <n v="3274"/>
        <n v="3325"/>
        <n v="3337"/>
        <n v="3422"/>
        <n v="3436"/>
        <n v="3442"/>
        <n v="3446"/>
        <n v="3466"/>
        <n v="3528"/>
        <n v="3541"/>
        <n v="3557"/>
        <n v="3576"/>
        <n v="3589"/>
        <n v="3599"/>
        <n v="3609"/>
        <n v="3656"/>
        <n v="3708"/>
        <n v="3741"/>
        <n v="3757"/>
        <n v="3797"/>
        <n v="3870"/>
        <n v="3887"/>
        <n v="3902"/>
        <n v="3909"/>
        <n v="3922"/>
        <n v="3930"/>
        <n v="3933"/>
        <n v="3959"/>
        <n v="4018"/>
        <n v="4049"/>
        <n v="4052"/>
        <n v="4057"/>
        <n v="4088"/>
        <n v="4141"/>
        <n v="4162"/>
        <n v="4273"/>
        <n v="4306"/>
        <n v="4318"/>
        <n v="4326"/>
        <n v="4379"/>
        <n v="4434"/>
        <n v="4446"/>
        <n v="4454"/>
        <n v="4467"/>
        <n v="4514"/>
        <n v="4577"/>
        <n v="4591"/>
        <n v="4616"/>
        <n v="4659"/>
        <n v="4669"/>
        <n v="4676"/>
        <n v="4708"/>
        <n v="4723"/>
        <n v="4774"/>
        <n v="4887"/>
        <n v="4898"/>
        <n v="4944"/>
        <n v="5031"/>
        <n v="5084"/>
        <n v="5231"/>
        <n v="5245"/>
        <n v="5284"/>
        <n v="5466"/>
        <n v="5493"/>
        <n v="5535"/>
        <n v="5552"/>
        <n v="5741"/>
        <n v="5889"/>
        <n v="5945"/>
        <n v="6045"/>
        <n v="6158"/>
        <n v="6191"/>
        <n v="6205"/>
        <n v="6252"/>
        <n v="6451"/>
        <n v="6589"/>
        <n v="6603"/>
        <n v="6846"/>
        <n v="6941"/>
        <n v="7104"/>
        <n v="7227"/>
        <n v="7542"/>
        <n v="7595"/>
        <n v="8467"/>
        <m/>
      </sharedItems>
    </cacheField>
    <cacheField name="carryover" numFmtId="0">
      <sharedItems containsString="0" containsBlank="1" containsNumber="1" containsInteger="1" minValue="45" maxValue="8467" count="341">
        <n v="45"/>
        <n v="59"/>
        <n v="72"/>
        <n v="103"/>
        <n v="112"/>
        <n v="129"/>
        <n v="144"/>
        <n v="145"/>
        <n v="161"/>
        <n v="179"/>
        <n v="185"/>
        <n v="187"/>
        <n v="189"/>
        <n v="200"/>
        <n v="202"/>
        <n v="206"/>
        <n v="220"/>
        <n v="221"/>
        <n v="243"/>
        <n v="245"/>
        <n v="247"/>
        <n v="254"/>
        <n v="257"/>
        <n v="260"/>
        <n v="261"/>
        <n v="263"/>
        <n v="264"/>
        <n v="268"/>
        <n v="280"/>
        <n v="286"/>
        <n v="296"/>
        <n v="299"/>
        <n v="300"/>
        <n v="309"/>
        <n v="313"/>
        <n v="329"/>
        <n v="340"/>
        <n v="347"/>
        <n v="349"/>
        <n v="358"/>
        <n v="374"/>
        <n v="377"/>
        <n v="380"/>
        <n v="397"/>
        <n v="412"/>
        <n v="417"/>
        <n v="418"/>
        <n v="462"/>
        <n v="467"/>
        <n v="476"/>
        <n v="479"/>
        <n v="482"/>
        <n v="491"/>
        <n v="499"/>
        <n v="502"/>
        <n v="508"/>
        <n v="510"/>
        <n v="514"/>
        <n v="523"/>
        <n v="524"/>
        <n v="527"/>
        <n v="535"/>
        <n v="541"/>
        <n v="562"/>
        <n v="565"/>
        <n v="566"/>
        <n v="576"/>
        <n v="577"/>
        <n v="581"/>
        <n v="584"/>
        <n v="608"/>
        <n v="614"/>
        <n v="622"/>
        <n v="623"/>
        <n v="624"/>
        <n v="641"/>
        <n v="642"/>
        <n v="647"/>
        <n v="648"/>
        <n v="665"/>
        <n v="686"/>
        <n v="716"/>
        <n v="719"/>
        <n v="725"/>
        <n v="732"/>
        <n v="748"/>
        <n v="755"/>
        <n v="760"/>
        <n v="765"/>
        <n v="766"/>
        <n v="770"/>
        <n v="771"/>
        <n v="772"/>
        <n v="780"/>
        <n v="785"/>
        <n v="805"/>
        <n v="816"/>
        <n v="819"/>
        <n v="821"/>
        <n v="827"/>
        <n v="831"/>
        <n v="841"/>
        <n v="859"/>
        <n v="864"/>
        <n v="869"/>
        <n v="875"/>
        <n v="876"/>
        <n v="899"/>
        <n v="907"/>
        <n v="913"/>
        <n v="925"/>
        <n v="934"/>
        <n v="943"/>
        <n v="951"/>
        <n v="955"/>
        <n v="965"/>
        <n v="983"/>
        <n v="988"/>
        <n v="1008"/>
        <n v="1023"/>
        <n v="1029"/>
        <n v="1037"/>
        <n v="1045"/>
        <n v="1062"/>
        <n v="1076"/>
        <n v="1095"/>
        <n v="1102"/>
        <n v="1113"/>
        <n v="1136"/>
        <n v="1149"/>
        <n v="1154"/>
        <n v="1161"/>
        <n v="1181"/>
        <n v="1186"/>
        <n v="1197"/>
        <n v="1216"/>
        <n v="1218"/>
        <n v="1228"/>
        <n v="1260"/>
        <n v="1262"/>
        <n v="1271"/>
        <n v="1286"/>
        <n v="1307"/>
        <n v="1327"/>
        <n v="1333"/>
        <n v="1334"/>
        <n v="1342"/>
        <n v="1347"/>
        <n v="1357"/>
        <n v="1368"/>
        <n v="1371"/>
        <n v="1383"/>
        <n v="1396"/>
        <n v="1399"/>
        <n v="1403"/>
        <n v="1408"/>
        <n v="1414"/>
        <n v="1415"/>
        <n v="1417"/>
        <n v="1427"/>
        <n v="1448"/>
        <n v="1465"/>
        <n v="1466"/>
        <n v="1473"/>
        <n v="1484"/>
        <n v="1490"/>
        <n v="1512"/>
        <n v="1515"/>
        <n v="1534"/>
        <n v="1548"/>
        <n v="1562"/>
        <n v="1564"/>
        <n v="1569"/>
        <n v="1570"/>
        <n v="1574"/>
        <n v="1575"/>
        <n v="1585"/>
        <n v="1590"/>
        <n v="1601"/>
        <n v="1606"/>
        <n v="1613"/>
        <n v="1629"/>
        <n v="1648"/>
        <n v="1653"/>
        <n v="1659"/>
        <n v="1667"/>
        <n v="1672"/>
        <n v="1682"/>
        <n v="1711"/>
        <n v="1755"/>
        <n v="1757"/>
        <n v="1760"/>
        <n v="1761"/>
        <n v="1762"/>
        <n v="1790"/>
        <n v="1793"/>
        <n v="1797"/>
        <n v="1808"/>
        <n v="1811"/>
        <n v="1812"/>
        <n v="1820"/>
        <n v="1827"/>
        <n v="1868"/>
        <n v="1877"/>
        <n v="1899"/>
        <n v="1912"/>
        <n v="1920"/>
        <n v="1932"/>
        <n v="1960"/>
        <n v="1985"/>
        <n v="2026"/>
        <n v="2030"/>
        <n v="2031"/>
        <n v="2037"/>
        <n v="2049"/>
        <n v="2062"/>
        <n v="2067"/>
        <n v="2106"/>
        <n v="2132"/>
        <n v="2144"/>
        <n v="2165"/>
        <n v="2176"/>
        <n v="2185"/>
        <n v="2206"/>
        <n v="2242"/>
        <n v="2252"/>
        <n v="2265"/>
        <n v="2272"/>
        <n v="2345"/>
        <n v="2349"/>
        <n v="2366"/>
        <n v="2381"/>
        <n v="2387"/>
        <n v="2438"/>
        <n v="2443"/>
        <n v="2472"/>
        <n v="2478"/>
        <n v="2489"/>
        <n v="2493"/>
        <n v="2522"/>
        <n v="2552"/>
        <n v="2587"/>
        <n v="2592"/>
        <n v="2620"/>
        <n v="2632"/>
        <n v="2639"/>
        <n v="2659"/>
        <n v="2699"/>
        <n v="2713"/>
        <n v="2754"/>
        <n v="2776"/>
        <n v="2793"/>
        <n v="2796"/>
        <n v="2798"/>
        <n v="2799"/>
        <n v="2843"/>
        <n v="2871"/>
        <n v="2879"/>
        <n v="2937"/>
        <n v="2954"/>
        <n v="2957"/>
        <n v="2968"/>
        <n v="2976"/>
        <n v="2995"/>
        <n v="3025"/>
        <n v="3038"/>
        <n v="3082"/>
        <n v="3137"/>
        <n v="3171"/>
        <n v="3190"/>
        <n v="3242"/>
        <n v="3243"/>
        <n v="3252"/>
        <n v="3274"/>
        <n v="3361"/>
        <n v="3381"/>
        <n v="3417"/>
        <n v="3419"/>
        <n v="3436"/>
        <n v="3442"/>
        <n v="3446"/>
        <n v="3459"/>
        <n v="3466"/>
        <n v="3483"/>
        <n v="3541"/>
        <n v="3576"/>
        <n v="3599"/>
        <n v="3609"/>
        <n v="3649"/>
        <n v="3741"/>
        <n v="3795"/>
        <n v="3809"/>
        <n v="3810"/>
        <n v="3870"/>
        <n v="3887"/>
        <n v="3902"/>
        <n v="3930"/>
        <n v="3933"/>
        <n v="3959"/>
        <n v="4002"/>
        <n v="4018"/>
        <n v="4049"/>
        <n v="4057"/>
        <n v="4074"/>
        <n v="4141"/>
        <n v="4144"/>
        <n v="4201"/>
        <n v="4297"/>
        <n v="4306"/>
        <n v="4405"/>
        <n v="4434"/>
        <n v="4446"/>
        <n v="4454"/>
        <n v="4467"/>
        <n v="4577"/>
        <n v="4591"/>
        <n v="4659"/>
        <n v="4669"/>
        <n v="4719"/>
        <n v="4723"/>
        <n v="4774"/>
        <n v="4940"/>
        <n v="5084"/>
        <n v="5114"/>
        <n v="5231"/>
        <n v="5245"/>
        <n v="5284"/>
        <n v="5466"/>
        <n v="5493"/>
        <n v="5681"/>
        <n v="5889"/>
        <n v="6045"/>
        <n v="6205"/>
        <n v="6451"/>
        <n v="6589"/>
        <n v="6846"/>
        <n v="7227"/>
        <n v="7542"/>
        <n v="7595"/>
        <n v="8467"/>
        <m/>
      </sharedItems>
    </cacheField>
    <cacheField name="Chapter Word %" numFmtId="0">
      <sharedItems containsString="0" containsBlank="1" containsNumber="1" minValue="0" maxValue="0.0142935279877643" count="183">
        <n v="0"/>
        <n v="0.000788363950665636"/>
        <n v="0.00102132803030559"/>
        <n v="0.0010534027948937"/>
        <n v="0.00109391828700499"/>
        <n v="0.00112261676058383"/>
        <n v="0.00112430490608847"/>
        <n v="0.00130156018407539"/>
        <n v="0.00138259116829798"/>
        <n v="0.0013927200413258"/>
        <n v="0.00148556804408086"/>
        <n v="0.00151089022665042"/>
        <n v="0.00161217895692866"/>
        <n v="0.00170165066867443"/>
        <n v="0.00173710172427182"/>
        <n v="0.00187384151014744"/>
        <n v="0.0019396791848283"/>
        <n v="0.00198863540446278"/>
        <n v="0.00200214056849988"/>
        <n v="0.00202071016905089"/>
        <n v="0.002052784933639"/>
        <n v="0.00218277213749608"/>
        <n v="0.00219965359254245"/>
        <n v="0.0022654912672233"/>
        <n v="0.00235665112447372"/>
        <n v="0.00236171556098763"/>
        <n v="0.00238703774355719"/>
        <n v="0.00244443469071486"/>
        <n v="0.0024731331642937"/>
        <n v="0.00251364865640499"/>
        <n v="0.00255247600301165"/>
        <n v="0.00258961520411367"/>
        <n v="0.00265038844228062"/>
        <n v="0.00268415135237336"/>
        <n v="0.00270272095292437"/>
        <n v="0.00279050451916552"/>
        <n v="0.00282257928375363"/>
        <n v="0.0028394607388"/>
        <n v="0.00284283702980927"/>
        <n v="0.00284958961182782"/>
        <n v="0.0028664710668742"/>
        <n v="0.00288841695843448"/>
        <n v="0.00296269536063852"/>
        <n v="0.0029660716516478"/>
        <n v="0.00297113608816171"/>
        <n v="0.00297282423366635"/>
        <n v="0.00297451237917099"/>
        <n v="0.00301840416229156"/>
        <n v="0.00303528561733793"/>
        <n v="0.00305891965440285"/>
        <n v="0.00308424183697241"/>
        <n v="0.0031922831492692"/>
        <n v="0.0032057883133063"/>
        <n v="0.00330707704358454"/>
        <n v="0.00332227035312628"/>
        <n v="0.00335096882670511"/>
        <n v="0.00342018279239524"/>
        <n v="0.00342862351991843"/>
        <n v="0.00343875239294625"/>
        <n v="0.0034590101390019"/>
        <n v="0.00348095603056219"/>
        <n v="0.00348939675808537"/>
        <n v="0.00355523443276623"/>
        <n v="0.00361431952542854"/>
        <n v="0.00362951283497027"/>
        <n v="0.00364301799900737"/>
        <n v="0.00367340461809084"/>
        <n v="0.00372911341974387"/>
        <n v="0.00380170367644328"/>
        <n v="0.00382027327699429"/>
        <n v="0.00382364956800357"/>
        <n v="0.0039654537903931"/>
        <n v="0.00411569874030582"/>
        <n v="0.00412413946782901"/>
        <n v="0.00416803125094958"/>
        <n v="0.00417309568746349"/>
        <n v="0.00417478383296813"/>
        <n v="0.00420854674306088"/>
        <n v="0.00424230965315363"/>
        <n v="0.00436723242049679"/>
        <n v="0.00437398500251534"/>
        <n v="0.00441618864013127"/>
        <n v="0.00442125307664518"/>
        <n v="0.00442294122214982"/>
        <n v="0.00444319896820547"/>
        <n v="0.00445501598673793"/>
        <n v="0.00486017090785089"/>
        <n v="0.0049918462572126"/>
        <n v="0.00510664015152794"/>
        <n v="0.0051724778262088"/>
        <n v="0.00518935928125517"/>
        <n v="0.00519104742675981"/>
        <n v="0.00529571244804732"/>
        <n v="0.00532272277612152"/>
        <n v="0.00535986197722354"/>
        <n v="0.00545777441649251"/>
        <n v="0.00547465587153888"/>
        <n v="0.00550335434511771"/>
        <n v="0.00552698838218264"/>
        <n v="0.00561308380291914"/>
        <n v="0.00563334154897479"/>
        <n v="0.00577683391686896"/>
        <n v="0.00580046795393389"/>
        <n v="0.00581059682696171"/>
        <n v="0.00581734940898026"/>
        <n v="0.00585111231907301"/>
        <n v="0.00595577734036052"/>
        <n v="0.00597772323192081"/>
        <n v="0.006004733559995"/>
        <n v="0.00603680832458311"/>
        <n v="0.0060587542161434"/>
        <n v="0.00607563567118977"/>
        <n v="0.00609251712623614"/>
        <n v="0.0061718599649541"/>
        <n v="0.00625964353119524"/>
        <n v="0.00631535233284827"/>
        <n v="0.00634236266092247"/>
        <n v="0.00640988848110796"/>
        <n v="0.00653312310294649"/>
        <n v="0.00656182157652532"/>
        <n v="0.00658714375909488"/>
        <n v="0.00659896077762735"/>
        <n v="0.00662090666918763"/>
        <n v="0.00663441183322473"/>
        <n v="0.00663947626973864"/>
        <n v="0.00668336805285921"/>
        <n v="0.00678296863763282"/>
        <n v="0.00683530114827657"/>
        <n v="0.00684036558479048"/>
        <n v="0.00684880631231367"/>
        <n v="0.00690113882295743"/>
        <n v="0.00699061053470321"/>
        <n v="0.00702606159030059"/>
        <n v="0.00721344574131534"/>
        <n v="0.00726915454296837"/>
        <n v="0.00728941228902402"/>
        <n v="0.00730291745306112"/>
        <n v="0.00739238916480689"/>
        <n v="0.00748523716756195"/>
        <n v="0.00750549491361759"/>
        <n v="0.00751900007765469"/>
        <n v="0.00754094596921498"/>
        <n v="0.00762028880793293"/>
        <n v="0.00772664197472509"/>
        <n v="0.00775027601179001"/>
        <n v="0.00779247964940594"/>
        <n v="0.00786506990610535"/>
        <n v="0.00788195136115172"/>
        <n v="0.00789376837968418"/>
        <n v="0.00794778903583258"/>
        <n v="0.00797311121840214"/>
        <n v="0.00805920663913864"/>
        <n v="0.00824996708116266"/>
        <n v="0.00826853668171367"/>
        <n v="0.00834619137492699"/>
        <n v="0.00849306003383044"/>
        <n v="0.00858253174557621"/>
        <n v="0.0088306891347579"/>
        <n v="0.00885432317182283"/>
        <n v="0.00892016084650368"/>
        <n v="0.00922740332834768"/>
        <n v="0.00927298325697288"/>
        <n v="0.00934388536816765"/>
        <n v="0.00937258384174649"/>
        <n v="0.00969164334212294"/>
        <n v="0.00994148887680927"/>
        <n v="0.010036025025069"/>
        <n v="0.0102048395755327"/>
        <n v="0.0103956000175567"/>
        <n v="0.0104513088192097"/>
        <n v="0.0104749428562747"/>
        <n v="0.0105542856949926"/>
        <n v="0.0108902266504155"/>
        <n v="0.0111231907300554"/>
        <n v="0.0111468247671203"/>
        <n v="0.0115570441247472"/>
        <n v="0.0117174179476877"/>
        <n v="0.0119925856649436"/>
        <n v="0.012200227562014"/>
        <n v="0.0127319933959748"/>
        <n v="0.0128214651077206"/>
        <n v="0.0142935279877643"/>
        <m/>
      </sharedItems>
    </cacheField>
    <cacheField name="# PoVs/Ch" numFmtId="0">
      <sharedItems containsString="0" containsBlank="1" containsNumber="1" containsInteger="1" minValue="0" maxValue="12" count="12">
        <n v="0"/>
        <n v="1"/>
        <n v="2"/>
        <n v="3"/>
        <n v="4"/>
        <n v="5"/>
        <n v="6"/>
        <n v="7"/>
        <n v="8"/>
        <n v="9"/>
        <n v="12"/>
        <m/>
      </sharedItems>
    </cacheField>
    <cacheField name="carryover2" numFmtId="0">
      <sharedItems containsString="0" containsBlank="1" containsNumber="1" containsInteger="1" minValue="0" maxValue="11" count="13">
        <n v="0"/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# PoVs/Part" numFmtId="0">
      <sharedItems containsString="0" containsBlank="1" containsNumber="1" containsInteger="1" minValue="0" maxValue="53" count="19">
        <n v="0"/>
        <n v="1"/>
        <n v="2"/>
        <n v="3"/>
        <n v="9"/>
        <n v="11"/>
        <n v="12"/>
        <n v="14"/>
        <n v="16"/>
        <n v="17"/>
        <n v="19"/>
        <n v="20"/>
        <n v="22"/>
        <n v="26"/>
        <n v="27"/>
        <n v="29"/>
        <n v="33"/>
        <n v="53"/>
        <m/>
      </sharedItems>
    </cacheField>
    <cacheField name="carryover3" numFmtId="0">
      <sharedItems containsString="0" containsBlank="1" containsNumber="1" containsInteger="1" minValue="0" maxValue="52" count="5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cordCount="36" createdVersion="3">
  <cacheSource type="worksheet">
    <worksheetSource ref="A1:O75" sheet="AoL"/>
  </cacheSource>
  <cacheFields count="15">
    <cacheField name="Part" numFmtId="0">
      <sharedItems containsString="0" containsBlank="1" count="1">
        <m/>
      </sharedItems>
    </cacheField>
    <cacheField name="Chapter" numFmtId="0">
      <sharedItems containsBlank="1" containsMixedTypes="1" containsNumber="1" containsInteger="1" minValue="1" maxValue="20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s v="Epilogue"/>
        <s v="Prologue"/>
        <m/>
      </sharedItems>
    </cacheField>
    <cacheField name="Character" numFmtId="0">
      <sharedItems containsBlank="1" count="5">
        <s v="Marasi"/>
        <s v="Miles"/>
        <s v="Wax"/>
        <s v="Wayne"/>
        <m/>
      </sharedItems>
    </cacheField>
    <cacheField name="Word Count" numFmtId="0">
      <sharedItems containsString="0" containsBlank="1" containsNumber="1" containsInteger="1" minValue="322" maxValue="6422" count="37">
        <n v="322"/>
        <n v="344"/>
        <n v="345"/>
        <n v="426"/>
        <n v="435"/>
        <n v="443"/>
        <n v="572"/>
        <n v="598"/>
        <n v="698"/>
        <n v="762"/>
        <n v="1066"/>
        <n v="1342"/>
        <n v="1427"/>
        <n v="1769"/>
        <n v="1832"/>
        <n v="1893"/>
        <n v="2098"/>
        <n v="2188"/>
        <n v="2212"/>
        <n v="2568"/>
        <n v="2608"/>
        <n v="3011"/>
        <n v="3214"/>
        <n v="3548"/>
        <n v="3696"/>
        <n v="3736"/>
        <n v="3981"/>
        <n v="4066"/>
        <n v="4425"/>
        <n v="4934"/>
        <n v="5020"/>
        <n v="5080"/>
        <n v="5286"/>
        <n v="5900"/>
        <n v="6385"/>
        <n v="6422"/>
        <m/>
      </sharedItems>
    </cacheField>
    <cacheField name="PoV #" numFmtId="0">
      <sharedItems containsString="0" containsBlank="1" containsNumber="1" containsInteger="1" minValue="1" maxValue="36" count="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m/>
      </sharedItems>
    </cacheField>
    <cacheField name="PoV" numFmtId="0">
      <sharedItems containsString="0" containsBlank="1" containsNumber="1" containsInteger="1" minValue="1" maxValue="1" count="2">
        <n v="1"/>
        <m/>
      </sharedItems>
    </cacheField>
    <cacheField name="PoV %" numFmtId="0">
      <sharedItems containsString="0" containsBlank="1" containsNumber="1" minValue="0.0277777777777778" maxValue="0.02777777778" count="3">
        <n v="0.0277777777777778"/>
        <n v="0.02777777778"/>
        <m/>
      </sharedItems>
    </cacheField>
    <cacheField name="Word %" numFmtId="0">
      <sharedItems containsString="0" containsBlank="1" containsNumber="1" minValue="0.00340193551113553" maxValue="0.0678485399146347" count="37">
        <n v="0.00340193551113553"/>
        <n v="0.00363436588767274"/>
        <n v="0.00364493090478807"/>
        <n v="0.00450069729112961"/>
        <n v="0.00459578244516756"/>
        <n v="0.00468030258209018"/>
        <n v="0.00604318978996746"/>
        <n v="0.00631788023496598"/>
        <n v="0.00737438194649875"/>
        <n v="0.00805054304187973"/>
        <n v="0.0112623082449394"/>
        <n v="0.0141782529687698"/>
        <n v="0.0150762794235727"/>
        <n v="0.0186895152770147"/>
        <n v="0.0193551113552804"/>
        <n v="0.0199995773993154"/>
        <n v="0.0221654059079576"/>
        <n v="0.0231162574483371"/>
        <n v="0.0233698178591049"/>
        <n v="0.0271309639521616"/>
        <n v="0.0275535646367747"/>
        <n v="0.0318112665342518"/>
        <n v="0.0339559650086633"/>
        <n v="0.0374846807251828"/>
        <n v="0.0390483032582513"/>
        <n v="0.0394709039428644"/>
        <n v="0.0420593331361197"/>
        <n v="0.0429573595909225"/>
        <n v="0.0467502007353252"/>
        <n v="0.052127794447027"/>
        <n v="0.0530363859189452"/>
        <n v="0.0536702869458649"/>
        <n v="0.0558466804716224"/>
        <n v="0.0623336009804336"/>
        <n v="0.0674576342813675"/>
        <n v="0.0678485399146347"/>
        <m/>
      </sharedItems>
    </cacheField>
    <cacheField name="Chapter Words" numFmtId="0">
      <sharedItems containsString="0" containsBlank="1" containsNumber="1" containsInteger="1" minValue="0" maxValue="6422" count="24">
        <n v="0"/>
        <n v="1832"/>
        <n v="2568"/>
        <n v="2647"/>
        <n v="3214"/>
        <n v="3548"/>
        <n v="3689"/>
        <n v="3696"/>
        <n v="3867"/>
        <n v="3875"/>
        <n v="3981"/>
        <n v="4066"/>
        <n v="4077"/>
        <n v="4425"/>
        <n v="4501"/>
        <n v="4934"/>
        <n v="5020"/>
        <n v="5080"/>
        <n v="5286"/>
        <n v="5639"/>
        <n v="5900"/>
        <n v="6385"/>
        <n v="6422"/>
        <m/>
      </sharedItems>
    </cacheField>
    <cacheField name="carryover" numFmtId="0">
      <sharedItems containsString="0" containsBlank="1" containsNumber="1" containsInteger="1" minValue="0" maxValue="8630" count="18">
        <n v="0"/>
        <n v="344"/>
        <n v="345"/>
        <n v="1066"/>
        <n v="1687"/>
        <n v="1771"/>
        <n v="2093"/>
        <n v="2098"/>
        <n v="2212"/>
        <n v="2519"/>
        <n v="2608"/>
        <n v="3091"/>
        <n v="3696"/>
        <n v="3736"/>
        <n v="4498"/>
        <n v="4941"/>
        <n v="8630"/>
        <m/>
      </sharedItems>
    </cacheField>
    <cacheField name="Chapter Word %" numFmtId="0">
      <sharedItems containsString="0" containsBlank="1" containsNumber="1" minValue="0" maxValue="0.0678485399146347" count="24">
        <n v="0"/>
        <n v="0.0193551113552804"/>
        <n v="0.0271309639521616"/>
        <n v="0.0279656003042725"/>
        <n v="0.0339559650086633"/>
        <n v="0.0374846807251828"/>
        <n v="0.038974348138444"/>
        <n v="0.0390483032582513"/>
        <n v="0.0408549211849723"/>
        <n v="0.0409394413218949"/>
        <n v="0.0420593331361197"/>
        <n v="0.0429573595909225"/>
        <n v="0.0430735747791911"/>
        <n v="0.0467502007353252"/>
        <n v="0.0475531420360901"/>
        <n v="0.052127794447027"/>
        <n v="0.0530363859189452"/>
        <n v="0.0536702869458649"/>
        <n v="0.0558466804716224"/>
        <n v="0.0595761315133331"/>
        <n v="0.0623336009804336"/>
        <n v="0.0674576342813675"/>
        <n v="0.0678485399146347"/>
        <m/>
      </sharedItems>
    </cacheField>
    <cacheField name="# PoVs/Ch" numFmtId="0">
      <sharedItems containsString="0" containsBlank="1" containsNumber="1" containsInteger="1" minValue="0" maxValue="6" count="7">
        <n v="0"/>
        <n v="1"/>
        <n v="2"/>
        <n v="3"/>
        <n v="4"/>
        <n v="6"/>
        <m/>
      </sharedItems>
    </cacheField>
    <cacheField name="carryover2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  <cacheField name="# PoVs/Part" numFmtId="0">
      <sharedItems containsString="0" containsBlank="1" containsNumber="1" containsInteger="1" minValue="0" maxValue="36" count="3">
        <n v="0"/>
        <n v="36"/>
        <m/>
      </sharedItems>
    </cacheField>
    <cacheField name="carryover3" numFmtId="0">
      <sharedItems containsString="0" containsBlank="1" containsNumber="1" containsInteger="1" minValue="0" maxValue="35" count="3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m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cordCount="70" createdVersion="3">
  <cacheSource type="worksheet">
    <worksheetSource ref="A1:O75" sheet="SoS"/>
  </cacheSource>
  <cacheFields count="15">
    <cacheField name="Part" numFmtId="0">
      <sharedItems containsString="0" containsBlank="1" count="1">
        <m/>
      </sharedItems>
    </cacheField>
    <cacheField name="Chapter" numFmtId="0">
      <sharedItems containsBlank="1" containsMixedTypes="1" containsNumber="1" containsInteger="1" minValue="1" maxValue="26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s v="Epilogue"/>
        <s v="Prologue"/>
        <m/>
      </sharedItems>
    </cacheField>
    <cacheField name="Character" numFmtId="0">
      <sharedItems containsBlank="1" count="6">
        <s v="Marasi"/>
        <s v="Steris"/>
        <s v="Wax"/>
        <s v="Wayne"/>
        <s v="Winsting"/>
        <m/>
      </sharedItems>
    </cacheField>
    <cacheField name="Word Count" numFmtId="0">
      <sharedItems containsString="0" containsBlank="1" containsNumber="1" containsInteger="1" minValue="131" maxValue="4911" count="71">
        <n v="131"/>
        <n v="275"/>
        <n v="278"/>
        <n v="301"/>
        <n v="346"/>
        <n v="386"/>
        <n v="449"/>
        <n v="517"/>
        <n v="551"/>
        <n v="608"/>
        <n v="629"/>
        <n v="654"/>
        <n v="656"/>
        <n v="679"/>
        <n v="682"/>
        <n v="695"/>
        <n v="706"/>
        <n v="722"/>
        <n v="734"/>
        <n v="741"/>
        <n v="778"/>
        <n v="838"/>
        <n v="900"/>
        <n v="904"/>
        <n v="910"/>
        <n v="934"/>
        <n v="958"/>
        <n v="963"/>
        <n v="973"/>
        <n v="1120"/>
        <n v="1147"/>
        <n v="1151"/>
        <n v="1159"/>
        <n v="1211"/>
        <n v="1216"/>
        <n v="1264"/>
        <n v="1303"/>
        <n v="1439"/>
        <n v="1461"/>
        <n v="1510"/>
        <n v="1516"/>
        <n v="1564"/>
        <n v="1603"/>
        <n v="1858"/>
        <n v="1877"/>
        <n v="1904"/>
        <n v="1922"/>
        <n v="1991"/>
        <n v="1993"/>
        <n v="2067"/>
        <n v="2083"/>
        <n v="2171"/>
        <n v="2206"/>
        <n v="2277"/>
        <n v="2372"/>
        <n v="2480"/>
        <n v="2498"/>
        <n v="2549"/>
        <n v="2590"/>
        <n v="2734"/>
        <n v="2824"/>
        <n v="2839"/>
        <n v="3167"/>
        <n v="3211"/>
        <n v="3347"/>
        <n v="3359"/>
        <n v="3573"/>
        <n v="3595"/>
        <n v="4059"/>
        <n v="4911"/>
        <m/>
      </sharedItems>
    </cacheField>
    <cacheField name="PoV #" numFmtId="0">
      <sharedItems containsString="0" containsBlank="1" containsNumber="1" containsInteger="1" minValue="1" maxValue="36" count="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m/>
      </sharedItems>
    </cacheField>
    <cacheField name="PoV" numFmtId="0">
      <sharedItems containsString="0" containsBlank="1" containsNumber="1" containsInteger="1" minValue="1" maxValue="1" count="2">
        <n v="1"/>
        <m/>
      </sharedItems>
    </cacheField>
    <cacheField name="PoV %" numFmtId="0">
      <sharedItems containsString="0" containsBlank="1" containsNumber="1" minValue="0.0142857142857143" maxValue="0.01428571429" count="3">
        <n v="0.0142857142857143"/>
        <n v="0.01428571429"/>
        <m/>
      </sharedItems>
    </cacheField>
    <cacheField name="Word %" numFmtId="0">
      <sharedItems containsString="0" containsBlank="1" containsNumber="1" minValue="0.00119070342395404" maxValue="0.0446377443896054" count="71">
        <n v="0.00119070342395404"/>
        <n v="0.00249956825639208"/>
        <n v="0.00252683627373454"/>
        <n v="0.00273589107336006"/>
        <n v="0.00314491133349694"/>
        <n v="0.00350848489806306"/>
        <n v="0.0040811132622547"/>
        <n v="0.00469918832201711"/>
        <n v="0.00500822585189831"/>
        <n v="0.00552631818140503"/>
        <n v="0.00571719430280224"/>
        <n v="0.00594442778065607"/>
        <n v="0.00596260645888438"/>
        <n v="0.00617166125850989"/>
        <n v="0.00619892927585235"/>
        <n v="0.00631709068433634"/>
        <n v="0.00641707341459203"/>
        <n v="0.00656250284041847"/>
        <n v="0.00667157490978831"/>
        <n v="0.00673520028358738"/>
        <n v="0.00707150583081104"/>
        <n v="0.00761686617766022"/>
        <n v="0.00818040520273771"/>
        <n v="0.00821676255919432"/>
        <n v="0.00827129859387924"/>
        <n v="0.00848944273261891"/>
        <n v="0.00870758687135858"/>
        <n v="0.00875303356692935"/>
        <n v="0.00884392695807088"/>
        <n v="0.0101800598078514"/>
        <n v="0.0104254719639335"/>
        <n v="0.0104618293203901"/>
        <n v="0.0105345440333033"/>
        <n v="0.0110071896672393"/>
        <n v="0.0110526363628101"/>
        <n v="0.0114889246402894"/>
        <n v="0.0118434088657414"/>
        <n v="0.0130795589852662"/>
        <n v="0.0132795244457775"/>
        <n v="0.013724902062371"/>
        <n v="0.013779438097056"/>
        <n v="0.0142157263745353"/>
        <n v="0.0145702105999873"/>
        <n v="0.0168879920740963"/>
        <n v="0.0170606895172652"/>
        <n v="0.0173061016733473"/>
        <n v="0.0174697097774021"/>
        <n v="0.0180968741762786"/>
        <n v="0.0181150528545069"/>
        <n v="0.0187876639489543"/>
        <n v="0.0189330933747807"/>
        <n v="0.0197329552168262"/>
        <n v="0.0200510820858215"/>
        <n v="0.0206964251629264"/>
        <n v="0.0215599123787709"/>
        <n v="0.0225415610030995"/>
        <n v="0.0227051691071542"/>
        <n v="0.023168725401976"/>
        <n v="0.0235413883056563"/>
        <n v="0.0248502531380943"/>
        <n v="0.0256682936583681"/>
        <n v="0.0258046337450804"/>
        <n v="0.0287859369745226"/>
        <n v="0.0291858678955453"/>
        <n v="0.0304220180150701"/>
        <n v="0.03053109008444"/>
        <n v="0.0324762086548687"/>
        <n v="0.0326761741153801"/>
        <n v="0.0368936274643471"/>
        <n v="0.0446377443896054"/>
        <m/>
      </sharedItems>
    </cacheField>
    <cacheField name="Chapter Words" numFmtId="0">
      <sharedItems containsString="0" containsBlank="1" containsNumber="1" containsInteger="1" minValue="0" maxValue="8710" count="30">
        <n v="0"/>
        <n v="1390"/>
        <n v="1404"/>
        <n v="1650"/>
        <n v="1741"/>
        <n v="1858"/>
        <n v="2067"/>
        <n v="2449"/>
        <n v="2858"/>
        <n v="3347"/>
        <n v="3573"/>
        <n v="3595"/>
        <n v="3618"/>
        <n v="3734"/>
        <n v="3986"/>
        <n v="3990"/>
        <n v="4005"/>
        <n v="4059"/>
        <n v="4071"/>
        <n v="4162"/>
        <n v="4611"/>
        <n v="4704"/>
        <n v="4911"/>
        <n v="5263"/>
        <n v="5272"/>
        <n v="5354"/>
        <n v="6468"/>
        <n v="7169"/>
        <n v="8710"/>
        <m/>
      </sharedItems>
    </cacheField>
    <cacheField name="carryover" numFmtId="0">
      <sharedItems containsString="0" containsBlank="1" containsNumber="1" containsInteger="1" minValue="0" maxValue="6788" count="45">
        <n v="0"/>
        <n v="301"/>
        <n v="386"/>
        <n v="629"/>
        <n v="722"/>
        <n v="734"/>
        <n v="818"/>
        <n v="838"/>
        <n v="963"/>
        <n v="1120"/>
        <n v="1151"/>
        <n v="1211"/>
        <n v="1267"/>
        <n v="1324"/>
        <n v="1439"/>
        <n v="1603"/>
        <n v="1875"/>
        <n v="1904"/>
        <n v="2171"/>
        <n v="2309"/>
        <n v="2372"/>
        <n v="2480"/>
        <n v="2498"/>
        <n v="2549"/>
        <n v="2655"/>
        <n v="2718"/>
        <n v="2727"/>
        <n v="2734"/>
        <n v="2824"/>
        <n v="2839"/>
        <n v="3050"/>
        <n v="3113"/>
        <n v="3628"/>
        <n v="3741"/>
        <n v="3958"/>
        <n v="4113"/>
        <n v="4675"/>
        <n v="4911"/>
        <n v="4931"/>
        <n v="5327"/>
        <n v="5585"/>
        <n v="5860"/>
        <n v="6769"/>
        <n v="6788"/>
        <m/>
      </sharedItems>
    </cacheField>
    <cacheField name="Chapter Word %" numFmtId="0">
      <sharedItems containsString="0" containsBlank="1" containsNumber="1" minValue="0" maxValue="0.0791681436842727" count="30">
        <n v="0"/>
        <n v="0.0126341813686727"/>
        <n v="0.0127614321162708"/>
        <n v="0.0149974095383525"/>
        <n v="0.0158245393977404"/>
        <n v="0.0168879920740963"/>
        <n v="0.0187876639489543"/>
        <n v="0.0222597914905607"/>
        <n v="0.0259773311882493"/>
        <n v="0.0304220180150701"/>
        <n v="0.0324762086548687"/>
        <n v="0.0326761741153801"/>
        <n v="0.0328852289150056"/>
        <n v="0.0339395922522473"/>
        <n v="0.0362301057090139"/>
        <n v="0.0362664630654705"/>
        <n v="0.0364028031521828"/>
        <n v="0.0368936274643471"/>
        <n v="0.0370026995337169"/>
        <n v="0.0378298293931048"/>
        <n v="0.0419109426553595"/>
        <n v="0.0427562511929758"/>
        <n v="0.0446377443896054"/>
        <n v="0.0478371917577873"/>
        <n v="0.0479189958098147"/>
        <n v="0.0486643216171752"/>
        <n v="0.0587898453903417"/>
        <n v="0.0651614721093629"/>
        <n v="0.0791681436842727"/>
        <m/>
      </sharedItems>
    </cacheField>
    <cacheField name="# PoVs/Ch" numFmtId="0">
      <sharedItems containsString="0" containsBlank="1" containsNumber="1" containsInteger="1" minValue="0" maxValue="7" count="9">
        <n v="0"/>
        <n v="1"/>
        <n v="2"/>
        <n v="3"/>
        <n v="4"/>
        <n v="5"/>
        <n v="6"/>
        <n v="7"/>
        <m/>
      </sharedItems>
    </cacheField>
    <cacheField name="carryover2" numFmtId="0">
      <sharedItems containsString="0" containsBlank="1" containsNumber="1" containsInteger="1" minValue="0" maxValue="6" count="8">
        <n v="0"/>
        <n v="1"/>
        <n v="2"/>
        <n v="3"/>
        <n v="4"/>
        <n v="5"/>
        <n v="6"/>
        <m/>
      </sharedItems>
    </cacheField>
    <cacheField name="# PoVs/Part" numFmtId="0">
      <sharedItems containsString="0" containsBlank="1" containsNumber="1" containsInteger="1" minValue="0" maxValue="70" count="3">
        <n v="0"/>
        <n v="70"/>
        <m/>
      </sharedItems>
    </cacheField>
    <cacheField name="carryover3" numFmtId="0">
      <sharedItems containsString="0" containsBlank="1" containsNumber="1" containsInteger="1" minValue="0" maxValue="69" count="7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m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cordCount="83" createdVersion="3">
  <cacheSource type="worksheet">
    <worksheetSource ref="A1:O85" sheet="BoM"/>
  </cacheSource>
  <cacheFields count="15">
    <cacheField name="Part" numFmtId="0">
      <sharedItems containsString="0" containsBlank="1" count="1">
        <m/>
      </sharedItems>
    </cacheField>
    <cacheField name="Chapter" numFmtId="0">
      <sharedItems containsBlank="1" containsMixedTypes="1" containsNumber="1" containsInteger="1" minValue="1" maxValue="31" count="3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s v="Epilogue"/>
        <s v="Prologue"/>
        <m/>
      </sharedItems>
    </cacheField>
    <cacheField name="Character" numFmtId="0">
      <sharedItems containsBlank="1" count="12">
        <s v="Edwarn"/>
        <s v="Irich"/>
        <s v="Jordis"/>
        <s v="Marasi"/>
        <s v="MeLaan"/>
        <s v="Migs"/>
        <s v="Steris"/>
        <s v="Telsin"/>
        <s v="Templeton"/>
        <s v="Wax"/>
        <s v="Wayne"/>
        <m/>
      </sharedItems>
    </cacheField>
    <cacheField name="Word Count" numFmtId="0">
      <sharedItems containsString="0" containsBlank="1" containsNumber="1" containsInteger="1" minValue="167" maxValue="5821" count="84">
        <n v="167"/>
        <n v="172"/>
        <n v="174"/>
        <n v="210"/>
        <n v="240"/>
        <n v="269"/>
        <n v="277"/>
        <n v="369"/>
        <n v="386"/>
        <n v="408"/>
        <n v="440"/>
        <n v="455"/>
        <n v="461"/>
        <n v="464"/>
        <n v="466"/>
        <n v="524"/>
        <n v="542"/>
        <n v="548"/>
        <n v="583"/>
        <n v="584"/>
        <n v="587"/>
        <n v="616"/>
        <n v="657"/>
        <n v="663"/>
        <n v="665"/>
        <n v="671"/>
        <n v="687"/>
        <n v="696"/>
        <n v="751"/>
        <n v="759"/>
        <n v="764"/>
        <n v="792"/>
        <n v="795"/>
        <n v="816"/>
        <n v="826"/>
        <n v="831"/>
        <n v="832"/>
        <n v="934"/>
        <n v="957"/>
        <n v="962"/>
        <n v="1095"/>
        <n v="1135"/>
        <n v="1137"/>
        <n v="1159"/>
        <n v="1224"/>
        <n v="1292"/>
        <n v="1322"/>
        <n v="1388"/>
        <n v="1405"/>
        <n v="1517"/>
        <n v="1557"/>
        <n v="1576"/>
        <n v="1586"/>
        <n v="1659"/>
        <n v="1696"/>
        <n v="1710"/>
        <n v="1724"/>
        <n v="1725"/>
        <n v="1777"/>
        <n v="1816"/>
        <n v="1853"/>
        <n v="1892"/>
        <n v="1998"/>
        <n v="2003"/>
        <n v="2350"/>
        <n v="2393"/>
        <n v="2420"/>
        <n v="2614"/>
        <n v="2670"/>
        <n v="2809"/>
        <n v="2846"/>
        <n v="3065"/>
        <n v="3125"/>
        <n v="3265"/>
        <n v="3339"/>
        <n v="3484"/>
        <n v="3641"/>
        <n v="3806"/>
        <n v="4002"/>
        <n v="4352"/>
        <n v="5567"/>
        <n v="5641"/>
        <n v="5821"/>
        <m/>
      </sharedItems>
    </cacheField>
    <cacheField name="PoV #" numFmtId="0">
      <sharedItems containsString="0" containsBlank="1" containsNumber="1" containsInteger="1" minValue="1" maxValue="36" count="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m/>
      </sharedItems>
    </cacheField>
    <cacheField name="PoV" numFmtId="0">
      <sharedItems containsString="0" containsBlank="1" containsNumber="1" containsInteger="1" minValue="1" maxValue="1" count="2">
        <n v="1"/>
        <m/>
      </sharedItems>
    </cacheField>
    <cacheField name="PoV %" numFmtId="0">
      <sharedItems containsString="0" containsBlank="1" containsNumber="1" minValue="0.01204819277" maxValue="0.0120481927710843" count="3">
        <n v="0.01204819277"/>
        <n v="0.0120481927710843"/>
        <m/>
      </sharedItems>
    </cacheField>
    <cacheField name="Word %" numFmtId="0">
      <sharedItems containsString="0" containsBlank="1" containsNumber="1" minValue="0.0013102560883756" maxValue="0.0456706628169721" count="84">
        <n v="0.0013102560883756"/>
        <n v="0.00134948531257846"/>
        <n v="0.0013651770022596"/>
        <n v="0.00164762741652021"/>
        <n v="0.00188300276173738"/>
        <n v="0.00211053226211398"/>
        <n v="0.00217329902083856"/>
        <n v="0.00289511674617123"/>
        <n v="0.00302849610846096"/>
        <n v="0.00320110469495355"/>
        <n v="0.00345217172985187"/>
        <n v="0.00356985940246046"/>
        <n v="0.00361693447150389"/>
        <n v="0.00364047200602561"/>
        <n v="0.00365616369570675"/>
        <n v="0.00411122269645996"/>
        <n v="0.00425244790359026"/>
        <n v="0.00429952297263369"/>
        <n v="0.00457412754205373"/>
        <n v="0.0045819733868943"/>
        <n v="0.00460551092141602"/>
        <n v="0.00483304042179262"/>
        <n v="0.00515472006025609"/>
        <n v="0.00520179512929952"/>
        <n v="0.00521748681898067"/>
        <n v="0.0052645618880241"/>
        <n v="0.00539009540547326"/>
        <n v="0.00546070800903841"/>
        <n v="0.0058922294752699"/>
        <n v="0.00595499623399448"/>
        <n v="0.00599422545819734"/>
        <n v="0.00621390911373337"/>
        <n v="0.00623744664825508"/>
        <n v="0.00640220938990711"/>
        <n v="0.00648066783831283"/>
        <n v="0.00651989706251569"/>
        <n v="0.00652774290735626"/>
        <n v="0.00732801908109465"/>
        <n v="0.00750847351242782"/>
        <n v="0.00754770273663068"/>
        <n v="0.00859120010042682"/>
        <n v="0.00890503389404971"/>
        <n v="0.00892072558373086"/>
        <n v="0.00909333417022345"/>
        <n v="0.00960331408486066"/>
        <n v="0.0101368315340196"/>
        <n v="0.0103722068792368"/>
        <n v="0.0108900326387145"/>
        <n v="0.0110234120010043"/>
        <n v="0.0119021466231484"/>
        <n v="0.0122159804167713"/>
        <n v="0.0123650514687422"/>
        <n v="0.0124435099171479"/>
        <n v="0.0130162565905097"/>
        <n v="0.0133065528496108"/>
        <n v="0.0134163946773789"/>
        <n v="0.0135262365051469"/>
        <n v="0.0135340823499874"/>
        <n v="0.0139420662816972"/>
        <n v="0.0142480542304795"/>
        <n v="0.0145383504895807"/>
        <n v="0.014844338438363"/>
        <n v="0.0156759979914637"/>
        <n v="0.0157152272156666"/>
        <n v="0.0184377353753452"/>
        <n v="0.0187751067034898"/>
        <n v="0.0189869445141853"/>
        <n v="0.0205090384132563"/>
        <n v="0.0209484057243284"/>
        <n v="0.022038978157168"/>
        <n v="0.0223292744162691"/>
        <n v="0.0240475144363545"/>
        <n v="0.0245182651267889"/>
        <n v="0.025616683404469"/>
        <n v="0.0261972759226714"/>
        <n v="0.0273349234245544"/>
        <n v="0.0285667210645242"/>
        <n v="0.0298612854632187"/>
        <n v="0.0313990710519709"/>
        <n v="0.0341451167461712"/>
        <n v="0.0436778182274667"/>
        <n v="0.0442584107456691"/>
        <n v="0.0456706628169721"/>
        <m/>
      </sharedItems>
    </cacheField>
    <cacheField name="Chapter Words" numFmtId="0">
      <sharedItems containsString="0" containsBlank="1" containsNumber="1" containsInteger="1" minValue="0" maxValue="7340" count="35">
        <n v="0"/>
        <n v="1797"/>
        <n v="1905"/>
        <n v="2376"/>
        <n v="2403"/>
        <n v="2420"/>
        <n v="2609"/>
        <n v="2738"/>
        <n v="2809"/>
        <n v="2846"/>
        <n v="2991"/>
        <n v="3101"/>
        <n v="3125"/>
        <n v="3215"/>
        <n v="3265"/>
        <n v="3289"/>
        <n v="3301"/>
        <n v="3339"/>
        <n v="3588"/>
        <n v="3736"/>
        <n v="3806"/>
        <n v="4052"/>
        <n v="4258"/>
        <n v="4309"/>
        <n v="4324"/>
        <n v="4352"/>
        <n v="5086"/>
        <n v="5351"/>
        <n v="5361"/>
        <n v="5567"/>
        <n v="5641"/>
        <n v="6484"/>
        <n v="6672"/>
        <n v="7340"/>
        <m/>
      </sharedItems>
    </cacheField>
    <cacheField name="carryover" numFmtId="0">
      <sharedItems containsString="0" containsBlank="1" containsNumber="1" containsInteger="1" minValue="0" maxValue="6484" count="53">
        <n v="0"/>
        <n v="174"/>
        <n v="369"/>
        <n v="443"/>
        <n v="461"/>
        <n v="583"/>
        <n v="795"/>
        <n v="826"/>
        <n v="832"/>
        <n v="835"/>
        <n v="1095"/>
        <n v="1224"/>
        <n v="1292"/>
        <n v="1350"/>
        <n v="1395"/>
        <n v="1452"/>
        <n v="1576"/>
        <n v="1578"/>
        <n v="1696"/>
        <n v="1710"/>
        <n v="1724"/>
        <n v="1747"/>
        <n v="1760"/>
        <n v="1816"/>
        <n v="1998"/>
        <n v="2003"/>
        <n v="2018"/>
        <n v="2295"/>
        <n v="2350"/>
        <n v="2393"/>
        <n v="2506"/>
        <n v="2516"/>
        <n v="2614"/>
        <n v="2741"/>
        <n v="2800"/>
        <n v="2829"/>
        <n v="2972"/>
        <n v="3009"/>
        <n v="3048"/>
        <n v="3065"/>
        <n v="3219"/>
        <n v="3301"/>
        <n v="3332"/>
        <n v="3500"/>
        <n v="3605"/>
        <n v="3740"/>
        <n v="4002"/>
        <n v="4069"/>
        <n v="4224"/>
        <n v="5487"/>
        <n v="5821"/>
        <n v="6484"/>
        <m/>
      </sharedItems>
    </cacheField>
    <cacheField name="Chapter Word %" numFmtId="0">
      <sharedItems containsString="0" containsBlank="1" containsNumber="1" minValue="0" maxValue="0.0575885011298017" count="35">
        <n v="0"/>
        <n v="0.0140989831785087"/>
        <n v="0.0149463344212905"/>
        <n v="0.0186417273412001"/>
        <n v="0.0188535651518956"/>
        <n v="0.0189869445141853"/>
        <n v="0.0204698091890535"/>
        <n v="0.0214819231734873"/>
        <n v="0.022038978157168"/>
        <n v="0.0223292744162691"/>
        <n v="0.0234669219181521"/>
        <n v="0.0243299648506151"/>
        <n v="0.0245182651267889"/>
        <n v="0.0252243911624404"/>
        <n v="0.025616683404469"/>
        <n v="0.0258049836806427"/>
        <n v="0.0258991338187296"/>
        <n v="0.0261972759226714"/>
        <n v="0.0281508912879739"/>
        <n v="0.0293120763243786"/>
        <n v="0.0298612854632187"/>
        <n v="0.0317913632939995"/>
        <n v="0.0334076073311574"/>
        <n v="0.0338077454180266"/>
        <n v="0.0339254330906352"/>
        <n v="0.0341451167461712"/>
        <n v="0.0399039668591514"/>
        <n v="0.0419831157419031"/>
        <n v="0.0420615741903088"/>
        <n v="0.0436778182274667"/>
        <n v="0.0442584107456691"/>
        <n v="0.0508724579462717"/>
        <n v="0.0523474767762993"/>
        <n v="0.0575885011298017"/>
        <m/>
      </sharedItems>
    </cacheField>
    <cacheField name="# PoVs/Ch" numFmtId="0">
      <sharedItems containsString="0" containsBlank="1" containsNumber="1" containsInteger="1" minValue="0" maxValue="7" count="9">
        <n v="0"/>
        <n v="1"/>
        <n v="2"/>
        <n v="3"/>
        <n v="4"/>
        <n v="5"/>
        <n v="6"/>
        <n v="7"/>
        <m/>
      </sharedItems>
    </cacheField>
    <cacheField name="carryover2" numFmtId="0">
      <sharedItems containsString="0" containsBlank="1" containsNumber="1" containsInteger="1" minValue="0" maxValue="6" count="8">
        <n v="0"/>
        <n v="1"/>
        <n v="2"/>
        <n v="3"/>
        <n v="4"/>
        <n v="5"/>
        <n v="6"/>
        <m/>
      </sharedItems>
    </cacheField>
    <cacheField name="# PoVs/Part" numFmtId="0">
      <sharedItems containsString="0" containsBlank="1" containsNumber="1" containsInteger="1" minValue="0" maxValue="83" count="3">
        <n v="0"/>
        <n v="83"/>
        <m/>
      </sharedItems>
    </cacheField>
    <cacheField name="carryover3" numFmtId="0">
      <sharedItems containsString="0" containsBlank="1" containsNumber="1" containsInteger="1" minValue="0" maxValue="82" count="8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m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cordCount="94" createdVersion="3">
  <cacheSource type="worksheet">
    <worksheetSource ref="A1:O104" sheet="TLM"/>
  </cacheSource>
  <cacheFields count="15">
    <cacheField name="Part" numFmtId="0">
      <sharedItems containsBlank="1" containsMixedTypes="1" containsNumber="1" containsInteger="1" minValue="1" maxValue="3" count="6">
        <n v="1"/>
        <n v="2"/>
        <n v="3"/>
        <s v="Epilogue"/>
        <s v="Prologue"/>
        <m/>
      </sharedItems>
    </cacheField>
    <cacheField name="Chapter" numFmtId="0">
      <sharedItems containsBlank="1" containsMixedTypes="1" containsNumber="1" containsInteger="1" minValue="1" maxValue="74" count="8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s v="Epilogue 1"/>
        <s v="Epilogue 2"/>
        <s v="Epilogue 3"/>
        <s v="Epilogue 4"/>
        <s v="Epilogue 5"/>
        <s v="Epilogue 6"/>
        <s v="Epilogue 7"/>
        <s v="Prologue"/>
        <m/>
      </sharedItems>
    </cacheField>
    <cacheField name="Character" numFmtId="0">
      <sharedItems containsBlank="1" count="12">
        <s v="Allriandre"/>
        <s v="Kelsier"/>
        <s v="Marasi"/>
        <s v="MeLaan"/>
        <s v="Prasanva"/>
        <s v="Ranette"/>
        <s v="Steris"/>
        <s v="Telsin"/>
        <s v="Wax"/>
        <s v="Wayne"/>
        <s v="Wellid"/>
        <m/>
      </sharedItems>
    </cacheField>
    <cacheField name="Word Count" numFmtId="0">
      <sharedItems containsString="0" containsBlank="1" containsNumber="1" containsInteger="1" minValue="49" maxValue="5959" count="92">
        <n v="49"/>
        <n v="59"/>
        <n v="282"/>
        <n v="323"/>
        <n v="359"/>
        <n v="382"/>
        <n v="402"/>
        <n v="439"/>
        <n v="445"/>
        <n v="451"/>
        <n v="492"/>
        <n v="574"/>
        <n v="583"/>
        <n v="601"/>
        <n v="616"/>
        <n v="708"/>
        <n v="786"/>
        <n v="861"/>
        <n v="874"/>
        <n v="892"/>
        <n v="922"/>
        <n v="939"/>
        <n v="960"/>
        <n v="964"/>
        <n v="1028"/>
        <n v="1029"/>
        <n v="1034"/>
        <n v="1121"/>
        <n v="1153"/>
        <n v="1162"/>
        <n v="1187"/>
        <n v="1225"/>
        <n v="1231"/>
        <n v="1251"/>
        <n v="1259"/>
        <n v="1343"/>
        <n v="1410"/>
        <n v="1452"/>
        <n v="1467"/>
        <n v="1529"/>
        <n v="1537"/>
        <n v="1541"/>
        <n v="1562"/>
        <n v="1564"/>
        <n v="1583"/>
        <n v="1645"/>
        <n v="1671"/>
        <n v="1711"/>
        <n v="1822"/>
        <n v="1823"/>
        <n v="1835"/>
        <n v="1857"/>
        <n v="1863"/>
        <n v="1868"/>
        <n v="1905"/>
        <n v="2013"/>
        <n v="2052"/>
        <n v="2090"/>
        <n v="2093"/>
        <n v="2109"/>
        <n v="2138"/>
        <n v="2139"/>
        <n v="2140"/>
        <n v="2190"/>
        <n v="2194"/>
        <n v="2205"/>
        <n v="2207"/>
        <n v="2216"/>
        <n v="2238"/>
        <n v="2273"/>
        <n v="2294"/>
        <n v="2297"/>
        <n v="2298"/>
        <n v="2300"/>
        <n v="2337"/>
        <n v="2352"/>
        <n v="2415"/>
        <n v="2439"/>
        <n v="2443"/>
        <n v="2459"/>
        <n v="2557"/>
        <n v="2638"/>
        <n v="2723"/>
        <n v="2931"/>
        <n v="3010"/>
        <n v="3030"/>
        <n v="3053"/>
        <n v="3262"/>
        <n v="3405"/>
        <n v="3608"/>
        <n v="5959"/>
        <m/>
      </sharedItems>
    </cacheField>
    <cacheField name="PoV #" numFmtId="0">
      <sharedItems containsString="0" containsBlank="1" containsNumber="1" containsInteger="1" minValue="1" maxValue="94" count="9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m/>
      </sharedItems>
    </cacheField>
    <cacheField name="PoV" numFmtId="0">
      <sharedItems containsString="0" containsBlank="1" containsNumber="1" containsInteger="1" minValue="1" maxValue="1" count="2">
        <n v="1"/>
        <m/>
      </sharedItems>
    </cacheField>
    <cacheField name="PoV %" numFmtId="0">
      <sharedItems containsString="0" containsBlank="1" containsNumber="1" minValue="0.01063829787" maxValue="0.0106382978723404" count="3">
        <n v="0.01063829787"/>
        <n v="0.0106382978723404"/>
        <m/>
      </sharedItems>
    </cacheField>
    <cacheField name="Word %" numFmtId="0">
      <sharedItems containsString="0" containsBlank="1" containsNumber="1" minValue="0.000313337298009349" maxValue="0.0381056522211778" count="92">
        <n v="0.000313337298009349"/>
        <n v="0.000377283685358196"/>
        <n v="0.00180328812323748"/>
        <n v="0.00206546831136775"/>
        <n v="0.0022956753058236"/>
        <n v="0.00244275199672595"/>
        <n v="0.00257064477142364"/>
        <n v="0.00280724640461437"/>
        <n v="0.00284561423702368"/>
        <n v="0.00288398206943299"/>
        <n v="0.00314616225756326"/>
        <n v="0.0036705226338238"/>
        <n v="0.00372807438243776"/>
        <n v="0.00384317787966569"/>
        <n v="0.00393909746068896"/>
        <n v="0.00452740422429835"/>
        <n v="0.00502618604561935"/>
        <n v="0.0055057839507357"/>
        <n v="0.0055889142542892"/>
        <n v="0.00570401775151713"/>
        <n v="0.00589585691356367"/>
        <n v="0.00600456577205671"/>
        <n v="0.00613885318548929"/>
        <n v="0.00616443174042883"/>
        <n v="0.00657368861946144"/>
        <n v="0.00658008325819633"/>
        <n v="0.00661205645187075"/>
        <n v="0.00716839002180572"/>
        <n v="0.00737301846132203"/>
        <n v="0.00743057020993599"/>
        <n v="0.00759043617830811"/>
        <n v="0.00783343245023373"/>
        <n v="0.00787180028264303"/>
        <n v="0.00799969305734073"/>
        <n v="0.0080508501672198"/>
        <n v="0.00858799982095012"/>
        <n v="0.00901644061618739"/>
        <n v="0.00928501544305255"/>
        <n v="0.00938093502407581"/>
        <n v="0.00977740262563867"/>
        <n v="0.00982855973551774"/>
        <n v="0.00985413829045728"/>
        <n v="0.00998842570388986"/>
        <n v="0.0100012149813596"/>
        <n v="0.0101227131173224"/>
        <n v="0.0105191807188853"/>
        <n v="0.0106854413259923"/>
        <n v="0.0109412268753877"/>
        <n v="0.0116510317749599"/>
        <n v="0.0116574264136948"/>
        <n v="0.0117341620785134"/>
        <n v="0.0118748441306808"/>
        <n v="0.0119132119630901"/>
        <n v="0.0119451851567646"/>
        <n v="0.0121817867899553"/>
        <n v="0.0128724077733228"/>
        <n v="0.0131217986839833"/>
        <n v="0.013364794955909"/>
        <n v="0.0133839788721136"/>
        <n v="0.0134862930918718"/>
        <n v="0.0136717376151834"/>
        <n v="0.0136781322539183"/>
        <n v="0.0136845268926532"/>
        <n v="0.0140042588293974"/>
        <n v="0.014029837384337"/>
        <n v="0.0141001784104207"/>
        <n v="0.0141129676878905"/>
        <n v="0.0141705194365044"/>
        <n v="0.0143112014886719"/>
        <n v="0.0145350138443929"/>
        <n v="0.0146693012578254"/>
        <n v="0.0146884851740301"/>
        <n v="0.014694879812765"/>
        <n v="0.0147076690902347"/>
        <n v="0.0149442707234255"/>
        <n v="0.0150401903044488"/>
        <n v="0.0154430525447465"/>
        <n v="0.0155965238743837"/>
        <n v="0.0156221024293233"/>
        <n v="0.0157244166490814"/>
        <n v="0.0163510912451001"/>
        <n v="0.0168690569826258"/>
        <n v="0.017412601275091"/>
        <n v="0.018742686131947"/>
        <n v="0.0192478625920029"/>
        <n v="0.0193757553667006"/>
        <n v="0.0195228320576029"/>
        <n v="0.0208593115531938"/>
        <n v="0.0217737448922823"/>
        <n v="0.0230718565554639"/>
        <n v="0.0381056522211778"/>
        <m/>
      </sharedItems>
    </cacheField>
    <cacheField name="Chapter Words" numFmtId="0">
      <sharedItems containsString="0" containsBlank="1" containsNumber="1" containsInteger="1" minValue="0" maxValue="5959" count="82">
        <n v="0"/>
        <n v="282"/>
        <n v="382"/>
        <n v="439"/>
        <n v="445"/>
        <n v="574"/>
        <n v="708"/>
        <n v="786"/>
        <n v="861"/>
        <n v="874"/>
        <n v="939"/>
        <n v="960"/>
        <n v="964"/>
        <n v="1028"/>
        <n v="1029"/>
        <n v="1034"/>
        <n v="1121"/>
        <n v="1153"/>
        <n v="1162"/>
        <n v="1187"/>
        <n v="1225"/>
        <n v="1251"/>
        <n v="1259"/>
        <n v="1343"/>
        <n v="1410"/>
        <n v="1452"/>
        <n v="1467"/>
        <n v="1529"/>
        <n v="1537"/>
        <n v="1541"/>
        <n v="1562"/>
        <n v="1564"/>
        <n v="1583"/>
        <n v="1645"/>
        <n v="1671"/>
        <n v="1711"/>
        <n v="1822"/>
        <n v="1823"/>
        <n v="1835"/>
        <n v="1857"/>
        <n v="1863"/>
        <n v="1868"/>
        <n v="1905"/>
        <n v="2013"/>
        <n v="2052"/>
        <n v="2090"/>
        <n v="2093"/>
        <n v="2109"/>
        <n v="2138"/>
        <n v="2139"/>
        <n v="2140"/>
        <n v="2190"/>
        <n v="2194"/>
        <n v="2205"/>
        <n v="2207"/>
        <n v="2216"/>
        <n v="2238"/>
        <n v="2273"/>
        <n v="2294"/>
        <n v="2297"/>
        <n v="2298"/>
        <n v="2300"/>
        <n v="2337"/>
        <n v="2415"/>
        <n v="2439"/>
        <n v="2443"/>
        <n v="2518"/>
        <n v="2557"/>
        <n v="2638"/>
        <n v="2723"/>
        <n v="2754"/>
        <n v="2931"/>
        <n v="3010"/>
        <n v="3018"/>
        <n v="3030"/>
        <n v="3053"/>
        <n v="3262"/>
        <n v="3405"/>
        <n v="3608"/>
        <n v="4465"/>
        <n v="5959"/>
        <m/>
      </sharedItems>
    </cacheField>
    <cacheField name="carryover" numFmtId="0">
      <sharedItems containsString="0" containsBlank="1" containsNumber="1" containsInteger="1" minValue="0" maxValue="3573" count="15">
        <n v="0"/>
        <n v="616"/>
        <n v="964"/>
        <n v="1108"/>
        <n v="1287"/>
        <n v="1691"/>
        <n v="2292"/>
        <n v="2352"/>
        <n v="2459"/>
        <n v="2518"/>
        <n v="2567"/>
        <n v="2651"/>
        <n v="2723"/>
        <n v="3573"/>
        <m/>
      </sharedItems>
    </cacheField>
    <cacheField name="Chapter Word %" numFmtId="0">
      <sharedItems containsString="0" containsBlank="1" containsNumber="1" minValue="0" maxValue="0.0381056522211778" count="82">
        <n v="0"/>
        <n v="0.00180328812323748"/>
        <n v="0.00244275199672595"/>
        <n v="0.00280724640461437"/>
        <n v="0.00284561423702368"/>
        <n v="0.0036705226338238"/>
        <n v="0.00452740422429835"/>
        <n v="0.00502618604561935"/>
        <n v="0.0055057839507357"/>
        <n v="0.0055889142542892"/>
        <n v="0.00600456577205671"/>
        <n v="0.00613885318548929"/>
        <n v="0.00616443174042883"/>
        <n v="0.00657368861946144"/>
        <n v="0.00658008325819633"/>
        <n v="0.00661205645187075"/>
        <n v="0.00716839002180572"/>
        <n v="0.00737301846132203"/>
        <n v="0.00743057020993599"/>
        <n v="0.00759043617830811"/>
        <n v="0.00783343245023373"/>
        <n v="0.00799969305734073"/>
        <n v="0.0080508501672198"/>
        <n v="0.00858799982095012"/>
        <n v="0.00901644061618739"/>
        <n v="0.00928501544305255"/>
        <n v="0.00938093502407581"/>
        <n v="0.00977740262563867"/>
        <n v="0.00982855973551774"/>
        <n v="0.00985413829045728"/>
        <n v="0.00998842570388986"/>
        <n v="0.0100012149813596"/>
        <n v="0.0101227131173224"/>
        <n v="0.0105191807188853"/>
        <n v="0.0106854413259923"/>
        <n v="0.0109412268753877"/>
        <n v="0.0116510317749599"/>
        <n v="0.0116574264136948"/>
        <n v="0.0117341620785134"/>
        <n v="0.0118748441306808"/>
        <n v="0.0119132119630901"/>
        <n v="0.0119451851567646"/>
        <n v="0.0121817867899553"/>
        <n v="0.0128724077733228"/>
        <n v="0.0131217986839833"/>
        <n v="0.013364794955909"/>
        <n v="0.0133839788721136"/>
        <n v="0.0134862930918718"/>
        <n v="0.0136717376151834"/>
        <n v="0.0136781322539183"/>
        <n v="0.0136845268926532"/>
        <n v="0.0140042588293974"/>
        <n v="0.014029837384337"/>
        <n v="0.0141001784104207"/>
        <n v="0.0141129676878905"/>
        <n v="0.0141705194365044"/>
        <n v="0.0143112014886719"/>
        <n v="0.0145350138443929"/>
        <n v="0.0146693012578254"/>
        <n v="0.0146884851740301"/>
        <n v="0.014694879812765"/>
        <n v="0.0147076690902347"/>
        <n v="0.0149442707234255"/>
        <n v="0.0154430525447465"/>
        <n v="0.0155965238743837"/>
        <n v="0.0156221024293233"/>
        <n v="0.0161017003344396"/>
        <n v="0.0163510912451001"/>
        <n v="0.0168690569826258"/>
        <n v="0.017412601275091"/>
        <n v="0.0176108350758724"/>
        <n v="0.018742686131947"/>
        <n v="0.0192478625920029"/>
        <n v="0.0192990197018819"/>
        <n v="0.0193757553667006"/>
        <n v="0.0195228320576029"/>
        <n v="0.0208593115531938"/>
        <n v="0.0217737448922823"/>
        <n v="0.0230718565554639"/>
        <n v="0.0285520619512601"/>
        <n v="0.0381056522211778"/>
        <m/>
      </sharedItems>
    </cacheField>
    <cacheField name="# PoVs/Ch" numFmtId="0">
      <sharedItems containsString="0" containsBlank="1" containsNumber="1" containsInteger="1" minValue="0" maxValue="7" count="7">
        <n v="0"/>
        <n v="1"/>
        <n v="2"/>
        <n v="3"/>
        <n v="4"/>
        <n v="7"/>
        <m/>
      </sharedItems>
    </cacheField>
    <cacheField name="carryover2" numFmtId="0">
      <sharedItems containsBlank="1" containsMixedTypes="1" containsNumber="1" containsInteger="1" minValue="0" maxValue="6" count="9">
        <n v="0"/>
        <n v="1"/>
        <n v="2"/>
        <n v="3"/>
        <n v="4"/>
        <n v="5"/>
        <n v="6"/>
        <e v="#REF!"/>
        <m/>
      </sharedItems>
    </cacheField>
    <cacheField name="# PoVs/Part" numFmtId="0">
      <sharedItems containsString="0" containsBlank="1" containsNumber="1" containsInteger="1" minValue="0" maxValue="51" count="7">
        <n v="0"/>
        <n v="1"/>
        <n v="8"/>
        <n v="15"/>
        <n v="19"/>
        <n v="51"/>
        <m/>
      </sharedItems>
    </cacheField>
    <cacheField name="carryover3" numFmtId="0">
      <sharedItems containsString="0" containsBlank="1" containsNumber="1" containsInteger="1" minValue="0" maxValue="50" count="5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m/>
      </sharedItems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cordCount="282" createdVersion="3">
  <cacheSource type="worksheet">
    <worksheetSource ref="A1:P999" sheet="Era 2"/>
  </cacheSource>
  <cacheFields count="16">
    <cacheField name="Book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Part" numFmtId="0">
      <sharedItems containsBlank="1" containsMixedTypes="1" containsNumber="1" containsInteger="1" minValue="0" maxValue="3" count="7">
        <n v="0"/>
        <n v="1"/>
        <n v="2"/>
        <n v="3"/>
        <s v="Epilogue"/>
        <s v="Prologue"/>
        <m/>
      </sharedItems>
    </cacheField>
    <cacheField name="Chapter" numFmtId="0">
      <sharedItems containsBlank="1" containsMixedTypes="1" containsNumber="1" containsInteger="1" minValue="1" maxValue="74" count="8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s v="Epilogue"/>
        <s v="Epilogue 1"/>
        <s v="Epilogue 2"/>
        <s v="Epilogue 3"/>
        <s v="Epilogue 4"/>
        <s v="Epilogue 5"/>
        <s v="Epilogue 6"/>
        <s v="Prologue"/>
        <m/>
      </sharedItems>
    </cacheField>
    <cacheField name="Character" numFmtId="0">
      <sharedItems containsBlank="1" count="19">
        <s v="Allriandre"/>
        <s v="Edwarn"/>
        <s v="Irich"/>
        <s v="Jordis"/>
        <s v="Kelsier"/>
        <s v="Marasi"/>
        <s v="MeLaan"/>
        <s v="Migs"/>
        <s v="Miles"/>
        <s v="Prasanva"/>
        <s v="Ranette"/>
        <s v="Steris"/>
        <s v="Telsin"/>
        <s v="Templeton"/>
        <s v="Wax"/>
        <s v="Wayne"/>
        <s v="Wellid"/>
        <s v="Winsting"/>
        <m/>
      </sharedItems>
    </cacheField>
    <cacheField name="Word Count" numFmtId="0">
      <sharedItems containsString="0" containsBlank="1" containsNumber="1" containsInteger="1" minValue="49" maxValue="6422" count="274">
        <n v="49"/>
        <n v="59"/>
        <n v="131"/>
        <n v="167"/>
        <n v="172"/>
        <n v="174"/>
        <n v="210"/>
        <n v="240"/>
        <n v="269"/>
        <n v="275"/>
        <n v="277"/>
        <n v="278"/>
        <n v="282"/>
        <n v="301"/>
        <n v="322"/>
        <n v="323"/>
        <n v="344"/>
        <n v="345"/>
        <n v="346"/>
        <n v="359"/>
        <n v="369"/>
        <n v="382"/>
        <n v="386"/>
        <n v="402"/>
        <n v="408"/>
        <n v="426"/>
        <n v="435"/>
        <n v="439"/>
        <n v="440"/>
        <n v="443"/>
        <n v="445"/>
        <n v="449"/>
        <n v="451"/>
        <n v="455"/>
        <n v="461"/>
        <n v="464"/>
        <n v="466"/>
        <n v="492"/>
        <n v="517"/>
        <n v="524"/>
        <n v="542"/>
        <n v="548"/>
        <n v="551"/>
        <n v="572"/>
        <n v="574"/>
        <n v="583"/>
        <n v="584"/>
        <n v="587"/>
        <n v="598"/>
        <n v="601"/>
        <n v="608"/>
        <n v="616"/>
        <n v="629"/>
        <n v="654"/>
        <n v="656"/>
        <n v="657"/>
        <n v="663"/>
        <n v="665"/>
        <n v="671"/>
        <n v="679"/>
        <n v="682"/>
        <n v="687"/>
        <n v="695"/>
        <n v="696"/>
        <n v="698"/>
        <n v="706"/>
        <n v="708"/>
        <n v="722"/>
        <n v="734"/>
        <n v="741"/>
        <n v="751"/>
        <n v="759"/>
        <n v="762"/>
        <n v="764"/>
        <n v="778"/>
        <n v="786"/>
        <n v="792"/>
        <n v="795"/>
        <n v="816"/>
        <n v="826"/>
        <n v="831"/>
        <n v="832"/>
        <n v="838"/>
        <n v="861"/>
        <n v="874"/>
        <n v="892"/>
        <n v="900"/>
        <n v="904"/>
        <n v="910"/>
        <n v="922"/>
        <n v="934"/>
        <n v="939"/>
        <n v="957"/>
        <n v="958"/>
        <n v="960"/>
        <n v="962"/>
        <n v="963"/>
        <n v="964"/>
        <n v="973"/>
        <n v="1028"/>
        <n v="1029"/>
        <n v="1034"/>
        <n v="1066"/>
        <n v="1095"/>
        <n v="1120"/>
        <n v="1121"/>
        <n v="1135"/>
        <n v="1137"/>
        <n v="1147"/>
        <n v="1151"/>
        <n v="1153"/>
        <n v="1159"/>
        <n v="1162"/>
        <n v="1187"/>
        <n v="1211"/>
        <n v="1216"/>
        <n v="1224"/>
        <n v="1225"/>
        <n v="1231"/>
        <n v="1251"/>
        <n v="1259"/>
        <n v="1264"/>
        <n v="1292"/>
        <n v="1303"/>
        <n v="1322"/>
        <n v="1342"/>
        <n v="1343"/>
        <n v="1388"/>
        <n v="1405"/>
        <n v="1410"/>
        <n v="1427"/>
        <n v="1439"/>
        <n v="1452"/>
        <n v="1461"/>
        <n v="1467"/>
        <n v="1510"/>
        <n v="1516"/>
        <n v="1517"/>
        <n v="1529"/>
        <n v="1537"/>
        <n v="1541"/>
        <n v="1557"/>
        <n v="1562"/>
        <n v="1564"/>
        <n v="1576"/>
        <n v="1583"/>
        <n v="1586"/>
        <n v="1603"/>
        <n v="1645"/>
        <n v="1659"/>
        <n v="1671"/>
        <n v="1696"/>
        <n v="1710"/>
        <n v="1711"/>
        <n v="1724"/>
        <n v="1725"/>
        <n v="1769"/>
        <n v="1777"/>
        <n v="1816"/>
        <n v="1822"/>
        <n v="1823"/>
        <n v="1832"/>
        <n v="1835"/>
        <n v="1853"/>
        <n v="1857"/>
        <n v="1858"/>
        <n v="1863"/>
        <n v="1868"/>
        <n v="1877"/>
        <n v="1892"/>
        <n v="1893"/>
        <n v="1904"/>
        <n v="1905"/>
        <n v="1922"/>
        <n v="1991"/>
        <n v="1993"/>
        <n v="1998"/>
        <n v="2003"/>
        <n v="2013"/>
        <n v="2052"/>
        <n v="2067"/>
        <n v="2083"/>
        <n v="2090"/>
        <n v="2093"/>
        <n v="2098"/>
        <n v="2138"/>
        <n v="2139"/>
        <n v="2140"/>
        <n v="2171"/>
        <n v="2188"/>
        <n v="2190"/>
        <n v="2194"/>
        <n v="2205"/>
        <n v="2206"/>
        <n v="2207"/>
        <n v="2212"/>
        <n v="2216"/>
        <n v="2238"/>
        <n v="2273"/>
        <n v="2277"/>
        <n v="2294"/>
        <n v="2297"/>
        <n v="2298"/>
        <n v="2300"/>
        <n v="2337"/>
        <n v="2350"/>
        <n v="2352"/>
        <n v="2372"/>
        <n v="2393"/>
        <n v="2415"/>
        <n v="2420"/>
        <n v="2439"/>
        <n v="2443"/>
        <n v="2459"/>
        <n v="2480"/>
        <n v="2498"/>
        <n v="2549"/>
        <n v="2557"/>
        <n v="2568"/>
        <n v="2590"/>
        <n v="2608"/>
        <n v="2614"/>
        <n v="2638"/>
        <n v="2670"/>
        <n v="2723"/>
        <n v="2734"/>
        <n v="2809"/>
        <n v="2824"/>
        <n v="2839"/>
        <n v="2846"/>
        <n v="2931"/>
        <n v="3010"/>
        <n v="3011"/>
        <n v="3030"/>
        <n v="3053"/>
        <n v="3065"/>
        <n v="3125"/>
        <n v="3167"/>
        <n v="3211"/>
        <n v="3214"/>
        <n v="3262"/>
        <n v="3265"/>
        <n v="3339"/>
        <n v="3347"/>
        <n v="3359"/>
        <n v="3405"/>
        <n v="3484"/>
        <n v="3548"/>
        <n v="3573"/>
        <n v="3595"/>
        <n v="3608"/>
        <n v="3641"/>
        <n v="3696"/>
        <n v="3736"/>
        <n v="3806"/>
        <n v="3981"/>
        <n v="4002"/>
        <n v="4059"/>
        <n v="4066"/>
        <n v="4352"/>
        <n v="4425"/>
        <n v="4911"/>
        <n v="4934"/>
        <n v="5020"/>
        <n v="5080"/>
        <n v="5286"/>
        <n v="5567"/>
        <n v="5641"/>
        <n v="5821"/>
        <n v="5900"/>
        <n v="5959"/>
        <n v="6385"/>
        <n v="6422"/>
        <m/>
      </sharedItems>
    </cacheField>
    <cacheField name="PoV #" numFmtId="0">
      <sharedItems containsString="0" containsBlank="1" containsNumber="1" containsInteger="1" minValue="1" maxValue="93" count="9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m/>
      </sharedItems>
    </cacheField>
    <cacheField name="PoV" numFmtId="0">
      <sharedItems containsString="0" containsBlank="1" containsNumber="1" containsInteger="1" minValue="1" maxValue="1" count="2">
        <n v="1"/>
        <m/>
      </sharedItems>
    </cacheField>
    <cacheField name="PoV %" numFmtId="0">
      <sharedItems containsString="0" containsBlank="1" containsNumber="1" minValue="0.00354609929078014" maxValue="0.00354609929078014" count="2">
        <n v="0.00354609929078014"/>
        <m/>
      </sharedItems>
    </cacheField>
    <cacheField name="Word %" numFmtId="0">
      <sharedItems containsString="0" containsBlank="1" containsNumber="1" minValue="0.000100740338693131" maxValue="0.0132031521446385" count="274">
        <n v="0.000100740338693131"/>
        <n v="0.000121299591487647"/>
        <n v="0.000269326211608165"/>
        <n v="0.000343339521668425"/>
        <n v="0.000353619148065683"/>
        <n v="0.000357730998624586"/>
        <n v="0.000431744308684845"/>
        <n v="0.000493422067068394"/>
        <n v="0.000553043900172492"/>
        <n v="0.000565379451849202"/>
        <n v="0.000569491302408105"/>
        <n v="0.000571547227687557"/>
        <n v="0.000579770928805364"/>
        <n v="0.000618833509114945"/>
        <n v="0.000662007939983429"/>
        <n v="0.000664063865262881"/>
        <n v="0.000707238296131365"/>
        <n v="0.000709294221410817"/>
        <n v="0.000711350146690269"/>
        <n v="0.00073807717532314"/>
        <n v="0.000758636428117657"/>
        <n v="0.000785363456750528"/>
        <n v="0.000793587157868334"/>
        <n v="0.000826481962339561"/>
        <n v="0.000838817514016271"/>
        <n v="0.0008758241690464"/>
        <n v="0.000894327496561465"/>
        <n v="0.000902551197679272"/>
        <n v="0.000904607122958723"/>
        <n v="0.000910774898797078"/>
        <n v="0.000914886749355981"/>
        <n v="0.000923110450473788"/>
        <n v="0.000927222301032691"/>
        <n v="0.000935446002150498"/>
        <n v="0.000947781553827208"/>
        <n v="0.000953949329665563"/>
        <n v="0.000958061180224466"/>
        <n v="0.00101151523749021"/>
        <n v="0.0010629133694765"/>
        <n v="0.00107730484643266"/>
        <n v="0.00111431150146279"/>
        <n v="0.0011266470531395"/>
        <n v="0.00113281482897786"/>
        <n v="0.00117598925984634"/>
        <n v="0.00118010111040524"/>
        <n v="0.00119860443792031"/>
        <n v="0.00120066036319976"/>
        <n v="0.00120682813903811"/>
        <n v="0.00122944331711208"/>
        <n v="0.00123561109295044"/>
        <n v="0.0012500025699066"/>
        <n v="0.00126644997214221"/>
        <n v="0.00129317700077508"/>
        <n v="0.00134457513276138"/>
        <n v="0.00134868698332028"/>
        <n v="0.00135074290859973"/>
        <n v="0.00136307846027644"/>
        <n v="0.00136719031083534"/>
        <n v="0.00137952586251205"/>
        <n v="0.00139597326474767"/>
        <n v="0.00140214104058602"/>
        <n v="0.00141242066698328"/>
        <n v="0.00142886806921889"/>
        <n v="0.00143092399449834"/>
        <n v="0.00143503584505725"/>
        <n v="0.00145148324729286"/>
        <n v="0.00145559509785176"/>
        <n v="0.00148437805176409"/>
        <n v="0.00150904915511751"/>
        <n v="0.00152344063207367"/>
        <n v="0.00154399988486818"/>
        <n v="0.0015604472871038"/>
        <n v="0.00156661506294215"/>
        <n v="0.00157072691350106"/>
        <n v="0.00159950986741338"/>
        <n v="0.00161595726964899"/>
        <n v="0.0016282928213257"/>
        <n v="0.00163446059716406"/>
        <n v="0.00167763502803254"/>
        <n v="0.00169819428082706"/>
        <n v="0.00170847390722432"/>
        <n v="0.00171052983250377"/>
        <n v="0.00172286538418048"/>
        <n v="0.00177015166560787"/>
        <n v="0.00179687869424074"/>
        <n v="0.00183388534927087"/>
        <n v="0.00185033275150648"/>
        <n v="0.00185855645262429"/>
        <n v="0.001870892004301"/>
        <n v="0.00189556310765442"/>
        <n v="0.00192023421100784"/>
        <n v="0.00193051383740509"/>
        <n v="0.00196752049243522"/>
        <n v="0.00196957641771467"/>
        <n v="0.00197368826827358"/>
        <n v="0.00197780011883248"/>
        <n v="0.00197985604411193"/>
        <n v="0.00198191196939138"/>
        <n v="0.00200041529690645"/>
        <n v="0.00211349118727629"/>
        <n v="0.00211554711255574"/>
        <n v="0.002125826738953"/>
        <n v="0.00219161634789545"/>
        <n v="0.00225123818099955"/>
        <n v="0.00230263631298584"/>
        <n v="0.00230469223826529"/>
        <n v="0.00233347519217762"/>
        <n v="0.00233758704273652"/>
        <n v="0.00235814629553104"/>
        <n v="0.00236636999664884"/>
        <n v="0.00237048184720775"/>
        <n v="0.00238281739888445"/>
        <n v="0.00238898517472281"/>
        <n v="0.0024403833067091"/>
        <n v="0.00248972551341594"/>
        <n v="0.0025000051398132"/>
        <n v="0.00251645254204881"/>
        <n v="0.00251850846732826"/>
        <n v="0.00253084401900497"/>
        <n v="0.00257196252459401"/>
        <n v="0.00258840992682962"/>
        <n v="0.00259868955322688"/>
        <n v="0.00265625546105152"/>
        <n v="0.00267887063912549"/>
        <n v="0.00271793321943507"/>
        <n v="0.00275905172502411"/>
        <n v="0.00276110765030356"/>
        <n v="0.00285362428787888"/>
        <n v="0.00288857501762956"/>
        <n v="0.00289885464402682"/>
        <n v="0.0029338053737775"/>
        <n v="0.00295847647713092"/>
        <n v="0.00298520350576379"/>
        <n v="0.00300370683327885"/>
        <n v="0.00301604238495556"/>
        <n v="0.00310444717197198"/>
        <n v="0.00311678272364869"/>
        <n v="0.00311883864892814"/>
        <n v="0.00314350975228156"/>
        <n v="0.00315995715451718"/>
        <n v="0.00316818085563498"/>
        <n v="0.00320107566010621"/>
        <n v="0.00321135528650347"/>
        <n v="0.00321546713706237"/>
        <n v="0.00324013824041579"/>
        <n v="0.00325452971737195"/>
        <n v="0.00326069749321031"/>
        <n v="0.00329564822296098"/>
        <n v="0.00338199708469795"/>
        <n v="0.00341078003861028"/>
        <n v="0.0034354511419637"/>
        <n v="0.00348684927394999"/>
        <n v="0.00351563222786231"/>
        <n v="0.00351768815314176"/>
        <n v="0.00354441518177463"/>
        <n v="0.00354647110705409"/>
        <n v="0.00363693181934996"/>
        <n v="0.00365337922158557"/>
        <n v="0.00373356030748418"/>
        <n v="0.00374589585916089"/>
        <n v="0.00374795178444035"/>
        <n v="0.00376645511195541"/>
        <n v="0.00377262288779377"/>
        <n v="0.0038096295428239"/>
        <n v="0.0038178532439417"/>
        <n v="0.00381990916922115"/>
        <n v="0.00383018879561841"/>
        <n v="0.00384046842201567"/>
        <n v="0.00385897174953074"/>
        <n v="0.00388981062872251"/>
        <n v="0.00389186655400196"/>
        <n v="0.00391448173207593"/>
        <n v="0.00391653765735538"/>
        <n v="0.00395148838710606"/>
        <n v="0.00409334723138822"/>
        <n v="0.00409745908194713"/>
        <n v="0.00410773870834438"/>
        <n v="0.00411801833474164"/>
        <n v="0.00413857758753616"/>
        <n v="0.00421875867343477"/>
        <n v="0.00424959755262655"/>
        <n v="0.00428249235709777"/>
        <n v="0.00429688383405394"/>
        <n v="0.00430305160989229"/>
        <n v="0.00431333123628955"/>
        <n v="0.00439556824746761"/>
        <n v="0.00439762417274707"/>
        <n v="0.00439968009802652"/>
        <n v="0.00446341378168952"/>
        <n v="0.0044983645114402"/>
        <n v="0.0045024763619991"/>
        <n v="0.00451070006311691"/>
        <n v="0.00453331524119087"/>
        <n v="0.00453537116647033"/>
        <n v="0.00453742709174978"/>
        <n v="0.00454770671814704"/>
        <n v="0.00455593041926484"/>
        <n v="0.00460116077541278"/>
        <n v="0.00467311816019359"/>
        <n v="0.00468134186131139"/>
        <n v="0.00471629259106207"/>
        <n v="0.00472246036690043"/>
        <n v="0.00472451629217988"/>
        <n v="0.00472862814273878"/>
        <n v="0.00480469737807849"/>
        <n v="0.00483142440671136"/>
        <n v="0.00483553625727027"/>
        <n v="0.0048766547628593"/>
        <n v="0.00491982919372778"/>
        <n v="0.00496505954987572"/>
        <n v="0.00497533917627298"/>
        <n v="0.00501440175658256"/>
        <n v="0.00502262545770037"/>
        <n v="0.00505552026217159"/>
        <n v="0.00509869469304008"/>
        <n v="0.00513570134807021"/>
        <n v="0.00524055353732224"/>
        <n v="0.00525700093955785"/>
        <n v="0.00527961611763182"/>
        <n v="0.00532484647377976"/>
        <n v="0.00536185312880989"/>
        <n v="0.0053741886804866"/>
        <n v="0.00542353088719344"/>
        <n v="0.00548932049613589"/>
        <n v="0.00559828453594683"/>
        <n v="0.00562089971402079"/>
        <n v="0.00577509410997967"/>
        <n v="0.00580593298917144"/>
        <n v="0.00583677186836322"/>
        <n v="0.00585116334531938"/>
        <n v="0.00602591699407277"/>
        <n v="0.00618833509114945"/>
        <n v="0.0061903910164289"/>
        <n v="0.00622945359673848"/>
        <n v="0.00627673987816587"/>
        <n v="0.00630141098151929"/>
        <n v="0.00642476649828639"/>
        <n v="0.00651111536002336"/>
        <n v="0.00660157607231923"/>
        <n v="0.00660774384815758"/>
        <n v="0.00670642826157126"/>
        <n v="0.00671259603740962"/>
        <n v="0.00686473450808904"/>
        <n v="0.00688118191032465"/>
        <n v="0.00690585301367807"/>
        <n v="0.00700042557653285"/>
        <n v="0.00716284367360953"/>
        <n v="0.00729442289149443"/>
        <n v="0.00734582102348072"/>
        <n v="0.00739105137962866"/>
        <n v="0.00741777840826153"/>
        <n v="0.00748562394248343"/>
        <n v="0.00759869983285328"/>
        <n v="0.00768093684403134"/>
        <n v="0.00782485161359296"/>
        <n v="0.00818463853749699"/>
        <n v="0.00822781296836548"/>
        <n v="0.00834500070929422"/>
        <n v="0.00835939218625038"/>
        <n v="0.00894738681617355"/>
        <n v="0.00909746936157352"/>
        <n v="0.010096649047387"/>
        <n v="0.0101439353288144"/>
        <n v="0.0103207449028473"/>
        <n v="0.0104441004196144"/>
        <n v="0.0108676210271814"/>
        <n v="0.0114453360307073"/>
        <n v="0.0115974745013867"/>
        <n v="0.011967541051688"/>
        <n v="0.0121299591487647"/>
        <n v="0.0122512587402523"/>
        <n v="0.0131270829092987"/>
        <n v="0.0132031521446385"/>
        <m/>
      </sharedItems>
    </cacheField>
    <cacheField name="Chapter Words" numFmtId="0">
      <sharedItems containsString="0" containsBlank="1" containsNumber="1" containsInteger="1" minValue="0" maxValue="6672" count="162">
        <n v="0"/>
        <n v="282"/>
        <n v="382"/>
        <n v="439"/>
        <n v="445"/>
        <n v="500"/>
        <n v="574"/>
        <n v="704"/>
        <n v="708"/>
        <n v="709"/>
        <n v="786"/>
        <n v="861"/>
        <n v="874"/>
        <n v="883"/>
        <n v="936"/>
        <n v="939"/>
        <n v="960"/>
        <n v="964"/>
        <n v="973"/>
        <n v="992"/>
        <n v="1028"/>
        <n v="1029"/>
        <n v="1034"/>
        <n v="1121"/>
        <n v="1141"/>
        <n v="1153"/>
        <n v="1162"/>
        <n v="1170"/>
        <n v="1182"/>
        <n v="1187"/>
        <n v="1225"/>
        <n v="1246"/>
        <n v="1251"/>
        <n v="1259"/>
        <n v="1281"/>
        <n v="1343"/>
        <n v="1390"/>
        <n v="1404"/>
        <n v="1410"/>
        <n v="1428"/>
        <n v="1452"/>
        <n v="1467"/>
        <n v="1529"/>
        <n v="1537"/>
        <n v="1541"/>
        <n v="1554"/>
        <n v="1562"/>
        <n v="1564"/>
        <n v="1583"/>
        <n v="1613"/>
        <n v="1644"/>
        <n v="1645"/>
        <n v="1647"/>
        <n v="1650"/>
        <n v="1671"/>
        <n v="1711"/>
        <n v="1741"/>
        <n v="1814"/>
        <n v="1822"/>
        <n v="1823"/>
        <n v="1832"/>
        <n v="1835"/>
        <n v="1857"/>
        <n v="1858"/>
        <n v="1863"/>
        <n v="1868"/>
        <n v="1905"/>
        <n v="1912"/>
        <n v="2013"/>
        <n v="2052"/>
        <n v="2065"/>
        <n v="2067"/>
        <n v="2090"/>
        <n v="2093"/>
        <n v="2138"/>
        <n v="2139"/>
        <n v="2140"/>
        <n v="2190"/>
        <n v="2194"/>
        <n v="2205"/>
        <n v="2207"/>
        <n v="2216"/>
        <n v="2238"/>
        <n v="2257"/>
        <n v="2273"/>
        <n v="2294"/>
        <n v="2296"/>
        <n v="2297"/>
        <n v="2298"/>
        <n v="2300"/>
        <n v="2337"/>
        <n v="2403"/>
        <n v="2415"/>
        <n v="2420"/>
        <n v="2439"/>
        <n v="2443"/>
        <n v="2557"/>
        <n v="2568"/>
        <n v="2609"/>
        <n v="2638"/>
        <n v="2647"/>
        <n v="2723"/>
        <n v="2754"/>
        <n v="2809"/>
        <n v="2846"/>
        <n v="2931"/>
        <n v="2951"/>
        <n v="3010"/>
        <n v="3030"/>
        <n v="3053"/>
        <n v="3101"/>
        <n v="3125"/>
        <n v="3214"/>
        <n v="3262"/>
        <n v="3265"/>
        <n v="3301"/>
        <n v="3339"/>
        <n v="3347"/>
        <n v="3383"/>
        <n v="3405"/>
        <n v="3530"/>
        <n v="3548"/>
        <n v="3573"/>
        <n v="3588"/>
        <n v="3595"/>
        <n v="3608"/>
        <n v="3696"/>
        <n v="3734"/>
        <n v="3806"/>
        <n v="3867"/>
        <n v="3981"/>
        <n v="3986"/>
        <n v="3990"/>
        <n v="4005"/>
        <n v="4052"/>
        <n v="4059"/>
        <n v="4066"/>
        <n v="4077"/>
        <n v="4162"/>
        <n v="4352"/>
        <n v="4425"/>
        <n v="4501"/>
        <n v="4611"/>
        <n v="4704"/>
        <n v="4911"/>
        <n v="4934"/>
        <n v="5020"/>
        <n v="5080"/>
        <n v="5263"/>
        <n v="5286"/>
        <n v="5294"/>
        <n v="5337"/>
        <n v="5351"/>
        <n v="5567"/>
        <n v="5641"/>
        <n v="5900"/>
        <n v="5959"/>
        <n v="6385"/>
        <n v="6422"/>
        <n v="6484"/>
        <n v="6672"/>
        <m/>
      </sharedItems>
    </cacheField>
    <cacheField name="carryover" numFmtId="0">
      <sharedItems containsString="0" containsBlank="1" containsNumber="1" containsInteger="1" minValue="49" maxValue="6422" count="274">
        <n v="49"/>
        <n v="59"/>
        <n v="131"/>
        <n v="167"/>
        <n v="172"/>
        <n v="174"/>
        <n v="210"/>
        <n v="240"/>
        <n v="269"/>
        <n v="275"/>
        <n v="277"/>
        <n v="278"/>
        <n v="282"/>
        <n v="301"/>
        <n v="322"/>
        <n v="323"/>
        <n v="344"/>
        <n v="345"/>
        <n v="346"/>
        <n v="359"/>
        <n v="369"/>
        <n v="382"/>
        <n v="386"/>
        <n v="402"/>
        <n v="408"/>
        <n v="426"/>
        <n v="435"/>
        <n v="439"/>
        <n v="440"/>
        <n v="443"/>
        <n v="445"/>
        <n v="449"/>
        <n v="451"/>
        <n v="455"/>
        <n v="461"/>
        <n v="464"/>
        <n v="466"/>
        <n v="492"/>
        <n v="517"/>
        <n v="524"/>
        <n v="542"/>
        <n v="548"/>
        <n v="551"/>
        <n v="572"/>
        <n v="574"/>
        <n v="583"/>
        <n v="584"/>
        <n v="587"/>
        <n v="598"/>
        <n v="601"/>
        <n v="608"/>
        <n v="616"/>
        <n v="629"/>
        <n v="654"/>
        <n v="656"/>
        <n v="657"/>
        <n v="663"/>
        <n v="665"/>
        <n v="671"/>
        <n v="679"/>
        <n v="682"/>
        <n v="687"/>
        <n v="695"/>
        <n v="696"/>
        <n v="698"/>
        <n v="706"/>
        <n v="708"/>
        <n v="722"/>
        <n v="734"/>
        <n v="741"/>
        <n v="751"/>
        <n v="759"/>
        <n v="762"/>
        <n v="764"/>
        <n v="778"/>
        <n v="786"/>
        <n v="792"/>
        <n v="795"/>
        <n v="816"/>
        <n v="826"/>
        <n v="831"/>
        <n v="832"/>
        <n v="838"/>
        <n v="861"/>
        <n v="874"/>
        <n v="892"/>
        <n v="900"/>
        <n v="904"/>
        <n v="910"/>
        <n v="922"/>
        <n v="934"/>
        <n v="939"/>
        <n v="957"/>
        <n v="958"/>
        <n v="960"/>
        <n v="962"/>
        <n v="963"/>
        <n v="964"/>
        <n v="973"/>
        <n v="1028"/>
        <n v="1029"/>
        <n v="1034"/>
        <n v="1066"/>
        <n v="1095"/>
        <n v="1120"/>
        <n v="1121"/>
        <n v="1135"/>
        <n v="1137"/>
        <n v="1147"/>
        <n v="1151"/>
        <n v="1153"/>
        <n v="1159"/>
        <n v="1162"/>
        <n v="1187"/>
        <n v="1211"/>
        <n v="1216"/>
        <n v="1224"/>
        <n v="1225"/>
        <n v="1231"/>
        <n v="1251"/>
        <n v="1259"/>
        <n v="1264"/>
        <n v="1292"/>
        <n v="1303"/>
        <n v="1322"/>
        <n v="1342"/>
        <n v="1343"/>
        <n v="1388"/>
        <n v="1405"/>
        <n v="1410"/>
        <n v="1427"/>
        <n v="1439"/>
        <n v="1452"/>
        <n v="1461"/>
        <n v="1467"/>
        <n v="1510"/>
        <n v="1516"/>
        <n v="1517"/>
        <n v="1529"/>
        <n v="1537"/>
        <n v="1541"/>
        <n v="1557"/>
        <n v="1562"/>
        <n v="1564"/>
        <n v="1576"/>
        <n v="1583"/>
        <n v="1586"/>
        <n v="1603"/>
        <n v="1645"/>
        <n v="1659"/>
        <n v="1671"/>
        <n v="1696"/>
        <n v="1710"/>
        <n v="1711"/>
        <n v="1724"/>
        <n v="1725"/>
        <n v="1769"/>
        <n v="1777"/>
        <n v="1816"/>
        <n v="1822"/>
        <n v="1823"/>
        <n v="1832"/>
        <n v="1835"/>
        <n v="1853"/>
        <n v="1857"/>
        <n v="1858"/>
        <n v="1863"/>
        <n v="1868"/>
        <n v="1877"/>
        <n v="1892"/>
        <n v="1893"/>
        <n v="1904"/>
        <n v="1905"/>
        <n v="1922"/>
        <n v="1991"/>
        <n v="1993"/>
        <n v="1998"/>
        <n v="2003"/>
        <n v="2013"/>
        <n v="2052"/>
        <n v="2067"/>
        <n v="2083"/>
        <n v="2090"/>
        <n v="2093"/>
        <n v="2098"/>
        <n v="2138"/>
        <n v="2139"/>
        <n v="2140"/>
        <n v="2171"/>
        <n v="2188"/>
        <n v="2190"/>
        <n v="2194"/>
        <n v="2205"/>
        <n v="2206"/>
        <n v="2207"/>
        <n v="2212"/>
        <n v="2216"/>
        <n v="2238"/>
        <n v="2273"/>
        <n v="2277"/>
        <n v="2294"/>
        <n v="2297"/>
        <n v="2298"/>
        <n v="2300"/>
        <n v="2337"/>
        <n v="2350"/>
        <n v="2352"/>
        <n v="2372"/>
        <n v="2393"/>
        <n v="2415"/>
        <n v="2420"/>
        <n v="2439"/>
        <n v="2443"/>
        <n v="2459"/>
        <n v="2480"/>
        <n v="2498"/>
        <n v="2549"/>
        <n v="2557"/>
        <n v="2568"/>
        <n v="2590"/>
        <n v="2608"/>
        <n v="2614"/>
        <n v="2638"/>
        <n v="2670"/>
        <n v="2723"/>
        <n v="2734"/>
        <n v="2809"/>
        <n v="2824"/>
        <n v="2839"/>
        <n v="2846"/>
        <n v="2931"/>
        <n v="3010"/>
        <n v="3011"/>
        <n v="3030"/>
        <n v="3053"/>
        <n v="3065"/>
        <n v="3125"/>
        <n v="3167"/>
        <n v="3211"/>
        <n v="3214"/>
        <n v="3262"/>
        <n v="3265"/>
        <n v="3339"/>
        <n v="3347"/>
        <n v="3359"/>
        <n v="3405"/>
        <n v="3484"/>
        <n v="3548"/>
        <n v="3573"/>
        <n v="3595"/>
        <n v="3608"/>
        <n v="3641"/>
        <n v="3696"/>
        <n v="3736"/>
        <n v="3806"/>
        <n v="3981"/>
        <n v="4002"/>
        <n v="4059"/>
        <n v="4066"/>
        <n v="4352"/>
        <n v="4425"/>
        <n v="4911"/>
        <n v="4934"/>
        <n v="5020"/>
        <n v="5080"/>
        <n v="5286"/>
        <n v="5567"/>
        <n v="5641"/>
        <n v="5821"/>
        <n v="5900"/>
        <n v="5959"/>
        <n v="6385"/>
        <n v="6422"/>
        <m/>
      </sharedItems>
    </cacheField>
    <cacheField name="Chapter Word %" numFmtId="0">
      <sharedItems containsString="0" containsBlank="1" containsNumber="1" minValue="0" maxValue="0.0159019569989346" count="162">
        <n v="0"/>
        <n v="0.000672115088983748"/>
        <n v="0.000910453773020538"/>
        <n v="0.00104630682292151"/>
        <n v="0.00106060714396372"/>
        <n v="0.00119169342018395"/>
        <n v="0.00136806404637117"/>
        <n v="0.001677904335619"/>
        <n v="0.00168743788298047"/>
        <n v="0.00168982126982084"/>
        <n v="0.00187334205652917"/>
        <n v="0.00205209606955676"/>
        <n v="0.00208308009848154"/>
        <n v="0.00210453058004486"/>
        <n v="0.00223085008258435"/>
        <n v="0.00223800024310546"/>
        <n v="0.00228805136675318"/>
        <n v="0.00229758491411466"/>
        <n v="0.00231903539567797"/>
        <n v="0.00236431974564496"/>
        <n v="0.0024501216718982"/>
        <n v="0.00245250505873857"/>
        <n v="0.00246442199294041"/>
        <n v="0.00267177664805242"/>
        <n v="0.00271944438485977"/>
        <n v="0.00274804502694419"/>
        <n v="0.0027694955085075"/>
        <n v="0.00278856260323044"/>
        <n v="0.00281716324531486"/>
        <n v="0.0028290801795167"/>
        <n v="0.00291964887945068"/>
        <n v="0.0029697000030984"/>
        <n v="0.00298161693730024"/>
        <n v="0.00300068403202319"/>
        <n v="0.00305311854251128"/>
        <n v="0.00320088852661409"/>
        <n v="0.00331290770811138"/>
        <n v="0.00334627512387653"/>
        <n v="0.00336057544491874"/>
        <n v="0.00340347640804536"/>
        <n v="0.00346067769221419"/>
        <n v="0.00349642849481971"/>
        <n v="0.00364419847892252"/>
        <n v="0.00366326557364546"/>
        <n v="0.00367279912100693"/>
        <n v="0.00370378314993172"/>
        <n v="0.00372285024465466"/>
        <n v="0.0037276170183354"/>
        <n v="0.00377290136830239"/>
        <n v="0.00384440297351342"/>
        <n v="0.00391828796556483"/>
        <n v="0.0039206713524052"/>
        <n v="0.00392543812608593"/>
        <n v="0.00393258828660703"/>
        <n v="0.00398263941025476"/>
        <n v="0.00407797488386948"/>
        <n v="0.00414947648908051"/>
        <n v="0.00432346372842737"/>
        <n v="0.00434253082315031"/>
        <n v="0.00434491420999068"/>
        <n v="0.00436636469155399"/>
        <n v="0.0043735148520751"/>
        <n v="0.00442594936256319"/>
        <n v="0.00442833274940356"/>
        <n v="0.0044402496836054"/>
        <n v="0.00445216661780724"/>
        <n v="0.00454035193090085"/>
        <n v="0.00455703563878342"/>
        <n v="0.00479775770966058"/>
        <n v="0.00489070979643493"/>
        <n v="0.00492169382535971"/>
        <n v="0.00492646059904045"/>
        <n v="0.00498127849636891"/>
        <n v="0.00498842865689001"/>
        <n v="0.00509568106470657"/>
        <n v="0.00509806445154694"/>
        <n v="0.00510044783838731"/>
        <n v="0.0052196171804057"/>
        <n v="0.00522915072776717"/>
        <n v="0.00525536798301122"/>
        <n v="0.00526013475669195"/>
        <n v="0.00528158523825527"/>
        <n v="0.00533401974874336"/>
        <n v="0.00537930409871035"/>
        <n v="0.00541743828815624"/>
        <n v="0.00546748941180396"/>
        <n v="0.0054722561854847"/>
        <n v="0.00547463957232507"/>
        <n v="0.00547702295916543"/>
        <n v="0.00548178973284617"/>
        <n v="0.00556997504593978"/>
        <n v="0.00572727857740406"/>
        <n v="0.00575587921948848"/>
        <n v="0.00576779615369032"/>
        <n v="0.00581308050365731"/>
        <n v="0.00582261405101878"/>
        <n v="0.00609432015082072"/>
        <n v="0.00612053740606477"/>
        <n v="0.00621825626651985"/>
        <n v="0.00628737448489052"/>
        <n v="0.00630882496645383"/>
        <n v="0.00648996236632179"/>
        <n v="0.0065638473583732"/>
        <n v="0.00669493363459343"/>
        <n v="0.00678311894768704"/>
        <n v="0.00698570682911831"/>
        <n v="0.00703337456592567"/>
        <n v="0.00717399438950738"/>
        <n v="0.00722166212631474"/>
        <n v="0.0072764800236432"/>
        <n v="0.00739088259198086"/>
        <n v="0.00744808387614969"/>
        <n v="0.00766020530494243"/>
        <n v="0.00777460787328009"/>
        <n v="0.00778175803380119"/>
        <n v="0.00786755996005444"/>
        <n v="0.00795812865998842"/>
        <n v="0.00797719575471136"/>
        <n v="0.00806299768096461"/>
        <n v="0.0081154321914527"/>
        <n v="0.00841335554649869"/>
        <n v="0.00845625650962531"/>
        <n v="0.00851584118063451"/>
        <n v="0.00855159198324002"/>
        <n v="0.0085682756911226"/>
        <n v="0.00859925972004738"/>
        <n v="0.00880899776199976"/>
        <n v="0.00889956646193374"/>
        <n v="0.00907117031444023"/>
        <n v="0.00921655691170267"/>
        <n v="0.00948826301150461"/>
        <n v="0.00950017994570645"/>
        <n v="0.00950971349306792"/>
        <n v="0.00954546429567344"/>
        <n v="0.00965748347717073"/>
        <n v="0.00967416718505331"/>
        <n v="0.00969085089293588"/>
        <n v="0.00971706814817993"/>
        <n v="0.0099196560296112"/>
        <n v="0.0103724995292811"/>
        <n v="0.010546486768628"/>
        <n v="0.0107276241684959"/>
        <n v="0.0109897967209364"/>
        <n v="0.0112114516970906"/>
        <n v="0.0117048127730468"/>
        <n v="0.0117596306703752"/>
        <n v="0.0119646019386469"/>
        <n v="0.0121076051490689"/>
        <n v="0.0125437649408563"/>
        <n v="0.0125985828381847"/>
        <n v="0.0126176499329077"/>
        <n v="0.0127201355670435"/>
        <n v="0.0127535029828086"/>
        <n v="0.0132683145403281"/>
        <n v="0.0134446851665153"/>
        <n v="0.0140619823581706"/>
        <n v="0.0142026021817523"/>
        <n v="0.015217924975749"/>
        <n v="0.0153061102888427"/>
        <n v="0.0154538802729455"/>
        <n v="0.0159019569989346"/>
        <m/>
      </sharedItems>
    </cacheField>
    <cacheField name="# PoVs/Ch" numFmtId="0">
      <sharedItems containsString="0" containsBlank="1" containsNumber="1" containsInteger="1" minValue="0" maxValue="7" count="9">
        <n v="0"/>
        <n v="1"/>
        <n v="2"/>
        <n v="3"/>
        <n v="4"/>
        <n v="5"/>
        <n v="6"/>
        <n v="7"/>
        <m/>
      </sharedItems>
    </cacheField>
    <cacheField name="carryover2" numFmtId="0">
      <sharedItems containsString="0" containsBlank="1" containsNumber="1" containsInteger="1" minValue="0" maxValue="6" count="8">
        <n v="0"/>
        <n v="1"/>
        <n v="2"/>
        <n v="3"/>
        <n v="4"/>
        <n v="5"/>
        <n v="6"/>
        <m/>
      </sharedItems>
    </cacheField>
    <cacheField name="# PoVs/Part" numFmtId="0">
      <sharedItems containsString="0" containsBlank="1" containsNumber="1" containsInteger="1" minValue="0" maxValue="189" count="8">
        <n v="0"/>
        <n v="1"/>
        <n v="7"/>
        <n v="15"/>
        <n v="19"/>
        <n v="51"/>
        <n v="189"/>
        <m/>
      </sharedItems>
    </cacheField>
    <cacheField name="carryover3" numFmtId="0">
      <sharedItems containsString="0" containsBlank="1" containsNumber="1" containsInteger="1" minValue="0" maxValue="188" count="19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6"/>
    <x v="39"/>
    <x v="5"/>
    <x v="27"/>
    <x v="0"/>
    <x v="0"/>
    <x v="1"/>
    <x v="27"/>
    <x v="0"/>
    <x v="5"/>
    <x v="0"/>
    <x v="3"/>
    <x v="0"/>
    <x v="2"/>
    <x v="0"/>
  </r>
  <r>
    <x v="6"/>
    <x v="39"/>
    <x v="3"/>
    <x v="38"/>
    <x v="1"/>
    <x v="0"/>
    <x v="0"/>
    <x v="38"/>
    <x v="0"/>
    <x v="27"/>
    <x v="0"/>
    <x v="0"/>
    <x v="2"/>
    <x v="0"/>
    <x v="2"/>
  </r>
  <r>
    <x v="6"/>
    <x v="39"/>
    <x v="4"/>
    <x v="18"/>
    <x v="2"/>
    <x v="0"/>
    <x v="0"/>
    <x v="18"/>
    <x v="19"/>
    <x v="0"/>
    <x v="19"/>
    <x v="0"/>
    <x v="1"/>
    <x v="0"/>
    <x v="1"/>
  </r>
  <r>
    <x v="0"/>
    <x v="0"/>
    <x v="6"/>
    <x v="42"/>
    <x v="3"/>
    <x v="0"/>
    <x v="0"/>
    <x v="42"/>
    <x v="2"/>
    <x v="0"/>
    <x v="2"/>
    <x v="1"/>
    <x v="0"/>
    <x v="6"/>
    <x v="0"/>
  </r>
  <r>
    <x v="0"/>
    <x v="1"/>
    <x v="3"/>
    <x v="31"/>
    <x v="4"/>
    <x v="0"/>
    <x v="0"/>
    <x v="31"/>
    <x v="0"/>
    <x v="8"/>
    <x v="0"/>
    <x v="3"/>
    <x v="0"/>
    <x v="0"/>
    <x v="13"/>
  </r>
  <r>
    <x v="0"/>
    <x v="1"/>
    <x v="6"/>
    <x v="36"/>
    <x v="5"/>
    <x v="0"/>
    <x v="0"/>
    <x v="36"/>
    <x v="0"/>
    <x v="30"/>
    <x v="0"/>
    <x v="0"/>
    <x v="2"/>
    <x v="0"/>
    <x v="12"/>
  </r>
  <r>
    <x v="0"/>
    <x v="1"/>
    <x v="3"/>
    <x v="22"/>
    <x v="6"/>
    <x v="0"/>
    <x v="0"/>
    <x v="22"/>
    <x v="22"/>
    <x v="0"/>
    <x v="22"/>
    <x v="0"/>
    <x v="1"/>
    <x v="0"/>
    <x v="11"/>
  </r>
  <r>
    <x v="0"/>
    <x v="2"/>
    <x v="6"/>
    <x v="67"/>
    <x v="7"/>
    <x v="0"/>
    <x v="0"/>
    <x v="67"/>
    <x v="27"/>
    <x v="0"/>
    <x v="27"/>
    <x v="1"/>
    <x v="0"/>
    <x v="0"/>
    <x v="10"/>
  </r>
  <r>
    <x v="0"/>
    <x v="3"/>
    <x v="6"/>
    <x v="73"/>
    <x v="8"/>
    <x v="0"/>
    <x v="0"/>
    <x v="73"/>
    <x v="39"/>
    <x v="0"/>
    <x v="39"/>
    <x v="1"/>
    <x v="0"/>
    <x v="0"/>
    <x v="9"/>
  </r>
  <r>
    <x v="0"/>
    <x v="4"/>
    <x v="6"/>
    <x v="25"/>
    <x v="9"/>
    <x v="0"/>
    <x v="0"/>
    <x v="25"/>
    <x v="0"/>
    <x v="4"/>
    <x v="0"/>
    <x v="2"/>
    <x v="0"/>
    <x v="0"/>
    <x v="8"/>
  </r>
  <r>
    <x v="0"/>
    <x v="4"/>
    <x v="3"/>
    <x v="66"/>
    <x v="10"/>
    <x v="0"/>
    <x v="0"/>
    <x v="66"/>
    <x v="34"/>
    <x v="0"/>
    <x v="34"/>
    <x v="0"/>
    <x v="1"/>
    <x v="0"/>
    <x v="7"/>
  </r>
  <r>
    <x v="0"/>
    <x v="5"/>
    <x v="6"/>
    <x v="74"/>
    <x v="11"/>
    <x v="0"/>
    <x v="0"/>
    <x v="74"/>
    <x v="40"/>
    <x v="0"/>
    <x v="40"/>
    <x v="1"/>
    <x v="0"/>
    <x v="0"/>
    <x v="6"/>
  </r>
  <r>
    <x v="0"/>
    <x v="6"/>
    <x v="3"/>
    <x v="24"/>
    <x v="12"/>
    <x v="0"/>
    <x v="0"/>
    <x v="24"/>
    <x v="0"/>
    <x v="3"/>
    <x v="0"/>
    <x v="2"/>
    <x v="0"/>
    <x v="0"/>
    <x v="5"/>
  </r>
  <r>
    <x v="0"/>
    <x v="6"/>
    <x v="6"/>
    <x v="62"/>
    <x v="13"/>
    <x v="0"/>
    <x v="0"/>
    <x v="62"/>
    <x v="30"/>
    <x v="0"/>
    <x v="30"/>
    <x v="0"/>
    <x v="1"/>
    <x v="0"/>
    <x v="4"/>
  </r>
  <r>
    <x v="0"/>
    <x v="7"/>
    <x v="6"/>
    <x v="43"/>
    <x v="14"/>
    <x v="0"/>
    <x v="0"/>
    <x v="43"/>
    <x v="0"/>
    <x v="16"/>
    <x v="0"/>
    <x v="3"/>
    <x v="0"/>
    <x v="0"/>
    <x v="3"/>
  </r>
  <r>
    <x v="0"/>
    <x v="7"/>
    <x v="3"/>
    <x v="20"/>
    <x v="15"/>
    <x v="0"/>
    <x v="0"/>
    <x v="20"/>
    <x v="0"/>
    <x v="28"/>
    <x v="0"/>
    <x v="0"/>
    <x v="2"/>
    <x v="0"/>
    <x v="2"/>
  </r>
  <r>
    <x v="0"/>
    <x v="7"/>
    <x v="6"/>
    <x v="48"/>
    <x v="16"/>
    <x v="0"/>
    <x v="0"/>
    <x v="48"/>
    <x v="37"/>
    <x v="0"/>
    <x v="37"/>
    <x v="0"/>
    <x v="1"/>
    <x v="0"/>
    <x v="1"/>
  </r>
  <r>
    <x v="1"/>
    <x v="8"/>
    <x v="6"/>
    <x v="52"/>
    <x v="17"/>
    <x v="0"/>
    <x v="0"/>
    <x v="52"/>
    <x v="0"/>
    <x v="26"/>
    <x v="0"/>
    <x v="2"/>
    <x v="0"/>
    <x v="4"/>
    <x v="0"/>
  </r>
  <r>
    <x v="1"/>
    <x v="8"/>
    <x v="3"/>
    <x v="15"/>
    <x v="18"/>
    <x v="0"/>
    <x v="0"/>
    <x v="15"/>
    <x v="16"/>
    <x v="0"/>
    <x v="16"/>
    <x v="0"/>
    <x v="1"/>
    <x v="0"/>
    <x v="10"/>
  </r>
  <r>
    <x v="1"/>
    <x v="9"/>
    <x v="6"/>
    <x v="56"/>
    <x v="19"/>
    <x v="0"/>
    <x v="0"/>
    <x v="56"/>
    <x v="0"/>
    <x v="29"/>
    <x v="0"/>
    <x v="3"/>
    <x v="0"/>
    <x v="0"/>
    <x v="9"/>
  </r>
  <r>
    <x v="1"/>
    <x v="9"/>
    <x v="3"/>
    <x v="23"/>
    <x v="20"/>
    <x v="0"/>
    <x v="0"/>
    <x v="23"/>
    <x v="0"/>
    <x v="33"/>
    <x v="0"/>
    <x v="0"/>
    <x v="2"/>
    <x v="0"/>
    <x v="8"/>
  </r>
  <r>
    <x v="1"/>
    <x v="9"/>
    <x v="6"/>
    <x v="16"/>
    <x v="21"/>
    <x v="0"/>
    <x v="0"/>
    <x v="16"/>
    <x v="32"/>
    <x v="0"/>
    <x v="32"/>
    <x v="0"/>
    <x v="1"/>
    <x v="0"/>
    <x v="7"/>
  </r>
  <r>
    <x v="1"/>
    <x v="10"/>
    <x v="6"/>
    <x v="30"/>
    <x v="22"/>
    <x v="0"/>
    <x v="0"/>
    <x v="30"/>
    <x v="0"/>
    <x v="7"/>
    <x v="0"/>
    <x v="2"/>
    <x v="0"/>
    <x v="0"/>
    <x v="6"/>
  </r>
  <r>
    <x v="1"/>
    <x v="10"/>
    <x v="3"/>
    <x v="26"/>
    <x v="23"/>
    <x v="0"/>
    <x v="0"/>
    <x v="26"/>
    <x v="3"/>
    <x v="0"/>
    <x v="3"/>
    <x v="0"/>
    <x v="1"/>
    <x v="0"/>
    <x v="5"/>
  </r>
  <r>
    <x v="1"/>
    <x v="11"/>
    <x v="6"/>
    <x v="70"/>
    <x v="24"/>
    <x v="0"/>
    <x v="0"/>
    <x v="70"/>
    <x v="33"/>
    <x v="0"/>
    <x v="33"/>
    <x v="1"/>
    <x v="0"/>
    <x v="0"/>
    <x v="4"/>
  </r>
  <r>
    <x v="1"/>
    <x v="12"/>
    <x v="6"/>
    <x v="57"/>
    <x v="25"/>
    <x v="0"/>
    <x v="0"/>
    <x v="57"/>
    <x v="10"/>
    <x v="0"/>
    <x v="10"/>
    <x v="1"/>
    <x v="0"/>
    <x v="0"/>
    <x v="3"/>
  </r>
  <r>
    <x v="1"/>
    <x v="13"/>
    <x v="6"/>
    <x v="55"/>
    <x v="26"/>
    <x v="0"/>
    <x v="0"/>
    <x v="55"/>
    <x v="9"/>
    <x v="0"/>
    <x v="9"/>
    <x v="1"/>
    <x v="0"/>
    <x v="0"/>
    <x v="2"/>
  </r>
  <r>
    <x v="1"/>
    <x v="14"/>
    <x v="3"/>
    <x v="29"/>
    <x v="27"/>
    <x v="0"/>
    <x v="0"/>
    <x v="29"/>
    <x v="1"/>
    <x v="0"/>
    <x v="1"/>
    <x v="1"/>
    <x v="0"/>
    <x v="0"/>
    <x v="1"/>
  </r>
  <r>
    <x v="2"/>
    <x v="15"/>
    <x v="6"/>
    <x v="49"/>
    <x v="28"/>
    <x v="0"/>
    <x v="0"/>
    <x v="49"/>
    <x v="4"/>
    <x v="0"/>
    <x v="4"/>
    <x v="1"/>
    <x v="0"/>
    <x v="5"/>
    <x v="0"/>
  </r>
  <r>
    <x v="2"/>
    <x v="16"/>
    <x v="6"/>
    <x v="53"/>
    <x v="29"/>
    <x v="0"/>
    <x v="0"/>
    <x v="53"/>
    <x v="7"/>
    <x v="0"/>
    <x v="7"/>
    <x v="1"/>
    <x v="0"/>
    <x v="0"/>
    <x v="11"/>
  </r>
  <r>
    <x v="2"/>
    <x v="17"/>
    <x v="6"/>
    <x v="72"/>
    <x v="30"/>
    <x v="0"/>
    <x v="0"/>
    <x v="72"/>
    <x v="38"/>
    <x v="0"/>
    <x v="38"/>
    <x v="1"/>
    <x v="0"/>
    <x v="0"/>
    <x v="10"/>
  </r>
  <r>
    <x v="2"/>
    <x v="18"/>
    <x v="3"/>
    <x v="63"/>
    <x v="31"/>
    <x v="0"/>
    <x v="0"/>
    <x v="63"/>
    <x v="21"/>
    <x v="0"/>
    <x v="21"/>
    <x v="1"/>
    <x v="0"/>
    <x v="0"/>
    <x v="9"/>
  </r>
  <r>
    <x v="2"/>
    <x v="19"/>
    <x v="6"/>
    <x v="65"/>
    <x v="32"/>
    <x v="0"/>
    <x v="0"/>
    <x v="65"/>
    <x v="24"/>
    <x v="0"/>
    <x v="24"/>
    <x v="1"/>
    <x v="0"/>
    <x v="0"/>
    <x v="8"/>
  </r>
  <r>
    <x v="2"/>
    <x v="20"/>
    <x v="3"/>
    <x v="71"/>
    <x v="33"/>
    <x v="0"/>
    <x v="0"/>
    <x v="71"/>
    <x v="36"/>
    <x v="0"/>
    <x v="36"/>
    <x v="1"/>
    <x v="0"/>
    <x v="0"/>
    <x v="7"/>
  </r>
  <r>
    <x v="2"/>
    <x v="21"/>
    <x v="6"/>
    <x v="60"/>
    <x v="34"/>
    <x v="0"/>
    <x v="0"/>
    <x v="60"/>
    <x v="15"/>
    <x v="0"/>
    <x v="15"/>
    <x v="1"/>
    <x v="0"/>
    <x v="0"/>
    <x v="6"/>
  </r>
  <r>
    <x v="2"/>
    <x v="22"/>
    <x v="6"/>
    <x v="69"/>
    <x v="35"/>
    <x v="0"/>
    <x v="0"/>
    <x v="69"/>
    <x v="31"/>
    <x v="0"/>
    <x v="31"/>
    <x v="1"/>
    <x v="0"/>
    <x v="0"/>
    <x v="5"/>
  </r>
  <r>
    <x v="2"/>
    <x v="23"/>
    <x v="6"/>
    <x v="61"/>
    <x v="36"/>
    <x v="0"/>
    <x v="0"/>
    <x v="61"/>
    <x v="17"/>
    <x v="0"/>
    <x v="17"/>
    <x v="1"/>
    <x v="0"/>
    <x v="0"/>
    <x v="4"/>
  </r>
  <r>
    <x v="2"/>
    <x v="24"/>
    <x v="3"/>
    <x v="13"/>
    <x v="37"/>
    <x v="0"/>
    <x v="0"/>
    <x v="13"/>
    <x v="0"/>
    <x v="1"/>
    <x v="0"/>
    <x v="3"/>
    <x v="0"/>
    <x v="0"/>
    <x v="3"/>
  </r>
  <r>
    <x v="2"/>
    <x v="24"/>
    <x v="6"/>
    <x v="33"/>
    <x v="38"/>
    <x v="0"/>
    <x v="0"/>
    <x v="33"/>
    <x v="0"/>
    <x v="15"/>
    <x v="0"/>
    <x v="0"/>
    <x v="2"/>
    <x v="0"/>
    <x v="2"/>
  </r>
  <r>
    <x v="2"/>
    <x v="24"/>
    <x v="3"/>
    <x v="34"/>
    <x v="39"/>
    <x v="0"/>
    <x v="0"/>
    <x v="34"/>
    <x v="20"/>
    <x v="0"/>
    <x v="20"/>
    <x v="0"/>
    <x v="1"/>
    <x v="0"/>
    <x v="1"/>
  </r>
  <r>
    <x v="3"/>
    <x v="25"/>
    <x v="6"/>
    <x v="59"/>
    <x v="40"/>
    <x v="0"/>
    <x v="0"/>
    <x v="59"/>
    <x v="14"/>
    <x v="0"/>
    <x v="14"/>
    <x v="1"/>
    <x v="0"/>
    <x v="7"/>
    <x v="0"/>
  </r>
  <r>
    <x v="3"/>
    <x v="26"/>
    <x v="6"/>
    <x v="64"/>
    <x v="41"/>
    <x v="0"/>
    <x v="0"/>
    <x v="64"/>
    <x v="23"/>
    <x v="0"/>
    <x v="23"/>
    <x v="1"/>
    <x v="0"/>
    <x v="0"/>
    <x v="25"/>
  </r>
  <r>
    <x v="3"/>
    <x v="27"/>
    <x v="6"/>
    <x v="58"/>
    <x v="42"/>
    <x v="0"/>
    <x v="0"/>
    <x v="58"/>
    <x v="0"/>
    <x v="31"/>
    <x v="0"/>
    <x v="2"/>
    <x v="0"/>
    <x v="0"/>
    <x v="24"/>
  </r>
  <r>
    <x v="3"/>
    <x v="27"/>
    <x v="1"/>
    <x v="39"/>
    <x v="43"/>
    <x v="0"/>
    <x v="0"/>
    <x v="39"/>
    <x v="35"/>
    <x v="0"/>
    <x v="35"/>
    <x v="0"/>
    <x v="1"/>
    <x v="0"/>
    <x v="23"/>
  </r>
  <r>
    <x v="3"/>
    <x v="28"/>
    <x v="6"/>
    <x v="47"/>
    <x v="44"/>
    <x v="0"/>
    <x v="0"/>
    <x v="47"/>
    <x v="0"/>
    <x v="21"/>
    <x v="0"/>
    <x v="2"/>
    <x v="0"/>
    <x v="0"/>
    <x v="22"/>
  </r>
  <r>
    <x v="3"/>
    <x v="28"/>
    <x v="3"/>
    <x v="37"/>
    <x v="45"/>
    <x v="0"/>
    <x v="0"/>
    <x v="37"/>
    <x v="26"/>
    <x v="0"/>
    <x v="26"/>
    <x v="0"/>
    <x v="1"/>
    <x v="0"/>
    <x v="21"/>
  </r>
  <r>
    <x v="3"/>
    <x v="29"/>
    <x v="6"/>
    <x v="68"/>
    <x v="46"/>
    <x v="0"/>
    <x v="0"/>
    <x v="68"/>
    <x v="28"/>
    <x v="0"/>
    <x v="28"/>
    <x v="1"/>
    <x v="0"/>
    <x v="0"/>
    <x v="20"/>
  </r>
  <r>
    <x v="3"/>
    <x v="30"/>
    <x v="3"/>
    <x v="24"/>
    <x v="47"/>
    <x v="0"/>
    <x v="0"/>
    <x v="24"/>
    <x v="0"/>
    <x v="3"/>
    <x v="0"/>
    <x v="3"/>
    <x v="0"/>
    <x v="0"/>
    <x v="19"/>
  </r>
  <r>
    <x v="3"/>
    <x v="30"/>
    <x v="6"/>
    <x v="35"/>
    <x v="48"/>
    <x v="0"/>
    <x v="0"/>
    <x v="35"/>
    <x v="0"/>
    <x v="22"/>
    <x v="0"/>
    <x v="0"/>
    <x v="2"/>
    <x v="0"/>
    <x v="18"/>
  </r>
  <r>
    <x v="3"/>
    <x v="30"/>
    <x v="1"/>
    <x v="40"/>
    <x v="49"/>
    <x v="0"/>
    <x v="0"/>
    <x v="40"/>
    <x v="29"/>
    <x v="0"/>
    <x v="29"/>
    <x v="0"/>
    <x v="1"/>
    <x v="0"/>
    <x v="17"/>
  </r>
  <r>
    <x v="3"/>
    <x v="31"/>
    <x v="6"/>
    <x v="44"/>
    <x v="50"/>
    <x v="0"/>
    <x v="0"/>
    <x v="44"/>
    <x v="0"/>
    <x v="17"/>
    <x v="0"/>
    <x v="4"/>
    <x v="0"/>
    <x v="0"/>
    <x v="16"/>
  </r>
  <r>
    <x v="3"/>
    <x v="31"/>
    <x v="3"/>
    <x v="10"/>
    <x v="51"/>
    <x v="0"/>
    <x v="0"/>
    <x v="10"/>
    <x v="0"/>
    <x v="24"/>
    <x v="0"/>
    <x v="0"/>
    <x v="3"/>
    <x v="0"/>
    <x v="15"/>
  </r>
  <r>
    <x v="3"/>
    <x v="31"/>
    <x v="7"/>
    <x v="14"/>
    <x v="52"/>
    <x v="0"/>
    <x v="0"/>
    <x v="14"/>
    <x v="0"/>
    <x v="32"/>
    <x v="0"/>
    <x v="0"/>
    <x v="2"/>
    <x v="0"/>
    <x v="14"/>
  </r>
  <r>
    <x v="3"/>
    <x v="31"/>
    <x v="3"/>
    <x v="7"/>
    <x v="53"/>
    <x v="0"/>
    <x v="0"/>
    <x v="7"/>
    <x v="18"/>
    <x v="0"/>
    <x v="18"/>
    <x v="0"/>
    <x v="1"/>
    <x v="0"/>
    <x v="13"/>
  </r>
  <r>
    <x v="3"/>
    <x v="32"/>
    <x v="6"/>
    <x v="41"/>
    <x v="54"/>
    <x v="0"/>
    <x v="0"/>
    <x v="41"/>
    <x v="0"/>
    <x v="14"/>
    <x v="0"/>
    <x v="5"/>
    <x v="0"/>
    <x v="0"/>
    <x v="12"/>
  </r>
  <r>
    <x v="3"/>
    <x v="32"/>
    <x v="3"/>
    <x v="5"/>
    <x v="55"/>
    <x v="0"/>
    <x v="0"/>
    <x v="5"/>
    <x v="0"/>
    <x v="18"/>
    <x v="0"/>
    <x v="0"/>
    <x v="5"/>
    <x v="0"/>
    <x v="11"/>
  </r>
  <r>
    <x v="3"/>
    <x v="32"/>
    <x v="6"/>
    <x v="0"/>
    <x v="56"/>
    <x v="0"/>
    <x v="0"/>
    <x v="0"/>
    <x v="0"/>
    <x v="19"/>
    <x v="0"/>
    <x v="0"/>
    <x v="4"/>
    <x v="0"/>
    <x v="10"/>
  </r>
  <r>
    <x v="3"/>
    <x v="32"/>
    <x v="3"/>
    <x v="8"/>
    <x v="57"/>
    <x v="0"/>
    <x v="0"/>
    <x v="8"/>
    <x v="0"/>
    <x v="23"/>
    <x v="0"/>
    <x v="0"/>
    <x v="3"/>
    <x v="0"/>
    <x v="9"/>
  </r>
  <r>
    <x v="3"/>
    <x v="32"/>
    <x v="6"/>
    <x v="2"/>
    <x v="58"/>
    <x v="0"/>
    <x v="0"/>
    <x v="2"/>
    <x v="0"/>
    <x v="25"/>
    <x v="0"/>
    <x v="0"/>
    <x v="2"/>
    <x v="0"/>
    <x v="8"/>
  </r>
  <r>
    <x v="3"/>
    <x v="32"/>
    <x v="3"/>
    <x v="9"/>
    <x v="59"/>
    <x v="0"/>
    <x v="0"/>
    <x v="9"/>
    <x v="11"/>
    <x v="0"/>
    <x v="11"/>
    <x v="0"/>
    <x v="1"/>
    <x v="0"/>
    <x v="7"/>
  </r>
  <r>
    <x v="3"/>
    <x v="33"/>
    <x v="3"/>
    <x v="32"/>
    <x v="60"/>
    <x v="0"/>
    <x v="0"/>
    <x v="32"/>
    <x v="0"/>
    <x v="9"/>
    <x v="0"/>
    <x v="5"/>
    <x v="0"/>
    <x v="0"/>
    <x v="6"/>
  </r>
  <r>
    <x v="3"/>
    <x v="33"/>
    <x v="6"/>
    <x v="3"/>
    <x v="61"/>
    <x v="0"/>
    <x v="0"/>
    <x v="3"/>
    <x v="0"/>
    <x v="10"/>
    <x v="0"/>
    <x v="0"/>
    <x v="5"/>
    <x v="0"/>
    <x v="5"/>
  </r>
  <r>
    <x v="3"/>
    <x v="33"/>
    <x v="3"/>
    <x v="4"/>
    <x v="62"/>
    <x v="0"/>
    <x v="0"/>
    <x v="4"/>
    <x v="0"/>
    <x v="11"/>
    <x v="0"/>
    <x v="0"/>
    <x v="4"/>
    <x v="0"/>
    <x v="4"/>
  </r>
  <r>
    <x v="3"/>
    <x v="33"/>
    <x v="6"/>
    <x v="1"/>
    <x v="63"/>
    <x v="0"/>
    <x v="0"/>
    <x v="1"/>
    <x v="0"/>
    <x v="13"/>
    <x v="0"/>
    <x v="0"/>
    <x v="3"/>
    <x v="0"/>
    <x v="3"/>
  </r>
  <r>
    <x v="3"/>
    <x v="33"/>
    <x v="3"/>
    <x v="12"/>
    <x v="64"/>
    <x v="0"/>
    <x v="0"/>
    <x v="12"/>
    <x v="0"/>
    <x v="20"/>
    <x v="0"/>
    <x v="0"/>
    <x v="2"/>
    <x v="0"/>
    <x v="2"/>
  </r>
  <r>
    <x v="3"/>
    <x v="33"/>
    <x v="6"/>
    <x v="19"/>
    <x v="65"/>
    <x v="0"/>
    <x v="0"/>
    <x v="19"/>
    <x v="13"/>
    <x v="0"/>
    <x v="13"/>
    <x v="0"/>
    <x v="1"/>
    <x v="0"/>
    <x v="1"/>
  </r>
  <r>
    <x v="4"/>
    <x v="34"/>
    <x v="6"/>
    <x v="54"/>
    <x v="66"/>
    <x v="0"/>
    <x v="0"/>
    <x v="54"/>
    <x v="8"/>
    <x v="0"/>
    <x v="8"/>
    <x v="1"/>
    <x v="0"/>
    <x v="3"/>
    <x v="0"/>
  </r>
  <r>
    <x v="4"/>
    <x v="35"/>
    <x v="6"/>
    <x v="28"/>
    <x v="67"/>
    <x v="0"/>
    <x v="0"/>
    <x v="28"/>
    <x v="0"/>
    <x v="6"/>
    <x v="0"/>
    <x v="3"/>
    <x v="0"/>
    <x v="0"/>
    <x v="6"/>
  </r>
  <r>
    <x v="4"/>
    <x v="35"/>
    <x v="1"/>
    <x v="17"/>
    <x v="68"/>
    <x v="0"/>
    <x v="0"/>
    <x v="17"/>
    <x v="0"/>
    <x v="12"/>
    <x v="0"/>
    <x v="0"/>
    <x v="2"/>
    <x v="0"/>
    <x v="5"/>
  </r>
  <r>
    <x v="4"/>
    <x v="35"/>
    <x v="6"/>
    <x v="45"/>
    <x v="69"/>
    <x v="0"/>
    <x v="0"/>
    <x v="45"/>
    <x v="25"/>
    <x v="0"/>
    <x v="25"/>
    <x v="0"/>
    <x v="1"/>
    <x v="0"/>
    <x v="4"/>
  </r>
  <r>
    <x v="4"/>
    <x v="36"/>
    <x v="0"/>
    <x v="21"/>
    <x v="70"/>
    <x v="0"/>
    <x v="0"/>
    <x v="21"/>
    <x v="0"/>
    <x v="2"/>
    <x v="0"/>
    <x v="2"/>
    <x v="0"/>
    <x v="0"/>
    <x v="3"/>
  </r>
  <r>
    <x v="4"/>
    <x v="36"/>
    <x v="6"/>
    <x v="46"/>
    <x v="71"/>
    <x v="0"/>
    <x v="0"/>
    <x v="46"/>
    <x v="12"/>
    <x v="0"/>
    <x v="12"/>
    <x v="0"/>
    <x v="1"/>
    <x v="0"/>
    <x v="2"/>
  </r>
  <r>
    <x v="4"/>
    <x v="37"/>
    <x v="6"/>
    <x v="6"/>
    <x v="72"/>
    <x v="0"/>
    <x v="0"/>
    <x v="6"/>
    <x v="0"/>
    <x v="0"/>
    <x v="0"/>
    <x v="3"/>
    <x v="0"/>
    <x v="0"/>
    <x v="1"/>
  </r>
  <r>
    <x v="4"/>
    <x v="37"/>
    <x v="2"/>
    <x v="11"/>
    <x v="73"/>
    <x v="0"/>
    <x v="0"/>
    <x v="11"/>
    <x v="0"/>
    <x v="0"/>
    <x v="0"/>
    <x v="0"/>
    <x v="2"/>
    <x v="0"/>
    <x v="1"/>
  </r>
  <r>
    <x v="4"/>
    <x v="37"/>
    <x v="6"/>
    <x v="51"/>
    <x v="74"/>
    <x v="0"/>
    <x v="0"/>
    <x v="51"/>
    <x v="6"/>
    <x v="0"/>
    <x v="6"/>
    <x v="0"/>
    <x v="1"/>
    <x v="0"/>
    <x v="1"/>
  </r>
  <r>
    <x v="5"/>
    <x v="38"/>
    <x v="6"/>
    <x v="50"/>
    <x v="75"/>
    <x v="0"/>
    <x v="0"/>
    <x v="50"/>
    <x v="5"/>
    <x v="0"/>
    <x v="5"/>
    <x v="1"/>
    <x v="0"/>
    <x v="1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24"/>
    <x v="0"/>
    <x v="0"/>
    <x v="0"/>
    <x v="24"/>
    <x v="24"/>
    <x v="1"/>
    <x v="24"/>
    <x v="0"/>
    <x v="0"/>
    <x v="2"/>
    <x v="0"/>
  </r>
  <r>
    <x v="0"/>
    <x v="1"/>
    <x v="0"/>
    <x v="16"/>
    <x v="1"/>
    <x v="0"/>
    <x v="1"/>
    <x v="16"/>
    <x v="16"/>
    <x v="2"/>
    <x v="16"/>
    <x v="0"/>
    <x v="0"/>
    <x v="0"/>
    <x v="1"/>
  </r>
  <r>
    <x v="1"/>
    <x v="0"/>
    <x v="0"/>
    <x v="25"/>
    <x v="2"/>
    <x v="0"/>
    <x v="1"/>
    <x v="25"/>
    <x v="25"/>
    <x v="0"/>
    <x v="25"/>
    <x v="0"/>
    <x v="0"/>
    <x v="4"/>
    <x v="0"/>
  </r>
  <r>
    <x v="1"/>
    <x v="1"/>
    <x v="0"/>
    <x v="7"/>
    <x v="3"/>
    <x v="0"/>
    <x v="1"/>
    <x v="7"/>
    <x v="7"/>
    <x v="0"/>
    <x v="7"/>
    <x v="0"/>
    <x v="0"/>
    <x v="0"/>
    <x v="3"/>
  </r>
  <r>
    <x v="1"/>
    <x v="2"/>
    <x v="0"/>
    <x v="19"/>
    <x v="4"/>
    <x v="0"/>
    <x v="1"/>
    <x v="19"/>
    <x v="19"/>
    <x v="0"/>
    <x v="19"/>
    <x v="0"/>
    <x v="0"/>
    <x v="0"/>
    <x v="2"/>
  </r>
  <r>
    <x v="1"/>
    <x v="3"/>
    <x v="0"/>
    <x v="1"/>
    <x v="5"/>
    <x v="0"/>
    <x v="1"/>
    <x v="1"/>
    <x v="1"/>
    <x v="0"/>
    <x v="1"/>
    <x v="0"/>
    <x v="0"/>
    <x v="0"/>
    <x v="1"/>
  </r>
  <r>
    <x v="2"/>
    <x v="0"/>
    <x v="0"/>
    <x v="15"/>
    <x v="6"/>
    <x v="0"/>
    <x v="1"/>
    <x v="15"/>
    <x v="15"/>
    <x v="0"/>
    <x v="15"/>
    <x v="0"/>
    <x v="0"/>
    <x v="3"/>
    <x v="0"/>
  </r>
  <r>
    <x v="2"/>
    <x v="1"/>
    <x v="0"/>
    <x v="23"/>
    <x v="7"/>
    <x v="0"/>
    <x v="1"/>
    <x v="23"/>
    <x v="23"/>
    <x v="0"/>
    <x v="23"/>
    <x v="0"/>
    <x v="0"/>
    <x v="0"/>
    <x v="2"/>
  </r>
  <r>
    <x v="2"/>
    <x v="2"/>
    <x v="0"/>
    <x v="12"/>
    <x v="8"/>
    <x v="0"/>
    <x v="1"/>
    <x v="12"/>
    <x v="12"/>
    <x v="0"/>
    <x v="12"/>
    <x v="0"/>
    <x v="0"/>
    <x v="0"/>
    <x v="1"/>
  </r>
  <r>
    <x v="3"/>
    <x v="0"/>
    <x v="0"/>
    <x v="0"/>
    <x v="9"/>
    <x v="0"/>
    <x v="1"/>
    <x v="0"/>
    <x v="0"/>
    <x v="0"/>
    <x v="0"/>
    <x v="0"/>
    <x v="0"/>
    <x v="4"/>
    <x v="0"/>
  </r>
  <r>
    <x v="3"/>
    <x v="1"/>
    <x v="0"/>
    <x v="9"/>
    <x v="10"/>
    <x v="0"/>
    <x v="1"/>
    <x v="9"/>
    <x v="9"/>
    <x v="0"/>
    <x v="9"/>
    <x v="0"/>
    <x v="0"/>
    <x v="0"/>
    <x v="3"/>
  </r>
  <r>
    <x v="3"/>
    <x v="2"/>
    <x v="0"/>
    <x v="8"/>
    <x v="11"/>
    <x v="0"/>
    <x v="1"/>
    <x v="8"/>
    <x v="8"/>
    <x v="0"/>
    <x v="8"/>
    <x v="0"/>
    <x v="0"/>
    <x v="0"/>
    <x v="2"/>
  </r>
  <r>
    <x v="3"/>
    <x v="3"/>
    <x v="0"/>
    <x v="13"/>
    <x v="12"/>
    <x v="0"/>
    <x v="1"/>
    <x v="13"/>
    <x v="13"/>
    <x v="0"/>
    <x v="13"/>
    <x v="0"/>
    <x v="0"/>
    <x v="0"/>
    <x v="1"/>
  </r>
  <r>
    <x v="4"/>
    <x v="0"/>
    <x v="0"/>
    <x v="2"/>
    <x v="13"/>
    <x v="0"/>
    <x v="1"/>
    <x v="2"/>
    <x v="2"/>
    <x v="0"/>
    <x v="2"/>
    <x v="0"/>
    <x v="0"/>
    <x v="3"/>
    <x v="0"/>
  </r>
  <r>
    <x v="4"/>
    <x v="1"/>
    <x v="0"/>
    <x v="22"/>
    <x v="14"/>
    <x v="0"/>
    <x v="1"/>
    <x v="22"/>
    <x v="22"/>
    <x v="0"/>
    <x v="22"/>
    <x v="0"/>
    <x v="0"/>
    <x v="0"/>
    <x v="2"/>
  </r>
  <r>
    <x v="4"/>
    <x v="2"/>
    <x v="0"/>
    <x v="20"/>
    <x v="15"/>
    <x v="0"/>
    <x v="1"/>
    <x v="20"/>
    <x v="20"/>
    <x v="0"/>
    <x v="20"/>
    <x v="0"/>
    <x v="0"/>
    <x v="0"/>
    <x v="1"/>
  </r>
  <r>
    <x v="5"/>
    <x v="0"/>
    <x v="0"/>
    <x v="21"/>
    <x v="16"/>
    <x v="0"/>
    <x v="1"/>
    <x v="21"/>
    <x v="21"/>
    <x v="0"/>
    <x v="21"/>
    <x v="0"/>
    <x v="0"/>
    <x v="5"/>
    <x v="0"/>
  </r>
  <r>
    <x v="5"/>
    <x v="1"/>
    <x v="0"/>
    <x v="14"/>
    <x v="17"/>
    <x v="0"/>
    <x v="1"/>
    <x v="14"/>
    <x v="14"/>
    <x v="0"/>
    <x v="14"/>
    <x v="0"/>
    <x v="0"/>
    <x v="0"/>
    <x v="8"/>
  </r>
  <r>
    <x v="5"/>
    <x v="2"/>
    <x v="0"/>
    <x v="5"/>
    <x v="18"/>
    <x v="0"/>
    <x v="1"/>
    <x v="5"/>
    <x v="5"/>
    <x v="0"/>
    <x v="5"/>
    <x v="0"/>
    <x v="0"/>
    <x v="0"/>
    <x v="7"/>
  </r>
  <r>
    <x v="5"/>
    <x v="3"/>
    <x v="0"/>
    <x v="18"/>
    <x v="19"/>
    <x v="0"/>
    <x v="1"/>
    <x v="18"/>
    <x v="18"/>
    <x v="0"/>
    <x v="18"/>
    <x v="0"/>
    <x v="0"/>
    <x v="0"/>
    <x v="6"/>
  </r>
  <r>
    <x v="5"/>
    <x v="4"/>
    <x v="0"/>
    <x v="11"/>
    <x v="20"/>
    <x v="0"/>
    <x v="1"/>
    <x v="11"/>
    <x v="11"/>
    <x v="0"/>
    <x v="11"/>
    <x v="0"/>
    <x v="0"/>
    <x v="0"/>
    <x v="5"/>
  </r>
  <r>
    <x v="5"/>
    <x v="5"/>
    <x v="0"/>
    <x v="4"/>
    <x v="21"/>
    <x v="0"/>
    <x v="1"/>
    <x v="4"/>
    <x v="4"/>
    <x v="0"/>
    <x v="4"/>
    <x v="0"/>
    <x v="0"/>
    <x v="0"/>
    <x v="4"/>
  </r>
  <r>
    <x v="5"/>
    <x v="6"/>
    <x v="0"/>
    <x v="10"/>
    <x v="22"/>
    <x v="0"/>
    <x v="1"/>
    <x v="10"/>
    <x v="10"/>
    <x v="0"/>
    <x v="10"/>
    <x v="0"/>
    <x v="0"/>
    <x v="0"/>
    <x v="3"/>
  </r>
  <r>
    <x v="5"/>
    <x v="7"/>
    <x v="0"/>
    <x v="17"/>
    <x v="23"/>
    <x v="0"/>
    <x v="1"/>
    <x v="17"/>
    <x v="17"/>
    <x v="0"/>
    <x v="17"/>
    <x v="0"/>
    <x v="0"/>
    <x v="0"/>
    <x v="2"/>
  </r>
  <r>
    <x v="5"/>
    <x v="8"/>
    <x v="0"/>
    <x v="3"/>
    <x v="24"/>
    <x v="0"/>
    <x v="1"/>
    <x v="3"/>
    <x v="3"/>
    <x v="0"/>
    <x v="3"/>
    <x v="0"/>
    <x v="0"/>
    <x v="0"/>
    <x v="1"/>
  </r>
  <r>
    <x v="6"/>
    <x v="9"/>
    <x v="1"/>
    <x v="6"/>
    <x v="25"/>
    <x v="0"/>
    <x v="1"/>
    <x v="6"/>
    <x v="6"/>
    <x v="0"/>
    <x v="6"/>
    <x v="0"/>
    <x v="0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7">
  <r>
    <x v="0"/>
    <x v="0"/>
    <x v="4"/>
    <x v="34"/>
    <x v="0"/>
    <x v="0"/>
    <x v="0"/>
    <x v="34"/>
    <x v="0"/>
    <x v="8"/>
    <x v="0"/>
    <x v="2"/>
    <x v="0"/>
    <x v="2"/>
    <x v="0"/>
  </r>
  <r>
    <x v="0"/>
    <x v="0"/>
    <x v="8"/>
    <x v="53"/>
    <x v="1"/>
    <x v="0"/>
    <x v="1"/>
    <x v="53"/>
    <x v="3"/>
    <x v="25"/>
    <x v="3"/>
    <x v="0"/>
    <x v="1"/>
    <x v="0"/>
    <x v="16"/>
  </r>
  <r>
    <x v="0"/>
    <x v="1"/>
    <x v="8"/>
    <x v="124"/>
    <x v="2"/>
    <x v="0"/>
    <x v="1"/>
    <x v="124"/>
    <x v="23"/>
    <x v="0"/>
    <x v="23"/>
    <x v="1"/>
    <x v="0"/>
    <x v="0"/>
    <x v="15"/>
  </r>
  <r>
    <x v="0"/>
    <x v="2"/>
    <x v="4"/>
    <x v="33"/>
    <x v="3"/>
    <x v="0"/>
    <x v="1"/>
    <x v="33"/>
    <x v="0"/>
    <x v="7"/>
    <x v="0"/>
    <x v="3"/>
    <x v="0"/>
    <x v="0"/>
    <x v="14"/>
  </r>
  <r>
    <x v="0"/>
    <x v="2"/>
    <x v="8"/>
    <x v="78"/>
    <x v="4"/>
    <x v="0"/>
    <x v="1"/>
    <x v="78"/>
    <x v="0"/>
    <x v="43"/>
    <x v="0"/>
    <x v="0"/>
    <x v="2"/>
    <x v="0"/>
    <x v="13"/>
  </r>
  <r>
    <x v="0"/>
    <x v="2"/>
    <x v="4"/>
    <x v="109"/>
    <x v="5"/>
    <x v="0"/>
    <x v="1"/>
    <x v="109"/>
    <x v="47"/>
    <x v="0"/>
    <x v="47"/>
    <x v="0"/>
    <x v="1"/>
    <x v="0"/>
    <x v="12"/>
  </r>
  <r>
    <x v="0"/>
    <x v="3"/>
    <x v="6"/>
    <x v="82"/>
    <x v="6"/>
    <x v="0"/>
    <x v="1"/>
    <x v="82"/>
    <x v="5"/>
    <x v="0"/>
    <x v="5"/>
    <x v="1"/>
    <x v="0"/>
    <x v="0"/>
    <x v="11"/>
  </r>
  <r>
    <x v="0"/>
    <x v="4"/>
    <x v="8"/>
    <x v="138"/>
    <x v="7"/>
    <x v="0"/>
    <x v="1"/>
    <x v="138"/>
    <x v="57"/>
    <x v="0"/>
    <x v="57"/>
    <x v="1"/>
    <x v="0"/>
    <x v="0"/>
    <x v="10"/>
  </r>
  <r>
    <x v="0"/>
    <x v="5"/>
    <x v="4"/>
    <x v="122"/>
    <x v="8"/>
    <x v="0"/>
    <x v="1"/>
    <x v="122"/>
    <x v="0"/>
    <x v="71"/>
    <x v="0"/>
    <x v="2"/>
    <x v="0"/>
    <x v="0"/>
    <x v="9"/>
  </r>
  <r>
    <x v="0"/>
    <x v="5"/>
    <x v="8"/>
    <x v="20"/>
    <x v="9"/>
    <x v="0"/>
    <x v="1"/>
    <x v="20"/>
    <x v="22"/>
    <x v="0"/>
    <x v="22"/>
    <x v="0"/>
    <x v="1"/>
    <x v="0"/>
    <x v="8"/>
  </r>
  <r>
    <x v="0"/>
    <x v="6"/>
    <x v="6"/>
    <x v="89"/>
    <x v="10"/>
    <x v="0"/>
    <x v="1"/>
    <x v="89"/>
    <x v="6"/>
    <x v="0"/>
    <x v="6"/>
    <x v="1"/>
    <x v="0"/>
    <x v="0"/>
    <x v="7"/>
  </r>
  <r>
    <x v="0"/>
    <x v="7"/>
    <x v="8"/>
    <x v="130"/>
    <x v="11"/>
    <x v="0"/>
    <x v="1"/>
    <x v="130"/>
    <x v="32"/>
    <x v="0"/>
    <x v="32"/>
    <x v="1"/>
    <x v="0"/>
    <x v="0"/>
    <x v="6"/>
  </r>
  <r>
    <x v="0"/>
    <x v="8"/>
    <x v="6"/>
    <x v="36"/>
    <x v="12"/>
    <x v="0"/>
    <x v="1"/>
    <x v="36"/>
    <x v="1"/>
    <x v="0"/>
    <x v="1"/>
    <x v="1"/>
    <x v="0"/>
    <x v="0"/>
    <x v="5"/>
  </r>
  <r>
    <x v="0"/>
    <x v="9"/>
    <x v="8"/>
    <x v="115"/>
    <x v="13"/>
    <x v="0"/>
    <x v="1"/>
    <x v="115"/>
    <x v="0"/>
    <x v="57"/>
    <x v="0"/>
    <x v="2"/>
    <x v="0"/>
    <x v="0"/>
    <x v="4"/>
  </r>
  <r>
    <x v="0"/>
    <x v="9"/>
    <x v="4"/>
    <x v="40"/>
    <x v="14"/>
    <x v="0"/>
    <x v="1"/>
    <x v="40"/>
    <x v="21"/>
    <x v="0"/>
    <x v="21"/>
    <x v="0"/>
    <x v="1"/>
    <x v="0"/>
    <x v="3"/>
  </r>
  <r>
    <x v="0"/>
    <x v="10"/>
    <x v="4"/>
    <x v="38"/>
    <x v="15"/>
    <x v="0"/>
    <x v="1"/>
    <x v="38"/>
    <x v="0"/>
    <x v="10"/>
    <x v="0"/>
    <x v="2"/>
    <x v="0"/>
    <x v="0"/>
    <x v="2"/>
  </r>
  <r>
    <x v="0"/>
    <x v="10"/>
    <x v="8"/>
    <x v="128"/>
    <x v="16"/>
    <x v="0"/>
    <x v="1"/>
    <x v="128"/>
    <x v="45"/>
    <x v="0"/>
    <x v="45"/>
    <x v="0"/>
    <x v="1"/>
    <x v="0"/>
    <x v="1"/>
  </r>
  <r>
    <x v="1"/>
    <x v="11"/>
    <x v="6"/>
    <x v="131"/>
    <x v="17"/>
    <x v="0"/>
    <x v="1"/>
    <x v="131"/>
    <x v="34"/>
    <x v="0"/>
    <x v="34"/>
    <x v="1"/>
    <x v="0"/>
    <x v="6"/>
    <x v="0"/>
  </r>
  <r>
    <x v="1"/>
    <x v="12"/>
    <x v="8"/>
    <x v="116"/>
    <x v="18"/>
    <x v="0"/>
    <x v="1"/>
    <x v="116"/>
    <x v="0"/>
    <x v="58"/>
    <x v="0"/>
    <x v="2"/>
    <x v="0"/>
    <x v="0"/>
    <x v="28"/>
  </r>
  <r>
    <x v="1"/>
    <x v="12"/>
    <x v="4"/>
    <x v="123"/>
    <x v="19"/>
    <x v="0"/>
    <x v="1"/>
    <x v="123"/>
    <x v="58"/>
    <x v="0"/>
    <x v="58"/>
    <x v="0"/>
    <x v="1"/>
    <x v="0"/>
    <x v="27"/>
  </r>
  <r>
    <x v="1"/>
    <x v="13"/>
    <x v="4"/>
    <x v="60"/>
    <x v="20"/>
    <x v="0"/>
    <x v="1"/>
    <x v="60"/>
    <x v="0"/>
    <x v="16"/>
    <x v="0"/>
    <x v="2"/>
    <x v="0"/>
    <x v="0"/>
    <x v="26"/>
  </r>
  <r>
    <x v="1"/>
    <x v="13"/>
    <x v="8"/>
    <x v="99"/>
    <x v="21"/>
    <x v="0"/>
    <x v="1"/>
    <x v="99"/>
    <x v="18"/>
    <x v="0"/>
    <x v="18"/>
    <x v="0"/>
    <x v="1"/>
    <x v="0"/>
    <x v="25"/>
  </r>
  <r>
    <x v="1"/>
    <x v="14"/>
    <x v="6"/>
    <x v="105"/>
    <x v="22"/>
    <x v="0"/>
    <x v="1"/>
    <x v="105"/>
    <x v="12"/>
    <x v="0"/>
    <x v="12"/>
    <x v="1"/>
    <x v="0"/>
    <x v="0"/>
    <x v="24"/>
  </r>
  <r>
    <x v="1"/>
    <x v="15"/>
    <x v="8"/>
    <x v="95"/>
    <x v="23"/>
    <x v="0"/>
    <x v="1"/>
    <x v="95"/>
    <x v="0"/>
    <x v="38"/>
    <x v="0"/>
    <x v="2"/>
    <x v="0"/>
    <x v="0"/>
    <x v="23"/>
  </r>
  <r>
    <x v="1"/>
    <x v="15"/>
    <x v="4"/>
    <x v="112"/>
    <x v="24"/>
    <x v="0"/>
    <x v="1"/>
    <x v="112"/>
    <x v="41"/>
    <x v="0"/>
    <x v="41"/>
    <x v="0"/>
    <x v="1"/>
    <x v="0"/>
    <x v="22"/>
  </r>
  <r>
    <x v="1"/>
    <x v="16"/>
    <x v="8"/>
    <x v="133"/>
    <x v="25"/>
    <x v="0"/>
    <x v="1"/>
    <x v="133"/>
    <x v="39"/>
    <x v="0"/>
    <x v="39"/>
    <x v="1"/>
    <x v="0"/>
    <x v="0"/>
    <x v="21"/>
  </r>
  <r>
    <x v="1"/>
    <x v="17"/>
    <x v="10"/>
    <x v="107"/>
    <x v="26"/>
    <x v="0"/>
    <x v="1"/>
    <x v="107"/>
    <x v="0"/>
    <x v="48"/>
    <x v="0"/>
    <x v="2"/>
    <x v="0"/>
    <x v="0"/>
    <x v="20"/>
  </r>
  <r>
    <x v="1"/>
    <x v="17"/>
    <x v="7"/>
    <x v="35"/>
    <x v="27"/>
    <x v="0"/>
    <x v="1"/>
    <x v="35"/>
    <x v="17"/>
    <x v="0"/>
    <x v="17"/>
    <x v="0"/>
    <x v="1"/>
    <x v="0"/>
    <x v="19"/>
  </r>
  <r>
    <x v="1"/>
    <x v="18"/>
    <x v="6"/>
    <x v="132"/>
    <x v="28"/>
    <x v="0"/>
    <x v="1"/>
    <x v="132"/>
    <x v="36"/>
    <x v="0"/>
    <x v="36"/>
    <x v="1"/>
    <x v="0"/>
    <x v="0"/>
    <x v="18"/>
  </r>
  <r>
    <x v="1"/>
    <x v="19"/>
    <x v="8"/>
    <x v="110"/>
    <x v="29"/>
    <x v="0"/>
    <x v="1"/>
    <x v="110"/>
    <x v="0"/>
    <x v="52"/>
    <x v="0"/>
    <x v="2"/>
    <x v="0"/>
    <x v="0"/>
    <x v="17"/>
  </r>
  <r>
    <x v="1"/>
    <x v="19"/>
    <x v="4"/>
    <x v="94"/>
    <x v="30"/>
    <x v="0"/>
    <x v="1"/>
    <x v="94"/>
    <x v="37"/>
    <x v="0"/>
    <x v="37"/>
    <x v="0"/>
    <x v="1"/>
    <x v="0"/>
    <x v="16"/>
  </r>
  <r>
    <x v="1"/>
    <x v="20"/>
    <x v="4"/>
    <x v="90"/>
    <x v="31"/>
    <x v="0"/>
    <x v="1"/>
    <x v="90"/>
    <x v="7"/>
    <x v="0"/>
    <x v="7"/>
    <x v="1"/>
    <x v="0"/>
    <x v="0"/>
    <x v="15"/>
  </r>
  <r>
    <x v="1"/>
    <x v="21"/>
    <x v="8"/>
    <x v="136"/>
    <x v="32"/>
    <x v="0"/>
    <x v="1"/>
    <x v="136"/>
    <x v="48"/>
    <x v="0"/>
    <x v="48"/>
    <x v="1"/>
    <x v="0"/>
    <x v="0"/>
    <x v="14"/>
  </r>
  <r>
    <x v="1"/>
    <x v="22"/>
    <x v="4"/>
    <x v="114"/>
    <x v="33"/>
    <x v="0"/>
    <x v="1"/>
    <x v="114"/>
    <x v="0"/>
    <x v="56"/>
    <x v="0"/>
    <x v="2"/>
    <x v="0"/>
    <x v="0"/>
    <x v="13"/>
  </r>
  <r>
    <x v="1"/>
    <x v="22"/>
    <x v="6"/>
    <x v="63"/>
    <x v="34"/>
    <x v="0"/>
    <x v="1"/>
    <x v="63"/>
    <x v="26"/>
    <x v="0"/>
    <x v="26"/>
    <x v="0"/>
    <x v="1"/>
    <x v="0"/>
    <x v="12"/>
  </r>
  <r>
    <x v="1"/>
    <x v="23"/>
    <x v="8"/>
    <x v="15"/>
    <x v="35"/>
    <x v="0"/>
    <x v="1"/>
    <x v="15"/>
    <x v="0"/>
    <x v="3"/>
    <x v="0"/>
    <x v="3"/>
    <x v="0"/>
    <x v="0"/>
    <x v="11"/>
  </r>
  <r>
    <x v="1"/>
    <x v="23"/>
    <x v="10"/>
    <x v="14"/>
    <x v="36"/>
    <x v="0"/>
    <x v="1"/>
    <x v="14"/>
    <x v="0"/>
    <x v="9"/>
    <x v="0"/>
    <x v="0"/>
    <x v="2"/>
    <x v="0"/>
    <x v="10"/>
  </r>
  <r>
    <x v="1"/>
    <x v="23"/>
    <x v="8"/>
    <x v="54"/>
    <x v="37"/>
    <x v="0"/>
    <x v="1"/>
    <x v="54"/>
    <x v="4"/>
    <x v="0"/>
    <x v="4"/>
    <x v="0"/>
    <x v="1"/>
    <x v="0"/>
    <x v="9"/>
  </r>
  <r>
    <x v="1"/>
    <x v="24"/>
    <x v="8"/>
    <x v="137"/>
    <x v="38"/>
    <x v="0"/>
    <x v="1"/>
    <x v="137"/>
    <x v="0"/>
    <x v="83"/>
    <x v="0"/>
    <x v="2"/>
    <x v="0"/>
    <x v="0"/>
    <x v="8"/>
  </r>
  <r>
    <x v="1"/>
    <x v="24"/>
    <x v="4"/>
    <x v="50"/>
    <x v="39"/>
    <x v="0"/>
    <x v="1"/>
    <x v="50"/>
    <x v="52"/>
    <x v="0"/>
    <x v="52"/>
    <x v="0"/>
    <x v="1"/>
    <x v="0"/>
    <x v="7"/>
  </r>
  <r>
    <x v="1"/>
    <x v="25"/>
    <x v="8"/>
    <x v="71"/>
    <x v="40"/>
    <x v="0"/>
    <x v="1"/>
    <x v="71"/>
    <x v="0"/>
    <x v="23"/>
    <x v="0"/>
    <x v="2"/>
    <x v="0"/>
    <x v="0"/>
    <x v="6"/>
  </r>
  <r>
    <x v="1"/>
    <x v="25"/>
    <x v="4"/>
    <x v="127"/>
    <x v="41"/>
    <x v="0"/>
    <x v="1"/>
    <x v="127"/>
    <x v="50"/>
    <x v="0"/>
    <x v="50"/>
    <x v="0"/>
    <x v="1"/>
    <x v="0"/>
    <x v="5"/>
  </r>
  <r>
    <x v="1"/>
    <x v="26"/>
    <x v="4"/>
    <x v="79"/>
    <x v="42"/>
    <x v="0"/>
    <x v="1"/>
    <x v="79"/>
    <x v="0"/>
    <x v="29"/>
    <x v="0"/>
    <x v="4"/>
    <x v="0"/>
    <x v="0"/>
    <x v="4"/>
  </r>
  <r>
    <x v="1"/>
    <x v="26"/>
    <x v="8"/>
    <x v="74"/>
    <x v="43"/>
    <x v="0"/>
    <x v="1"/>
    <x v="74"/>
    <x v="0"/>
    <x v="62"/>
    <x v="0"/>
    <x v="0"/>
    <x v="3"/>
    <x v="0"/>
    <x v="3"/>
  </r>
  <r>
    <x v="1"/>
    <x v="26"/>
    <x v="7"/>
    <x v="46"/>
    <x v="44"/>
    <x v="0"/>
    <x v="1"/>
    <x v="46"/>
    <x v="0"/>
    <x v="75"/>
    <x v="0"/>
    <x v="0"/>
    <x v="2"/>
    <x v="0"/>
    <x v="2"/>
  </r>
  <r>
    <x v="1"/>
    <x v="26"/>
    <x v="4"/>
    <x v="55"/>
    <x v="45"/>
    <x v="0"/>
    <x v="1"/>
    <x v="55"/>
    <x v="42"/>
    <x v="0"/>
    <x v="42"/>
    <x v="0"/>
    <x v="1"/>
    <x v="0"/>
    <x v="1"/>
  </r>
  <r>
    <x v="2"/>
    <x v="27"/>
    <x v="8"/>
    <x v="108"/>
    <x v="46"/>
    <x v="0"/>
    <x v="1"/>
    <x v="108"/>
    <x v="0"/>
    <x v="49"/>
    <x v="0"/>
    <x v="2"/>
    <x v="0"/>
    <x v="5"/>
    <x v="0"/>
  </r>
  <r>
    <x v="2"/>
    <x v="27"/>
    <x v="4"/>
    <x v="52"/>
    <x v="47"/>
    <x v="0"/>
    <x v="1"/>
    <x v="52"/>
    <x v="20"/>
    <x v="0"/>
    <x v="20"/>
    <x v="0"/>
    <x v="1"/>
    <x v="0"/>
    <x v="26"/>
  </r>
  <r>
    <x v="2"/>
    <x v="28"/>
    <x v="8"/>
    <x v="91"/>
    <x v="48"/>
    <x v="0"/>
    <x v="1"/>
    <x v="91"/>
    <x v="8"/>
    <x v="0"/>
    <x v="8"/>
    <x v="1"/>
    <x v="0"/>
    <x v="0"/>
    <x v="25"/>
  </r>
  <r>
    <x v="2"/>
    <x v="29"/>
    <x v="6"/>
    <x v="126"/>
    <x v="49"/>
    <x v="0"/>
    <x v="1"/>
    <x v="126"/>
    <x v="25"/>
    <x v="0"/>
    <x v="25"/>
    <x v="1"/>
    <x v="0"/>
    <x v="0"/>
    <x v="24"/>
  </r>
  <r>
    <x v="2"/>
    <x v="30"/>
    <x v="5"/>
    <x v="85"/>
    <x v="50"/>
    <x v="0"/>
    <x v="1"/>
    <x v="85"/>
    <x v="0"/>
    <x v="32"/>
    <x v="0"/>
    <x v="3"/>
    <x v="0"/>
    <x v="0"/>
    <x v="23"/>
  </r>
  <r>
    <x v="2"/>
    <x v="30"/>
    <x v="4"/>
    <x v="69"/>
    <x v="51"/>
    <x v="0"/>
    <x v="1"/>
    <x v="69"/>
    <x v="0"/>
    <x v="60"/>
    <x v="0"/>
    <x v="0"/>
    <x v="2"/>
    <x v="0"/>
    <x v="22"/>
  </r>
  <r>
    <x v="2"/>
    <x v="30"/>
    <x v="8"/>
    <x v="92"/>
    <x v="52"/>
    <x v="0"/>
    <x v="1"/>
    <x v="92"/>
    <x v="44"/>
    <x v="0"/>
    <x v="44"/>
    <x v="0"/>
    <x v="1"/>
    <x v="0"/>
    <x v="21"/>
  </r>
  <r>
    <x v="2"/>
    <x v="31"/>
    <x v="8"/>
    <x v="76"/>
    <x v="53"/>
    <x v="0"/>
    <x v="1"/>
    <x v="76"/>
    <x v="0"/>
    <x v="26"/>
    <x v="0"/>
    <x v="2"/>
    <x v="0"/>
    <x v="0"/>
    <x v="20"/>
  </r>
  <r>
    <x v="2"/>
    <x v="31"/>
    <x v="4"/>
    <x v="42"/>
    <x v="54"/>
    <x v="0"/>
    <x v="1"/>
    <x v="42"/>
    <x v="11"/>
    <x v="0"/>
    <x v="11"/>
    <x v="0"/>
    <x v="1"/>
    <x v="0"/>
    <x v="19"/>
  </r>
  <r>
    <x v="2"/>
    <x v="32"/>
    <x v="8"/>
    <x v="67"/>
    <x v="55"/>
    <x v="0"/>
    <x v="1"/>
    <x v="67"/>
    <x v="0"/>
    <x v="19"/>
    <x v="0"/>
    <x v="3"/>
    <x v="0"/>
    <x v="0"/>
    <x v="18"/>
  </r>
  <r>
    <x v="2"/>
    <x v="32"/>
    <x v="4"/>
    <x v="24"/>
    <x v="56"/>
    <x v="0"/>
    <x v="1"/>
    <x v="24"/>
    <x v="0"/>
    <x v="37"/>
    <x v="0"/>
    <x v="0"/>
    <x v="2"/>
    <x v="0"/>
    <x v="17"/>
  </r>
  <r>
    <x v="2"/>
    <x v="32"/>
    <x v="8"/>
    <x v="113"/>
    <x v="57"/>
    <x v="0"/>
    <x v="1"/>
    <x v="113"/>
    <x v="38"/>
    <x v="0"/>
    <x v="38"/>
    <x v="0"/>
    <x v="1"/>
    <x v="0"/>
    <x v="16"/>
  </r>
  <r>
    <x v="2"/>
    <x v="33"/>
    <x v="4"/>
    <x v="96"/>
    <x v="58"/>
    <x v="0"/>
    <x v="1"/>
    <x v="96"/>
    <x v="0"/>
    <x v="39"/>
    <x v="0"/>
    <x v="3"/>
    <x v="0"/>
    <x v="0"/>
    <x v="15"/>
  </r>
  <r>
    <x v="2"/>
    <x v="33"/>
    <x v="8"/>
    <x v="86"/>
    <x v="59"/>
    <x v="0"/>
    <x v="1"/>
    <x v="86"/>
    <x v="0"/>
    <x v="73"/>
    <x v="0"/>
    <x v="0"/>
    <x v="2"/>
    <x v="0"/>
    <x v="14"/>
  </r>
  <r>
    <x v="2"/>
    <x v="33"/>
    <x v="10"/>
    <x v="56"/>
    <x v="60"/>
    <x v="0"/>
    <x v="1"/>
    <x v="56"/>
    <x v="35"/>
    <x v="0"/>
    <x v="35"/>
    <x v="0"/>
    <x v="1"/>
    <x v="0"/>
    <x v="13"/>
  </r>
  <r>
    <x v="2"/>
    <x v="34"/>
    <x v="8"/>
    <x v="29"/>
    <x v="61"/>
    <x v="0"/>
    <x v="1"/>
    <x v="29"/>
    <x v="0"/>
    <x v="5"/>
    <x v="0"/>
    <x v="3"/>
    <x v="0"/>
    <x v="0"/>
    <x v="12"/>
  </r>
  <r>
    <x v="2"/>
    <x v="34"/>
    <x v="4"/>
    <x v="17"/>
    <x v="62"/>
    <x v="0"/>
    <x v="1"/>
    <x v="17"/>
    <x v="0"/>
    <x v="14"/>
    <x v="0"/>
    <x v="0"/>
    <x v="2"/>
    <x v="0"/>
    <x v="11"/>
  </r>
  <r>
    <x v="2"/>
    <x v="34"/>
    <x v="8"/>
    <x v="120"/>
    <x v="63"/>
    <x v="0"/>
    <x v="1"/>
    <x v="120"/>
    <x v="27"/>
    <x v="0"/>
    <x v="27"/>
    <x v="0"/>
    <x v="1"/>
    <x v="0"/>
    <x v="10"/>
  </r>
  <r>
    <x v="2"/>
    <x v="35"/>
    <x v="6"/>
    <x v="57"/>
    <x v="64"/>
    <x v="0"/>
    <x v="1"/>
    <x v="57"/>
    <x v="0"/>
    <x v="15"/>
    <x v="0"/>
    <x v="3"/>
    <x v="0"/>
    <x v="0"/>
    <x v="9"/>
  </r>
  <r>
    <x v="2"/>
    <x v="35"/>
    <x v="1"/>
    <x v="103"/>
    <x v="65"/>
    <x v="0"/>
    <x v="1"/>
    <x v="103"/>
    <x v="0"/>
    <x v="69"/>
    <x v="0"/>
    <x v="0"/>
    <x v="2"/>
    <x v="0"/>
    <x v="8"/>
  </r>
  <r>
    <x v="2"/>
    <x v="35"/>
    <x v="8"/>
    <x v="119"/>
    <x v="66"/>
    <x v="0"/>
    <x v="1"/>
    <x v="119"/>
    <x v="56"/>
    <x v="0"/>
    <x v="56"/>
    <x v="0"/>
    <x v="1"/>
    <x v="0"/>
    <x v="7"/>
  </r>
  <r>
    <x v="2"/>
    <x v="36"/>
    <x v="6"/>
    <x v="86"/>
    <x v="67"/>
    <x v="0"/>
    <x v="1"/>
    <x v="86"/>
    <x v="0"/>
    <x v="34"/>
    <x v="0"/>
    <x v="2"/>
    <x v="0"/>
    <x v="0"/>
    <x v="6"/>
  </r>
  <r>
    <x v="2"/>
    <x v="36"/>
    <x v="4"/>
    <x v="73"/>
    <x v="68"/>
    <x v="0"/>
    <x v="1"/>
    <x v="73"/>
    <x v="15"/>
    <x v="0"/>
    <x v="15"/>
    <x v="0"/>
    <x v="1"/>
    <x v="0"/>
    <x v="5"/>
  </r>
  <r>
    <x v="2"/>
    <x v="37"/>
    <x v="8"/>
    <x v="87"/>
    <x v="69"/>
    <x v="0"/>
    <x v="1"/>
    <x v="87"/>
    <x v="0"/>
    <x v="35"/>
    <x v="0"/>
    <x v="4"/>
    <x v="0"/>
    <x v="0"/>
    <x v="4"/>
  </r>
  <r>
    <x v="2"/>
    <x v="37"/>
    <x v="4"/>
    <x v="23"/>
    <x v="70"/>
    <x v="0"/>
    <x v="1"/>
    <x v="23"/>
    <x v="0"/>
    <x v="42"/>
    <x v="0"/>
    <x v="0"/>
    <x v="3"/>
    <x v="0"/>
    <x v="3"/>
  </r>
  <r>
    <x v="2"/>
    <x v="37"/>
    <x v="8"/>
    <x v="100"/>
    <x v="71"/>
    <x v="0"/>
    <x v="1"/>
    <x v="100"/>
    <x v="0"/>
    <x v="77"/>
    <x v="0"/>
    <x v="0"/>
    <x v="2"/>
    <x v="0"/>
    <x v="2"/>
  </r>
  <r>
    <x v="2"/>
    <x v="37"/>
    <x v="4"/>
    <x v="88"/>
    <x v="72"/>
    <x v="0"/>
    <x v="1"/>
    <x v="88"/>
    <x v="53"/>
    <x v="0"/>
    <x v="53"/>
    <x v="0"/>
    <x v="1"/>
    <x v="0"/>
    <x v="1"/>
  </r>
  <r>
    <x v="3"/>
    <x v="38"/>
    <x v="7"/>
    <x v="101"/>
    <x v="73"/>
    <x v="0"/>
    <x v="1"/>
    <x v="101"/>
    <x v="10"/>
    <x v="0"/>
    <x v="10"/>
    <x v="1"/>
    <x v="0"/>
    <x v="3"/>
    <x v="0"/>
  </r>
  <r>
    <x v="3"/>
    <x v="39"/>
    <x v="8"/>
    <x v="134"/>
    <x v="74"/>
    <x v="0"/>
    <x v="1"/>
    <x v="134"/>
    <x v="40"/>
    <x v="0"/>
    <x v="40"/>
    <x v="1"/>
    <x v="0"/>
    <x v="0"/>
    <x v="18"/>
  </r>
  <r>
    <x v="3"/>
    <x v="40"/>
    <x v="6"/>
    <x v="97"/>
    <x v="75"/>
    <x v="0"/>
    <x v="1"/>
    <x v="97"/>
    <x v="0"/>
    <x v="40"/>
    <x v="0"/>
    <x v="2"/>
    <x v="0"/>
    <x v="0"/>
    <x v="17"/>
  </r>
  <r>
    <x v="3"/>
    <x v="40"/>
    <x v="4"/>
    <x v="104"/>
    <x v="76"/>
    <x v="0"/>
    <x v="1"/>
    <x v="104"/>
    <x v="29"/>
    <x v="0"/>
    <x v="29"/>
    <x v="0"/>
    <x v="1"/>
    <x v="0"/>
    <x v="16"/>
  </r>
  <r>
    <x v="3"/>
    <x v="41"/>
    <x v="4"/>
    <x v="139"/>
    <x v="77"/>
    <x v="0"/>
    <x v="1"/>
    <x v="139"/>
    <x v="60"/>
    <x v="0"/>
    <x v="60"/>
    <x v="1"/>
    <x v="0"/>
    <x v="0"/>
    <x v="15"/>
  </r>
  <r>
    <x v="3"/>
    <x v="42"/>
    <x v="8"/>
    <x v="62"/>
    <x v="78"/>
    <x v="0"/>
    <x v="1"/>
    <x v="62"/>
    <x v="0"/>
    <x v="17"/>
    <x v="0"/>
    <x v="3"/>
    <x v="0"/>
    <x v="0"/>
    <x v="14"/>
  </r>
  <r>
    <x v="3"/>
    <x v="42"/>
    <x v="9"/>
    <x v="19"/>
    <x v="79"/>
    <x v="0"/>
    <x v="1"/>
    <x v="19"/>
    <x v="0"/>
    <x v="27"/>
    <x v="0"/>
    <x v="0"/>
    <x v="2"/>
    <x v="0"/>
    <x v="13"/>
  </r>
  <r>
    <x v="3"/>
    <x v="42"/>
    <x v="8"/>
    <x v="111"/>
    <x v="80"/>
    <x v="0"/>
    <x v="1"/>
    <x v="111"/>
    <x v="30"/>
    <x v="0"/>
    <x v="30"/>
    <x v="0"/>
    <x v="1"/>
    <x v="0"/>
    <x v="12"/>
  </r>
  <r>
    <x v="3"/>
    <x v="43"/>
    <x v="1"/>
    <x v="16"/>
    <x v="81"/>
    <x v="0"/>
    <x v="1"/>
    <x v="16"/>
    <x v="0"/>
    <x v="4"/>
    <x v="0"/>
    <x v="2"/>
    <x v="0"/>
    <x v="0"/>
    <x v="11"/>
  </r>
  <r>
    <x v="3"/>
    <x v="43"/>
    <x v="4"/>
    <x v="118"/>
    <x v="82"/>
    <x v="0"/>
    <x v="1"/>
    <x v="118"/>
    <x v="19"/>
    <x v="0"/>
    <x v="19"/>
    <x v="0"/>
    <x v="1"/>
    <x v="0"/>
    <x v="10"/>
  </r>
  <r>
    <x v="3"/>
    <x v="44"/>
    <x v="6"/>
    <x v="129"/>
    <x v="83"/>
    <x v="0"/>
    <x v="1"/>
    <x v="129"/>
    <x v="28"/>
    <x v="0"/>
    <x v="28"/>
    <x v="1"/>
    <x v="0"/>
    <x v="0"/>
    <x v="9"/>
  </r>
  <r>
    <x v="3"/>
    <x v="45"/>
    <x v="1"/>
    <x v="125"/>
    <x v="84"/>
    <x v="0"/>
    <x v="1"/>
    <x v="125"/>
    <x v="0"/>
    <x v="76"/>
    <x v="0"/>
    <x v="3"/>
    <x v="0"/>
    <x v="0"/>
    <x v="8"/>
  </r>
  <r>
    <x v="3"/>
    <x v="45"/>
    <x v="8"/>
    <x v="59"/>
    <x v="85"/>
    <x v="0"/>
    <x v="1"/>
    <x v="59"/>
    <x v="0"/>
    <x v="82"/>
    <x v="0"/>
    <x v="0"/>
    <x v="2"/>
    <x v="0"/>
    <x v="7"/>
  </r>
  <r>
    <x v="3"/>
    <x v="45"/>
    <x v="10"/>
    <x v="61"/>
    <x v="86"/>
    <x v="0"/>
    <x v="1"/>
    <x v="61"/>
    <x v="54"/>
    <x v="0"/>
    <x v="54"/>
    <x v="0"/>
    <x v="1"/>
    <x v="0"/>
    <x v="6"/>
  </r>
  <r>
    <x v="3"/>
    <x v="46"/>
    <x v="8"/>
    <x v="135"/>
    <x v="87"/>
    <x v="0"/>
    <x v="1"/>
    <x v="135"/>
    <x v="0"/>
    <x v="80"/>
    <x v="0"/>
    <x v="3"/>
    <x v="0"/>
    <x v="0"/>
    <x v="5"/>
  </r>
  <r>
    <x v="3"/>
    <x v="46"/>
    <x v="10"/>
    <x v="2"/>
    <x v="88"/>
    <x v="0"/>
    <x v="1"/>
    <x v="2"/>
    <x v="0"/>
    <x v="81"/>
    <x v="0"/>
    <x v="0"/>
    <x v="2"/>
    <x v="0"/>
    <x v="4"/>
  </r>
  <r>
    <x v="3"/>
    <x v="46"/>
    <x v="8"/>
    <x v="45"/>
    <x v="89"/>
    <x v="0"/>
    <x v="1"/>
    <x v="45"/>
    <x v="51"/>
    <x v="0"/>
    <x v="51"/>
    <x v="0"/>
    <x v="1"/>
    <x v="0"/>
    <x v="3"/>
  </r>
  <r>
    <x v="3"/>
    <x v="47"/>
    <x v="4"/>
    <x v="117"/>
    <x v="90"/>
    <x v="0"/>
    <x v="1"/>
    <x v="117"/>
    <x v="0"/>
    <x v="59"/>
    <x v="0"/>
    <x v="2"/>
    <x v="0"/>
    <x v="0"/>
    <x v="2"/>
  </r>
  <r>
    <x v="3"/>
    <x v="47"/>
    <x v="6"/>
    <x v="4"/>
    <x v="91"/>
    <x v="0"/>
    <x v="1"/>
    <x v="4"/>
    <x v="16"/>
    <x v="0"/>
    <x v="16"/>
    <x v="0"/>
    <x v="1"/>
    <x v="0"/>
    <x v="1"/>
  </r>
  <r>
    <x v="4"/>
    <x v="48"/>
    <x v="4"/>
    <x v="102"/>
    <x v="92"/>
    <x v="0"/>
    <x v="1"/>
    <x v="102"/>
    <x v="0"/>
    <x v="46"/>
    <x v="0"/>
    <x v="3"/>
    <x v="0"/>
    <x v="7"/>
    <x v="0"/>
  </r>
  <r>
    <x v="4"/>
    <x v="48"/>
    <x v="1"/>
    <x v="48"/>
    <x v="93"/>
    <x v="0"/>
    <x v="1"/>
    <x v="48"/>
    <x v="0"/>
    <x v="63"/>
    <x v="0"/>
    <x v="0"/>
    <x v="2"/>
    <x v="0"/>
    <x v="32"/>
  </r>
  <r>
    <x v="4"/>
    <x v="48"/>
    <x v="7"/>
    <x v="68"/>
    <x v="94"/>
    <x v="0"/>
    <x v="1"/>
    <x v="68"/>
    <x v="31"/>
    <x v="0"/>
    <x v="31"/>
    <x v="0"/>
    <x v="1"/>
    <x v="0"/>
    <x v="31"/>
  </r>
  <r>
    <x v="4"/>
    <x v="49"/>
    <x v="0"/>
    <x v="81"/>
    <x v="95"/>
    <x v="0"/>
    <x v="1"/>
    <x v="81"/>
    <x v="0"/>
    <x v="31"/>
    <x v="0"/>
    <x v="4"/>
    <x v="0"/>
    <x v="0"/>
    <x v="30"/>
  </r>
  <r>
    <x v="4"/>
    <x v="49"/>
    <x v="4"/>
    <x v="65"/>
    <x v="96"/>
    <x v="0"/>
    <x v="1"/>
    <x v="65"/>
    <x v="0"/>
    <x v="53"/>
    <x v="0"/>
    <x v="0"/>
    <x v="3"/>
    <x v="0"/>
    <x v="29"/>
  </r>
  <r>
    <x v="4"/>
    <x v="49"/>
    <x v="7"/>
    <x v="30"/>
    <x v="97"/>
    <x v="0"/>
    <x v="1"/>
    <x v="30"/>
    <x v="0"/>
    <x v="70"/>
    <x v="0"/>
    <x v="0"/>
    <x v="2"/>
    <x v="0"/>
    <x v="28"/>
  </r>
  <r>
    <x v="4"/>
    <x v="49"/>
    <x v="6"/>
    <x v="121"/>
    <x v="98"/>
    <x v="0"/>
    <x v="1"/>
    <x v="121"/>
    <x v="59"/>
    <x v="0"/>
    <x v="59"/>
    <x v="0"/>
    <x v="1"/>
    <x v="0"/>
    <x v="27"/>
  </r>
  <r>
    <x v="4"/>
    <x v="50"/>
    <x v="8"/>
    <x v="80"/>
    <x v="99"/>
    <x v="0"/>
    <x v="1"/>
    <x v="80"/>
    <x v="0"/>
    <x v="30"/>
    <x v="0"/>
    <x v="5"/>
    <x v="0"/>
    <x v="0"/>
    <x v="26"/>
  </r>
  <r>
    <x v="4"/>
    <x v="50"/>
    <x v="6"/>
    <x v="26"/>
    <x v="100"/>
    <x v="0"/>
    <x v="1"/>
    <x v="26"/>
    <x v="0"/>
    <x v="41"/>
    <x v="0"/>
    <x v="0"/>
    <x v="4"/>
    <x v="0"/>
    <x v="25"/>
  </r>
  <r>
    <x v="4"/>
    <x v="50"/>
    <x v="7"/>
    <x v="3"/>
    <x v="101"/>
    <x v="0"/>
    <x v="1"/>
    <x v="3"/>
    <x v="0"/>
    <x v="45"/>
    <x v="0"/>
    <x v="0"/>
    <x v="3"/>
    <x v="0"/>
    <x v="24"/>
  </r>
  <r>
    <x v="4"/>
    <x v="50"/>
    <x v="6"/>
    <x v="39"/>
    <x v="102"/>
    <x v="0"/>
    <x v="1"/>
    <x v="39"/>
    <x v="0"/>
    <x v="59"/>
    <x v="0"/>
    <x v="0"/>
    <x v="2"/>
    <x v="0"/>
    <x v="23"/>
  </r>
  <r>
    <x v="4"/>
    <x v="50"/>
    <x v="8"/>
    <x v="93"/>
    <x v="103"/>
    <x v="0"/>
    <x v="1"/>
    <x v="93"/>
    <x v="43"/>
    <x v="0"/>
    <x v="43"/>
    <x v="0"/>
    <x v="1"/>
    <x v="0"/>
    <x v="22"/>
  </r>
  <r>
    <x v="4"/>
    <x v="51"/>
    <x v="1"/>
    <x v="51"/>
    <x v="104"/>
    <x v="0"/>
    <x v="1"/>
    <x v="51"/>
    <x v="0"/>
    <x v="13"/>
    <x v="0"/>
    <x v="5"/>
    <x v="0"/>
    <x v="0"/>
    <x v="21"/>
  </r>
  <r>
    <x v="4"/>
    <x v="51"/>
    <x v="8"/>
    <x v="30"/>
    <x v="105"/>
    <x v="0"/>
    <x v="1"/>
    <x v="30"/>
    <x v="0"/>
    <x v="22"/>
    <x v="0"/>
    <x v="0"/>
    <x v="4"/>
    <x v="0"/>
    <x v="20"/>
  </r>
  <r>
    <x v="4"/>
    <x v="51"/>
    <x v="1"/>
    <x v="8"/>
    <x v="106"/>
    <x v="0"/>
    <x v="1"/>
    <x v="8"/>
    <x v="0"/>
    <x v="35"/>
    <x v="0"/>
    <x v="0"/>
    <x v="3"/>
    <x v="0"/>
    <x v="19"/>
  </r>
  <r>
    <x v="4"/>
    <x v="51"/>
    <x v="6"/>
    <x v="84"/>
    <x v="107"/>
    <x v="0"/>
    <x v="1"/>
    <x v="84"/>
    <x v="0"/>
    <x v="68"/>
    <x v="0"/>
    <x v="0"/>
    <x v="2"/>
    <x v="0"/>
    <x v="18"/>
  </r>
  <r>
    <x v="4"/>
    <x v="51"/>
    <x v="8"/>
    <x v="98"/>
    <x v="108"/>
    <x v="0"/>
    <x v="1"/>
    <x v="98"/>
    <x v="49"/>
    <x v="0"/>
    <x v="49"/>
    <x v="0"/>
    <x v="1"/>
    <x v="0"/>
    <x v="17"/>
  </r>
  <r>
    <x v="4"/>
    <x v="52"/>
    <x v="7"/>
    <x v="13"/>
    <x v="109"/>
    <x v="0"/>
    <x v="1"/>
    <x v="13"/>
    <x v="0"/>
    <x v="2"/>
    <x v="0"/>
    <x v="6"/>
    <x v="0"/>
    <x v="0"/>
    <x v="16"/>
  </r>
  <r>
    <x v="4"/>
    <x v="52"/>
    <x v="6"/>
    <x v="72"/>
    <x v="110"/>
    <x v="0"/>
    <x v="1"/>
    <x v="72"/>
    <x v="0"/>
    <x v="36"/>
    <x v="0"/>
    <x v="0"/>
    <x v="7"/>
    <x v="0"/>
    <x v="15"/>
  </r>
  <r>
    <x v="4"/>
    <x v="52"/>
    <x v="1"/>
    <x v="27"/>
    <x v="111"/>
    <x v="0"/>
    <x v="1"/>
    <x v="27"/>
    <x v="0"/>
    <x v="44"/>
    <x v="0"/>
    <x v="0"/>
    <x v="6"/>
    <x v="0"/>
    <x v="14"/>
  </r>
  <r>
    <x v="4"/>
    <x v="52"/>
    <x v="3"/>
    <x v="28"/>
    <x v="112"/>
    <x v="0"/>
    <x v="1"/>
    <x v="28"/>
    <x v="0"/>
    <x v="50"/>
    <x v="0"/>
    <x v="0"/>
    <x v="5"/>
    <x v="0"/>
    <x v="13"/>
  </r>
  <r>
    <x v="4"/>
    <x v="52"/>
    <x v="7"/>
    <x v="9"/>
    <x v="113"/>
    <x v="0"/>
    <x v="1"/>
    <x v="9"/>
    <x v="0"/>
    <x v="61"/>
    <x v="0"/>
    <x v="0"/>
    <x v="4"/>
    <x v="0"/>
    <x v="12"/>
  </r>
  <r>
    <x v="4"/>
    <x v="52"/>
    <x v="2"/>
    <x v="6"/>
    <x v="114"/>
    <x v="0"/>
    <x v="1"/>
    <x v="6"/>
    <x v="0"/>
    <x v="66"/>
    <x v="0"/>
    <x v="0"/>
    <x v="3"/>
    <x v="0"/>
    <x v="11"/>
  </r>
  <r>
    <x v="4"/>
    <x v="52"/>
    <x v="6"/>
    <x v="64"/>
    <x v="115"/>
    <x v="0"/>
    <x v="1"/>
    <x v="64"/>
    <x v="0"/>
    <x v="78"/>
    <x v="0"/>
    <x v="0"/>
    <x v="2"/>
    <x v="0"/>
    <x v="10"/>
  </r>
  <r>
    <x v="4"/>
    <x v="52"/>
    <x v="1"/>
    <x v="25"/>
    <x v="116"/>
    <x v="0"/>
    <x v="1"/>
    <x v="25"/>
    <x v="46"/>
    <x v="0"/>
    <x v="46"/>
    <x v="0"/>
    <x v="1"/>
    <x v="0"/>
    <x v="9"/>
  </r>
  <r>
    <x v="4"/>
    <x v="53"/>
    <x v="8"/>
    <x v="33"/>
    <x v="117"/>
    <x v="0"/>
    <x v="1"/>
    <x v="33"/>
    <x v="0"/>
    <x v="7"/>
    <x v="0"/>
    <x v="4"/>
    <x v="0"/>
    <x v="0"/>
    <x v="8"/>
  </r>
  <r>
    <x v="4"/>
    <x v="53"/>
    <x v="6"/>
    <x v="44"/>
    <x v="118"/>
    <x v="0"/>
    <x v="1"/>
    <x v="44"/>
    <x v="0"/>
    <x v="20"/>
    <x v="0"/>
    <x v="0"/>
    <x v="3"/>
    <x v="0"/>
    <x v="7"/>
  </r>
  <r>
    <x v="4"/>
    <x v="53"/>
    <x v="8"/>
    <x v="75"/>
    <x v="119"/>
    <x v="0"/>
    <x v="1"/>
    <x v="75"/>
    <x v="0"/>
    <x v="54"/>
    <x v="0"/>
    <x v="0"/>
    <x v="2"/>
    <x v="0"/>
    <x v="6"/>
  </r>
  <r>
    <x v="4"/>
    <x v="53"/>
    <x v="6"/>
    <x v="82"/>
    <x v="120"/>
    <x v="0"/>
    <x v="1"/>
    <x v="82"/>
    <x v="33"/>
    <x v="0"/>
    <x v="33"/>
    <x v="0"/>
    <x v="1"/>
    <x v="0"/>
    <x v="5"/>
  </r>
  <r>
    <x v="4"/>
    <x v="54"/>
    <x v="7"/>
    <x v="31"/>
    <x v="121"/>
    <x v="0"/>
    <x v="1"/>
    <x v="31"/>
    <x v="0"/>
    <x v="6"/>
    <x v="0"/>
    <x v="4"/>
    <x v="0"/>
    <x v="0"/>
    <x v="4"/>
  </r>
  <r>
    <x v="4"/>
    <x v="54"/>
    <x v="8"/>
    <x v="5"/>
    <x v="122"/>
    <x v="0"/>
    <x v="1"/>
    <x v="5"/>
    <x v="0"/>
    <x v="12"/>
    <x v="0"/>
    <x v="0"/>
    <x v="3"/>
    <x v="0"/>
    <x v="3"/>
  </r>
  <r>
    <x v="4"/>
    <x v="54"/>
    <x v="2"/>
    <x v="25"/>
    <x v="123"/>
    <x v="0"/>
    <x v="1"/>
    <x v="25"/>
    <x v="0"/>
    <x v="18"/>
    <x v="0"/>
    <x v="0"/>
    <x v="2"/>
    <x v="0"/>
    <x v="2"/>
  </r>
  <r>
    <x v="4"/>
    <x v="54"/>
    <x v="6"/>
    <x v="66"/>
    <x v="124"/>
    <x v="0"/>
    <x v="1"/>
    <x v="66"/>
    <x v="13"/>
    <x v="0"/>
    <x v="13"/>
    <x v="0"/>
    <x v="1"/>
    <x v="0"/>
    <x v="1"/>
  </r>
  <r>
    <x v="5"/>
    <x v="55"/>
    <x v="4"/>
    <x v="106"/>
    <x v="125"/>
    <x v="0"/>
    <x v="1"/>
    <x v="106"/>
    <x v="14"/>
    <x v="0"/>
    <x v="14"/>
    <x v="1"/>
    <x v="0"/>
    <x v="4"/>
    <x v="0"/>
  </r>
  <r>
    <x v="5"/>
    <x v="56"/>
    <x v="6"/>
    <x v="70"/>
    <x v="126"/>
    <x v="0"/>
    <x v="1"/>
    <x v="70"/>
    <x v="0"/>
    <x v="21"/>
    <x v="0"/>
    <x v="7"/>
    <x v="0"/>
    <x v="0"/>
    <x v="19"/>
  </r>
  <r>
    <x v="5"/>
    <x v="56"/>
    <x v="4"/>
    <x v="10"/>
    <x v="127"/>
    <x v="0"/>
    <x v="1"/>
    <x v="10"/>
    <x v="0"/>
    <x v="33"/>
    <x v="0"/>
    <x v="0"/>
    <x v="8"/>
    <x v="0"/>
    <x v="18"/>
  </r>
  <r>
    <x v="5"/>
    <x v="56"/>
    <x v="6"/>
    <x v="83"/>
    <x v="128"/>
    <x v="0"/>
    <x v="1"/>
    <x v="83"/>
    <x v="0"/>
    <x v="67"/>
    <x v="0"/>
    <x v="0"/>
    <x v="7"/>
    <x v="0"/>
    <x v="17"/>
  </r>
  <r>
    <x v="5"/>
    <x v="56"/>
    <x v="4"/>
    <x v="12"/>
    <x v="129"/>
    <x v="0"/>
    <x v="1"/>
    <x v="12"/>
    <x v="0"/>
    <x v="72"/>
    <x v="0"/>
    <x v="0"/>
    <x v="6"/>
    <x v="0"/>
    <x v="16"/>
  </r>
  <r>
    <x v="5"/>
    <x v="56"/>
    <x v="6"/>
    <x v="7"/>
    <x v="130"/>
    <x v="0"/>
    <x v="1"/>
    <x v="7"/>
    <x v="0"/>
    <x v="74"/>
    <x v="0"/>
    <x v="0"/>
    <x v="5"/>
    <x v="0"/>
    <x v="15"/>
  </r>
  <r>
    <x v="5"/>
    <x v="56"/>
    <x v="8"/>
    <x v="43"/>
    <x v="131"/>
    <x v="0"/>
    <x v="1"/>
    <x v="43"/>
    <x v="0"/>
    <x v="79"/>
    <x v="0"/>
    <x v="0"/>
    <x v="4"/>
    <x v="0"/>
    <x v="14"/>
  </r>
  <r>
    <x v="5"/>
    <x v="56"/>
    <x v="6"/>
    <x v="47"/>
    <x v="132"/>
    <x v="0"/>
    <x v="1"/>
    <x v="47"/>
    <x v="0"/>
    <x v="84"/>
    <x v="0"/>
    <x v="0"/>
    <x v="3"/>
    <x v="0"/>
    <x v="13"/>
  </r>
  <r>
    <x v="5"/>
    <x v="56"/>
    <x v="8"/>
    <x v="22"/>
    <x v="133"/>
    <x v="0"/>
    <x v="1"/>
    <x v="22"/>
    <x v="0"/>
    <x v="85"/>
    <x v="0"/>
    <x v="0"/>
    <x v="2"/>
    <x v="0"/>
    <x v="12"/>
  </r>
  <r>
    <x v="5"/>
    <x v="56"/>
    <x v="6"/>
    <x v="45"/>
    <x v="134"/>
    <x v="0"/>
    <x v="1"/>
    <x v="45"/>
    <x v="55"/>
    <x v="0"/>
    <x v="55"/>
    <x v="0"/>
    <x v="1"/>
    <x v="0"/>
    <x v="11"/>
  </r>
  <r>
    <x v="5"/>
    <x v="57"/>
    <x v="8"/>
    <x v="1"/>
    <x v="135"/>
    <x v="0"/>
    <x v="1"/>
    <x v="1"/>
    <x v="0"/>
    <x v="1"/>
    <x v="0"/>
    <x v="7"/>
    <x v="0"/>
    <x v="0"/>
    <x v="10"/>
  </r>
  <r>
    <x v="5"/>
    <x v="57"/>
    <x v="6"/>
    <x v="32"/>
    <x v="136"/>
    <x v="0"/>
    <x v="1"/>
    <x v="32"/>
    <x v="0"/>
    <x v="11"/>
    <x v="0"/>
    <x v="0"/>
    <x v="8"/>
    <x v="0"/>
    <x v="9"/>
  </r>
  <r>
    <x v="5"/>
    <x v="57"/>
    <x v="4"/>
    <x v="41"/>
    <x v="137"/>
    <x v="0"/>
    <x v="1"/>
    <x v="41"/>
    <x v="0"/>
    <x v="24"/>
    <x v="0"/>
    <x v="0"/>
    <x v="7"/>
    <x v="0"/>
    <x v="8"/>
  </r>
  <r>
    <x v="5"/>
    <x v="57"/>
    <x v="6"/>
    <x v="58"/>
    <x v="138"/>
    <x v="0"/>
    <x v="1"/>
    <x v="58"/>
    <x v="0"/>
    <x v="47"/>
    <x v="0"/>
    <x v="0"/>
    <x v="6"/>
    <x v="0"/>
    <x v="7"/>
  </r>
  <r>
    <x v="5"/>
    <x v="57"/>
    <x v="8"/>
    <x v="18"/>
    <x v="139"/>
    <x v="0"/>
    <x v="1"/>
    <x v="18"/>
    <x v="0"/>
    <x v="51"/>
    <x v="0"/>
    <x v="0"/>
    <x v="5"/>
    <x v="0"/>
    <x v="6"/>
  </r>
  <r>
    <x v="5"/>
    <x v="57"/>
    <x v="6"/>
    <x v="1"/>
    <x v="140"/>
    <x v="0"/>
    <x v="1"/>
    <x v="1"/>
    <x v="0"/>
    <x v="55"/>
    <x v="0"/>
    <x v="0"/>
    <x v="4"/>
    <x v="0"/>
    <x v="5"/>
  </r>
  <r>
    <x v="5"/>
    <x v="57"/>
    <x v="8"/>
    <x v="11"/>
    <x v="141"/>
    <x v="0"/>
    <x v="1"/>
    <x v="11"/>
    <x v="0"/>
    <x v="64"/>
    <x v="0"/>
    <x v="0"/>
    <x v="3"/>
    <x v="0"/>
    <x v="4"/>
  </r>
  <r>
    <x v="5"/>
    <x v="57"/>
    <x v="6"/>
    <x v="0"/>
    <x v="142"/>
    <x v="0"/>
    <x v="1"/>
    <x v="0"/>
    <x v="0"/>
    <x v="65"/>
    <x v="0"/>
    <x v="0"/>
    <x v="2"/>
    <x v="0"/>
    <x v="3"/>
  </r>
  <r>
    <x v="5"/>
    <x v="57"/>
    <x v="8"/>
    <x v="49"/>
    <x v="143"/>
    <x v="0"/>
    <x v="1"/>
    <x v="49"/>
    <x v="24"/>
    <x v="0"/>
    <x v="24"/>
    <x v="0"/>
    <x v="1"/>
    <x v="0"/>
    <x v="2"/>
  </r>
  <r>
    <x v="5"/>
    <x v="58"/>
    <x v="8"/>
    <x v="37"/>
    <x v="144"/>
    <x v="0"/>
    <x v="1"/>
    <x v="37"/>
    <x v="2"/>
    <x v="0"/>
    <x v="2"/>
    <x v="1"/>
    <x v="0"/>
    <x v="0"/>
    <x v="1"/>
  </r>
  <r>
    <x v="6"/>
    <x v="59"/>
    <x v="6"/>
    <x v="77"/>
    <x v="145"/>
    <x v="0"/>
    <x v="1"/>
    <x v="77"/>
    <x v="0"/>
    <x v="28"/>
    <x v="0"/>
    <x v="2"/>
    <x v="0"/>
    <x v="1"/>
    <x v="0"/>
  </r>
  <r>
    <x v="6"/>
    <x v="59"/>
    <x v="8"/>
    <x v="21"/>
    <x v="146"/>
    <x v="0"/>
    <x v="1"/>
    <x v="21"/>
    <x v="9"/>
    <x v="0"/>
    <x v="9"/>
    <x v="0"/>
    <x v="1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1">
  <r>
    <x v="6"/>
    <x v="83"/>
    <x v="4"/>
    <x v="29"/>
    <x v="0"/>
    <x v="0"/>
    <x v="0"/>
    <x v="29"/>
    <x v="2"/>
    <x v="5"/>
    <x v="2"/>
    <x v="1"/>
    <x v="0"/>
    <x v="1"/>
    <x v="0"/>
  </r>
  <r>
    <x v="0"/>
    <x v="0"/>
    <x v="2"/>
    <x v="119"/>
    <x v="1"/>
    <x v="0"/>
    <x v="1"/>
    <x v="119"/>
    <x v="67"/>
    <x v="46"/>
    <x v="67"/>
    <x v="1"/>
    <x v="0"/>
    <x v="2"/>
    <x v="0"/>
  </r>
  <r>
    <x v="0"/>
    <x v="1"/>
    <x v="7"/>
    <x v="58"/>
    <x v="2"/>
    <x v="0"/>
    <x v="1"/>
    <x v="58"/>
    <x v="13"/>
    <x v="0"/>
    <x v="13"/>
    <x v="1"/>
    <x v="0"/>
    <x v="0"/>
    <x v="15"/>
  </r>
  <r>
    <x v="0"/>
    <x v="2"/>
    <x v="1"/>
    <x v="69"/>
    <x v="3"/>
    <x v="0"/>
    <x v="1"/>
    <x v="69"/>
    <x v="0"/>
    <x v="22"/>
    <x v="0"/>
    <x v="2"/>
    <x v="0"/>
    <x v="0"/>
    <x v="14"/>
  </r>
  <r>
    <x v="0"/>
    <x v="2"/>
    <x v="8"/>
    <x v="115"/>
    <x v="4"/>
    <x v="0"/>
    <x v="1"/>
    <x v="115"/>
    <x v="78"/>
    <x v="0"/>
    <x v="78"/>
    <x v="0"/>
    <x v="1"/>
    <x v="0"/>
    <x v="13"/>
  </r>
  <r>
    <x v="0"/>
    <x v="3"/>
    <x v="5"/>
    <x v="107"/>
    <x v="5"/>
    <x v="0"/>
    <x v="1"/>
    <x v="107"/>
    <x v="53"/>
    <x v="0"/>
    <x v="53"/>
    <x v="1"/>
    <x v="0"/>
    <x v="0"/>
    <x v="12"/>
  </r>
  <r>
    <x v="0"/>
    <x v="4"/>
    <x v="1"/>
    <x v="113"/>
    <x v="6"/>
    <x v="0"/>
    <x v="1"/>
    <x v="113"/>
    <x v="0"/>
    <x v="42"/>
    <x v="0"/>
    <x v="2"/>
    <x v="0"/>
    <x v="0"/>
    <x v="11"/>
  </r>
  <r>
    <x v="0"/>
    <x v="4"/>
    <x v="8"/>
    <x v="104"/>
    <x v="7"/>
    <x v="0"/>
    <x v="1"/>
    <x v="104"/>
    <x v="83"/>
    <x v="0"/>
    <x v="83"/>
    <x v="0"/>
    <x v="1"/>
    <x v="0"/>
    <x v="10"/>
  </r>
  <r>
    <x v="0"/>
    <x v="5"/>
    <x v="4"/>
    <x v="17"/>
    <x v="8"/>
    <x v="0"/>
    <x v="1"/>
    <x v="17"/>
    <x v="1"/>
    <x v="0"/>
    <x v="1"/>
    <x v="1"/>
    <x v="0"/>
    <x v="0"/>
    <x v="9"/>
  </r>
  <r>
    <x v="0"/>
    <x v="6"/>
    <x v="7"/>
    <x v="61"/>
    <x v="9"/>
    <x v="0"/>
    <x v="1"/>
    <x v="61"/>
    <x v="15"/>
    <x v="0"/>
    <x v="15"/>
    <x v="1"/>
    <x v="0"/>
    <x v="0"/>
    <x v="8"/>
  </r>
  <r>
    <x v="0"/>
    <x v="7"/>
    <x v="8"/>
    <x v="116"/>
    <x v="10"/>
    <x v="0"/>
    <x v="1"/>
    <x v="116"/>
    <x v="63"/>
    <x v="0"/>
    <x v="63"/>
    <x v="1"/>
    <x v="0"/>
    <x v="0"/>
    <x v="7"/>
  </r>
  <r>
    <x v="0"/>
    <x v="8"/>
    <x v="7"/>
    <x v="54"/>
    <x v="11"/>
    <x v="0"/>
    <x v="1"/>
    <x v="54"/>
    <x v="12"/>
    <x v="0"/>
    <x v="12"/>
    <x v="1"/>
    <x v="0"/>
    <x v="0"/>
    <x v="6"/>
  </r>
  <r>
    <x v="0"/>
    <x v="9"/>
    <x v="5"/>
    <x v="122"/>
    <x v="12"/>
    <x v="0"/>
    <x v="1"/>
    <x v="122"/>
    <x v="69"/>
    <x v="0"/>
    <x v="69"/>
    <x v="1"/>
    <x v="0"/>
    <x v="0"/>
    <x v="5"/>
  </r>
  <r>
    <x v="0"/>
    <x v="10"/>
    <x v="7"/>
    <x v="91"/>
    <x v="13"/>
    <x v="0"/>
    <x v="1"/>
    <x v="91"/>
    <x v="38"/>
    <x v="0"/>
    <x v="38"/>
    <x v="1"/>
    <x v="0"/>
    <x v="0"/>
    <x v="4"/>
  </r>
  <r>
    <x v="0"/>
    <x v="11"/>
    <x v="1"/>
    <x v="31"/>
    <x v="14"/>
    <x v="0"/>
    <x v="1"/>
    <x v="31"/>
    <x v="0"/>
    <x v="7"/>
    <x v="0"/>
    <x v="2"/>
    <x v="0"/>
    <x v="0"/>
    <x v="3"/>
  </r>
  <r>
    <x v="0"/>
    <x v="11"/>
    <x v="8"/>
    <x v="125"/>
    <x v="15"/>
    <x v="0"/>
    <x v="1"/>
    <x v="125"/>
    <x v="77"/>
    <x v="0"/>
    <x v="77"/>
    <x v="0"/>
    <x v="1"/>
    <x v="0"/>
    <x v="2"/>
  </r>
  <r>
    <x v="0"/>
    <x v="12"/>
    <x v="4"/>
    <x v="44"/>
    <x v="16"/>
    <x v="0"/>
    <x v="1"/>
    <x v="44"/>
    <x v="5"/>
    <x v="0"/>
    <x v="5"/>
    <x v="1"/>
    <x v="0"/>
    <x v="0"/>
    <x v="1"/>
  </r>
  <r>
    <x v="1"/>
    <x v="13"/>
    <x v="6"/>
    <x v="117"/>
    <x v="17"/>
    <x v="0"/>
    <x v="1"/>
    <x v="117"/>
    <x v="65"/>
    <x v="0"/>
    <x v="65"/>
    <x v="1"/>
    <x v="0"/>
    <x v="4"/>
    <x v="0"/>
  </r>
  <r>
    <x v="1"/>
    <x v="14"/>
    <x v="8"/>
    <x v="90"/>
    <x v="18"/>
    <x v="0"/>
    <x v="1"/>
    <x v="90"/>
    <x v="37"/>
    <x v="0"/>
    <x v="37"/>
    <x v="1"/>
    <x v="0"/>
    <x v="0"/>
    <x v="21"/>
  </r>
  <r>
    <x v="1"/>
    <x v="15"/>
    <x v="6"/>
    <x v="129"/>
    <x v="19"/>
    <x v="0"/>
    <x v="1"/>
    <x v="129"/>
    <x v="80"/>
    <x v="0"/>
    <x v="80"/>
    <x v="1"/>
    <x v="0"/>
    <x v="0"/>
    <x v="20"/>
  </r>
  <r>
    <x v="1"/>
    <x v="16"/>
    <x v="1"/>
    <x v="72"/>
    <x v="20"/>
    <x v="0"/>
    <x v="1"/>
    <x v="72"/>
    <x v="22"/>
    <x v="0"/>
    <x v="22"/>
    <x v="1"/>
    <x v="0"/>
    <x v="0"/>
    <x v="19"/>
  </r>
  <r>
    <x v="1"/>
    <x v="17"/>
    <x v="5"/>
    <x v="84"/>
    <x v="21"/>
    <x v="0"/>
    <x v="1"/>
    <x v="84"/>
    <x v="31"/>
    <x v="0"/>
    <x v="31"/>
    <x v="1"/>
    <x v="0"/>
    <x v="0"/>
    <x v="18"/>
  </r>
  <r>
    <x v="1"/>
    <x v="18"/>
    <x v="6"/>
    <x v="63"/>
    <x v="22"/>
    <x v="0"/>
    <x v="1"/>
    <x v="63"/>
    <x v="16"/>
    <x v="0"/>
    <x v="16"/>
    <x v="1"/>
    <x v="0"/>
    <x v="0"/>
    <x v="17"/>
  </r>
  <r>
    <x v="1"/>
    <x v="19"/>
    <x v="7"/>
    <x v="76"/>
    <x v="23"/>
    <x v="0"/>
    <x v="1"/>
    <x v="76"/>
    <x v="26"/>
    <x v="0"/>
    <x v="26"/>
    <x v="1"/>
    <x v="0"/>
    <x v="0"/>
    <x v="16"/>
  </r>
  <r>
    <x v="1"/>
    <x v="20"/>
    <x v="8"/>
    <x v="123"/>
    <x v="24"/>
    <x v="0"/>
    <x v="1"/>
    <x v="123"/>
    <x v="70"/>
    <x v="0"/>
    <x v="70"/>
    <x v="1"/>
    <x v="0"/>
    <x v="0"/>
    <x v="15"/>
  </r>
  <r>
    <x v="1"/>
    <x v="21"/>
    <x v="5"/>
    <x v="49"/>
    <x v="25"/>
    <x v="0"/>
    <x v="1"/>
    <x v="49"/>
    <x v="8"/>
    <x v="0"/>
    <x v="8"/>
    <x v="1"/>
    <x v="0"/>
    <x v="0"/>
    <x v="14"/>
  </r>
  <r>
    <x v="1"/>
    <x v="22"/>
    <x v="6"/>
    <x v="67"/>
    <x v="26"/>
    <x v="0"/>
    <x v="1"/>
    <x v="67"/>
    <x v="18"/>
    <x v="0"/>
    <x v="18"/>
    <x v="1"/>
    <x v="0"/>
    <x v="0"/>
    <x v="13"/>
  </r>
  <r>
    <x v="1"/>
    <x v="23"/>
    <x v="7"/>
    <x v="46"/>
    <x v="27"/>
    <x v="0"/>
    <x v="1"/>
    <x v="46"/>
    <x v="6"/>
    <x v="0"/>
    <x v="6"/>
    <x v="1"/>
    <x v="0"/>
    <x v="0"/>
    <x v="12"/>
  </r>
  <r>
    <x v="1"/>
    <x v="24"/>
    <x v="1"/>
    <x v="99"/>
    <x v="28"/>
    <x v="0"/>
    <x v="1"/>
    <x v="99"/>
    <x v="45"/>
    <x v="0"/>
    <x v="45"/>
    <x v="1"/>
    <x v="0"/>
    <x v="0"/>
    <x v="11"/>
  </r>
  <r>
    <x v="1"/>
    <x v="25"/>
    <x v="6"/>
    <x v="101"/>
    <x v="29"/>
    <x v="0"/>
    <x v="1"/>
    <x v="101"/>
    <x v="47"/>
    <x v="0"/>
    <x v="47"/>
    <x v="1"/>
    <x v="0"/>
    <x v="0"/>
    <x v="10"/>
  </r>
  <r>
    <x v="1"/>
    <x v="26"/>
    <x v="8"/>
    <x v="127"/>
    <x v="30"/>
    <x v="0"/>
    <x v="1"/>
    <x v="127"/>
    <x v="75"/>
    <x v="0"/>
    <x v="75"/>
    <x v="1"/>
    <x v="0"/>
    <x v="0"/>
    <x v="9"/>
  </r>
  <r>
    <x v="1"/>
    <x v="27"/>
    <x v="1"/>
    <x v="96"/>
    <x v="31"/>
    <x v="0"/>
    <x v="1"/>
    <x v="96"/>
    <x v="41"/>
    <x v="0"/>
    <x v="41"/>
    <x v="1"/>
    <x v="0"/>
    <x v="0"/>
    <x v="8"/>
  </r>
  <r>
    <x v="1"/>
    <x v="28"/>
    <x v="5"/>
    <x v="118"/>
    <x v="32"/>
    <x v="0"/>
    <x v="1"/>
    <x v="118"/>
    <x v="66"/>
    <x v="0"/>
    <x v="66"/>
    <x v="1"/>
    <x v="0"/>
    <x v="0"/>
    <x v="7"/>
  </r>
  <r>
    <x v="1"/>
    <x v="29"/>
    <x v="1"/>
    <x v="62"/>
    <x v="33"/>
    <x v="0"/>
    <x v="1"/>
    <x v="62"/>
    <x v="0"/>
    <x v="18"/>
    <x v="0"/>
    <x v="2"/>
    <x v="0"/>
    <x v="0"/>
    <x v="6"/>
  </r>
  <r>
    <x v="1"/>
    <x v="29"/>
    <x v="8"/>
    <x v="108"/>
    <x v="34"/>
    <x v="0"/>
    <x v="1"/>
    <x v="108"/>
    <x v="74"/>
    <x v="0"/>
    <x v="74"/>
    <x v="0"/>
    <x v="1"/>
    <x v="0"/>
    <x v="5"/>
  </r>
  <r>
    <x v="1"/>
    <x v="30"/>
    <x v="5"/>
    <x v="109"/>
    <x v="35"/>
    <x v="0"/>
    <x v="1"/>
    <x v="109"/>
    <x v="56"/>
    <x v="0"/>
    <x v="56"/>
    <x v="1"/>
    <x v="0"/>
    <x v="0"/>
    <x v="4"/>
  </r>
  <r>
    <x v="1"/>
    <x v="31"/>
    <x v="1"/>
    <x v="120"/>
    <x v="36"/>
    <x v="0"/>
    <x v="1"/>
    <x v="120"/>
    <x v="0"/>
    <x v="44"/>
    <x v="0"/>
    <x v="2"/>
    <x v="0"/>
    <x v="0"/>
    <x v="3"/>
  </r>
  <r>
    <x v="1"/>
    <x v="31"/>
    <x v="8"/>
    <x v="95"/>
    <x v="37"/>
    <x v="0"/>
    <x v="1"/>
    <x v="95"/>
    <x v="82"/>
    <x v="0"/>
    <x v="82"/>
    <x v="0"/>
    <x v="1"/>
    <x v="0"/>
    <x v="2"/>
  </r>
  <r>
    <x v="1"/>
    <x v="32"/>
    <x v="7"/>
    <x v="71"/>
    <x v="38"/>
    <x v="0"/>
    <x v="1"/>
    <x v="71"/>
    <x v="21"/>
    <x v="0"/>
    <x v="21"/>
    <x v="1"/>
    <x v="0"/>
    <x v="0"/>
    <x v="1"/>
  </r>
  <r>
    <x v="2"/>
    <x v="33"/>
    <x v="4"/>
    <x v="59"/>
    <x v="39"/>
    <x v="0"/>
    <x v="1"/>
    <x v="59"/>
    <x v="14"/>
    <x v="0"/>
    <x v="14"/>
    <x v="1"/>
    <x v="0"/>
    <x v="3"/>
    <x v="0"/>
  </r>
  <r>
    <x v="2"/>
    <x v="34"/>
    <x v="6"/>
    <x v="81"/>
    <x v="40"/>
    <x v="0"/>
    <x v="1"/>
    <x v="81"/>
    <x v="29"/>
    <x v="0"/>
    <x v="29"/>
    <x v="1"/>
    <x v="0"/>
    <x v="0"/>
    <x v="18"/>
  </r>
  <r>
    <x v="2"/>
    <x v="35"/>
    <x v="1"/>
    <x v="112"/>
    <x v="41"/>
    <x v="0"/>
    <x v="1"/>
    <x v="112"/>
    <x v="60"/>
    <x v="0"/>
    <x v="60"/>
    <x v="1"/>
    <x v="0"/>
    <x v="0"/>
    <x v="17"/>
  </r>
  <r>
    <x v="2"/>
    <x v="36"/>
    <x v="8"/>
    <x v="80"/>
    <x v="42"/>
    <x v="0"/>
    <x v="1"/>
    <x v="80"/>
    <x v="0"/>
    <x v="26"/>
    <x v="0"/>
    <x v="3"/>
    <x v="0"/>
    <x v="0"/>
    <x v="16"/>
  </r>
  <r>
    <x v="2"/>
    <x v="36"/>
    <x v="1"/>
    <x v="39"/>
    <x v="43"/>
    <x v="0"/>
    <x v="1"/>
    <x v="39"/>
    <x v="0"/>
    <x v="33"/>
    <x v="0"/>
    <x v="0"/>
    <x v="2"/>
    <x v="0"/>
    <x v="15"/>
  </r>
  <r>
    <x v="2"/>
    <x v="36"/>
    <x v="8"/>
    <x v="56"/>
    <x v="44"/>
    <x v="0"/>
    <x v="1"/>
    <x v="56"/>
    <x v="72"/>
    <x v="0"/>
    <x v="72"/>
    <x v="0"/>
    <x v="1"/>
    <x v="0"/>
    <x v="14"/>
  </r>
  <r>
    <x v="2"/>
    <x v="37"/>
    <x v="6"/>
    <x v="41"/>
    <x v="45"/>
    <x v="0"/>
    <x v="1"/>
    <x v="41"/>
    <x v="0"/>
    <x v="12"/>
    <x v="0"/>
    <x v="2"/>
    <x v="0"/>
    <x v="0"/>
    <x v="13"/>
  </r>
  <r>
    <x v="2"/>
    <x v="37"/>
    <x v="5"/>
    <x v="69"/>
    <x v="46"/>
    <x v="0"/>
    <x v="1"/>
    <x v="69"/>
    <x v="44"/>
    <x v="0"/>
    <x v="44"/>
    <x v="0"/>
    <x v="1"/>
    <x v="0"/>
    <x v="12"/>
  </r>
  <r>
    <x v="2"/>
    <x v="38"/>
    <x v="7"/>
    <x v="50"/>
    <x v="47"/>
    <x v="0"/>
    <x v="1"/>
    <x v="50"/>
    <x v="9"/>
    <x v="0"/>
    <x v="9"/>
    <x v="1"/>
    <x v="0"/>
    <x v="0"/>
    <x v="11"/>
  </r>
  <r>
    <x v="2"/>
    <x v="39"/>
    <x v="8"/>
    <x v="111"/>
    <x v="48"/>
    <x v="0"/>
    <x v="1"/>
    <x v="111"/>
    <x v="59"/>
    <x v="0"/>
    <x v="59"/>
    <x v="1"/>
    <x v="0"/>
    <x v="0"/>
    <x v="10"/>
  </r>
  <r>
    <x v="2"/>
    <x v="40"/>
    <x v="5"/>
    <x v="27"/>
    <x v="49"/>
    <x v="0"/>
    <x v="1"/>
    <x v="27"/>
    <x v="0"/>
    <x v="4"/>
    <x v="0"/>
    <x v="3"/>
    <x v="0"/>
    <x v="0"/>
    <x v="9"/>
  </r>
  <r>
    <x v="2"/>
    <x v="40"/>
    <x v="6"/>
    <x v="77"/>
    <x v="50"/>
    <x v="0"/>
    <x v="1"/>
    <x v="77"/>
    <x v="0"/>
    <x v="30"/>
    <x v="0"/>
    <x v="0"/>
    <x v="2"/>
    <x v="0"/>
    <x v="8"/>
  </r>
  <r>
    <x v="2"/>
    <x v="40"/>
    <x v="5"/>
    <x v="36"/>
    <x v="51"/>
    <x v="0"/>
    <x v="1"/>
    <x v="36"/>
    <x v="55"/>
    <x v="0"/>
    <x v="55"/>
    <x v="0"/>
    <x v="1"/>
    <x v="0"/>
    <x v="7"/>
  </r>
  <r>
    <x v="2"/>
    <x v="41"/>
    <x v="4"/>
    <x v="79"/>
    <x v="52"/>
    <x v="0"/>
    <x v="1"/>
    <x v="79"/>
    <x v="28"/>
    <x v="0"/>
    <x v="28"/>
    <x v="1"/>
    <x v="0"/>
    <x v="0"/>
    <x v="6"/>
  </r>
  <r>
    <x v="2"/>
    <x v="42"/>
    <x v="8"/>
    <x v="106"/>
    <x v="53"/>
    <x v="0"/>
    <x v="1"/>
    <x v="106"/>
    <x v="0"/>
    <x v="38"/>
    <x v="0"/>
    <x v="2"/>
    <x v="0"/>
    <x v="0"/>
    <x v="5"/>
  </r>
  <r>
    <x v="2"/>
    <x v="42"/>
    <x v="1"/>
    <x v="24"/>
    <x v="54"/>
    <x v="0"/>
    <x v="1"/>
    <x v="24"/>
    <x v="64"/>
    <x v="0"/>
    <x v="64"/>
    <x v="0"/>
    <x v="1"/>
    <x v="0"/>
    <x v="4"/>
  </r>
  <r>
    <x v="2"/>
    <x v="43"/>
    <x v="8"/>
    <x v="66"/>
    <x v="55"/>
    <x v="0"/>
    <x v="1"/>
    <x v="66"/>
    <x v="0"/>
    <x v="20"/>
    <x v="0"/>
    <x v="3"/>
    <x v="0"/>
    <x v="0"/>
    <x v="3"/>
  </r>
  <r>
    <x v="2"/>
    <x v="43"/>
    <x v="1"/>
    <x v="60"/>
    <x v="56"/>
    <x v="0"/>
    <x v="1"/>
    <x v="60"/>
    <x v="0"/>
    <x v="36"/>
    <x v="0"/>
    <x v="0"/>
    <x v="2"/>
    <x v="0"/>
    <x v="2"/>
  </r>
  <r>
    <x v="2"/>
    <x v="43"/>
    <x v="8"/>
    <x v="25"/>
    <x v="57"/>
    <x v="0"/>
    <x v="1"/>
    <x v="25"/>
    <x v="61"/>
    <x v="0"/>
    <x v="61"/>
    <x v="0"/>
    <x v="1"/>
    <x v="0"/>
    <x v="1"/>
  </r>
  <r>
    <x v="3"/>
    <x v="44"/>
    <x v="8"/>
    <x v="78"/>
    <x v="58"/>
    <x v="0"/>
    <x v="1"/>
    <x v="78"/>
    <x v="27"/>
    <x v="0"/>
    <x v="27"/>
    <x v="1"/>
    <x v="0"/>
    <x v="3"/>
    <x v="0"/>
  </r>
  <r>
    <x v="3"/>
    <x v="45"/>
    <x v="5"/>
    <x v="65"/>
    <x v="59"/>
    <x v="0"/>
    <x v="1"/>
    <x v="65"/>
    <x v="0"/>
    <x v="19"/>
    <x v="0"/>
    <x v="3"/>
    <x v="0"/>
    <x v="0"/>
    <x v="18"/>
  </r>
  <r>
    <x v="3"/>
    <x v="45"/>
    <x v="6"/>
    <x v="40"/>
    <x v="60"/>
    <x v="0"/>
    <x v="1"/>
    <x v="40"/>
    <x v="0"/>
    <x v="29"/>
    <x v="0"/>
    <x v="0"/>
    <x v="2"/>
    <x v="0"/>
    <x v="17"/>
  </r>
  <r>
    <x v="3"/>
    <x v="45"/>
    <x v="5"/>
    <x v="98"/>
    <x v="61"/>
    <x v="0"/>
    <x v="1"/>
    <x v="98"/>
    <x v="76"/>
    <x v="0"/>
    <x v="76"/>
    <x v="0"/>
    <x v="1"/>
    <x v="0"/>
    <x v="16"/>
  </r>
  <r>
    <x v="3"/>
    <x v="46"/>
    <x v="1"/>
    <x v="93"/>
    <x v="62"/>
    <x v="0"/>
    <x v="1"/>
    <x v="93"/>
    <x v="39"/>
    <x v="0"/>
    <x v="39"/>
    <x v="1"/>
    <x v="0"/>
    <x v="0"/>
    <x v="15"/>
  </r>
  <r>
    <x v="3"/>
    <x v="47"/>
    <x v="8"/>
    <x v="97"/>
    <x v="63"/>
    <x v="0"/>
    <x v="1"/>
    <x v="97"/>
    <x v="42"/>
    <x v="0"/>
    <x v="42"/>
    <x v="1"/>
    <x v="0"/>
    <x v="0"/>
    <x v="14"/>
  </r>
  <r>
    <x v="3"/>
    <x v="48"/>
    <x v="5"/>
    <x v="126"/>
    <x v="64"/>
    <x v="0"/>
    <x v="1"/>
    <x v="126"/>
    <x v="73"/>
    <x v="0"/>
    <x v="73"/>
    <x v="1"/>
    <x v="0"/>
    <x v="0"/>
    <x v="13"/>
  </r>
  <r>
    <x v="3"/>
    <x v="49"/>
    <x v="8"/>
    <x v="88"/>
    <x v="65"/>
    <x v="0"/>
    <x v="1"/>
    <x v="88"/>
    <x v="35"/>
    <x v="0"/>
    <x v="35"/>
    <x v="1"/>
    <x v="0"/>
    <x v="0"/>
    <x v="12"/>
  </r>
  <r>
    <x v="3"/>
    <x v="50"/>
    <x v="1"/>
    <x v="102"/>
    <x v="66"/>
    <x v="0"/>
    <x v="1"/>
    <x v="102"/>
    <x v="48"/>
    <x v="0"/>
    <x v="48"/>
    <x v="1"/>
    <x v="0"/>
    <x v="0"/>
    <x v="11"/>
  </r>
  <r>
    <x v="3"/>
    <x v="51"/>
    <x v="7"/>
    <x v="57"/>
    <x v="67"/>
    <x v="0"/>
    <x v="1"/>
    <x v="57"/>
    <x v="0"/>
    <x v="17"/>
    <x v="0"/>
    <x v="3"/>
    <x v="0"/>
    <x v="0"/>
    <x v="10"/>
  </r>
  <r>
    <x v="3"/>
    <x v="51"/>
    <x v="9"/>
    <x v="35"/>
    <x v="68"/>
    <x v="0"/>
    <x v="1"/>
    <x v="35"/>
    <x v="0"/>
    <x v="27"/>
    <x v="0"/>
    <x v="0"/>
    <x v="2"/>
    <x v="0"/>
    <x v="9"/>
  </r>
  <r>
    <x v="3"/>
    <x v="51"/>
    <x v="7"/>
    <x v="22"/>
    <x v="69"/>
    <x v="0"/>
    <x v="1"/>
    <x v="22"/>
    <x v="51"/>
    <x v="0"/>
    <x v="51"/>
    <x v="0"/>
    <x v="1"/>
    <x v="0"/>
    <x v="8"/>
  </r>
  <r>
    <x v="3"/>
    <x v="52"/>
    <x v="6"/>
    <x v="114"/>
    <x v="70"/>
    <x v="0"/>
    <x v="1"/>
    <x v="114"/>
    <x v="62"/>
    <x v="0"/>
    <x v="62"/>
    <x v="1"/>
    <x v="0"/>
    <x v="0"/>
    <x v="7"/>
  </r>
  <r>
    <x v="3"/>
    <x v="53"/>
    <x v="8"/>
    <x v="75"/>
    <x v="71"/>
    <x v="0"/>
    <x v="1"/>
    <x v="75"/>
    <x v="25"/>
    <x v="0"/>
    <x v="25"/>
    <x v="1"/>
    <x v="0"/>
    <x v="0"/>
    <x v="6"/>
  </r>
  <r>
    <x v="3"/>
    <x v="54"/>
    <x v="1"/>
    <x v="103"/>
    <x v="72"/>
    <x v="0"/>
    <x v="1"/>
    <x v="103"/>
    <x v="49"/>
    <x v="0"/>
    <x v="49"/>
    <x v="1"/>
    <x v="0"/>
    <x v="0"/>
    <x v="5"/>
  </r>
  <r>
    <x v="3"/>
    <x v="55"/>
    <x v="6"/>
    <x v="52"/>
    <x v="73"/>
    <x v="0"/>
    <x v="1"/>
    <x v="52"/>
    <x v="0"/>
    <x v="15"/>
    <x v="0"/>
    <x v="2"/>
    <x v="0"/>
    <x v="0"/>
    <x v="4"/>
  </r>
  <r>
    <x v="3"/>
    <x v="55"/>
    <x v="5"/>
    <x v="55"/>
    <x v="74"/>
    <x v="0"/>
    <x v="1"/>
    <x v="55"/>
    <x v="46"/>
    <x v="0"/>
    <x v="46"/>
    <x v="0"/>
    <x v="1"/>
    <x v="0"/>
    <x v="3"/>
  </r>
  <r>
    <x v="3"/>
    <x v="56"/>
    <x v="8"/>
    <x v="89"/>
    <x v="75"/>
    <x v="0"/>
    <x v="1"/>
    <x v="89"/>
    <x v="36"/>
    <x v="0"/>
    <x v="36"/>
    <x v="1"/>
    <x v="0"/>
    <x v="0"/>
    <x v="2"/>
  </r>
  <r>
    <x v="3"/>
    <x v="57"/>
    <x v="6"/>
    <x v="128"/>
    <x v="76"/>
    <x v="0"/>
    <x v="1"/>
    <x v="128"/>
    <x v="79"/>
    <x v="0"/>
    <x v="79"/>
    <x v="1"/>
    <x v="0"/>
    <x v="0"/>
    <x v="1"/>
  </r>
  <r>
    <x v="4"/>
    <x v="58"/>
    <x v="7"/>
    <x v="74"/>
    <x v="77"/>
    <x v="0"/>
    <x v="1"/>
    <x v="74"/>
    <x v="24"/>
    <x v="0"/>
    <x v="24"/>
    <x v="1"/>
    <x v="0"/>
    <x v="5"/>
    <x v="0"/>
  </r>
  <r>
    <x v="4"/>
    <x v="59"/>
    <x v="8"/>
    <x v="124"/>
    <x v="78"/>
    <x v="0"/>
    <x v="1"/>
    <x v="124"/>
    <x v="71"/>
    <x v="0"/>
    <x v="71"/>
    <x v="1"/>
    <x v="0"/>
    <x v="0"/>
    <x v="52"/>
  </r>
  <r>
    <x v="4"/>
    <x v="60"/>
    <x v="1"/>
    <x v="51"/>
    <x v="79"/>
    <x v="0"/>
    <x v="1"/>
    <x v="51"/>
    <x v="10"/>
    <x v="0"/>
    <x v="10"/>
    <x v="1"/>
    <x v="0"/>
    <x v="0"/>
    <x v="51"/>
  </r>
  <r>
    <x v="4"/>
    <x v="61"/>
    <x v="5"/>
    <x v="105"/>
    <x v="80"/>
    <x v="0"/>
    <x v="1"/>
    <x v="105"/>
    <x v="52"/>
    <x v="0"/>
    <x v="52"/>
    <x v="1"/>
    <x v="0"/>
    <x v="0"/>
    <x v="50"/>
  </r>
  <r>
    <x v="4"/>
    <x v="62"/>
    <x v="8"/>
    <x v="121"/>
    <x v="81"/>
    <x v="0"/>
    <x v="1"/>
    <x v="121"/>
    <x v="68"/>
    <x v="0"/>
    <x v="68"/>
    <x v="1"/>
    <x v="0"/>
    <x v="0"/>
    <x v="49"/>
  </r>
  <r>
    <x v="4"/>
    <x v="63"/>
    <x v="6"/>
    <x v="37"/>
    <x v="82"/>
    <x v="0"/>
    <x v="1"/>
    <x v="37"/>
    <x v="3"/>
    <x v="0"/>
    <x v="3"/>
    <x v="1"/>
    <x v="0"/>
    <x v="0"/>
    <x v="48"/>
  </r>
  <r>
    <x v="4"/>
    <x v="64"/>
    <x v="1"/>
    <x v="20"/>
    <x v="83"/>
    <x v="0"/>
    <x v="1"/>
    <x v="20"/>
    <x v="0"/>
    <x v="2"/>
    <x v="0"/>
    <x v="5"/>
    <x v="0"/>
    <x v="0"/>
    <x v="47"/>
  </r>
  <r>
    <x v="4"/>
    <x v="64"/>
    <x v="8"/>
    <x v="26"/>
    <x v="84"/>
    <x v="0"/>
    <x v="1"/>
    <x v="26"/>
    <x v="0"/>
    <x v="14"/>
    <x v="0"/>
    <x v="0"/>
    <x v="6"/>
    <x v="0"/>
    <x v="46"/>
  </r>
  <r>
    <x v="4"/>
    <x v="64"/>
    <x v="1"/>
    <x v="7"/>
    <x v="85"/>
    <x v="0"/>
    <x v="1"/>
    <x v="7"/>
    <x v="0"/>
    <x v="16"/>
    <x v="0"/>
    <x v="0"/>
    <x v="5"/>
    <x v="0"/>
    <x v="45"/>
  </r>
  <r>
    <x v="4"/>
    <x v="64"/>
    <x v="8"/>
    <x v="12"/>
    <x v="86"/>
    <x v="0"/>
    <x v="1"/>
    <x v="12"/>
    <x v="0"/>
    <x v="23"/>
    <x v="0"/>
    <x v="0"/>
    <x v="4"/>
    <x v="0"/>
    <x v="44"/>
  </r>
  <r>
    <x v="4"/>
    <x v="64"/>
    <x v="1"/>
    <x v="1"/>
    <x v="87"/>
    <x v="0"/>
    <x v="1"/>
    <x v="1"/>
    <x v="0"/>
    <x v="24"/>
    <x v="0"/>
    <x v="0"/>
    <x v="3"/>
    <x v="0"/>
    <x v="43"/>
  </r>
  <r>
    <x v="4"/>
    <x v="64"/>
    <x v="8"/>
    <x v="53"/>
    <x v="88"/>
    <x v="0"/>
    <x v="1"/>
    <x v="53"/>
    <x v="0"/>
    <x v="37"/>
    <x v="0"/>
    <x v="0"/>
    <x v="2"/>
    <x v="0"/>
    <x v="42"/>
  </r>
  <r>
    <x v="4"/>
    <x v="64"/>
    <x v="1"/>
    <x v="19"/>
    <x v="89"/>
    <x v="0"/>
    <x v="1"/>
    <x v="19"/>
    <x v="60"/>
    <x v="0"/>
    <x v="60"/>
    <x v="0"/>
    <x v="1"/>
    <x v="0"/>
    <x v="41"/>
  </r>
  <r>
    <x v="4"/>
    <x v="65"/>
    <x v="5"/>
    <x v="73"/>
    <x v="90"/>
    <x v="0"/>
    <x v="1"/>
    <x v="73"/>
    <x v="23"/>
    <x v="0"/>
    <x v="23"/>
    <x v="1"/>
    <x v="0"/>
    <x v="0"/>
    <x v="40"/>
  </r>
  <r>
    <x v="4"/>
    <x v="66"/>
    <x v="8"/>
    <x v="64"/>
    <x v="91"/>
    <x v="0"/>
    <x v="1"/>
    <x v="64"/>
    <x v="17"/>
    <x v="0"/>
    <x v="17"/>
    <x v="1"/>
    <x v="0"/>
    <x v="0"/>
    <x v="39"/>
  </r>
  <r>
    <x v="4"/>
    <x v="67"/>
    <x v="5"/>
    <x v="83"/>
    <x v="92"/>
    <x v="0"/>
    <x v="1"/>
    <x v="83"/>
    <x v="30"/>
    <x v="0"/>
    <x v="30"/>
    <x v="1"/>
    <x v="0"/>
    <x v="0"/>
    <x v="38"/>
  </r>
  <r>
    <x v="4"/>
    <x v="68"/>
    <x v="4"/>
    <x v="68"/>
    <x v="93"/>
    <x v="0"/>
    <x v="1"/>
    <x v="68"/>
    <x v="19"/>
    <x v="0"/>
    <x v="19"/>
    <x v="1"/>
    <x v="0"/>
    <x v="0"/>
    <x v="37"/>
  </r>
  <r>
    <x v="4"/>
    <x v="69"/>
    <x v="1"/>
    <x v="87"/>
    <x v="94"/>
    <x v="0"/>
    <x v="1"/>
    <x v="87"/>
    <x v="34"/>
    <x v="0"/>
    <x v="34"/>
    <x v="1"/>
    <x v="0"/>
    <x v="0"/>
    <x v="36"/>
  </r>
  <r>
    <x v="4"/>
    <x v="70"/>
    <x v="5"/>
    <x v="92"/>
    <x v="95"/>
    <x v="0"/>
    <x v="1"/>
    <x v="92"/>
    <x v="0"/>
    <x v="28"/>
    <x v="0"/>
    <x v="2"/>
    <x v="0"/>
    <x v="0"/>
    <x v="35"/>
  </r>
  <r>
    <x v="4"/>
    <x v="70"/>
    <x v="7"/>
    <x v="13"/>
    <x v="96"/>
    <x v="0"/>
    <x v="1"/>
    <x v="13"/>
    <x v="43"/>
    <x v="0"/>
    <x v="43"/>
    <x v="0"/>
    <x v="1"/>
    <x v="0"/>
    <x v="34"/>
  </r>
  <r>
    <x v="4"/>
    <x v="71"/>
    <x v="8"/>
    <x v="100"/>
    <x v="97"/>
    <x v="0"/>
    <x v="1"/>
    <x v="100"/>
    <x v="0"/>
    <x v="31"/>
    <x v="0"/>
    <x v="3"/>
    <x v="0"/>
    <x v="0"/>
    <x v="33"/>
  </r>
  <r>
    <x v="4"/>
    <x v="71"/>
    <x v="4"/>
    <x v="21"/>
    <x v="98"/>
    <x v="0"/>
    <x v="1"/>
    <x v="21"/>
    <x v="0"/>
    <x v="39"/>
    <x v="0"/>
    <x v="0"/>
    <x v="2"/>
    <x v="0"/>
    <x v="32"/>
  </r>
  <r>
    <x v="4"/>
    <x v="71"/>
    <x v="8"/>
    <x v="11"/>
    <x v="99"/>
    <x v="0"/>
    <x v="1"/>
    <x v="11"/>
    <x v="58"/>
    <x v="0"/>
    <x v="58"/>
    <x v="0"/>
    <x v="1"/>
    <x v="0"/>
    <x v="31"/>
  </r>
  <r>
    <x v="4"/>
    <x v="72"/>
    <x v="7"/>
    <x v="10"/>
    <x v="100"/>
    <x v="0"/>
    <x v="1"/>
    <x v="10"/>
    <x v="0"/>
    <x v="1"/>
    <x v="0"/>
    <x v="4"/>
    <x v="0"/>
    <x v="0"/>
    <x v="30"/>
  </r>
  <r>
    <x v="4"/>
    <x v="72"/>
    <x v="0"/>
    <x v="15"/>
    <x v="101"/>
    <x v="0"/>
    <x v="1"/>
    <x v="15"/>
    <x v="0"/>
    <x v="3"/>
    <x v="0"/>
    <x v="0"/>
    <x v="4"/>
    <x v="0"/>
    <x v="29"/>
  </r>
  <r>
    <x v="4"/>
    <x v="72"/>
    <x v="1"/>
    <x v="16"/>
    <x v="102"/>
    <x v="0"/>
    <x v="1"/>
    <x v="16"/>
    <x v="0"/>
    <x v="11"/>
    <x v="0"/>
    <x v="0"/>
    <x v="3"/>
    <x v="0"/>
    <x v="28"/>
  </r>
  <r>
    <x v="4"/>
    <x v="72"/>
    <x v="8"/>
    <x v="82"/>
    <x v="103"/>
    <x v="0"/>
    <x v="1"/>
    <x v="82"/>
    <x v="0"/>
    <x v="34"/>
    <x v="0"/>
    <x v="0"/>
    <x v="2"/>
    <x v="0"/>
    <x v="27"/>
  </r>
  <r>
    <x v="4"/>
    <x v="72"/>
    <x v="4"/>
    <x v="8"/>
    <x v="104"/>
    <x v="0"/>
    <x v="1"/>
    <x v="8"/>
    <x v="54"/>
    <x v="0"/>
    <x v="54"/>
    <x v="0"/>
    <x v="1"/>
    <x v="0"/>
    <x v="26"/>
  </r>
  <r>
    <x v="4"/>
    <x v="73"/>
    <x v="1"/>
    <x v="42"/>
    <x v="105"/>
    <x v="0"/>
    <x v="1"/>
    <x v="42"/>
    <x v="4"/>
    <x v="0"/>
    <x v="4"/>
    <x v="1"/>
    <x v="0"/>
    <x v="0"/>
    <x v="25"/>
  </r>
  <r>
    <x v="4"/>
    <x v="74"/>
    <x v="5"/>
    <x v="110"/>
    <x v="106"/>
    <x v="0"/>
    <x v="1"/>
    <x v="110"/>
    <x v="57"/>
    <x v="0"/>
    <x v="57"/>
    <x v="1"/>
    <x v="0"/>
    <x v="0"/>
    <x v="24"/>
  </r>
  <r>
    <x v="4"/>
    <x v="75"/>
    <x v="8"/>
    <x v="86"/>
    <x v="107"/>
    <x v="0"/>
    <x v="1"/>
    <x v="86"/>
    <x v="33"/>
    <x v="0"/>
    <x v="33"/>
    <x v="1"/>
    <x v="0"/>
    <x v="0"/>
    <x v="23"/>
  </r>
  <r>
    <x v="4"/>
    <x v="76"/>
    <x v="1"/>
    <x v="43"/>
    <x v="108"/>
    <x v="0"/>
    <x v="1"/>
    <x v="43"/>
    <x v="0"/>
    <x v="13"/>
    <x v="0"/>
    <x v="2"/>
    <x v="0"/>
    <x v="0"/>
    <x v="22"/>
  </r>
  <r>
    <x v="4"/>
    <x v="76"/>
    <x v="8"/>
    <x v="4"/>
    <x v="109"/>
    <x v="0"/>
    <x v="1"/>
    <x v="4"/>
    <x v="7"/>
    <x v="0"/>
    <x v="7"/>
    <x v="0"/>
    <x v="1"/>
    <x v="0"/>
    <x v="21"/>
  </r>
  <r>
    <x v="4"/>
    <x v="77"/>
    <x v="5"/>
    <x v="94"/>
    <x v="110"/>
    <x v="0"/>
    <x v="1"/>
    <x v="94"/>
    <x v="40"/>
    <x v="0"/>
    <x v="40"/>
    <x v="1"/>
    <x v="0"/>
    <x v="0"/>
    <x v="20"/>
  </r>
  <r>
    <x v="4"/>
    <x v="78"/>
    <x v="8"/>
    <x v="30"/>
    <x v="111"/>
    <x v="0"/>
    <x v="1"/>
    <x v="30"/>
    <x v="0"/>
    <x v="6"/>
    <x v="0"/>
    <x v="3"/>
    <x v="0"/>
    <x v="0"/>
    <x v="19"/>
  </r>
  <r>
    <x v="4"/>
    <x v="78"/>
    <x v="1"/>
    <x v="2"/>
    <x v="112"/>
    <x v="0"/>
    <x v="1"/>
    <x v="2"/>
    <x v="0"/>
    <x v="8"/>
    <x v="0"/>
    <x v="0"/>
    <x v="2"/>
    <x v="0"/>
    <x v="18"/>
  </r>
  <r>
    <x v="4"/>
    <x v="78"/>
    <x v="5"/>
    <x v="18"/>
    <x v="113"/>
    <x v="0"/>
    <x v="1"/>
    <x v="18"/>
    <x v="11"/>
    <x v="0"/>
    <x v="11"/>
    <x v="0"/>
    <x v="1"/>
    <x v="0"/>
    <x v="17"/>
  </r>
  <r>
    <x v="4"/>
    <x v="79"/>
    <x v="1"/>
    <x v="34"/>
    <x v="114"/>
    <x v="0"/>
    <x v="1"/>
    <x v="34"/>
    <x v="0"/>
    <x v="9"/>
    <x v="0"/>
    <x v="3"/>
    <x v="0"/>
    <x v="0"/>
    <x v="16"/>
  </r>
  <r>
    <x v="4"/>
    <x v="79"/>
    <x v="5"/>
    <x v="33"/>
    <x v="115"/>
    <x v="0"/>
    <x v="1"/>
    <x v="33"/>
    <x v="0"/>
    <x v="21"/>
    <x v="0"/>
    <x v="0"/>
    <x v="2"/>
    <x v="0"/>
    <x v="15"/>
  </r>
  <r>
    <x v="4"/>
    <x v="79"/>
    <x v="1"/>
    <x v="48"/>
    <x v="116"/>
    <x v="0"/>
    <x v="1"/>
    <x v="48"/>
    <x v="50"/>
    <x v="0"/>
    <x v="50"/>
    <x v="0"/>
    <x v="1"/>
    <x v="0"/>
    <x v="14"/>
  </r>
  <r>
    <x v="4"/>
    <x v="80"/>
    <x v="8"/>
    <x v="38"/>
    <x v="117"/>
    <x v="0"/>
    <x v="1"/>
    <x v="38"/>
    <x v="0"/>
    <x v="10"/>
    <x v="0"/>
    <x v="6"/>
    <x v="0"/>
    <x v="0"/>
    <x v="13"/>
  </r>
  <r>
    <x v="4"/>
    <x v="80"/>
    <x v="1"/>
    <x v="45"/>
    <x v="118"/>
    <x v="0"/>
    <x v="1"/>
    <x v="45"/>
    <x v="0"/>
    <x v="25"/>
    <x v="0"/>
    <x v="0"/>
    <x v="11"/>
    <x v="0"/>
    <x v="12"/>
  </r>
  <r>
    <x v="4"/>
    <x v="80"/>
    <x v="8"/>
    <x v="32"/>
    <x v="119"/>
    <x v="0"/>
    <x v="1"/>
    <x v="32"/>
    <x v="0"/>
    <x v="32"/>
    <x v="0"/>
    <x v="0"/>
    <x v="10"/>
    <x v="0"/>
    <x v="11"/>
  </r>
  <r>
    <x v="4"/>
    <x v="80"/>
    <x v="1"/>
    <x v="14"/>
    <x v="120"/>
    <x v="0"/>
    <x v="1"/>
    <x v="14"/>
    <x v="0"/>
    <x v="35"/>
    <x v="0"/>
    <x v="0"/>
    <x v="9"/>
    <x v="0"/>
    <x v="10"/>
  </r>
  <r>
    <x v="4"/>
    <x v="80"/>
    <x v="8"/>
    <x v="9"/>
    <x v="121"/>
    <x v="0"/>
    <x v="1"/>
    <x v="9"/>
    <x v="0"/>
    <x v="40"/>
    <x v="0"/>
    <x v="0"/>
    <x v="8"/>
    <x v="0"/>
    <x v="9"/>
  </r>
  <r>
    <x v="4"/>
    <x v="80"/>
    <x v="5"/>
    <x v="3"/>
    <x v="122"/>
    <x v="0"/>
    <x v="1"/>
    <x v="3"/>
    <x v="0"/>
    <x v="41"/>
    <x v="0"/>
    <x v="0"/>
    <x v="7"/>
    <x v="0"/>
    <x v="8"/>
  </r>
  <r>
    <x v="4"/>
    <x v="80"/>
    <x v="1"/>
    <x v="23"/>
    <x v="123"/>
    <x v="0"/>
    <x v="1"/>
    <x v="23"/>
    <x v="0"/>
    <x v="43"/>
    <x v="0"/>
    <x v="0"/>
    <x v="6"/>
    <x v="0"/>
    <x v="7"/>
  </r>
  <r>
    <x v="4"/>
    <x v="80"/>
    <x v="3"/>
    <x v="5"/>
    <x v="124"/>
    <x v="0"/>
    <x v="1"/>
    <x v="5"/>
    <x v="0"/>
    <x v="45"/>
    <x v="0"/>
    <x v="0"/>
    <x v="5"/>
    <x v="0"/>
    <x v="6"/>
  </r>
  <r>
    <x v="4"/>
    <x v="80"/>
    <x v="1"/>
    <x v="47"/>
    <x v="125"/>
    <x v="0"/>
    <x v="1"/>
    <x v="47"/>
    <x v="0"/>
    <x v="47"/>
    <x v="0"/>
    <x v="0"/>
    <x v="4"/>
    <x v="0"/>
    <x v="5"/>
  </r>
  <r>
    <x v="4"/>
    <x v="80"/>
    <x v="3"/>
    <x v="0"/>
    <x v="126"/>
    <x v="0"/>
    <x v="1"/>
    <x v="0"/>
    <x v="0"/>
    <x v="48"/>
    <x v="0"/>
    <x v="0"/>
    <x v="3"/>
    <x v="0"/>
    <x v="4"/>
  </r>
  <r>
    <x v="4"/>
    <x v="80"/>
    <x v="1"/>
    <x v="6"/>
    <x v="127"/>
    <x v="0"/>
    <x v="1"/>
    <x v="6"/>
    <x v="0"/>
    <x v="49"/>
    <x v="0"/>
    <x v="0"/>
    <x v="2"/>
    <x v="0"/>
    <x v="3"/>
  </r>
  <r>
    <x v="4"/>
    <x v="80"/>
    <x v="8"/>
    <x v="28"/>
    <x v="128"/>
    <x v="0"/>
    <x v="1"/>
    <x v="28"/>
    <x v="81"/>
    <x v="0"/>
    <x v="81"/>
    <x v="0"/>
    <x v="1"/>
    <x v="0"/>
    <x v="2"/>
  </r>
  <r>
    <x v="4"/>
    <x v="81"/>
    <x v="5"/>
    <x v="85"/>
    <x v="129"/>
    <x v="0"/>
    <x v="1"/>
    <x v="85"/>
    <x v="32"/>
    <x v="0"/>
    <x v="32"/>
    <x v="1"/>
    <x v="0"/>
    <x v="0"/>
    <x v="1"/>
  </r>
  <r>
    <x v="5"/>
    <x v="82"/>
    <x v="6"/>
    <x v="70"/>
    <x v="130"/>
    <x v="0"/>
    <x v="1"/>
    <x v="70"/>
    <x v="20"/>
    <x v="0"/>
    <x v="20"/>
    <x v="1"/>
    <x v="0"/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54">
  <r>
    <x v="0"/>
    <x v="7"/>
    <x v="83"/>
    <x v="16"/>
    <x v="143"/>
    <x v="0"/>
    <x v="0"/>
    <x v="0"/>
    <x v="143"/>
    <x v="0"/>
    <x v="143"/>
    <x v="0"/>
    <x v="3"/>
    <x v="0"/>
    <x v="3"/>
    <x v="0"/>
  </r>
  <r>
    <x v="0"/>
    <x v="7"/>
    <x v="83"/>
    <x v="8"/>
    <x v="240"/>
    <x v="1"/>
    <x v="0"/>
    <x v="0"/>
    <x v="240"/>
    <x v="0"/>
    <x v="240"/>
    <x v="0"/>
    <x v="0"/>
    <x v="2"/>
    <x v="0"/>
    <x v="2"/>
  </r>
  <r>
    <x v="0"/>
    <x v="7"/>
    <x v="83"/>
    <x v="10"/>
    <x v="121"/>
    <x v="2"/>
    <x v="0"/>
    <x v="0"/>
    <x v="121"/>
    <x v="110"/>
    <x v="121"/>
    <x v="110"/>
    <x v="0"/>
    <x v="1"/>
    <x v="0"/>
    <x v="1"/>
  </r>
  <r>
    <x v="0"/>
    <x v="0"/>
    <x v="0"/>
    <x v="17"/>
    <x v="260"/>
    <x v="3"/>
    <x v="0"/>
    <x v="0"/>
    <x v="260"/>
    <x v="87"/>
    <x v="260"/>
    <x v="87"/>
    <x v="1"/>
    <x v="0"/>
    <x v="7"/>
    <x v="0"/>
  </r>
  <r>
    <x v="0"/>
    <x v="0"/>
    <x v="1"/>
    <x v="8"/>
    <x v="197"/>
    <x v="4"/>
    <x v="0"/>
    <x v="0"/>
    <x v="197"/>
    <x v="0"/>
    <x v="197"/>
    <x v="0"/>
    <x v="3"/>
    <x v="0"/>
    <x v="0"/>
    <x v="13"/>
  </r>
  <r>
    <x v="0"/>
    <x v="0"/>
    <x v="1"/>
    <x v="17"/>
    <x v="232"/>
    <x v="5"/>
    <x v="0"/>
    <x v="0"/>
    <x v="232"/>
    <x v="0"/>
    <x v="232"/>
    <x v="0"/>
    <x v="0"/>
    <x v="2"/>
    <x v="0"/>
    <x v="12"/>
  </r>
  <r>
    <x v="0"/>
    <x v="0"/>
    <x v="1"/>
    <x v="8"/>
    <x v="130"/>
    <x v="6"/>
    <x v="0"/>
    <x v="0"/>
    <x v="130"/>
    <x v="107"/>
    <x v="130"/>
    <x v="107"/>
    <x v="0"/>
    <x v="1"/>
    <x v="0"/>
    <x v="11"/>
  </r>
  <r>
    <x v="0"/>
    <x v="0"/>
    <x v="2"/>
    <x v="17"/>
    <x v="330"/>
    <x v="7"/>
    <x v="0"/>
    <x v="0"/>
    <x v="330"/>
    <x v="165"/>
    <x v="330"/>
    <x v="165"/>
    <x v="1"/>
    <x v="0"/>
    <x v="0"/>
    <x v="10"/>
  </r>
  <r>
    <x v="0"/>
    <x v="0"/>
    <x v="3"/>
    <x v="17"/>
    <x v="338"/>
    <x v="8"/>
    <x v="0"/>
    <x v="0"/>
    <x v="338"/>
    <x v="180"/>
    <x v="338"/>
    <x v="180"/>
    <x v="1"/>
    <x v="0"/>
    <x v="0"/>
    <x v="9"/>
  </r>
  <r>
    <x v="0"/>
    <x v="0"/>
    <x v="4"/>
    <x v="17"/>
    <x v="138"/>
    <x v="9"/>
    <x v="0"/>
    <x v="0"/>
    <x v="138"/>
    <x v="0"/>
    <x v="138"/>
    <x v="0"/>
    <x v="2"/>
    <x v="0"/>
    <x v="0"/>
    <x v="8"/>
  </r>
  <r>
    <x v="0"/>
    <x v="0"/>
    <x v="4"/>
    <x v="8"/>
    <x v="329"/>
    <x v="10"/>
    <x v="0"/>
    <x v="0"/>
    <x v="329"/>
    <x v="176"/>
    <x v="329"/>
    <x v="176"/>
    <x v="0"/>
    <x v="1"/>
    <x v="0"/>
    <x v="7"/>
  </r>
  <r>
    <x v="0"/>
    <x v="0"/>
    <x v="5"/>
    <x v="17"/>
    <x v="339"/>
    <x v="11"/>
    <x v="0"/>
    <x v="0"/>
    <x v="339"/>
    <x v="181"/>
    <x v="339"/>
    <x v="181"/>
    <x v="1"/>
    <x v="0"/>
    <x v="0"/>
    <x v="6"/>
  </r>
  <r>
    <x v="0"/>
    <x v="0"/>
    <x v="6"/>
    <x v="8"/>
    <x v="136"/>
    <x v="12"/>
    <x v="0"/>
    <x v="0"/>
    <x v="136"/>
    <x v="0"/>
    <x v="136"/>
    <x v="0"/>
    <x v="2"/>
    <x v="0"/>
    <x v="0"/>
    <x v="5"/>
  </r>
  <r>
    <x v="0"/>
    <x v="0"/>
    <x v="6"/>
    <x v="17"/>
    <x v="321"/>
    <x v="13"/>
    <x v="0"/>
    <x v="0"/>
    <x v="321"/>
    <x v="168"/>
    <x v="321"/>
    <x v="168"/>
    <x v="0"/>
    <x v="1"/>
    <x v="0"/>
    <x v="4"/>
  </r>
  <r>
    <x v="0"/>
    <x v="0"/>
    <x v="7"/>
    <x v="17"/>
    <x v="262"/>
    <x v="14"/>
    <x v="0"/>
    <x v="0"/>
    <x v="262"/>
    <x v="0"/>
    <x v="262"/>
    <x v="0"/>
    <x v="3"/>
    <x v="0"/>
    <x v="0"/>
    <x v="3"/>
  </r>
  <r>
    <x v="0"/>
    <x v="0"/>
    <x v="7"/>
    <x v="8"/>
    <x v="125"/>
    <x v="15"/>
    <x v="0"/>
    <x v="0"/>
    <x v="125"/>
    <x v="0"/>
    <x v="125"/>
    <x v="0"/>
    <x v="0"/>
    <x v="2"/>
    <x v="0"/>
    <x v="2"/>
  </r>
  <r>
    <x v="0"/>
    <x v="0"/>
    <x v="7"/>
    <x v="17"/>
    <x v="277"/>
    <x v="16"/>
    <x v="0"/>
    <x v="0"/>
    <x v="277"/>
    <x v="142"/>
    <x v="277"/>
    <x v="142"/>
    <x v="0"/>
    <x v="1"/>
    <x v="0"/>
    <x v="1"/>
  </r>
  <r>
    <x v="0"/>
    <x v="1"/>
    <x v="8"/>
    <x v="17"/>
    <x v="291"/>
    <x v="17"/>
    <x v="0"/>
    <x v="0"/>
    <x v="291"/>
    <x v="0"/>
    <x v="291"/>
    <x v="0"/>
    <x v="2"/>
    <x v="0"/>
    <x v="5"/>
    <x v="0"/>
  </r>
  <r>
    <x v="0"/>
    <x v="1"/>
    <x v="8"/>
    <x v="8"/>
    <x v="107"/>
    <x v="18"/>
    <x v="0"/>
    <x v="0"/>
    <x v="107"/>
    <x v="149"/>
    <x v="107"/>
    <x v="149"/>
    <x v="0"/>
    <x v="1"/>
    <x v="0"/>
    <x v="10"/>
  </r>
  <r>
    <x v="0"/>
    <x v="1"/>
    <x v="9"/>
    <x v="17"/>
    <x v="303"/>
    <x v="19"/>
    <x v="0"/>
    <x v="0"/>
    <x v="303"/>
    <x v="0"/>
    <x v="303"/>
    <x v="0"/>
    <x v="3"/>
    <x v="0"/>
    <x v="0"/>
    <x v="9"/>
  </r>
  <r>
    <x v="0"/>
    <x v="1"/>
    <x v="9"/>
    <x v="8"/>
    <x v="135"/>
    <x v="20"/>
    <x v="0"/>
    <x v="0"/>
    <x v="135"/>
    <x v="0"/>
    <x v="135"/>
    <x v="0"/>
    <x v="0"/>
    <x v="2"/>
    <x v="0"/>
    <x v="8"/>
  </r>
  <r>
    <x v="0"/>
    <x v="1"/>
    <x v="9"/>
    <x v="17"/>
    <x v="111"/>
    <x v="21"/>
    <x v="0"/>
    <x v="0"/>
    <x v="111"/>
    <x v="64"/>
    <x v="111"/>
    <x v="64"/>
    <x v="0"/>
    <x v="1"/>
    <x v="0"/>
    <x v="7"/>
  </r>
  <r>
    <x v="0"/>
    <x v="1"/>
    <x v="10"/>
    <x v="17"/>
    <x v="195"/>
    <x v="22"/>
    <x v="0"/>
    <x v="0"/>
    <x v="195"/>
    <x v="0"/>
    <x v="195"/>
    <x v="0"/>
    <x v="2"/>
    <x v="0"/>
    <x v="0"/>
    <x v="6"/>
  </r>
  <r>
    <x v="0"/>
    <x v="1"/>
    <x v="10"/>
    <x v="8"/>
    <x v="140"/>
    <x v="23"/>
    <x v="0"/>
    <x v="0"/>
    <x v="140"/>
    <x v="89"/>
    <x v="140"/>
    <x v="89"/>
    <x v="0"/>
    <x v="1"/>
    <x v="0"/>
    <x v="5"/>
  </r>
  <r>
    <x v="0"/>
    <x v="1"/>
    <x v="11"/>
    <x v="17"/>
    <x v="333"/>
    <x v="24"/>
    <x v="0"/>
    <x v="0"/>
    <x v="333"/>
    <x v="172"/>
    <x v="333"/>
    <x v="172"/>
    <x v="1"/>
    <x v="0"/>
    <x v="0"/>
    <x v="4"/>
  </r>
  <r>
    <x v="0"/>
    <x v="1"/>
    <x v="12"/>
    <x v="17"/>
    <x v="304"/>
    <x v="25"/>
    <x v="0"/>
    <x v="0"/>
    <x v="304"/>
    <x v="131"/>
    <x v="304"/>
    <x v="131"/>
    <x v="1"/>
    <x v="0"/>
    <x v="0"/>
    <x v="3"/>
  </r>
  <r>
    <x v="0"/>
    <x v="1"/>
    <x v="13"/>
    <x v="17"/>
    <x v="300"/>
    <x v="26"/>
    <x v="0"/>
    <x v="0"/>
    <x v="300"/>
    <x v="126"/>
    <x v="300"/>
    <x v="126"/>
    <x v="1"/>
    <x v="0"/>
    <x v="0"/>
    <x v="2"/>
  </r>
  <r>
    <x v="0"/>
    <x v="1"/>
    <x v="14"/>
    <x v="8"/>
    <x v="193"/>
    <x v="27"/>
    <x v="0"/>
    <x v="0"/>
    <x v="193"/>
    <x v="46"/>
    <x v="193"/>
    <x v="46"/>
    <x v="1"/>
    <x v="0"/>
    <x v="0"/>
    <x v="1"/>
  </r>
  <r>
    <x v="0"/>
    <x v="2"/>
    <x v="15"/>
    <x v="17"/>
    <x v="278"/>
    <x v="28"/>
    <x v="0"/>
    <x v="0"/>
    <x v="278"/>
    <x v="102"/>
    <x v="278"/>
    <x v="102"/>
    <x v="1"/>
    <x v="0"/>
    <x v="6"/>
    <x v="0"/>
  </r>
  <r>
    <x v="0"/>
    <x v="2"/>
    <x v="16"/>
    <x v="17"/>
    <x v="296"/>
    <x v="29"/>
    <x v="0"/>
    <x v="0"/>
    <x v="296"/>
    <x v="123"/>
    <x v="296"/>
    <x v="123"/>
    <x v="1"/>
    <x v="0"/>
    <x v="0"/>
    <x v="11"/>
  </r>
  <r>
    <x v="0"/>
    <x v="2"/>
    <x v="17"/>
    <x v="17"/>
    <x v="337"/>
    <x v="30"/>
    <x v="0"/>
    <x v="0"/>
    <x v="337"/>
    <x v="179"/>
    <x v="337"/>
    <x v="179"/>
    <x v="1"/>
    <x v="0"/>
    <x v="0"/>
    <x v="10"/>
  </r>
  <r>
    <x v="0"/>
    <x v="2"/>
    <x v="18"/>
    <x v="8"/>
    <x v="324"/>
    <x v="31"/>
    <x v="0"/>
    <x v="0"/>
    <x v="324"/>
    <x v="157"/>
    <x v="324"/>
    <x v="157"/>
    <x v="1"/>
    <x v="0"/>
    <x v="0"/>
    <x v="9"/>
  </r>
  <r>
    <x v="0"/>
    <x v="2"/>
    <x v="19"/>
    <x v="17"/>
    <x v="328"/>
    <x v="32"/>
    <x v="0"/>
    <x v="0"/>
    <x v="328"/>
    <x v="161"/>
    <x v="328"/>
    <x v="161"/>
    <x v="1"/>
    <x v="0"/>
    <x v="0"/>
    <x v="8"/>
  </r>
  <r>
    <x v="0"/>
    <x v="2"/>
    <x v="20"/>
    <x v="8"/>
    <x v="336"/>
    <x v="33"/>
    <x v="0"/>
    <x v="0"/>
    <x v="336"/>
    <x v="178"/>
    <x v="336"/>
    <x v="178"/>
    <x v="1"/>
    <x v="0"/>
    <x v="0"/>
    <x v="7"/>
  </r>
  <r>
    <x v="0"/>
    <x v="2"/>
    <x v="21"/>
    <x v="17"/>
    <x v="315"/>
    <x v="34"/>
    <x v="0"/>
    <x v="0"/>
    <x v="315"/>
    <x v="144"/>
    <x v="315"/>
    <x v="144"/>
    <x v="1"/>
    <x v="0"/>
    <x v="0"/>
    <x v="6"/>
  </r>
  <r>
    <x v="0"/>
    <x v="2"/>
    <x v="22"/>
    <x v="17"/>
    <x v="332"/>
    <x v="35"/>
    <x v="0"/>
    <x v="0"/>
    <x v="332"/>
    <x v="170"/>
    <x v="332"/>
    <x v="170"/>
    <x v="1"/>
    <x v="0"/>
    <x v="0"/>
    <x v="5"/>
  </r>
  <r>
    <x v="0"/>
    <x v="2"/>
    <x v="23"/>
    <x v="17"/>
    <x v="320"/>
    <x v="36"/>
    <x v="0"/>
    <x v="0"/>
    <x v="320"/>
    <x v="151"/>
    <x v="320"/>
    <x v="151"/>
    <x v="1"/>
    <x v="0"/>
    <x v="0"/>
    <x v="4"/>
  </r>
  <r>
    <x v="0"/>
    <x v="2"/>
    <x v="24"/>
    <x v="8"/>
    <x v="90"/>
    <x v="37"/>
    <x v="0"/>
    <x v="0"/>
    <x v="90"/>
    <x v="0"/>
    <x v="90"/>
    <x v="0"/>
    <x v="3"/>
    <x v="0"/>
    <x v="0"/>
    <x v="3"/>
  </r>
  <r>
    <x v="0"/>
    <x v="2"/>
    <x v="24"/>
    <x v="17"/>
    <x v="211"/>
    <x v="38"/>
    <x v="0"/>
    <x v="0"/>
    <x v="211"/>
    <x v="0"/>
    <x v="211"/>
    <x v="0"/>
    <x v="0"/>
    <x v="2"/>
    <x v="0"/>
    <x v="2"/>
  </r>
  <r>
    <x v="0"/>
    <x v="2"/>
    <x v="24"/>
    <x v="8"/>
    <x v="218"/>
    <x v="39"/>
    <x v="0"/>
    <x v="0"/>
    <x v="218"/>
    <x v="132"/>
    <x v="218"/>
    <x v="132"/>
    <x v="0"/>
    <x v="1"/>
    <x v="0"/>
    <x v="1"/>
  </r>
  <r>
    <x v="0"/>
    <x v="3"/>
    <x v="25"/>
    <x v="17"/>
    <x v="312"/>
    <x v="40"/>
    <x v="0"/>
    <x v="0"/>
    <x v="312"/>
    <x v="140"/>
    <x v="312"/>
    <x v="140"/>
    <x v="1"/>
    <x v="0"/>
    <x v="13"/>
    <x v="0"/>
  </r>
  <r>
    <x v="0"/>
    <x v="3"/>
    <x v="26"/>
    <x v="17"/>
    <x v="327"/>
    <x v="41"/>
    <x v="0"/>
    <x v="0"/>
    <x v="327"/>
    <x v="160"/>
    <x v="327"/>
    <x v="160"/>
    <x v="1"/>
    <x v="0"/>
    <x v="0"/>
    <x v="25"/>
  </r>
  <r>
    <x v="0"/>
    <x v="3"/>
    <x v="27"/>
    <x v="17"/>
    <x v="309"/>
    <x v="42"/>
    <x v="0"/>
    <x v="0"/>
    <x v="309"/>
    <x v="0"/>
    <x v="309"/>
    <x v="0"/>
    <x v="2"/>
    <x v="0"/>
    <x v="0"/>
    <x v="24"/>
  </r>
  <r>
    <x v="0"/>
    <x v="3"/>
    <x v="27"/>
    <x v="4"/>
    <x v="247"/>
    <x v="43"/>
    <x v="0"/>
    <x v="0"/>
    <x v="247"/>
    <x v="177"/>
    <x v="247"/>
    <x v="177"/>
    <x v="0"/>
    <x v="1"/>
    <x v="0"/>
    <x v="23"/>
  </r>
  <r>
    <x v="0"/>
    <x v="3"/>
    <x v="28"/>
    <x v="17"/>
    <x v="272"/>
    <x v="44"/>
    <x v="0"/>
    <x v="0"/>
    <x v="272"/>
    <x v="0"/>
    <x v="272"/>
    <x v="0"/>
    <x v="2"/>
    <x v="0"/>
    <x v="0"/>
    <x v="22"/>
  </r>
  <r>
    <x v="0"/>
    <x v="3"/>
    <x v="28"/>
    <x v="8"/>
    <x v="237"/>
    <x v="45"/>
    <x v="0"/>
    <x v="0"/>
    <x v="237"/>
    <x v="164"/>
    <x v="237"/>
    <x v="164"/>
    <x v="0"/>
    <x v="1"/>
    <x v="0"/>
    <x v="21"/>
  </r>
  <r>
    <x v="0"/>
    <x v="3"/>
    <x v="29"/>
    <x v="17"/>
    <x v="331"/>
    <x v="46"/>
    <x v="0"/>
    <x v="0"/>
    <x v="331"/>
    <x v="167"/>
    <x v="331"/>
    <x v="167"/>
    <x v="1"/>
    <x v="0"/>
    <x v="0"/>
    <x v="20"/>
  </r>
  <r>
    <x v="0"/>
    <x v="3"/>
    <x v="30"/>
    <x v="8"/>
    <x v="136"/>
    <x v="47"/>
    <x v="0"/>
    <x v="0"/>
    <x v="136"/>
    <x v="0"/>
    <x v="136"/>
    <x v="0"/>
    <x v="3"/>
    <x v="0"/>
    <x v="0"/>
    <x v="19"/>
  </r>
  <r>
    <x v="0"/>
    <x v="3"/>
    <x v="30"/>
    <x v="17"/>
    <x v="222"/>
    <x v="48"/>
    <x v="0"/>
    <x v="0"/>
    <x v="222"/>
    <x v="0"/>
    <x v="222"/>
    <x v="0"/>
    <x v="0"/>
    <x v="2"/>
    <x v="0"/>
    <x v="18"/>
  </r>
  <r>
    <x v="0"/>
    <x v="3"/>
    <x v="30"/>
    <x v="4"/>
    <x v="248"/>
    <x v="49"/>
    <x v="0"/>
    <x v="0"/>
    <x v="248"/>
    <x v="153"/>
    <x v="248"/>
    <x v="153"/>
    <x v="0"/>
    <x v="1"/>
    <x v="0"/>
    <x v="17"/>
  </r>
  <r>
    <x v="0"/>
    <x v="3"/>
    <x v="31"/>
    <x v="17"/>
    <x v="265"/>
    <x v="50"/>
    <x v="0"/>
    <x v="0"/>
    <x v="265"/>
    <x v="0"/>
    <x v="265"/>
    <x v="0"/>
    <x v="4"/>
    <x v="0"/>
    <x v="0"/>
    <x v="16"/>
  </r>
  <r>
    <x v="0"/>
    <x v="3"/>
    <x v="31"/>
    <x v="8"/>
    <x v="68"/>
    <x v="51"/>
    <x v="0"/>
    <x v="0"/>
    <x v="68"/>
    <x v="0"/>
    <x v="68"/>
    <x v="0"/>
    <x v="0"/>
    <x v="3"/>
    <x v="0"/>
    <x v="15"/>
  </r>
  <r>
    <x v="0"/>
    <x v="3"/>
    <x v="31"/>
    <x v="18"/>
    <x v="106"/>
    <x v="52"/>
    <x v="0"/>
    <x v="0"/>
    <x v="106"/>
    <x v="0"/>
    <x v="106"/>
    <x v="0"/>
    <x v="0"/>
    <x v="2"/>
    <x v="0"/>
    <x v="14"/>
  </r>
  <r>
    <x v="0"/>
    <x v="3"/>
    <x v="31"/>
    <x v="8"/>
    <x v="45"/>
    <x v="53"/>
    <x v="0"/>
    <x v="0"/>
    <x v="45"/>
    <x v="21"/>
    <x v="45"/>
    <x v="21"/>
    <x v="0"/>
    <x v="1"/>
    <x v="0"/>
    <x v="13"/>
  </r>
  <r>
    <x v="0"/>
    <x v="3"/>
    <x v="32"/>
    <x v="17"/>
    <x v="250"/>
    <x v="54"/>
    <x v="0"/>
    <x v="0"/>
    <x v="250"/>
    <x v="0"/>
    <x v="250"/>
    <x v="0"/>
    <x v="6"/>
    <x v="0"/>
    <x v="0"/>
    <x v="12"/>
  </r>
  <r>
    <x v="0"/>
    <x v="3"/>
    <x v="32"/>
    <x v="8"/>
    <x v="34"/>
    <x v="55"/>
    <x v="0"/>
    <x v="0"/>
    <x v="34"/>
    <x v="0"/>
    <x v="34"/>
    <x v="0"/>
    <x v="0"/>
    <x v="5"/>
    <x v="0"/>
    <x v="11"/>
  </r>
  <r>
    <x v="0"/>
    <x v="3"/>
    <x v="32"/>
    <x v="17"/>
    <x v="2"/>
    <x v="56"/>
    <x v="0"/>
    <x v="0"/>
    <x v="2"/>
    <x v="0"/>
    <x v="2"/>
    <x v="0"/>
    <x v="0"/>
    <x v="4"/>
    <x v="0"/>
    <x v="10"/>
  </r>
  <r>
    <x v="0"/>
    <x v="3"/>
    <x v="32"/>
    <x v="8"/>
    <x v="46"/>
    <x v="57"/>
    <x v="0"/>
    <x v="0"/>
    <x v="46"/>
    <x v="0"/>
    <x v="46"/>
    <x v="0"/>
    <x v="0"/>
    <x v="3"/>
    <x v="0"/>
    <x v="9"/>
  </r>
  <r>
    <x v="0"/>
    <x v="3"/>
    <x v="32"/>
    <x v="17"/>
    <x v="11"/>
    <x v="58"/>
    <x v="0"/>
    <x v="0"/>
    <x v="11"/>
    <x v="0"/>
    <x v="11"/>
    <x v="0"/>
    <x v="0"/>
    <x v="2"/>
    <x v="0"/>
    <x v="8"/>
  </r>
  <r>
    <x v="0"/>
    <x v="3"/>
    <x v="32"/>
    <x v="8"/>
    <x v="50"/>
    <x v="59"/>
    <x v="0"/>
    <x v="0"/>
    <x v="50"/>
    <x v="6"/>
    <x v="50"/>
    <x v="6"/>
    <x v="0"/>
    <x v="1"/>
    <x v="0"/>
    <x v="7"/>
  </r>
  <r>
    <x v="0"/>
    <x v="3"/>
    <x v="33"/>
    <x v="8"/>
    <x v="205"/>
    <x v="60"/>
    <x v="0"/>
    <x v="0"/>
    <x v="205"/>
    <x v="0"/>
    <x v="205"/>
    <x v="0"/>
    <x v="6"/>
    <x v="0"/>
    <x v="0"/>
    <x v="6"/>
  </r>
  <r>
    <x v="0"/>
    <x v="3"/>
    <x v="33"/>
    <x v="17"/>
    <x v="20"/>
    <x v="61"/>
    <x v="0"/>
    <x v="0"/>
    <x v="20"/>
    <x v="0"/>
    <x v="20"/>
    <x v="0"/>
    <x v="0"/>
    <x v="5"/>
    <x v="0"/>
    <x v="5"/>
  </r>
  <r>
    <x v="0"/>
    <x v="3"/>
    <x v="33"/>
    <x v="8"/>
    <x v="30"/>
    <x v="62"/>
    <x v="0"/>
    <x v="0"/>
    <x v="30"/>
    <x v="0"/>
    <x v="30"/>
    <x v="0"/>
    <x v="0"/>
    <x v="4"/>
    <x v="0"/>
    <x v="4"/>
  </r>
  <r>
    <x v="0"/>
    <x v="3"/>
    <x v="33"/>
    <x v="17"/>
    <x v="8"/>
    <x v="63"/>
    <x v="0"/>
    <x v="0"/>
    <x v="8"/>
    <x v="0"/>
    <x v="8"/>
    <x v="0"/>
    <x v="0"/>
    <x v="3"/>
    <x v="0"/>
    <x v="3"/>
  </r>
  <r>
    <x v="0"/>
    <x v="3"/>
    <x v="33"/>
    <x v="8"/>
    <x v="72"/>
    <x v="64"/>
    <x v="0"/>
    <x v="0"/>
    <x v="72"/>
    <x v="0"/>
    <x v="72"/>
    <x v="0"/>
    <x v="0"/>
    <x v="2"/>
    <x v="0"/>
    <x v="2"/>
  </r>
  <r>
    <x v="0"/>
    <x v="3"/>
    <x v="33"/>
    <x v="17"/>
    <x v="124"/>
    <x v="65"/>
    <x v="0"/>
    <x v="0"/>
    <x v="124"/>
    <x v="40"/>
    <x v="124"/>
    <x v="40"/>
    <x v="0"/>
    <x v="1"/>
    <x v="0"/>
    <x v="1"/>
  </r>
  <r>
    <x v="0"/>
    <x v="4"/>
    <x v="34"/>
    <x v="17"/>
    <x v="297"/>
    <x v="66"/>
    <x v="0"/>
    <x v="0"/>
    <x v="297"/>
    <x v="124"/>
    <x v="297"/>
    <x v="124"/>
    <x v="1"/>
    <x v="0"/>
    <x v="4"/>
    <x v="0"/>
  </r>
  <r>
    <x v="0"/>
    <x v="4"/>
    <x v="35"/>
    <x v="17"/>
    <x v="175"/>
    <x v="67"/>
    <x v="0"/>
    <x v="0"/>
    <x v="175"/>
    <x v="0"/>
    <x v="175"/>
    <x v="0"/>
    <x v="3"/>
    <x v="0"/>
    <x v="0"/>
    <x v="8"/>
  </r>
  <r>
    <x v="0"/>
    <x v="4"/>
    <x v="35"/>
    <x v="4"/>
    <x v="113"/>
    <x v="68"/>
    <x v="0"/>
    <x v="0"/>
    <x v="113"/>
    <x v="0"/>
    <x v="113"/>
    <x v="0"/>
    <x v="0"/>
    <x v="2"/>
    <x v="0"/>
    <x v="7"/>
  </r>
  <r>
    <x v="0"/>
    <x v="4"/>
    <x v="35"/>
    <x v="17"/>
    <x v="267"/>
    <x v="69"/>
    <x v="0"/>
    <x v="0"/>
    <x v="267"/>
    <x v="130"/>
    <x v="267"/>
    <x v="130"/>
    <x v="0"/>
    <x v="1"/>
    <x v="0"/>
    <x v="6"/>
  </r>
  <r>
    <x v="0"/>
    <x v="4"/>
    <x v="36"/>
    <x v="3"/>
    <x v="126"/>
    <x v="70"/>
    <x v="0"/>
    <x v="0"/>
    <x v="126"/>
    <x v="0"/>
    <x v="126"/>
    <x v="0"/>
    <x v="2"/>
    <x v="0"/>
    <x v="0"/>
    <x v="5"/>
  </r>
  <r>
    <x v="0"/>
    <x v="4"/>
    <x v="36"/>
    <x v="17"/>
    <x v="268"/>
    <x v="71"/>
    <x v="0"/>
    <x v="0"/>
    <x v="268"/>
    <x v="133"/>
    <x v="268"/>
    <x v="133"/>
    <x v="0"/>
    <x v="1"/>
    <x v="0"/>
    <x v="4"/>
  </r>
  <r>
    <x v="0"/>
    <x v="4"/>
    <x v="37"/>
    <x v="17"/>
    <x v="39"/>
    <x v="72"/>
    <x v="0"/>
    <x v="0"/>
    <x v="39"/>
    <x v="0"/>
    <x v="39"/>
    <x v="0"/>
    <x v="3"/>
    <x v="0"/>
    <x v="0"/>
    <x v="3"/>
  </r>
  <r>
    <x v="0"/>
    <x v="4"/>
    <x v="37"/>
    <x v="7"/>
    <x v="69"/>
    <x v="73"/>
    <x v="0"/>
    <x v="0"/>
    <x v="69"/>
    <x v="0"/>
    <x v="69"/>
    <x v="0"/>
    <x v="0"/>
    <x v="2"/>
    <x v="0"/>
    <x v="2"/>
  </r>
  <r>
    <x v="0"/>
    <x v="4"/>
    <x v="37"/>
    <x v="17"/>
    <x v="290"/>
    <x v="74"/>
    <x v="0"/>
    <x v="0"/>
    <x v="290"/>
    <x v="137"/>
    <x v="290"/>
    <x v="137"/>
    <x v="0"/>
    <x v="1"/>
    <x v="0"/>
    <x v="1"/>
  </r>
  <r>
    <x v="0"/>
    <x v="6"/>
    <x v="82"/>
    <x v="17"/>
    <x v="287"/>
    <x v="75"/>
    <x v="0"/>
    <x v="0"/>
    <x v="287"/>
    <x v="112"/>
    <x v="287"/>
    <x v="112"/>
    <x v="1"/>
    <x v="0"/>
    <x v="1"/>
    <x v="0"/>
  </r>
  <r>
    <x v="1"/>
    <x v="0"/>
    <x v="0"/>
    <x v="4"/>
    <x v="71"/>
    <x v="0"/>
    <x v="0"/>
    <x v="0"/>
    <x v="71"/>
    <x v="0"/>
    <x v="71"/>
    <x v="0"/>
    <x v="2"/>
    <x v="0"/>
    <x v="9"/>
    <x v="0"/>
  </r>
  <r>
    <x v="1"/>
    <x v="0"/>
    <x v="0"/>
    <x v="17"/>
    <x v="105"/>
    <x v="1"/>
    <x v="0"/>
    <x v="0"/>
    <x v="105"/>
    <x v="29"/>
    <x v="105"/>
    <x v="29"/>
    <x v="0"/>
    <x v="1"/>
    <x v="0"/>
    <x v="16"/>
  </r>
  <r>
    <x v="1"/>
    <x v="0"/>
    <x v="1"/>
    <x v="17"/>
    <x v="298"/>
    <x v="2"/>
    <x v="0"/>
    <x v="0"/>
    <x v="298"/>
    <x v="125"/>
    <x v="298"/>
    <x v="125"/>
    <x v="1"/>
    <x v="0"/>
    <x v="0"/>
    <x v="15"/>
  </r>
  <r>
    <x v="1"/>
    <x v="0"/>
    <x v="2"/>
    <x v="4"/>
    <x v="70"/>
    <x v="3"/>
    <x v="0"/>
    <x v="0"/>
    <x v="70"/>
    <x v="0"/>
    <x v="70"/>
    <x v="0"/>
    <x v="3"/>
    <x v="0"/>
    <x v="0"/>
    <x v="14"/>
  </r>
  <r>
    <x v="1"/>
    <x v="0"/>
    <x v="2"/>
    <x v="17"/>
    <x v="171"/>
    <x v="4"/>
    <x v="0"/>
    <x v="0"/>
    <x v="171"/>
    <x v="0"/>
    <x v="171"/>
    <x v="0"/>
    <x v="0"/>
    <x v="2"/>
    <x v="0"/>
    <x v="13"/>
  </r>
  <r>
    <x v="1"/>
    <x v="0"/>
    <x v="2"/>
    <x v="4"/>
    <x v="249"/>
    <x v="5"/>
    <x v="0"/>
    <x v="0"/>
    <x v="249"/>
    <x v="135"/>
    <x v="249"/>
    <x v="135"/>
    <x v="0"/>
    <x v="1"/>
    <x v="0"/>
    <x v="12"/>
  </r>
  <r>
    <x v="1"/>
    <x v="0"/>
    <x v="3"/>
    <x v="12"/>
    <x v="177"/>
    <x v="6"/>
    <x v="0"/>
    <x v="0"/>
    <x v="177"/>
    <x v="33"/>
    <x v="177"/>
    <x v="33"/>
    <x v="1"/>
    <x v="0"/>
    <x v="0"/>
    <x v="11"/>
  </r>
  <r>
    <x v="1"/>
    <x v="0"/>
    <x v="4"/>
    <x v="17"/>
    <x v="334"/>
    <x v="7"/>
    <x v="0"/>
    <x v="0"/>
    <x v="334"/>
    <x v="173"/>
    <x v="334"/>
    <x v="173"/>
    <x v="1"/>
    <x v="0"/>
    <x v="0"/>
    <x v="10"/>
  </r>
  <r>
    <x v="1"/>
    <x v="0"/>
    <x v="5"/>
    <x v="4"/>
    <x v="276"/>
    <x v="8"/>
    <x v="0"/>
    <x v="0"/>
    <x v="276"/>
    <x v="0"/>
    <x v="276"/>
    <x v="0"/>
    <x v="2"/>
    <x v="0"/>
    <x v="0"/>
    <x v="9"/>
  </r>
  <r>
    <x v="1"/>
    <x v="0"/>
    <x v="5"/>
    <x v="17"/>
    <x v="42"/>
    <x v="9"/>
    <x v="0"/>
    <x v="0"/>
    <x v="42"/>
    <x v="117"/>
    <x v="42"/>
    <x v="117"/>
    <x v="0"/>
    <x v="1"/>
    <x v="0"/>
    <x v="8"/>
  </r>
  <r>
    <x v="1"/>
    <x v="0"/>
    <x v="6"/>
    <x v="12"/>
    <x v="188"/>
    <x v="10"/>
    <x v="0"/>
    <x v="0"/>
    <x v="188"/>
    <x v="41"/>
    <x v="188"/>
    <x v="41"/>
    <x v="1"/>
    <x v="0"/>
    <x v="0"/>
    <x v="7"/>
  </r>
  <r>
    <x v="1"/>
    <x v="0"/>
    <x v="7"/>
    <x v="17"/>
    <x v="310"/>
    <x v="11"/>
    <x v="0"/>
    <x v="0"/>
    <x v="310"/>
    <x v="138"/>
    <x v="310"/>
    <x v="138"/>
    <x v="1"/>
    <x v="0"/>
    <x v="0"/>
    <x v="6"/>
  </r>
  <r>
    <x v="1"/>
    <x v="0"/>
    <x v="8"/>
    <x v="12"/>
    <x v="78"/>
    <x v="12"/>
    <x v="0"/>
    <x v="0"/>
    <x v="78"/>
    <x v="4"/>
    <x v="78"/>
    <x v="4"/>
    <x v="1"/>
    <x v="0"/>
    <x v="0"/>
    <x v="5"/>
  </r>
  <r>
    <x v="1"/>
    <x v="0"/>
    <x v="9"/>
    <x v="17"/>
    <x v="258"/>
    <x v="13"/>
    <x v="0"/>
    <x v="0"/>
    <x v="258"/>
    <x v="0"/>
    <x v="258"/>
    <x v="0"/>
    <x v="2"/>
    <x v="0"/>
    <x v="0"/>
    <x v="4"/>
  </r>
  <r>
    <x v="1"/>
    <x v="0"/>
    <x v="9"/>
    <x v="4"/>
    <x v="82"/>
    <x v="14"/>
    <x v="0"/>
    <x v="0"/>
    <x v="82"/>
    <x v="113"/>
    <x v="82"/>
    <x v="113"/>
    <x v="0"/>
    <x v="1"/>
    <x v="0"/>
    <x v="3"/>
  </r>
  <r>
    <x v="1"/>
    <x v="0"/>
    <x v="10"/>
    <x v="4"/>
    <x v="80"/>
    <x v="15"/>
    <x v="0"/>
    <x v="0"/>
    <x v="80"/>
    <x v="0"/>
    <x v="80"/>
    <x v="0"/>
    <x v="2"/>
    <x v="0"/>
    <x v="0"/>
    <x v="2"/>
  </r>
  <r>
    <x v="1"/>
    <x v="0"/>
    <x v="10"/>
    <x v="17"/>
    <x v="306"/>
    <x v="16"/>
    <x v="0"/>
    <x v="0"/>
    <x v="306"/>
    <x v="152"/>
    <x v="306"/>
    <x v="152"/>
    <x v="0"/>
    <x v="1"/>
    <x v="0"/>
    <x v="1"/>
  </r>
  <r>
    <x v="1"/>
    <x v="1"/>
    <x v="11"/>
    <x v="12"/>
    <x v="313"/>
    <x v="17"/>
    <x v="0"/>
    <x v="0"/>
    <x v="313"/>
    <x v="141"/>
    <x v="313"/>
    <x v="141"/>
    <x v="1"/>
    <x v="0"/>
    <x v="15"/>
    <x v="0"/>
  </r>
  <r>
    <x v="1"/>
    <x v="1"/>
    <x v="12"/>
    <x v="17"/>
    <x v="259"/>
    <x v="18"/>
    <x v="0"/>
    <x v="0"/>
    <x v="259"/>
    <x v="0"/>
    <x v="259"/>
    <x v="0"/>
    <x v="2"/>
    <x v="0"/>
    <x v="0"/>
    <x v="28"/>
  </r>
  <r>
    <x v="1"/>
    <x v="1"/>
    <x v="12"/>
    <x v="4"/>
    <x v="288"/>
    <x v="19"/>
    <x v="0"/>
    <x v="0"/>
    <x v="288"/>
    <x v="174"/>
    <x v="288"/>
    <x v="174"/>
    <x v="0"/>
    <x v="1"/>
    <x v="0"/>
    <x v="27"/>
  </r>
  <r>
    <x v="1"/>
    <x v="1"/>
    <x v="13"/>
    <x v="4"/>
    <x v="125"/>
    <x v="20"/>
    <x v="0"/>
    <x v="0"/>
    <x v="125"/>
    <x v="0"/>
    <x v="125"/>
    <x v="0"/>
    <x v="2"/>
    <x v="0"/>
    <x v="0"/>
    <x v="26"/>
  </r>
  <r>
    <x v="1"/>
    <x v="1"/>
    <x v="13"/>
    <x v="17"/>
    <x v="220"/>
    <x v="21"/>
    <x v="0"/>
    <x v="0"/>
    <x v="220"/>
    <x v="97"/>
    <x v="220"/>
    <x v="97"/>
    <x v="0"/>
    <x v="1"/>
    <x v="0"/>
    <x v="25"/>
  </r>
  <r>
    <x v="1"/>
    <x v="1"/>
    <x v="14"/>
    <x v="12"/>
    <x v="235"/>
    <x v="22"/>
    <x v="0"/>
    <x v="0"/>
    <x v="235"/>
    <x v="75"/>
    <x v="235"/>
    <x v="75"/>
    <x v="1"/>
    <x v="0"/>
    <x v="0"/>
    <x v="24"/>
  </r>
  <r>
    <x v="1"/>
    <x v="1"/>
    <x v="15"/>
    <x v="17"/>
    <x v="203"/>
    <x v="23"/>
    <x v="0"/>
    <x v="0"/>
    <x v="203"/>
    <x v="0"/>
    <x v="203"/>
    <x v="0"/>
    <x v="2"/>
    <x v="0"/>
    <x v="0"/>
    <x v="23"/>
  </r>
  <r>
    <x v="1"/>
    <x v="1"/>
    <x v="15"/>
    <x v="4"/>
    <x v="254"/>
    <x v="24"/>
    <x v="0"/>
    <x v="0"/>
    <x v="254"/>
    <x v="148"/>
    <x v="254"/>
    <x v="148"/>
    <x v="0"/>
    <x v="1"/>
    <x v="0"/>
    <x v="22"/>
  </r>
  <r>
    <x v="1"/>
    <x v="1"/>
    <x v="16"/>
    <x v="17"/>
    <x v="316"/>
    <x v="25"/>
    <x v="0"/>
    <x v="0"/>
    <x v="316"/>
    <x v="146"/>
    <x v="316"/>
    <x v="146"/>
    <x v="1"/>
    <x v="0"/>
    <x v="0"/>
    <x v="21"/>
  </r>
  <r>
    <x v="1"/>
    <x v="1"/>
    <x v="17"/>
    <x v="20"/>
    <x v="242"/>
    <x v="26"/>
    <x v="0"/>
    <x v="0"/>
    <x v="242"/>
    <x v="0"/>
    <x v="242"/>
    <x v="0"/>
    <x v="2"/>
    <x v="0"/>
    <x v="0"/>
    <x v="20"/>
  </r>
  <r>
    <x v="1"/>
    <x v="1"/>
    <x v="17"/>
    <x v="14"/>
    <x v="75"/>
    <x v="27"/>
    <x v="0"/>
    <x v="0"/>
    <x v="75"/>
    <x v="95"/>
    <x v="75"/>
    <x v="95"/>
    <x v="0"/>
    <x v="1"/>
    <x v="0"/>
    <x v="19"/>
  </r>
  <r>
    <x v="1"/>
    <x v="1"/>
    <x v="18"/>
    <x v="12"/>
    <x v="314"/>
    <x v="28"/>
    <x v="0"/>
    <x v="0"/>
    <x v="314"/>
    <x v="143"/>
    <x v="314"/>
    <x v="143"/>
    <x v="1"/>
    <x v="0"/>
    <x v="0"/>
    <x v="18"/>
  </r>
  <r>
    <x v="1"/>
    <x v="1"/>
    <x v="19"/>
    <x v="17"/>
    <x v="252"/>
    <x v="29"/>
    <x v="0"/>
    <x v="0"/>
    <x v="252"/>
    <x v="0"/>
    <x v="252"/>
    <x v="0"/>
    <x v="2"/>
    <x v="0"/>
    <x v="0"/>
    <x v="17"/>
  </r>
  <r>
    <x v="1"/>
    <x v="1"/>
    <x v="19"/>
    <x v="4"/>
    <x v="200"/>
    <x v="30"/>
    <x v="0"/>
    <x v="0"/>
    <x v="200"/>
    <x v="145"/>
    <x v="200"/>
    <x v="145"/>
    <x v="0"/>
    <x v="1"/>
    <x v="0"/>
    <x v="16"/>
  </r>
  <r>
    <x v="1"/>
    <x v="1"/>
    <x v="20"/>
    <x v="4"/>
    <x v="190"/>
    <x v="31"/>
    <x v="0"/>
    <x v="0"/>
    <x v="190"/>
    <x v="43"/>
    <x v="190"/>
    <x v="43"/>
    <x v="1"/>
    <x v="0"/>
    <x v="0"/>
    <x v="15"/>
  </r>
  <r>
    <x v="1"/>
    <x v="1"/>
    <x v="21"/>
    <x v="17"/>
    <x v="322"/>
    <x v="32"/>
    <x v="0"/>
    <x v="0"/>
    <x v="322"/>
    <x v="156"/>
    <x v="322"/>
    <x v="156"/>
    <x v="1"/>
    <x v="0"/>
    <x v="0"/>
    <x v="14"/>
  </r>
  <r>
    <x v="1"/>
    <x v="1"/>
    <x v="22"/>
    <x v="4"/>
    <x v="256"/>
    <x v="33"/>
    <x v="0"/>
    <x v="0"/>
    <x v="256"/>
    <x v="0"/>
    <x v="256"/>
    <x v="0"/>
    <x v="2"/>
    <x v="0"/>
    <x v="0"/>
    <x v="13"/>
  </r>
  <r>
    <x v="1"/>
    <x v="1"/>
    <x v="22"/>
    <x v="12"/>
    <x v="132"/>
    <x v="34"/>
    <x v="0"/>
    <x v="0"/>
    <x v="132"/>
    <x v="128"/>
    <x v="132"/>
    <x v="128"/>
    <x v="0"/>
    <x v="1"/>
    <x v="0"/>
    <x v="12"/>
  </r>
  <r>
    <x v="1"/>
    <x v="1"/>
    <x v="23"/>
    <x v="17"/>
    <x v="35"/>
    <x v="35"/>
    <x v="0"/>
    <x v="0"/>
    <x v="35"/>
    <x v="0"/>
    <x v="35"/>
    <x v="0"/>
    <x v="3"/>
    <x v="0"/>
    <x v="0"/>
    <x v="11"/>
  </r>
  <r>
    <x v="1"/>
    <x v="1"/>
    <x v="23"/>
    <x v="20"/>
    <x v="33"/>
    <x v="36"/>
    <x v="0"/>
    <x v="0"/>
    <x v="33"/>
    <x v="0"/>
    <x v="33"/>
    <x v="0"/>
    <x v="0"/>
    <x v="2"/>
    <x v="0"/>
    <x v="10"/>
  </r>
  <r>
    <x v="1"/>
    <x v="1"/>
    <x v="23"/>
    <x v="17"/>
    <x v="108"/>
    <x v="37"/>
    <x v="0"/>
    <x v="0"/>
    <x v="108"/>
    <x v="20"/>
    <x v="108"/>
    <x v="20"/>
    <x v="0"/>
    <x v="1"/>
    <x v="0"/>
    <x v="9"/>
  </r>
  <r>
    <x v="1"/>
    <x v="1"/>
    <x v="24"/>
    <x v="17"/>
    <x v="323"/>
    <x v="38"/>
    <x v="0"/>
    <x v="0"/>
    <x v="323"/>
    <x v="0"/>
    <x v="323"/>
    <x v="0"/>
    <x v="2"/>
    <x v="0"/>
    <x v="0"/>
    <x v="8"/>
  </r>
  <r>
    <x v="1"/>
    <x v="1"/>
    <x v="24"/>
    <x v="4"/>
    <x v="100"/>
    <x v="39"/>
    <x v="0"/>
    <x v="0"/>
    <x v="100"/>
    <x v="166"/>
    <x v="100"/>
    <x v="166"/>
    <x v="0"/>
    <x v="1"/>
    <x v="0"/>
    <x v="7"/>
  </r>
  <r>
    <x v="1"/>
    <x v="1"/>
    <x v="25"/>
    <x v="17"/>
    <x v="155"/>
    <x v="40"/>
    <x v="0"/>
    <x v="0"/>
    <x v="155"/>
    <x v="0"/>
    <x v="155"/>
    <x v="0"/>
    <x v="2"/>
    <x v="0"/>
    <x v="0"/>
    <x v="6"/>
  </r>
  <r>
    <x v="1"/>
    <x v="1"/>
    <x v="25"/>
    <x v="4"/>
    <x v="305"/>
    <x v="41"/>
    <x v="0"/>
    <x v="0"/>
    <x v="305"/>
    <x v="163"/>
    <x v="305"/>
    <x v="163"/>
    <x v="0"/>
    <x v="1"/>
    <x v="0"/>
    <x v="5"/>
  </r>
  <r>
    <x v="1"/>
    <x v="1"/>
    <x v="26"/>
    <x v="4"/>
    <x v="172"/>
    <x v="42"/>
    <x v="0"/>
    <x v="0"/>
    <x v="172"/>
    <x v="0"/>
    <x v="172"/>
    <x v="0"/>
    <x v="4"/>
    <x v="0"/>
    <x v="0"/>
    <x v="4"/>
  </r>
  <r>
    <x v="1"/>
    <x v="1"/>
    <x v="26"/>
    <x v="17"/>
    <x v="162"/>
    <x v="43"/>
    <x v="0"/>
    <x v="0"/>
    <x v="162"/>
    <x v="0"/>
    <x v="162"/>
    <x v="0"/>
    <x v="0"/>
    <x v="3"/>
    <x v="0"/>
    <x v="3"/>
  </r>
  <r>
    <x v="1"/>
    <x v="1"/>
    <x v="26"/>
    <x v="14"/>
    <x v="91"/>
    <x v="44"/>
    <x v="0"/>
    <x v="0"/>
    <x v="91"/>
    <x v="0"/>
    <x v="91"/>
    <x v="0"/>
    <x v="0"/>
    <x v="2"/>
    <x v="0"/>
    <x v="2"/>
  </r>
  <r>
    <x v="1"/>
    <x v="1"/>
    <x v="26"/>
    <x v="4"/>
    <x v="109"/>
    <x v="45"/>
    <x v="0"/>
    <x v="0"/>
    <x v="109"/>
    <x v="38"/>
    <x v="109"/>
    <x v="38"/>
    <x v="0"/>
    <x v="1"/>
    <x v="0"/>
    <x v="1"/>
  </r>
  <r>
    <x v="1"/>
    <x v="2"/>
    <x v="27"/>
    <x v="17"/>
    <x v="246"/>
    <x v="46"/>
    <x v="0"/>
    <x v="0"/>
    <x v="246"/>
    <x v="0"/>
    <x v="246"/>
    <x v="0"/>
    <x v="2"/>
    <x v="0"/>
    <x v="14"/>
    <x v="0"/>
  </r>
  <r>
    <x v="1"/>
    <x v="2"/>
    <x v="27"/>
    <x v="4"/>
    <x v="104"/>
    <x v="47"/>
    <x v="0"/>
    <x v="0"/>
    <x v="104"/>
    <x v="106"/>
    <x v="104"/>
    <x v="106"/>
    <x v="0"/>
    <x v="1"/>
    <x v="0"/>
    <x v="26"/>
  </r>
  <r>
    <x v="1"/>
    <x v="2"/>
    <x v="28"/>
    <x v="17"/>
    <x v="191"/>
    <x v="48"/>
    <x v="0"/>
    <x v="0"/>
    <x v="191"/>
    <x v="44"/>
    <x v="191"/>
    <x v="44"/>
    <x v="1"/>
    <x v="0"/>
    <x v="0"/>
    <x v="25"/>
  </r>
  <r>
    <x v="1"/>
    <x v="2"/>
    <x v="29"/>
    <x v="12"/>
    <x v="301"/>
    <x v="49"/>
    <x v="0"/>
    <x v="0"/>
    <x v="301"/>
    <x v="127"/>
    <x v="301"/>
    <x v="127"/>
    <x v="1"/>
    <x v="0"/>
    <x v="0"/>
    <x v="24"/>
  </r>
  <r>
    <x v="1"/>
    <x v="2"/>
    <x v="30"/>
    <x v="11"/>
    <x v="181"/>
    <x v="50"/>
    <x v="0"/>
    <x v="0"/>
    <x v="181"/>
    <x v="0"/>
    <x v="181"/>
    <x v="0"/>
    <x v="3"/>
    <x v="0"/>
    <x v="0"/>
    <x v="23"/>
  </r>
  <r>
    <x v="1"/>
    <x v="2"/>
    <x v="30"/>
    <x v="4"/>
    <x v="147"/>
    <x v="51"/>
    <x v="0"/>
    <x v="0"/>
    <x v="147"/>
    <x v="0"/>
    <x v="147"/>
    <x v="0"/>
    <x v="0"/>
    <x v="2"/>
    <x v="0"/>
    <x v="22"/>
  </r>
  <r>
    <x v="1"/>
    <x v="2"/>
    <x v="30"/>
    <x v="17"/>
    <x v="194"/>
    <x v="52"/>
    <x v="0"/>
    <x v="0"/>
    <x v="194"/>
    <x v="92"/>
    <x v="194"/>
    <x v="92"/>
    <x v="0"/>
    <x v="1"/>
    <x v="0"/>
    <x v="21"/>
  </r>
  <r>
    <x v="1"/>
    <x v="2"/>
    <x v="31"/>
    <x v="17"/>
    <x v="167"/>
    <x v="53"/>
    <x v="0"/>
    <x v="0"/>
    <x v="167"/>
    <x v="0"/>
    <x v="167"/>
    <x v="0"/>
    <x v="2"/>
    <x v="0"/>
    <x v="0"/>
    <x v="20"/>
  </r>
  <r>
    <x v="1"/>
    <x v="2"/>
    <x v="31"/>
    <x v="4"/>
    <x v="85"/>
    <x v="54"/>
    <x v="0"/>
    <x v="0"/>
    <x v="85"/>
    <x v="69"/>
    <x v="85"/>
    <x v="69"/>
    <x v="0"/>
    <x v="1"/>
    <x v="0"/>
    <x v="19"/>
  </r>
  <r>
    <x v="1"/>
    <x v="2"/>
    <x v="32"/>
    <x v="17"/>
    <x v="144"/>
    <x v="55"/>
    <x v="0"/>
    <x v="0"/>
    <x v="144"/>
    <x v="0"/>
    <x v="144"/>
    <x v="0"/>
    <x v="3"/>
    <x v="0"/>
    <x v="0"/>
    <x v="18"/>
  </r>
  <r>
    <x v="1"/>
    <x v="2"/>
    <x v="32"/>
    <x v="4"/>
    <x v="51"/>
    <x v="56"/>
    <x v="0"/>
    <x v="0"/>
    <x v="51"/>
    <x v="0"/>
    <x v="51"/>
    <x v="0"/>
    <x v="0"/>
    <x v="2"/>
    <x v="0"/>
    <x v="17"/>
  </r>
  <r>
    <x v="1"/>
    <x v="2"/>
    <x v="32"/>
    <x v="17"/>
    <x v="255"/>
    <x v="57"/>
    <x v="0"/>
    <x v="0"/>
    <x v="255"/>
    <x v="99"/>
    <x v="255"/>
    <x v="99"/>
    <x v="0"/>
    <x v="1"/>
    <x v="0"/>
    <x v="16"/>
  </r>
  <r>
    <x v="1"/>
    <x v="2"/>
    <x v="33"/>
    <x v="4"/>
    <x v="207"/>
    <x v="58"/>
    <x v="0"/>
    <x v="0"/>
    <x v="207"/>
    <x v="0"/>
    <x v="207"/>
    <x v="0"/>
    <x v="3"/>
    <x v="0"/>
    <x v="0"/>
    <x v="15"/>
  </r>
  <r>
    <x v="1"/>
    <x v="2"/>
    <x v="33"/>
    <x v="17"/>
    <x v="182"/>
    <x v="59"/>
    <x v="0"/>
    <x v="0"/>
    <x v="182"/>
    <x v="0"/>
    <x v="182"/>
    <x v="0"/>
    <x v="0"/>
    <x v="2"/>
    <x v="0"/>
    <x v="14"/>
  </r>
  <r>
    <x v="1"/>
    <x v="2"/>
    <x v="33"/>
    <x v="20"/>
    <x v="112"/>
    <x v="60"/>
    <x v="0"/>
    <x v="0"/>
    <x v="112"/>
    <x v="80"/>
    <x v="112"/>
    <x v="80"/>
    <x v="0"/>
    <x v="1"/>
    <x v="0"/>
    <x v="13"/>
  </r>
  <r>
    <x v="1"/>
    <x v="2"/>
    <x v="34"/>
    <x v="17"/>
    <x v="60"/>
    <x v="61"/>
    <x v="0"/>
    <x v="0"/>
    <x v="60"/>
    <x v="0"/>
    <x v="60"/>
    <x v="0"/>
    <x v="3"/>
    <x v="0"/>
    <x v="0"/>
    <x v="12"/>
  </r>
  <r>
    <x v="1"/>
    <x v="2"/>
    <x v="34"/>
    <x v="4"/>
    <x v="37"/>
    <x v="62"/>
    <x v="0"/>
    <x v="0"/>
    <x v="37"/>
    <x v="0"/>
    <x v="37"/>
    <x v="0"/>
    <x v="0"/>
    <x v="2"/>
    <x v="0"/>
    <x v="11"/>
  </r>
  <r>
    <x v="1"/>
    <x v="2"/>
    <x v="34"/>
    <x v="17"/>
    <x v="274"/>
    <x v="63"/>
    <x v="0"/>
    <x v="0"/>
    <x v="274"/>
    <x v="114"/>
    <x v="274"/>
    <x v="114"/>
    <x v="0"/>
    <x v="1"/>
    <x v="0"/>
    <x v="10"/>
  </r>
  <r>
    <x v="1"/>
    <x v="2"/>
    <x v="35"/>
    <x v="12"/>
    <x v="116"/>
    <x v="64"/>
    <x v="0"/>
    <x v="0"/>
    <x v="116"/>
    <x v="0"/>
    <x v="116"/>
    <x v="0"/>
    <x v="3"/>
    <x v="0"/>
    <x v="0"/>
    <x v="9"/>
  </r>
  <r>
    <x v="1"/>
    <x v="2"/>
    <x v="35"/>
    <x v="1"/>
    <x v="228"/>
    <x v="65"/>
    <x v="0"/>
    <x v="0"/>
    <x v="228"/>
    <x v="0"/>
    <x v="228"/>
    <x v="0"/>
    <x v="0"/>
    <x v="2"/>
    <x v="0"/>
    <x v="8"/>
  </r>
  <r>
    <x v="1"/>
    <x v="2"/>
    <x v="35"/>
    <x v="17"/>
    <x v="269"/>
    <x v="66"/>
    <x v="0"/>
    <x v="0"/>
    <x v="269"/>
    <x v="162"/>
    <x v="269"/>
    <x v="162"/>
    <x v="0"/>
    <x v="1"/>
    <x v="0"/>
    <x v="7"/>
  </r>
  <r>
    <x v="1"/>
    <x v="2"/>
    <x v="36"/>
    <x v="12"/>
    <x v="182"/>
    <x v="67"/>
    <x v="0"/>
    <x v="0"/>
    <x v="182"/>
    <x v="0"/>
    <x v="182"/>
    <x v="0"/>
    <x v="2"/>
    <x v="0"/>
    <x v="0"/>
    <x v="6"/>
  </r>
  <r>
    <x v="1"/>
    <x v="2"/>
    <x v="36"/>
    <x v="4"/>
    <x v="159"/>
    <x v="68"/>
    <x v="0"/>
    <x v="0"/>
    <x v="159"/>
    <x v="91"/>
    <x v="159"/>
    <x v="91"/>
    <x v="0"/>
    <x v="1"/>
    <x v="0"/>
    <x v="5"/>
  </r>
  <r>
    <x v="1"/>
    <x v="2"/>
    <x v="37"/>
    <x v="17"/>
    <x v="184"/>
    <x v="69"/>
    <x v="0"/>
    <x v="0"/>
    <x v="184"/>
    <x v="0"/>
    <x v="184"/>
    <x v="0"/>
    <x v="4"/>
    <x v="0"/>
    <x v="0"/>
    <x v="4"/>
  </r>
  <r>
    <x v="1"/>
    <x v="2"/>
    <x v="37"/>
    <x v="4"/>
    <x v="47"/>
    <x v="70"/>
    <x v="0"/>
    <x v="0"/>
    <x v="47"/>
    <x v="0"/>
    <x v="47"/>
    <x v="0"/>
    <x v="0"/>
    <x v="3"/>
    <x v="0"/>
    <x v="3"/>
  </r>
  <r>
    <x v="1"/>
    <x v="2"/>
    <x v="37"/>
    <x v="17"/>
    <x v="224"/>
    <x v="71"/>
    <x v="0"/>
    <x v="0"/>
    <x v="224"/>
    <x v="0"/>
    <x v="224"/>
    <x v="0"/>
    <x v="0"/>
    <x v="2"/>
    <x v="0"/>
    <x v="2"/>
  </r>
  <r>
    <x v="1"/>
    <x v="2"/>
    <x v="37"/>
    <x v="4"/>
    <x v="185"/>
    <x v="72"/>
    <x v="0"/>
    <x v="0"/>
    <x v="185"/>
    <x v="121"/>
    <x v="185"/>
    <x v="121"/>
    <x v="0"/>
    <x v="1"/>
    <x v="0"/>
    <x v="1"/>
  </r>
  <r>
    <x v="1"/>
    <x v="3"/>
    <x v="38"/>
    <x v="14"/>
    <x v="225"/>
    <x v="73"/>
    <x v="0"/>
    <x v="0"/>
    <x v="225"/>
    <x v="68"/>
    <x v="225"/>
    <x v="68"/>
    <x v="1"/>
    <x v="0"/>
    <x v="10"/>
    <x v="0"/>
  </r>
  <r>
    <x v="1"/>
    <x v="3"/>
    <x v="39"/>
    <x v="17"/>
    <x v="317"/>
    <x v="74"/>
    <x v="0"/>
    <x v="0"/>
    <x v="317"/>
    <x v="147"/>
    <x v="317"/>
    <x v="147"/>
    <x v="1"/>
    <x v="0"/>
    <x v="0"/>
    <x v="18"/>
  </r>
  <r>
    <x v="1"/>
    <x v="3"/>
    <x v="40"/>
    <x v="12"/>
    <x v="208"/>
    <x v="75"/>
    <x v="0"/>
    <x v="0"/>
    <x v="208"/>
    <x v="0"/>
    <x v="208"/>
    <x v="0"/>
    <x v="2"/>
    <x v="0"/>
    <x v="0"/>
    <x v="17"/>
  </r>
  <r>
    <x v="1"/>
    <x v="3"/>
    <x v="40"/>
    <x v="4"/>
    <x v="230"/>
    <x v="76"/>
    <x v="0"/>
    <x v="0"/>
    <x v="230"/>
    <x v="136"/>
    <x v="230"/>
    <x v="136"/>
    <x v="0"/>
    <x v="1"/>
    <x v="0"/>
    <x v="16"/>
  </r>
  <r>
    <x v="1"/>
    <x v="3"/>
    <x v="41"/>
    <x v="4"/>
    <x v="335"/>
    <x v="77"/>
    <x v="0"/>
    <x v="0"/>
    <x v="335"/>
    <x v="175"/>
    <x v="335"/>
    <x v="175"/>
    <x v="1"/>
    <x v="0"/>
    <x v="0"/>
    <x v="15"/>
  </r>
  <r>
    <x v="1"/>
    <x v="3"/>
    <x v="42"/>
    <x v="17"/>
    <x v="131"/>
    <x v="78"/>
    <x v="0"/>
    <x v="0"/>
    <x v="131"/>
    <x v="0"/>
    <x v="131"/>
    <x v="0"/>
    <x v="3"/>
    <x v="0"/>
    <x v="0"/>
    <x v="14"/>
  </r>
  <r>
    <x v="1"/>
    <x v="3"/>
    <x v="42"/>
    <x v="19"/>
    <x v="41"/>
    <x v="79"/>
    <x v="0"/>
    <x v="0"/>
    <x v="41"/>
    <x v="0"/>
    <x v="41"/>
    <x v="0"/>
    <x v="0"/>
    <x v="2"/>
    <x v="0"/>
    <x v="13"/>
  </r>
  <r>
    <x v="1"/>
    <x v="3"/>
    <x v="42"/>
    <x v="17"/>
    <x v="253"/>
    <x v="80"/>
    <x v="0"/>
    <x v="0"/>
    <x v="253"/>
    <x v="94"/>
    <x v="253"/>
    <x v="94"/>
    <x v="0"/>
    <x v="1"/>
    <x v="0"/>
    <x v="12"/>
  </r>
  <r>
    <x v="1"/>
    <x v="3"/>
    <x v="43"/>
    <x v="1"/>
    <x v="36"/>
    <x v="81"/>
    <x v="0"/>
    <x v="0"/>
    <x v="36"/>
    <x v="0"/>
    <x v="36"/>
    <x v="0"/>
    <x v="2"/>
    <x v="0"/>
    <x v="0"/>
    <x v="11"/>
  </r>
  <r>
    <x v="1"/>
    <x v="3"/>
    <x v="43"/>
    <x v="4"/>
    <x v="266"/>
    <x v="82"/>
    <x v="0"/>
    <x v="0"/>
    <x v="266"/>
    <x v="101"/>
    <x v="266"/>
    <x v="101"/>
    <x v="0"/>
    <x v="1"/>
    <x v="0"/>
    <x v="10"/>
  </r>
  <r>
    <x v="1"/>
    <x v="3"/>
    <x v="44"/>
    <x v="12"/>
    <x v="308"/>
    <x v="83"/>
    <x v="0"/>
    <x v="0"/>
    <x v="308"/>
    <x v="134"/>
    <x v="308"/>
    <x v="134"/>
    <x v="1"/>
    <x v="0"/>
    <x v="0"/>
    <x v="9"/>
  </r>
  <r>
    <x v="1"/>
    <x v="3"/>
    <x v="45"/>
    <x v="1"/>
    <x v="299"/>
    <x v="84"/>
    <x v="0"/>
    <x v="0"/>
    <x v="299"/>
    <x v="0"/>
    <x v="299"/>
    <x v="0"/>
    <x v="3"/>
    <x v="0"/>
    <x v="0"/>
    <x v="8"/>
  </r>
  <r>
    <x v="1"/>
    <x v="3"/>
    <x v="45"/>
    <x v="17"/>
    <x v="122"/>
    <x v="85"/>
    <x v="0"/>
    <x v="0"/>
    <x v="122"/>
    <x v="0"/>
    <x v="122"/>
    <x v="0"/>
    <x v="0"/>
    <x v="2"/>
    <x v="0"/>
    <x v="7"/>
  </r>
  <r>
    <x v="1"/>
    <x v="3"/>
    <x v="45"/>
    <x v="20"/>
    <x v="127"/>
    <x v="86"/>
    <x v="0"/>
    <x v="0"/>
    <x v="127"/>
    <x v="65"/>
    <x v="127"/>
    <x v="65"/>
    <x v="0"/>
    <x v="1"/>
    <x v="0"/>
    <x v="6"/>
  </r>
  <r>
    <x v="1"/>
    <x v="3"/>
    <x v="46"/>
    <x v="17"/>
    <x v="318"/>
    <x v="87"/>
    <x v="0"/>
    <x v="0"/>
    <x v="318"/>
    <x v="0"/>
    <x v="318"/>
    <x v="0"/>
    <x v="3"/>
    <x v="0"/>
    <x v="0"/>
    <x v="5"/>
  </r>
  <r>
    <x v="1"/>
    <x v="3"/>
    <x v="46"/>
    <x v="20"/>
    <x v="5"/>
    <x v="88"/>
    <x v="0"/>
    <x v="0"/>
    <x v="5"/>
    <x v="0"/>
    <x v="5"/>
    <x v="0"/>
    <x v="0"/>
    <x v="2"/>
    <x v="0"/>
    <x v="4"/>
  </r>
  <r>
    <x v="1"/>
    <x v="3"/>
    <x v="46"/>
    <x v="17"/>
    <x v="89"/>
    <x v="89"/>
    <x v="0"/>
    <x v="0"/>
    <x v="89"/>
    <x v="11"/>
    <x v="89"/>
    <x v="11"/>
    <x v="0"/>
    <x v="1"/>
    <x v="0"/>
    <x v="3"/>
  </r>
  <r>
    <x v="1"/>
    <x v="3"/>
    <x v="47"/>
    <x v="4"/>
    <x v="261"/>
    <x v="90"/>
    <x v="0"/>
    <x v="0"/>
    <x v="261"/>
    <x v="0"/>
    <x v="261"/>
    <x v="0"/>
    <x v="2"/>
    <x v="0"/>
    <x v="0"/>
    <x v="2"/>
  </r>
  <r>
    <x v="1"/>
    <x v="3"/>
    <x v="47"/>
    <x v="12"/>
    <x v="10"/>
    <x v="91"/>
    <x v="0"/>
    <x v="0"/>
    <x v="10"/>
    <x v="93"/>
    <x v="10"/>
    <x v="93"/>
    <x v="0"/>
    <x v="1"/>
    <x v="0"/>
    <x v="1"/>
  </r>
  <r>
    <x v="1"/>
    <x v="4"/>
    <x v="48"/>
    <x v="4"/>
    <x v="227"/>
    <x v="92"/>
    <x v="0"/>
    <x v="0"/>
    <x v="227"/>
    <x v="0"/>
    <x v="227"/>
    <x v="0"/>
    <x v="3"/>
    <x v="0"/>
    <x v="16"/>
    <x v="0"/>
  </r>
  <r>
    <x v="1"/>
    <x v="4"/>
    <x v="48"/>
    <x v="1"/>
    <x v="96"/>
    <x v="93"/>
    <x v="0"/>
    <x v="0"/>
    <x v="96"/>
    <x v="0"/>
    <x v="96"/>
    <x v="0"/>
    <x v="0"/>
    <x v="2"/>
    <x v="0"/>
    <x v="32"/>
  </r>
  <r>
    <x v="1"/>
    <x v="4"/>
    <x v="48"/>
    <x v="14"/>
    <x v="145"/>
    <x v="94"/>
    <x v="0"/>
    <x v="0"/>
    <x v="145"/>
    <x v="64"/>
    <x v="145"/>
    <x v="64"/>
    <x v="0"/>
    <x v="1"/>
    <x v="0"/>
    <x v="31"/>
  </r>
  <r>
    <x v="1"/>
    <x v="4"/>
    <x v="49"/>
    <x v="0"/>
    <x v="176"/>
    <x v="95"/>
    <x v="0"/>
    <x v="0"/>
    <x v="176"/>
    <x v="0"/>
    <x v="176"/>
    <x v="0"/>
    <x v="4"/>
    <x v="0"/>
    <x v="0"/>
    <x v="30"/>
  </r>
  <r>
    <x v="1"/>
    <x v="4"/>
    <x v="49"/>
    <x v="4"/>
    <x v="137"/>
    <x v="96"/>
    <x v="0"/>
    <x v="0"/>
    <x v="137"/>
    <x v="0"/>
    <x v="137"/>
    <x v="0"/>
    <x v="0"/>
    <x v="3"/>
    <x v="0"/>
    <x v="29"/>
  </r>
  <r>
    <x v="1"/>
    <x v="4"/>
    <x v="49"/>
    <x v="14"/>
    <x v="62"/>
    <x v="97"/>
    <x v="0"/>
    <x v="0"/>
    <x v="62"/>
    <x v="0"/>
    <x v="62"/>
    <x v="0"/>
    <x v="0"/>
    <x v="2"/>
    <x v="0"/>
    <x v="28"/>
  </r>
  <r>
    <x v="1"/>
    <x v="4"/>
    <x v="49"/>
    <x v="12"/>
    <x v="275"/>
    <x v="98"/>
    <x v="0"/>
    <x v="0"/>
    <x v="275"/>
    <x v="122"/>
    <x v="275"/>
    <x v="122"/>
    <x v="0"/>
    <x v="1"/>
    <x v="0"/>
    <x v="27"/>
  </r>
  <r>
    <x v="1"/>
    <x v="4"/>
    <x v="50"/>
    <x v="17"/>
    <x v="174"/>
    <x v="99"/>
    <x v="0"/>
    <x v="0"/>
    <x v="174"/>
    <x v="0"/>
    <x v="174"/>
    <x v="0"/>
    <x v="5"/>
    <x v="0"/>
    <x v="0"/>
    <x v="26"/>
  </r>
  <r>
    <x v="1"/>
    <x v="4"/>
    <x v="50"/>
    <x v="12"/>
    <x v="53"/>
    <x v="100"/>
    <x v="0"/>
    <x v="0"/>
    <x v="53"/>
    <x v="0"/>
    <x v="53"/>
    <x v="0"/>
    <x v="0"/>
    <x v="4"/>
    <x v="0"/>
    <x v="25"/>
  </r>
  <r>
    <x v="1"/>
    <x v="4"/>
    <x v="50"/>
    <x v="14"/>
    <x v="9"/>
    <x v="101"/>
    <x v="0"/>
    <x v="0"/>
    <x v="9"/>
    <x v="0"/>
    <x v="9"/>
    <x v="0"/>
    <x v="0"/>
    <x v="3"/>
    <x v="0"/>
    <x v="24"/>
  </r>
  <r>
    <x v="1"/>
    <x v="4"/>
    <x v="50"/>
    <x v="12"/>
    <x v="81"/>
    <x v="102"/>
    <x v="0"/>
    <x v="0"/>
    <x v="81"/>
    <x v="0"/>
    <x v="81"/>
    <x v="0"/>
    <x v="0"/>
    <x v="2"/>
    <x v="0"/>
    <x v="23"/>
  </r>
  <r>
    <x v="1"/>
    <x v="4"/>
    <x v="50"/>
    <x v="17"/>
    <x v="196"/>
    <x v="103"/>
    <x v="0"/>
    <x v="0"/>
    <x v="196"/>
    <x v="78"/>
    <x v="196"/>
    <x v="78"/>
    <x v="0"/>
    <x v="1"/>
    <x v="0"/>
    <x v="22"/>
  </r>
  <r>
    <x v="1"/>
    <x v="4"/>
    <x v="51"/>
    <x v="1"/>
    <x v="103"/>
    <x v="104"/>
    <x v="0"/>
    <x v="0"/>
    <x v="103"/>
    <x v="0"/>
    <x v="103"/>
    <x v="0"/>
    <x v="5"/>
    <x v="0"/>
    <x v="0"/>
    <x v="21"/>
  </r>
  <r>
    <x v="1"/>
    <x v="4"/>
    <x v="51"/>
    <x v="17"/>
    <x v="62"/>
    <x v="105"/>
    <x v="0"/>
    <x v="0"/>
    <x v="62"/>
    <x v="0"/>
    <x v="62"/>
    <x v="0"/>
    <x v="0"/>
    <x v="4"/>
    <x v="0"/>
    <x v="20"/>
  </r>
  <r>
    <x v="1"/>
    <x v="4"/>
    <x v="51"/>
    <x v="1"/>
    <x v="21"/>
    <x v="106"/>
    <x v="0"/>
    <x v="0"/>
    <x v="21"/>
    <x v="0"/>
    <x v="21"/>
    <x v="0"/>
    <x v="0"/>
    <x v="3"/>
    <x v="0"/>
    <x v="19"/>
  </r>
  <r>
    <x v="1"/>
    <x v="4"/>
    <x v="51"/>
    <x v="12"/>
    <x v="180"/>
    <x v="107"/>
    <x v="0"/>
    <x v="0"/>
    <x v="180"/>
    <x v="0"/>
    <x v="180"/>
    <x v="0"/>
    <x v="0"/>
    <x v="2"/>
    <x v="0"/>
    <x v="18"/>
  </r>
  <r>
    <x v="1"/>
    <x v="4"/>
    <x v="51"/>
    <x v="17"/>
    <x v="219"/>
    <x v="108"/>
    <x v="0"/>
    <x v="0"/>
    <x v="219"/>
    <x v="116"/>
    <x v="219"/>
    <x v="116"/>
    <x v="0"/>
    <x v="1"/>
    <x v="0"/>
    <x v="17"/>
  </r>
  <r>
    <x v="1"/>
    <x v="4"/>
    <x v="52"/>
    <x v="14"/>
    <x v="32"/>
    <x v="109"/>
    <x v="0"/>
    <x v="0"/>
    <x v="32"/>
    <x v="0"/>
    <x v="32"/>
    <x v="0"/>
    <x v="8"/>
    <x v="0"/>
    <x v="0"/>
    <x v="16"/>
  </r>
  <r>
    <x v="1"/>
    <x v="4"/>
    <x v="52"/>
    <x v="12"/>
    <x v="157"/>
    <x v="110"/>
    <x v="0"/>
    <x v="0"/>
    <x v="157"/>
    <x v="0"/>
    <x v="157"/>
    <x v="0"/>
    <x v="0"/>
    <x v="7"/>
    <x v="0"/>
    <x v="15"/>
  </r>
  <r>
    <x v="1"/>
    <x v="4"/>
    <x v="52"/>
    <x v="1"/>
    <x v="56"/>
    <x v="111"/>
    <x v="0"/>
    <x v="0"/>
    <x v="56"/>
    <x v="0"/>
    <x v="56"/>
    <x v="0"/>
    <x v="0"/>
    <x v="6"/>
    <x v="0"/>
    <x v="14"/>
  </r>
  <r>
    <x v="1"/>
    <x v="4"/>
    <x v="52"/>
    <x v="3"/>
    <x v="59"/>
    <x v="112"/>
    <x v="0"/>
    <x v="0"/>
    <x v="59"/>
    <x v="0"/>
    <x v="59"/>
    <x v="0"/>
    <x v="0"/>
    <x v="5"/>
    <x v="0"/>
    <x v="13"/>
  </r>
  <r>
    <x v="1"/>
    <x v="4"/>
    <x v="52"/>
    <x v="14"/>
    <x v="23"/>
    <x v="113"/>
    <x v="0"/>
    <x v="0"/>
    <x v="23"/>
    <x v="0"/>
    <x v="23"/>
    <x v="0"/>
    <x v="0"/>
    <x v="4"/>
    <x v="0"/>
    <x v="12"/>
  </r>
  <r>
    <x v="1"/>
    <x v="4"/>
    <x v="52"/>
    <x v="2"/>
    <x v="15"/>
    <x v="114"/>
    <x v="0"/>
    <x v="0"/>
    <x v="15"/>
    <x v="0"/>
    <x v="15"/>
    <x v="0"/>
    <x v="0"/>
    <x v="3"/>
    <x v="0"/>
    <x v="11"/>
  </r>
  <r>
    <x v="1"/>
    <x v="4"/>
    <x v="52"/>
    <x v="12"/>
    <x v="134"/>
    <x v="115"/>
    <x v="0"/>
    <x v="0"/>
    <x v="134"/>
    <x v="0"/>
    <x v="134"/>
    <x v="0"/>
    <x v="0"/>
    <x v="2"/>
    <x v="0"/>
    <x v="10"/>
  </r>
  <r>
    <x v="1"/>
    <x v="4"/>
    <x v="52"/>
    <x v="1"/>
    <x v="52"/>
    <x v="116"/>
    <x v="0"/>
    <x v="0"/>
    <x v="52"/>
    <x v="39"/>
    <x v="52"/>
    <x v="39"/>
    <x v="0"/>
    <x v="1"/>
    <x v="0"/>
    <x v="9"/>
  </r>
  <r>
    <x v="1"/>
    <x v="4"/>
    <x v="53"/>
    <x v="17"/>
    <x v="70"/>
    <x v="117"/>
    <x v="0"/>
    <x v="0"/>
    <x v="70"/>
    <x v="0"/>
    <x v="70"/>
    <x v="0"/>
    <x v="4"/>
    <x v="0"/>
    <x v="0"/>
    <x v="8"/>
  </r>
  <r>
    <x v="1"/>
    <x v="4"/>
    <x v="53"/>
    <x v="12"/>
    <x v="88"/>
    <x v="118"/>
    <x v="0"/>
    <x v="0"/>
    <x v="88"/>
    <x v="0"/>
    <x v="88"/>
    <x v="0"/>
    <x v="0"/>
    <x v="3"/>
    <x v="0"/>
    <x v="7"/>
  </r>
  <r>
    <x v="1"/>
    <x v="4"/>
    <x v="53"/>
    <x v="17"/>
    <x v="164"/>
    <x v="119"/>
    <x v="0"/>
    <x v="0"/>
    <x v="164"/>
    <x v="0"/>
    <x v="164"/>
    <x v="0"/>
    <x v="0"/>
    <x v="2"/>
    <x v="0"/>
    <x v="6"/>
  </r>
  <r>
    <x v="1"/>
    <x v="4"/>
    <x v="53"/>
    <x v="12"/>
    <x v="177"/>
    <x v="120"/>
    <x v="0"/>
    <x v="0"/>
    <x v="177"/>
    <x v="90"/>
    <x v="177"/>
    <x v="90"/>
    <x v="0"/>
    <x v="1"/>
    <x v="0"/>
    <x v="5"/>
  </r>
  <r>
    <x v="1"/>
    <x v="4"/>
    <x v="54"/>
    <x v="14"/>
    <x v="64"/>
    <x v="121"/>
    <x v="0"/>
    <x v="0"/>
    <x v="64"/>
    <x v="0"/>
    <x v="64"/>
    <x v="0"/>
    <x v="4"/>
    <x v="0"/>
    <x v="0"/>
    <x v="4"/>
  </r>
  <r>
    <x v="1"/>
    <x v="4"/>
    <x v="54"/>
    <x v="17"/>
    <x v="13"/>
    <x v="122"/>
    <x v="0"/>
    <x v="0"/>
    <x v="13"/>
    <x v="0"/>
    <x v="13"/>
    <x v="0"/>
    <x v="0"/>
    <x v="3"/>
    <x v="0"/>
    <x v="3"/>
  </r>
  <r>
    <x v="1"/>
    <x v="4"/>
    <x v="54"/>
    <x v="2"/>
    <x v="52"/>
    <x v="123"/>
    <x v="0"/>
    <x v="0"/>
    <x v="52"/>
    <x v="0"/>
    <x v="52"/>
    <x v="0"/>
    <x v="0"/>
    <x v="2"/>
    <x v="0"/>
    <x v="2"/>
  </r>
  <r>
    <x v="1"/>
    <x v="4"/>
    <x v="54"/>
    <x v="12"/>
    <x v="142"/>
    <x v="124"/>
    <x v="0"/>
    <x v="0"/>
    <x v="142"/>
    <x v="48"/>
    <x v="142"/>
    <x v="48"/>
    <x v="0"/>
    <x v="1"/>
    <x v="0"/>
    <x v="1"/>
  </r>
  <r>
    <x v="1"/>
    <x v="5"/>
    <x v="55"/>
    <x v="4"/>
    <x v="241"/>
    <x v="125"/>
    <x v="0"/>
    <x v="0"/>
    <x v="241"/>
    <x v="79"/>
    <x v="241"/>
    <x v="79"/>
    <x v="1"/>
    <x v="0"/>
    <x v="11"/>
    <x v="0"/>
  </r>
  <r>
    <x v="1"/>
    <x v="5"/>
    <x v="56"/>
    <x v="12"/>
    <x v="151"/>
    <x v="126"/>
    <x v="0"/>
    <x v="0"/>
    <x v="151"/>
    <x v="0"/>
    <x v="151"/>
    <x v="0"/>
    <x v="9"/>
    <x v="0"/>
    <x v="0"/>
    <x v="19"/>
  </r>
  <r>
    <x v="1"/>
    <x v="5"/>
    <x v="56"/>
    <x v="4"/>
    <x v="26"/>
    <x v="127"/>
    <x v="0"/>
    <x v="0"/>
    <x v="26"/>
    <x v="0"/>
    <x v="26"/>
    <x v="0"/>
    <x v="0"/>
    <x v="8"/>
    <x v="0"/>
    <x v="18"/>
  </r>
  <r>
    <x v="1"/>
    <x v="5"/>
    <x v="56"/>
    <x v="12"/>
    <x v="179"/>
    <x v="128"/>
    <x v="0"/>
    <x v="0"/>
    <x v="179"/>
    <x v="0"/>
    <x v="179"/>
    <x v="0"/>
    <x v="0"/>
    <x v="7"/>
    <x v="0"/>
    <x v="17"/>
  </r>
  <r>
    <x v="1"/>
    <x v="5"/>
    <x v="56"/>
    <x v="4"/>
    <x v="28"/>
    <x v="129"/>
    <x v="0"/>
    <x v="0"/>
    <x v="28"/>
    <x v="0"/>
    <x v="28"/>
    <x v="0"/>
    <x v="0"/>
    <x v="6"/>
    <x v="0"/>
    <x v="16"/>
  </r>
  <r>
    <x v="1"/>
    <x v="5"/>
    <x v="56"/>
    <x v="12"/>
    <x v="18"/>
    <x v="130"/>
    <x v="0"/>
    <x v="0"/>
    <x v="18"/>
    <x v="0"/>
    <x v="18"/>
    <x v="0"/>
    <x v="0"/>
    <x v="5"/>
    <x v="0"/>
    <x v="15"/>
  </r>
  <r>
    <x v="1"/>
    <x v="5"/>
    <x v="56"/>
    <x v="17"/>
    <x v="87"/>
    <x v="131"/>
    <x v="0"/>
    <x v="0"/>
    <x v="87"/>
    <x v="0"/>
    <x v="87"/>
    <x v="0"/>
    <x v="0"/>
    <x v="4"/>
    <x v="0"/>
    <x v="14"/>
  </r>
  <r>
    <x v="1"/>
    <x v="5"/>
    <x v="56"/>
    <x v="12"/>
    <x v="94"/>
    <x v="132"/>
    <x v="0"/>
    <x v="0"/>
    <x v="94"/>
    <x v="0"/>
    <x v="94"/>
    <x v="0"/>
    <x v="0"/>
    <x v="3"/>
    <x v="0"/>
    <x v="13"/>
  </r>
  <r>
    <x v="1"/>
    <x v="5"/>
    <x v="56"/>
    <x v="17"/>
    <x v="44"/>
    <x v="133"/>
    <x v="0"/>
    <x v="0"/>
    <x v="44"/>
    <x v="0"/>
    <x v="44"/>
    <x v="0"/>
    <x v="0"/>
    <x v="2"/>
    <x v="0"/>
    <x v="12"/>
  </r>
  <r>
    <x v="1"/>
    <x v="5"/>
    <x v="56"/>
    <x v="12"/>
    <x v="89"/>
    <x v="134"/>
    <x v="0"/>
    <x v="0"/>
    <x v="89"/>
    <x v="17"/>
    <x v="89"/>
    <x v="17"/>
    <x v="0"/>
    <x v="1"/>
    <x v="0"/>
    <x v="11"/>
  </r>
  <r>
    <x v="1"/>
    <x v="5"/>
    <x v="57"/>
    <x v="17"/>
    <x v="4"/>
    <x v="135"/>
    <x v="0"/>
    <x v="0"/>
    <x v="4"/>
    <x v="0"/>
    <x v="4"/>
    <x v="0"/>
    <x v="9"/>
    <x v="0"/>
    <x v="0"/>
    <x v="10"/>
  </r>
  <r>
    <x v="1"/>
    <x v="5"/>
    <x v="57"/>
    <x v="12"/>
    <x v="67"/>
    <x v="136"/>
    <x v="0"/>
    <x v="0"/>
    <x v="67"/>
    <x v="0"/>
    <x v="67"/>
    <x v="0"/>
    <x v="0"/>
    <x v="8"/>
    <x v="0"/>
    <x v="9"/>
  </r>
  <r>
    <x v="1"/>
    <x v="5"/>
    <x v="57"/>
    <x v="4"/>
    <x v="84"/>
    <x v="137"/>
    <x v="0"/>
    <x v="0"/>
    <x v="84"/>
    <x v="0"/>
    <x v="84"/>
    <x v="0"/>
    <x v="0"/>
    <x v="7"/>
    <x v="0"/>
    <x v="8"/>
  </r>
  <r>
    <x v="1"/>
    <x v="5"/>
    <x v="57"/>
    <x v="12"/>
    <x v="117"/>
    <x v="138"/>
    <x v="0"/>
    <x v="0"/>
    <x v="117"/>
    <x v="0"/>
    <x v="117"/>
    <x v="0"/>
    <x v="0"/>
    <x v="6"/>
    <x v="0"/>
    <x v="7"/>
  </r>
  <r>
    <x v="1"/>
    <x v="5"/>
    <x v="57"/>
    <x v="17"/>
    <x v="38"/>
    <x v="139"/>
    <x v="0"/>
    <x v="0"/>
    <x v="38"/>
    <x v="0"/>
    <x v="38"/>
    <x v="0"/>
    <x v="0"/>
    <x v="5"/>
    <x v="0"/>
    <x v="6"/>
  </r>
  <r>
    <x v="1"/>
    <x v="5"/>
    <x v="57"/>
    <x v="12"/>
    <x v="4"/>
    <x v="140"/>
    <x v="0"/>
    <x v="0"/>
    <x v="4"/>
    <x v="0"/>
    <x v="4"/>
    <x v="0"/>
    <x v="0"/>
    <x v="4"/>
    <x v="0"/>
    <x v="5"/>
  </r>
  <r>
    <x v="1"/>
    <x v="5"/>
    <x v="57"/>
    <x v="17"/>
    <x v="27"/>
    <x v="141"/>
    <x v="0"/>
    <x v="0"/>
    <x v="27"/>
    <x v="0"/>
    <x v="27"/>
    <x v="0"/>
    <x v="0"/>
    <x v="3"/>
    <x v="0"/>
    <x v="4"/>
  </r>
  <r>
    <x v="1"/>
    <x v="5"/>
    <x v="57"/>
    <x v="12"/>
    <x v="1"/>
    <x v="142"/>
    <x v="0"/>
    <x v="0"/>
    <x v="1"/>
    <x v="0"/>
    <x v="1"/>
    <x v="0"/>
    <x v="0"/>
    <x v="2"/>
    <x v="0"/>
    <x v="3"/>
  </r>
  <r>
    <x v="1"/>
    <x v="5"/>
    <x v="57"/>
    <x v="17"/>
    <x v="98"/>
    <x v="143"/>
    <x v="0"/>
    <x v="0"/>
    <x v="98"/>
    <x v="10"/>
    <x v="98"/>
    <x v="10"/>
    <x v="0"/>
    <x v="1"/>
    <x v="0"/>
    <x v="2"/>
  </r>
  <r>
    <x v="1"/>
    <x v="5"/>
    <x v="58"/>
    <x v="17"/>
    <x v="79"/>
    <x v="144"/>
    <x v="0"/>
    <x v="0"/>
    <x v="79"/>
    <x v="5"/>
    <x v="79"/>
    <x v="5"/>
    <x v="1"/>
    <x v="0"/>
    <x v="0"/>
    <x v="1"/>
  </r>
  <r>
    <x v="1"/>
    <x v="6"/>
    <x v="82"/>
    <x v="12"/>
    <x v="170"/>
    <x v="145"/>
    <x v="0"/>
    <x v="0"/>
    <x v="170"/>
    <x v="0"/>
    <x v="170"/>
    <x v="0"/>
    <x v="2"/>
    <x v="0"/>
    <x v="2"/>
    <x v="0"/>
  </r>
  <r>
    <x v="1"/>
    <x v="6"/>
    <x v="82"/>
    <x v="17"/>
    <x v="43"/>
    <x v="146"/>
    <x v="0"/>
    <x v="0"/>
    <x v="43"/>
    <x v="53"/>
    <x v="43"/>
    <x v="53"/>
    <x v="0"/>
    <x v="1"/>
    <x v="0"/>
    <x v="1"/>
  </r>
  <r>
    <x v="2"/>
    <x v="7"/>
    <x v="83"/>
    <x v="9"/>
    <x v="74"/>
    <x v="0"/>
    <x v="0"/>
    <x v="0"/>
    <x v="74"/>
    <x v="3"/>
    <x v="74"/>
    <x v="3"/>
    <x v="1"/>
    <x v="0"/>
    <x v="1"/>
    <x v="0"/>
  </r>
  <r>
    <x v="2"/>
    <x v="0"/>
    <x v="0"/>
    <x v="5"/>
    <x v="289"/>
    <x v="1"/>
    <x v="0"/>
    <x v="0"/>
    <x v="289"/>
    <x v="115"/>
    <x v="289"/>
    <x v="115"/>
    <x v="1"/>
    <x v="0"/>
    <x v="8"/>
    <x v="0"/>
  </r>
  <r>
    <x v="2"/>
    <x v="0"/>
    <x v="1"/>
    <x v="15"/>
    <x v="152"/>
    <x v="2"/>
    <x v="0"/>
    <x v="0"/>
    <x v="152"/>
    <x v="24"/>
    <x v="152"/>
    <x v="24"/>
    <x v="1"/>
    <x v="0"/>
    <x v="0"/>
    <x v="15"/>
  </r>
  <r>
    <x v="2"/>
    <x v="0"/>
    <x v="2"/>
    <x v="4"/>
    <x v="169"/>
    <x v="3"/>
    <x v="0"/>
    <x v="0"/>
    <x v="169"/>
    <x v="0"/>
    <x v="169"/>
    <x v="0"/>
    <x v="2"/>
    <x v="0"/>
    <x v="0"/>
    <x v="14"/>
  </r>
  <r>
    <x v="2"/>
    <x v="0"/>
    <x v="2"/>
    <x v="17"/>
    <x v="283"/>
    <x v="4"/>
    <x v="0"/>
    <x v="0"/>
    <x v="283"/>
    <x v="155"/>
    <x v="283"/>
    <x v="155"/>
    <x v="0"/>
    <x v="1"/>
    <x v="0"/>
    <x v="13"/>
  </r>
  <r>
    <x v="2"/>
    <x v="0"/>
    <x v="3"/>
    <x v="12"/>
    <x v="264"/>
    <x v="5"/>
    <x v="0"/>
    <x v="0"/>
    <x v="264"/>
    <x v="88"/>
    <x v="264"/>
    <x v="88"/>
    <x v="1"/>
    <x v="0"/>
    <x v="0"/>
    <x v="12"/>
  </r>
  <r>
    <x v="2"/>
    <x v="0"/>
    <x v="4"/>
    <x v="4"/>
    <x v="281"/>
    <x v="6"/>
    <x v="0"/>
    <x v="0"/>
    <x v="281"/>
    <x v="0"/>
    <x v="281"/>
    <x v="0"/>
    <x v="2"/>
    <x v="0"/>
    <x v="0"/>
    <x v="11"/>
  </r>
  <r>
    <x v="2"/>
    <x v="0"/>
    <x v="4"/>
    <x v="17"/>
    <x v="251"/>
    <x v="7"/>
    <x v="0"/>
    <x v="0"/>
    <x v="251"/>
    <x v="171"/>
    <x v="251"/>
    <x v="171"/>
    <x v="0"/>
    <x v="1"/>
    <x v="0"/>
    <x v="10"/>
  </r>
  <r>
    <x v="2"/>
    <x v="0"/>
    <x v="5"/>
    <x v="9"/>
    <x v="48"/>
    <x v="8"/>
    <x v="0"/>
    <x v="0"/>
    <x v="48"/>
    <x v="1"/>
    <x v="48"/>
    <x v="1"/>
    <x v="1"/>
    <x v="0"/>
    <x v="0"/>
    <x v="9"/>
  </r>
  <r>
    <x v="2"/>
    <x v="0"/>
    <x v="6"/>
    <x v="15"/>
    <x v="156"/>
    <x v="9"/>
    <x v="0"/>
    <x v="0"/>
    <x v="156"/>
    <x v="26"/>
    <x v="156"/>
    <x v="26"/>
    <x v="1"/>
    <x v="0"/>
    <x v="0"/>
    <x v="8"/>
  </r>
  <r>
    <x v="2"/>
    <x v="0"/>
    <x v="7"/>
    <x v="17"/>
    <x v="284"/>
    <x v="10"/>
    <x v="0"/>
    <x v="0"/>
    <x v="284"/>
    <x v="107"/>
    <x v="284"/>
    <x v="107"/>
    <x v="1"/>
    <x v="0"/>
    <x v="0"/>
    <x v="7"/>
  </r>
  <r>
    <x v="2"/>
    <x v="0"/>
    <x v="8"/>
    <x v="15"/>
    <x v="146"/>
    <x v="11"/>
    <x v="0"/>
    <x v="0"/>
    <x v="146"/>
    <x v="23"/>
    <x v="146"/>
    <x v="23"/>
    <x v="1"/>
    <x v="0"/>
    <x v="0"/>
    <x v="6"/>
  </r>
  <r>
    <x v="2"/>
    <x v="0"/>
    <x v="9"/>
    <x v="12"/>
    <x v="294"/>
    <x v="12"/>
    <x v="0"/>
    <x v="0"/>
    <x v="294"/>
    <x v="119"/>
    <x v="294"/>
    <x v="119"/>
    <x v="1"/>
    <x v="0"/>
    <x v="0"/>
    <x v="5"/>
  </r>
  <r>
    <x v="2"/>
    <x v="0"/>
    <x v="10"/>
    <x v="15"/>
    <x v="221"/>
    <x v="13"/>
    <x v="0"/>
    <x v="0"/>
    <x v="221"/>
    <x v="66"/>
    <x v="221"/>
    <x v="66"/>
    <x v="1"/>
    <x v="0"/>
    <x v="0"/>
    <x v="4"/>
  </r>
  <r>
    <x v="2"/>
    <x v="0"/>
    <x v="11"/>
    <x v="4"/>
    <x v="77"/>
    <x v="14"/>
    <x v="0"/>
    <x v="0"/>
    <x v="77"/>
    <x v="0"/>
    <x v="77"/>
    <x v="0"/>
    <x v="2"/>
    <x v="0"/>
    <x v="0"/>
    <x v="3"/>
  </r>
  <r>
    <x v="2"/>
    <x v="0"/>
    <x v="11"/>
    <x v="17"/>
    <x v="307"/>
    <x v="15"/>
    <x v="0"/>
    <x v="0"/>
    <x v="307"/>
    <x v="154"/>
    <x v="307"/>
    <x v="154"/>
    <x v="0"/>
    <x v="1"/>
    <x v="0"/>
    <x v="2"/>
  </r>
  <r>
    <x v="2"/>
    <x v="0"/>
    <x v="12"/>
    <x v="9"/>
    <x v="118"/>
    <x v="16"/>
    <x v="0"/>
    <x v="0"/>
    <x v="118"/>
    <x v="13"/>
    <x v="118"/>
    <x v="13"/>
    <x v="1"/>
    <x v="0"/>
    <x v="0"/>
    <x v="1"/>
  </r>
  <r>
    <x v="2"/>
    <x v="1"/>
    <x v="13"/>
    <x v="13"/>
    <x v="285"/>
    <x v="17"/>
    <x v="0"/>
    <x v="0"/>
    <x v="285"/>
    <x v="109"/>
    <x v="285"/>
    <x v="109"/>
    <x v="1"/>
    <x v="0"/>
    <x v="12"/>
    <x v="0"/>
  </r>
  <r>
    <x v="2"/>
    <x v="1"/>
    <x v="14"/>
    <x v="17"/>
    <x v="217"/>
    <x v="18"/>
    <x v="0"/>
    <x v="0"/>
    <x v="217"/>
    <x v="62"/>
    <x v="217"/>
    <x v="62"/>
    <x v="1"/>
    <x v="0"/>
    <x v="0"/>
    <x v="21"/>
  </r>
  <r>
    <x v="2"/>
    <x v="1"/>
    <x v="15"/>
    <x v="13"/>
    <x v="326"/>
    <x v="19"/>
    <x v="0"/>
    <x v="0"/>
    <x v="326"/>
    <x v="159"/>
    <x v="326"/>
    <x v="159"/>
    <x v="1"/>
    <x v="0"/>
    <x v="0"/>
    <x v="20"/>
  </r>
  <r>
    <x v="2"/>
    <x v="1"/>
    <x v="16"/>
    <x v="4"/>
    <x v="183"/>
    <x v="20"/>
    <x v="0"/>
    <x v="0"/>
    <x v="183"/>
    <x v="35"/>
    <x v="183"/>
    <x v="35"/>
    <x v="1"/>
    <x v="0"/>
    <x v="0"/>
    <x v="19"/>
  </r>
  <r>
    <x v="2"/>
    <x v="1"/>
    <x v="17"/>
    <x v="12"/>
    <x v="210"/>
    <x v="21"/>
    <x v="0"/>
    <x v="0"/>
    <x v="210"/>
    <x v="56"/>
    <x v="210"/>
    <x v="56"/>
    <x v="1"/>
    <x v="0"/>
    <x v="0"/>
    <x v="18"/>
  </r>
  <r>
    <x v="2"/>
    <x v="1"/>
    <x v="18"/>
    <x v="13"/>
    <x v="160"/>
    <x v="22"/>
    <x v="0"/>
    <x v="0"/>
    <x v="160"/>
    <x v="27"/>
    <x v="160"/>
    <x v="27"/>
    <x v="1"/>
    <x v="0"/>
    <x v="0"/>
    <x v="17"/>
  </r>
  <r>
    <x v="2"/>
    <x v="1"/>
    <x v="19"/>
    <x v="15"/>
    <x v="192"/>
    <x v="23"/>
    <x v="0"/>
    <x v="0"/>
    <x v="192"/>
    <x v="45"/>
    <x v="192"/>
    <x v="45"/>
    <x v="1"/>
    <x v="0"/>
    <x v="0"/>
    <x v="16"/>
  </r>
  <r>
    <x v="2"/>
    <x v="1"/>
    <x v="20"/>
    <x v="17"/>
    <x v="295"/>
    <x v="24"/>
    <x v="0"/>
    <x v="0"/>
    <x v="295"/>
    <x v="120"/>
    <x v="295"/>
    <x v="120"/>
    <x v="1"/>
    <x v="0"/>
    <x v="0"/>
    <x v="15"/>
  </r>
  <r>
    <x v="2"/>
    <x v="1"/>
    <x v="21"/>
    <x v="12"/>
    <x v="129"/>
    <x v="25"/>
    <x v="0"/>
    <x v="0"/>
    <x v="129"/>
    <x v="16"/>
    <x v="129"/>
    <x v="16"/>
    <x v="1"/>
    <x v="0"/>
    <x v="0"/>
    <x v="14"/>
  </r>
  <r>
    <x v="2"/>
    <x v="1"/>
    <x v="22"/>
    <x v="13"/>
    <x v="166"/>
    <x v="26"/>
    <x v="0"/>
    <x v="0"/>
    <x v="166"/>
    <x v="30"/>
    <x v="166"/>
    <x v="30"/>
    <x v="1"/>
    <x v="0"/>
    <x v="0"/>
    <x v="13"/>
  </r>
  <r>
    <x v="2"/>
    <x v="1"/>
    <x v="23"/>
    <x v="15"/>
    <x v="120"/>
    <x v="27"/>
    <x v="0"/>
    <x v="0"/>
    <x v="120"/>
    <x v="14"/>
    <x v="120"/>
    <x v="14"/>
    <x v="1"/>
    <x v="0"/>
    <x v="0"/>
    <x v="12"/>
  </r>
  <r>
    <x v="2"/>
    <x v="1"/>
    <x v="24"/>
    <x v="4"/>
    <x v="238"/>
    <x v="28"/>
    <x v="0"/>
    <x v="0"/>
    <x v="238"/>
    <x v="77"/>
    <x v="238"/>
    <x v="77"/>
    <x v="1"/>
    <x v="0"/>
    <x v="0"/>
    <x v="11"/>
  </r>
  <r>
    <x v="2"/>
    <x v="1"/>
    <x v="25"/>
    <x v="13"/>
    <x v="243"/>
    <x v="29"/>
    <x v="0"/>
    <x v="0"/>
    <x v="243"/>
    <x v="83"/>
    <x v="243"/>
    <x v="83"/>
    <x v="1"/>
    <x v="0"/>
    <x v="0"/>
    <x v="10"/>
  </r>
  <r>
    <x v="2"/>
    <x v="1"/>
    <x v="26"/>
    <x v="17"/>
    <x v="319"/>
    <x v="30"/>
    <x v="0"/>
    <x v="0"/>
    <x v="319"/>
    <x v="150"/>
    <x v="319"/>
    <x v="150"/>
    <x v="1"/>
    <x v="0"/>
    <x v="0"/>
    <x v="9"/>
  </r>
  <r>
    <x v="2"/>
    <x v="1"/>
    <x v="27"/>
    <x v="4"/>
    <x v="233"/>
    <x v="31"/>
    <x v="0"/>
    <x v="0"/>
    <x v="233"/>
    <x v="72"/>
    <x v="233"/>
    <x v="72"/>
    <x v="1"/>
    <x v="0"/>
    <x v="0"/>
    <x v="8"/>
  </r>
  <r>
    <x v="2"/>
    <x v="1"/>
    <x v="28"/>
    <x v="12"/>
    <x v="286"/>
    <x v="32"/>
    <x v="0"/>
    <x v="0"/>
    <x v="286"/>
    <x v="111"/>
    <x v="286"/>
    <x v="111"/>
    <x v="1"/>
    <x v="0"/>
    <x v="0"/>
    <x v="7"/>
  </r>
  <r>
    <x v="2"/>
    <x v="1"/>
    <x v="29"/>
    <x v="4"/>
    <x v="158"/>
    <x v="33"/>
    <x v="0"/>
    <x v="0"/>
    <x v="158"/>
    <x v="0"/>
    <x v="158"/>
    <x v="0"/>
    <x v="2"/>
    <x v="0"/>
    <x v="0"/>
    <x v="6"/>
  </r>
  <r>
    <x v="2"/>
    <x v="1"/>
    <x v="29"/>
    <x v="17"/>
    <x v="270"/>
    <x v="34"/>
    <x v="0"/>
    <x v="0"/>
    <x v="270"/>
    <x v="146"/>
    <x v="270"/>
    <x v="146"/>
    <x v="0"/>
    <x v="1"/>
    <x v="0"/>
    <x v="5"/>
  </r>
  <r>
    <x v="2"/>
    <x v="1"/>
    <x v="30"/>
    <x v="12"/>
    <x v="271"/>
    <x v="35"/>
    <x v="0"/>
    <x v="0"/>
    <x v="271"/>
    <x v="96"/>
    <x v="271"/>
    <x v="96"/>
    <x v="1"/>
    <x v="0"/>
    <x v="0"/>
    <x v="4"/>
  </r>
  <r>
    <x v="2"/>
    <x v="1"/>
    <x v="31"/>
    <x v="4"/>
    <x v="292"/>
    <x v="36"/>
    <x v="0"/>
    <x v="0"/>
    <x v="292"/>
    <x v="0"/>
    <x v="292"/>
    <x v="0"/>
    <x v="2"/>
    <x v="0"/>
    <x v="0"/>
    <x v="3"/>
  </r>
  <r>
    <x v="2"/>
    <x v="1"/>
    <x v="31"/>
    <x v="17"/>
    <x v="231"/>
    <x v="37"/>
    <x v="0"/>
    <x v="0"/>
    <x v="231"/>
    <x v="169"/>
    <x v="231"/>
    <x v="169"/>
    <x v="0"/>
    <x v="1"/>
    <x v="0"/>
    <x v="2"/>
  </r>
  <r>
    <x v="2"/>
    <x v="1"/>
    <x v="32"/>
    <x v="15"/>
    <x v="178"/>
    <x v="38"/>
    <x v="0"/>
    <x v="0"/>
    <x v="178"/>
    <x v="34"/>
    <x v="178"/>
    <x v="34"/>
    <x v="1"/>
    <x v="0"/>
    <x v="0"/>
    <x v="1"/>
  </r>
  <r>
    <x v="2"/>
    <x v="2"/>
    <x v="33"/>
    <x v="9"/>
    <x v="153"/>
    <x v="39"/>
    <x v="0"/>
    <x v="0"/>
    <x v="153"/>
    <x v="25"/>
    <x v="153"/>
    <x v="25"/>
    <x v="1"/>
    <x v="0"/>
    <x v="10"/>
    <x v="0"/>
  </r>
  <r>
    <x v="2"/>
    <x v="2"/>
    <x v="34"/>
    <x v="13"/>
    <x v="204"/>
    <x v="40"/>
    <x v="0"/>
    <x v="0"/>
    <x v="204"/>
    <x v="52"/>
    <x v="204"/>
    <x v="52"/>
    <x v="1"/>
    <x v="0"/>
    <x v="0"/>
    <x v="18"/>
  </r>
  <r>
    <x v="2"/>
    <x v="2"/>
    <x v="35"/>
    <x v="4"/>
    <x v="280"/>
    <x v="41"/>
    <x v="0"/>
    <x v="0"/>
    <x v="280"/>
    <x v="104"/>
    <x v="280"/>
    <x v="104"/>
    <x v="1"/>
    <x v="0"/>
    <x v="0"/>
    <x v="17"/>
  </r>
  <r>
    <x v="2"/>
    <x v="2"/>
    <x v="36"/>
    <x v="17"/>
    <x v="202"/>
    <x v="42"/>
    <x v="0"/>
    <x v="0"/>
    <x v="202"/>
    <x v="0"/>
    <x v="202"/>
    <x v="0"/>
    <x v="3"/>
    <x v="0"/>
    <x v="0"/>
    <x v="16"/>
  </r>
  <r>
    <x v="2"/>
    <x v="2"/>
    <x v="36"/>
    <x v="4"/>
    <x v="101"/>
    <x v="43"/>
    <x v="0"/>
    <x v="0"/>
    <x v="101"/>
    <x v="0"/>
    <x v="101"/>
    <x v="0"/>
    <x v="0"/>
    <x v="2"/>
    <x v="0"/>
    <x v="15"/>
  </r>
  <r>
    <x v="2"/>
    <x v="2"/>
    <x v="36"/>
    <x v="17"/>
    <x v="149"/>
    <x v="44"/>
    <x v="0"/>
    <x v="0"/>
    <x v="149"/>
    <x v="67"/>
    <x v="149"/>
    <x v="67"/>
    <x v="0"/>
    <x v="1"/>
    <x v="0"/>
    <x v="14"/>
  </r>
  <r>
    <x v="2"/>
    <x v="2"/>
    <x v="37"/>
    <x v="13"/>
    <x v="110"/>
    <x v="45"/>
    <x v="0"/>
    <x v="0"/>
    <x v="110"/>
    <x v="0"/>
    <x v="110"/>
    <x v="0"/>
    <x v="2"/>
    <x v="0"/>
    <x v="0"/>
    <x v="13"/>
  </r>
  <r>
    <x v="2"/>
    <x v="2"/>
    <x v="37"/>
    <x v="12"/>
    <x v="169"/>
    <x v="46"/>
    <x v="0"/>
    <x v="0"/>
    <x v="169"/>
    <x v="76"/>
    <x v="169"/>
    <x v="76"/>
    <x v="0"/>
    <x v="1"/>
    <x v="0"/>
    <x v="12"/>
  </r>
  <r>
    <x v="2"/>
    <x v="2"/>
    <x v="38"/>
    <x v="15"/>
    <x v="133"/>
    <x v="47"/>
    <x v="0"/>
    <x v="0"/>
    <x v="133"/>
    <x v="18"/>
    <x v="133"/>
    <x v="18"/>
    <x v="1"/>
    <x v="0"/>
    <x v="0"/>
    <x v="11"/>
  </r>
  <r>
    <x v="2"/>
    <x v="2"/>
    <x v="39"/>
    <x v="17"/>
    <x v="279"/>
    <x v="48"/>
    <x v="0"/>
    <x v="0"/>
    <x v="279"/>
    <x v="103"/>
    <x v="279"/>
    <x v="103"/>
    <x v="1"/>
    <x v="0"/>
    <x v="0"/>
    <x v="10"/>
  </r>
  <r>
    <x v="2"/>
    <x v="2"/>
    <x v="40"/>
    <x v="12"/>
    <x v="66"/>
    <x v="49"/>
    <x v="0"/>
    <x v="0"/>
    <x v="66"/>
    <x v="0"/>
    <x v="66"/>
    <x v="0"/>
    <x v="3"/>
    <x v="0"/>
    <x v="0"/>
    <x v="9"/>
  </r>
  <r>
    <x v="2"/>
    <x v="2"/>
    <x v="40"/>
    <x v="13"/>
    <x v="198"/>
    <x v="50"/>
    <x v="0"/>
    <x v="0"/>
    <x v="198"/>
    <x v="0"/>
    <x v="198"/>
    <x v="0"/>
    <x v="0"/>
    <x v="2"/>
    <x v="0"/>
    <x v="8"/>
  </r>
  <r>
    <x v="2"/>
    <x v="2"/>
    <x v="40"/>
    <x v="12"/>
    <x v="95"/>
    <x v="51"/>
    <x v="0"/>
    <x v="0"/>
    <x v="95"/>
    <x v="81"/>
    <x v="95"/>
    <x v="81"/>
    <x v="0"/>
    <x v="1"/>
    <x v="0"/>
    <x v="7"/>
  </r>
  <r>
    <x v="2"/>
    <x v="2"/>
    <x v="41"/>
    <x v="9"/>
    <x v="201"/>
    <x v="52"/>
    <x v="0"/>
    <x v="0"/>
    <x v="201"/>
    <x v="50"/>
    <x v="201"/>
    <x v="50"/>
    <x v="1"/>
    <x v="0"/>
    <x v="0"/>
    <x v="6"/>
  </r>
  <r>
    <x v="2"/>
    <x v="2"/>
    <x v="42"/>
    <x v="17"/>
    <x v="263"/>
    <x v="53"/>
    <x v="0"/>
    <x v="0"/>
    <x v="263"/>
    <x v="0"/>
    <x v="263"/>
    <x v="0"/>
    <x v="2"/>
    <x v="0"/>
    <x v="0"/>
    <x v="5"/>
  </r>
  <r>
    <x v="2"/>
    <x v="2"/>
    <x v="42"/>
    <x v="4"/>
    <x v="63"/>
    <x v="54"/>
    <x v="0"/>
    <x v="0"/>
    <x v="63"/>
    <x v="108"/>
    <x v="63"/>
    <x v="108"/>
    <x v="0"/>
    <x v="1"/>
    <x v="0"/>
    <x v="4"/>
  </r>
  <r>
    <x v="2"/>
    <x v="2"/>
    <x v="43"/>
    <x v="17"/>
    <x v="165"/>
    <x v="55"/>
    <x v="0"/>
    <x v="0"/>
    <x v="165"/>
    <x v="0"/>
    <x v="165"/>
    <x v="0"/>
    <x v="3"/>
    <x v="0"/>
    <x v="0"/>
    <x v="3"/>
  </r>
  <r>
    <x v="2"/>
    <x v="2"/>
    <x v="43"/>
    <x v="4"/>
    <x v="154"/>
    <x v="56"/>
    <x v="0"/>
    <x v="0"/>
    <x v="154"/>
    <x v="0"/>
    <x v="154"/>
    <x v="0"/>
    <x v="0"/>
    <x v="2"/>
    <x v="0"/>
    <x v="2"/>
  </r>
  <r>
    <x v="2"/>
    <x v="2"/>
    <x v="43"/>
    <x v="17"/>
    <x v="64"/>
    <x v="57"/>
    <x v="0"/>
    <x v="0"/>
    <x v="64"/>
    <x v="54"/>
    <x v="64"/>
    <x v="54"/>
    <x v="0"/>
    <x v="1"/>
    <x v="0"/>
    <x v="1"/>
  </r>
  <r>
    <x v="2"/>
    <x v="3"/>
    <x v="44"/>
    <x v="17"/>
    <x v="199"/>
    <x v="58"/>
    <x v="0"/>
    <x v="0"/>
    <x v="199"/>
    <x v="49"/>
    <x v="199"/>
    <x v="49"/>
    <x v="1"/>
    <x v="0"/>
    <x v="10"/>
    <x v="0"/>
  </r>
  <r>
    <x v="2"/>
    <x v="3"/>
    <x v="45"/>
    <x v="12"/>
    <x v="163"/>
    <x v="59"/>
    <x v="0"/>
    <x v="0"/>
    <x v="163"/>
    <x v="0"/>
    <x v="163"/>
    <x v="0"/>
    <x v="3"/>
    <x v="0"/>
    <x v="0"/>
    <x v="18"/>
  </r>
  <r>
    <x v="2"/>
    <x v="3"/>
    <x v="45"/>
    <x v="13"/>
    <x v="102"/>
    <x v="60"/>
    <x v="0"/>
    <x v="0"/>
    <x v="102"/>
    <x v="0"/>
    <x v="102"/>
    <x v="0"/>
    <x v="0"/>
    <x v="2"/>
    <x v="0"/>
    <x v="17"/>
  </r>
  <r>
    <x v="2"/>
    <x v="3"/>
    <x v="45"/>
    <x v="12"/>
    <x v="236"/>
    <x v="61"/>
    <x v="0"/>
    <x v="0"/>
    <x v="236"/>
    <x v="100"/>
    <x v="236"/>
    <x v="100"/>
    <x v="0"/>
    <x v="1"/>
    <x v="0"/>
    <x v="16"/>
  </r>
  <r>
    <x v="2"/>
    <x v="3"/>
    <x v="46"/>
    <x v="4"/>
    <x v="226"/>
    <x v="62"/>
    <x v="0"/>
    <x v="0"/>
    <x v="226"/>
    <x v="70"/>
    <x v="226"/>
    <x v="70"/>
    <x v="1"/>
    <x v="0"/>
    <x v="0"/>
    <x v="15"/>
  </r>
  <r>
    <x v="2"/>
    <x v="3"/>
    <x v="47"/>
    <x v="17"/>
    <x v="234"/>
    <x v="63"/>
    <x v="0"/>
    <x v="0"/>
    <x v="234"/>
    <x v="73"/>
    <x v="234"/>
    <x v="73"/>
    <x v="1"/>
    <x v="0"/>
    <x v="0"/>
    <x v="14"/>
  </r>
  <r>
    <x v="2"/>
    <x v="3"/>
    <x v="48"/>
    <x v="12"/>
    <x v="311"/>
    <x v="64"/>
    <x v="0"/>
    <x v="0"/>
    <x v="311"/>
    <x v="139"/>
    <x v="311"/>
    <x v="139"/>
    <x v="1"/>
    <x v="0"/>
    <x v="0"/>
    <x v="13"/>
  </r>
  <r>
    <x v="2"/>
    <x v="3"/>
    <x v="49"/>
    <x v="17"/>
    <x v="215"/>
    <x v="65"/>
    <x v="0"/>
    <x v="0"/>
    <x v="215"/>
    <x v="60"/>
    <x v="215"/>
    <x v="60"/>
    <x v="1"/>
    <x v="0"/>
    <x v="0"/>
    <x v="12"/>
  </r>
  <r>
    <x v="2"/>
    <x v="3"/>
    <x v="50"/>
    <x v="4"/>
    <x v="244"/>
    <x v="66"/>
    <x v="0"/>
    <x v="0"/>
    <x v="244"/>
    <x v="84"/>
    <x v="244"/>
    <x v="84"/>
    <x v="1"/>
    <x v="0"/>
    <x v="0"/>
    <x v="11"/>
  </r>
  <r>
    <x v="2"/>
    <x v="3"/>
    <x v="51"/>
    <x v="15"/>
    <x v="150"/>
    <x v="67"/>
    <x v="0"/>
    <x v="0"/>
    <x v="150"/>
    <x v="0"/>
    <x v="150"/>
    <x v="0"/>
    <x v="3"/>
    <x v="0"/>
    <x v="0"/>
    <x v="10"/>
  </r>
  <r>
    <x v="2"/>
    <x v="3"/>
    <x v="51"/>
    <x v="19"/>
    <x v="93"/>
    <x v="68"/>
    <x v="0"/>
    <x v="0"/>
    <x v="93"/>
    <x v="0"/>
    <x v="93"/>
    <x v="0"/>
    <x v="0"/>
    <x v="2"/>
    <x v="0"/>
    <x v="9"/>
  </r>
  <r>
    <x v="2"/>
    <x v="3"/>
    <x v="51"/>
    <x v="15"/>
    <x v="58"/>
    <x v="69"/>
    <x v="0"/>
    <x v="0"/>
    <x v="58"/>
    <x v="22"/>
    <x v="58"/>
    <x v="22"/>
    <x v="0"/>
    <x v="1"/>
    <x v="0"/>
    <x v="8"/>
  </r>
  <r>
    <x v="2"/>
    <x v="3"/>
    <x v="52"/>
    <x v="13"/>
    <x v="282"/>
    <x v="70"/>
    <x v="0"/>
    <x v="0"/>
    <x v="282"/>
    <x v="105"/>
    <x v="282"/>
    <x v="105"/>
    <x v="1"/>
    <x v="0"/>
    <x v="0"/>
    <x v="7"/>
  </r>
  <r>
    <x v="2"/>
    <x v="3"/>
    <x v="53"/>
    <x v="17"/>
    <x v="189"/>
    <x v="71"/>
    <x v="0"/>
    <x v="0"/>
    <x v="189"/>
    <x v="42"/>
    <x v="189"/>
    <x v="42"/>
    <x v="1"/>
    <x v="0"/>
    <x v="0"/>
    <x v="6"/>
  </r>
  <r>
    <x v="2"/>
    <x v="3"/>
    <x v="54"/>
    <x v="4"/>
    <x v="245"/>
    <x v="72"/>
    <x v="0"/>
    <x v="0"/>
    <x v="245"/>
    <x v="85"/>
    <x v="245"/>
    <x v="85"/>
    <x v="1"/>
    <x v="0"/>
    <x v="0"/>
    <x v="5"/>
  </r>
  <r>
    <x v="2"/>
    <x v="3"/>
    <x v="55"/>
    <x v="13"/>
    <x v="139"/>
    <x v="73"/>
    <x v="0"/>
    <x v="0"/>
    <x v="139"/>
    <x v="0"/>
    <x v="139"/>
    <x v="0"/>
    <x v="2"/>
    <x v="0"/>
    <x v="0"/>
    <x v="4"/>
  </r>
  <r>
    <x v="2"/>
    <x v="3"/>
    <x v="55"/>
    <x v="12"/>
    <x v="148"/>
    <x v="74"/>
    <x v="0"/>
    <x v="0"/>
    <x v="148"/>
    <x v="82"/>
    <x v="148"/>
    <x v="82"/>
    <x v="0"/>
    <x v="1"/>
    <x v="0"/>
    <x v="3"/>
  </r>
  <r>
    <x v="2"/>
    <x v="3"/>
    <x v="56"/>
    <x v="17"/>
    <x v="216"/>
    <x v="75"/>
    <x v="0"/>
    <x v="0"/>
    <x v="216"/>
    <x v="61"/>
    <x v="216"/>
    <x v="61"/>
    <x v="1"/>
    <x v="0"/>
    <x v="0"/>
    <x v="2"/>
  </r>
  <r>
    <x v="2"/>
    <x v="3"/>
    <x v="57"/>
    <x v="13"/>
    <x v="325"/>
    <x v="76"/>
    <x v="0"/>
    <x v="0"/>
    <x v="325"/>
    <x v="158"/>
    <x v="325"/>
    <x v="158"/>
    <x v="1"/>
    <x v="0"/>
    <x v="0"/>
    <x v="1"/>
  </r>
  <r>
    <x v="2"/>
    <x v="4"/>
    <x v="58"/>
    <x v="15"/>
    <x v="187"/>
    <x v="77"/>
    <x v="0"/>
    <x v="0"/>
    <x v="187"/>
    <x v="37"/>
    <x v="187"/>
    <x v="37"/>
    <x v="1"/>
    <x v="0"/>
    <x v="17"/>
    <x v="0"/>
  </r>
  <r>
    <x v="2"/>
    <x v="4"/>
    <x v="59"/>
    <x v="17"/>
    <x v="302"/>
    <x v="78"/>
    <x v="0"/>
    <x v="0"/>
    <x v="302"/>
    <x v="129"/>
    <x v="302"/>
    <x v="129"/>
    <x v="1"/>
    <x v="0"/>
    <x v="0"/>
    <x v="52"/>
  </r>
  <r>
    <x v="2"/>
    <x v="4"/>
    <x v="60"/>
    <x v="4"/>
    <x v="134"/>
    <x v="79"/>
    <x v="0"/>
    <x v="0"/>
    <x v="134"/>
    <x v="19"/>
    <x v="134"/>
    <x v="19"/>
    <x v="1"/>
    <x v="0"/>
    <x v="0"/>
    <x v="51"/>
  </r>
  <r>
    <x v="2"/>
    <x v="4"/>
    <x v="61"/>
    <x v="12"/>
    <x v="257"/>
    <x v="80"/>
    <x v="0"/>
    <x v="0"/>
    <x v="257"/>
    <x v="86"/>
    <x v="257"/>
    <x v="86"/>
    <x v="1"/>
    <x v="0"/>
    <x v="0"/>
    <x v="50"/>
  </r>
  <r>
    <x v="2"/>
    <x v="4"/>
    <x v="62"/>
    <x v="17"/>
    <x v="293"/>
    <x v="81"/>
    <x v="0"/>
    <x v="0"/>
    <x v="293"/>
    <x v="118"/>
    <x v="293"/>
    <x v="118"/>
    <x v="1"/>
    <x v="0"/>
    <x v="0"/>
    <x v="49"/>
  </r>
  <r>
    <x v="2"/>
    <x v="4"/>
    <x v="63"/>
    <x v="13"/>
    <x v="97"/>
    <x v="82"/>
    <x v="0"/>
    <x v="0"/>
    <x v="97"/>
    <x v="8"/>
    <x v="97"/>
    <x v="8"/>
    <x v="1"/>
    <x v="0"/>
    <x v="0"/>
    <x v="48"/>
  </r>
  <r>
    <x v="2"/>
    <x v="4"/>
    <x v="64"/>
    <x v="4"/>
    <x v="55"/>
    <x v="83"/>
    <x v="0"/>
    <x v="0"/>
    <x v="55"/>
    <x v="0"/>
    <x v="55"/>
    <x v="0"/>
    <x v="7"/>
    <x v="0"/>
    <x v="0"/>
    <x v="47"/>
  </r>
  <r>
    <x v="2"/>
    <x v="4"/>
    <x v="64"/>
    <x v="17"/>
    <x v="65"/>
    <x v="84"/>
    <x v="0"/>
    <x v="0"/>
    <x v="65"/>
    <x v="0"/>
    <x v="65"/>
    <x v="0"/>
    <x v="0"/>
    <x v="6"/>
    <x v="0"/>
    <x v="46"/>
  </r>
  <r>
    <x v="2"/>
    <x v="4"/>
    <x v="64"/>
    <x v="4"/>
    <x v="16"/>
    <x v="85"/>
    <x v="0"/>
    <x v="0"/>
    <x v="16"/>
    <x v="0"/>
    <x v="16"/>
    <x v="0"/>
    <x v="0"/>
    <x v="5"/>
    <x v="0"/>
    <x v="45"/>
  </r>
  <r>
    <x v="2"/>
    <x v="4"/>
    <x v="64"/>
    <x v="17"/>
    <x v="24"/>
    <x v="86"/>
    <x v="0"/>
    <x v="0"/>
    <x v="24"/>
    <x v="0"/>
    <x v="24"/>
    <x v="0"/>
    <x v="0"/>
    <x v="4"/>
    <x v="0"/>
    <x v="44"/>
  </r>
  <r>
    <x v="2"/>
    <x v="4"/>
    <x v="64"/>
    <x v="4"/>
    <x v="3"/>
    <x v="87"/>
    <x v="0"/>
    <x v="0"/>
    <x v="3"/>
    <x v="0"/>
    <x v="3"/>
    <x v="0"/>
    <x v="0"/>
    <x v="3"/>
    <x v="0"/>
    <x v="43"/>
  </r>
  <r>
    <x v="2"/>
    <x v="4"/>
    <x v="64"/>
    <x v="17"/>
    <x v="141"/>
    <x v="88"/>
    <x v="0"/>
    <x v="0"/>
    <x v="141"/>
    <x v="0"/>
    <x v="141"/>
    <x v="0"/>
    <x v="0"/>
    <x v="2"/>
    <x v="0"/>
    <x v="42"/>
  </r>
  <r>
    <x v="2"/>
    <x v="4"/>
    <x v="64"/>
    <x v="4"/>
    <x v="54"/>
    <x v="89"/>
    <x v="0"/>
    <x v="0"/>
    <x v="54"/>
    <x v="47"/>
    <x v="54"/>
    <x v="47"/>
    <x v="0"/>
    <x v="1"/>
    <x v="0"/>
    <x v="41"/>
  </r>
  <r>
    <x v="2"/>
    <x v="4"/>
    <x v="65"/>
    <x v="12"/>
    <x v="186"/>
    <x v="90"/>
    <x v="0"/>
    <x v="0"/>
    <x v="186"/>
    <x v="36"/>
    <x v="186"/>
    <x v="36"/>
    <x v="1"/>
    <x v="0"/>
    <x v="0"/>
    <x v="40"/>
  </r>
  <r>
    <x v="2"/>
    <x v="4"/>
    <x v="66"/>
    <x v="17"/>
    <x v="161"/>
    <x v="91"/>
    <x v="0"/>
    <x v="0"/>
    <x v="161"/>
    <x v="28"/>
    <x v="161"/>
    <x v="28"/>
    <x v="1"/>
    <x v="0"/>
    <x v="0"/>
    <x v="39"/>
  </r>
  <r>
    <x v="2"/>
    <x v="4"/>
    <x v="67"/>
    <x v="12"/>
    <x v="209"/>
    <x v="92"/>
    <x v="0"/>
    <x v="0"/>
    <x v="209"/>
    <x v="55"/>
    <x v="209"/>
    <x v="55"/>
    <x v="1"/>
    <x v="0"/>
    <x v="0"/>
    <x v="38"/>
  </r>
  <r>
    <x v="2"/>
    <x v="4"/>
    <x v="68"/>
    <x v="9"/>
    <x v="168"/>
    <x v="93"/>
    <x v="0"/>
    <x v="0"/>
    <x v="168"/>
    <x v="31"/>
    <x v="168"/>
    <x v="31"/>
    <x v="1"/>
    <x v="0"/>
    <x v="0"/>
    <x v="37"/>
  </r>
  <r>
    <x v="2"/>
    <x v="4"/>
    <x v="69"/>
    <x v="4"/>
    <x v="214"/>
    <x v="94"/>
    <x v="0"/>
    <x v="0"/>
    <x v="214"/>
    <x v="59"/>
    <x v="214"/>
    <x v="59"/>
    <x v="1"/>
    <x v="0"/>
    <x v="0"/>
    <x v="36"/>
  </r>
  <r>
    <x v="2"/>
    <x v="4"/>
    <x v="70"/>
    <x v="12"/>
    <x v="223"/>
    <x v="95"/>
    <x v="0"/>
    <x v="0"/>
    <x v="223"/>
    <x v="0"/>
    <x v="223"/>
    <x v="0"/>
    <x v="2"/>
    <x v="0"/>
    <x v="0"/>
    <x v="35"/>
  </r>
  <r>
    <x v="2"/>
    <x v="4"/>
    <x v="70"/>
    <x v="15"/>
    <x v="25"/>
    <x v="96"/>
    <x v="0"/>
    <x v="0"/>
    <x v="25"/>
    <x v="74"/>
    <x v="25"/>
    <x v="74"/>
    <x v="0"/>
    <x v="1"/>
    <x v="0"/>
    <x v="34"/>
  </r>
  <r>
    <x v="2"/>
    <x v="4"/>
    <x v="71"/>
    <x v="17"/>
    <x v="239"/>
    <x v="97"/>
    <x v="0"/>
    <x v="0"/>
    <x v="239"/>
    <x v="0"/>
    <x v="239"/>
    <x v="0"/>
    <x v="3"/>
    <x v="0"/>
    <x v="0"/>
    <x v="33"/>
  </r>
  <r>
    <x v="2"/>
    <x v="4"/>
    <x v="71"/>
    <x v="9"/>
    <x v="57"/>
    <x v="98"/>
    <x v="0"/>
    <x v="0"/>
    <x v="57"/>
    <x v="0"/>
    <x v="57"/>
    <x v="0"/>
    <x v="0"/>
    <x v="2"/>
    <x v="0"/>
    <x v="32"/>
  </r>
  <r>
    <x v="2"/>
    <x v="4"/>
    <x v="71"/>
    <x v="17"/>
    <x v="22"/>
    <x v="99"/>
    <x v="0"/>
    <x v="0"/>
    <x v="22"/>
    <x v="7"/>
    <x v="22"/>
    <x v="7"/>
    <x v="0"/>
    <x v="1"/>
    <x v="0"/>
    <x v="31"/>
  </r>
  <r>
    <x v="2"/>
    <x v="4"/>
    <x v="72"/>
    <x v="15"/>
    <x v="20"/>
    <x v="100"/>
    <x v="0"/>
    <x v="0"/>
    <x v="20"/>
    <x v="0"/>
    <x v="20"/>
    <x v="0"/>
    <x v="5"/>
    <x v="0"/>
    <x v="0"/>
    <x v="30"/>
  </r>
  <r>
    <x v="2"/>
    <x v="4"/>
    <x v="72"/>
    <x v="1"/>
    <x v="31"/>
    <x v="101"/>
    <x v="0"/>
    <x v="0"/>
    <x v="31"/>
    <x v="0"/>
    <x v="31"/>
    <x v="0"/>
    <x v="0"/>
    <x v="4"/>
    <x v="0"/>
    <x v="29"/>
  </r>
  <r>
    <x v="2"/>
    <x v="4"/>
    <x v="72"/>
    <x v="4"/>
    <x v="40"/>
    <x v="102"/>
    <x v="0"/>
    <x v="0"/>
    <x v="40"/>
    <x v="0"/>
    <x v="40"/>
    <x v="0"/>
    <x v="0"/>
    <x v="3"/>
    <x v="0"/>
    <x v="28"/>
  </r>
  <r>
    <x v="2"/>
    <x v="4"/>
    <x v="72"/>
    <x v="17"/>
    <x v="206"/>
    <x v="103"/>
    <x v="0"/>
    <x v="0"/>
    <x v="206"/>
    <x v="0"/>
    <x v="206"/>
    <x v="0"/>
    <x v="0"/>
    <x v="2"/>
    <x v="0"/>
    <x v="27"/>
  </r>
  <r>
    <x v="2"/>
    <x v="4"/>
    <x v="72"/>
    <x v="9"/>
    <x v="17"/>
    <x v="104"/>
    <x v="0"/>
    <x v="0"/>
    <x v="17"/>
    <x v="63"/>
    <x v="17"/>
    <x v="63"/>
    <x v="0"/>
    <x v="1"/>
    <x v="0"/>
    <x v="26"/>
  </r>
  <r>
    <x v="2"/>
    <x v="4"/>
    <x v="73"/>
    <x v="4"/>
    <x v="114"/>
    <x v="105"/>
    <x v="0"/>
    <x v="0"/>
    <x v="114"/>
    <x v="12"/>
    <x v="114"/>
    <x v="12"/>
    <x v="1"/>
    <x v="0"/>
    <x v="0"/>
    <x v="25"/>
  </r>
  <r>
    <x v="2"/>
    <x v="4"/>
    <x v="74"/>
    <x v="12"/>
    <x v="273"/>
    <x v="106"/>
    <x v="0"/>
    <x v="0"/>
    <x v="273"/>
    <x v="98"/>
    <x v="273"/>
    <x v="98"/>
    <x v="1"/>
    <x v="0"/>
    <x v="0"/>
    <x v="24"/>
  </r>
  <r>
    <x v="2"/>
    <x v="4"/>
    <x v="75"/>
    <x v="17"/>
    <x v="213"/>
    <x v="107"/>
    <x v="0"/>
    <x v="0"/>
    <x v="213"/>
    <x v="58"/>
    <x v="213"/>
    <x v="58"/>
    <x v="1"/>
    <x v="0"/>
    <x v="0"/>
    <x v="23"/>
  </r>
  <r>
    <x v="2"/>
    <x v="4"/>
    <x v="76"/>
    <x v="4"/>
    <x v="115"/>
    <x v="108"/>
    <x v="0"/>
    <x v="0"/>
    <x v="115"/>
    <x v="0"/>
    <x v="115"/>
    <x v="0"/>
    <x v="2"/>
    <x v="0"/>
    <x v="0"/>
    <x v="22"/>
  </r>
  <r>
    <x v="2"/>
    <x v="4"/>
    <x v="76"/>
    <x v="17"/>
    <x v="7"/>
    <x v="109"/>
    <x v="0"/>
    <x v="0"/>
    <x v="7"/>
    <x v="15"/>
    <x v="7"/>
    <x v="15"/>
    <x v="0"/>
    <x v="1"/>
    <x v="0"/>
    <x v="21"/>
  </r>
  <r>
    <x v="2"/>
    <x v="4"/>
    <x v="77"/>
    <x v="12"/>
    <x v="229"/>
    <x v="110"/>
    <x v="0"/>
    <x v="0"/>
    <x v="229"/>
    <x v="71"/>
    <x v="229"/>
    <x v="71"/>
    <x v="1"/>
    <x v="0"/>
    <x v="0"/>
    <x v="20"/>
  </r>
  <r>
    <x v="2"/>
    <x v="4"/>
    <x v="78"/>
    <x v="17"/>
    <x v="76"/>
    <x v="111"/>
    <x v="0"/>
    <x v="0"/>
    <x v="76"/>
    <x v="0"/>
    <x v="76"/>
    <x v="0"/>
    <x v="3"/>
    <x v="0"/>
    <x v="0"/>
    <x v="19"/>
  </r>
  <r>
    <x v="2"/>
    <x v="4"/>
    <x v="78"/>
    <x v="4"/>
    <x v="5"/>
    <x v="112"/>
    <x v="0"/>
    <x v="0"/>
    <x v="5"/>
    <x v="0"/>
    <x v="5"/>
    <x v="0"/>
    <x v="0"/>
    <x v="2"/>
    <x v="0"/>
    <x v="18"/>
  </r>
  <r>
    <x v="2"/>
    <x v="4"/>
    <x v="78"/>
    <x v="12"/>
    <x v="49"/>
    <x v="113"/>
    <x v="0"/>
    <x v="0"/>
    <x v="49"/>
    <x v="2"/>
    <x v="49"/>
    <x v="2"/>
    <x v="0"/>
    <x v="1"/>
    <x v="0"/>
    <x v="17"/>
  </r>
  <r>
    <x v="2"/>
    <x v="4"/>
    <x v="79"/>
    <x v="4"/>
    <x v="92"/>
    <x v="114"/>
    <x v="0"/>
    <x v="0"/>
    <x v="92"/>
    <x v="0"/>
    <x v="92"/>
    <x v="0"/>
    <x v="3"/>
    <x v="0"/>
    <x v="0"/>
    <x v="16"/>
  </r>
  <r>
    <x v="2"/>
    <x v="4"/>
    <x v="79"/>
    <x v="12"/>
    <x v="86"/>
    <x v="115"/>
    <x v="0"/>
    <x v="0"/>
    <x v="86"/>
    <x v="0"/>
    <x v="86"/>
    <x v="0"/>
    <x v="0"/>
    <x v="2"/>
    <x v="0"/>
    <x v="15"/>
  </r>
  <r>
    <x v="2"/>
    <x v="4"/>
    <x v="79"/>
    <x v="4"/>
    <x v="128"/>
    <x v="116"/>
    <x v="0"/>
    <x v="0"/>
    <x v="128"/>
    <x v="51"/>
    <x v="128"/>
    <x v="51"/>
    <x v="0"/>
    <x v="1"/>
    <x v="0"/>
    <x v="14"/>
  </r>
  <r>
    <x v="2"/>
    <x v="4"/>
    <x v="80"/>
    <x v="17"/>
    <x v="99"/>
    <x v="117"/>
    <x v="0"/>
    <x v="0"/>
    <x v="99"/>
    <x v="0"/>
    <x v="99"/>
    <x v="0"/>
    <x v="10"/>
    <x v="0"/>
    <x v="0"/>
    <x v="13"/>
  </r>
  <r>
    <x v="2"/>
    <x v="4"/>
    <x v="80"/>
    <x v="4"/>
    <x v="119"/>
    <x v="118"/>
    <x v="0"/>
    <x v="0"/>
    <x v="119"/>
    <x v="0"/>
    <x v="119"/>
    <x v="0"/>
    <x v="0"/>
    <x v="11"/>
    <x v="0"/>
    <x v="12"/>
  </r>
  <r>
    <x v="2"/>
    <x v="4"/>
    <x v="80"/>
    <x v="17"/>
    <x v="83"/>
    <x v="119"/>
    <x v="0"/>
    <x v="0"/>
    <x v="83"/>
    <x v="0"/>
    <x v="83"/>
    <x v="0"/>
    <x v="0"/>
    <x v="10"/>
    <x v="0"/>
    <x v="11"/>
  </r>
  <r>
    <x v="2"/>
    <x v="4"/>
    <x v="80"/>
    <x v="4"/>
    <x v="29"/>
    <x v="120"/>
    <x v="0"/>
    <x v="0"/>
    <x v="29"/>
    <x v="0"/>
    <x v="29"/>
    <x v="0"/>
    <x v="0"/>
    <x v="9"/>
    <x v="0"/>
    <x v="10"/>
  </r>
  <r>
    <x v="2"/>
    <x v="4"/>
    <x v="80"/>
    <x v="17"/>
    <x v="19"/>
    <x v="121"/>
    <x v="0"/>
    <x v="0"/>
    <x v="19"/>
    <x v="0"/>
    <x v="19"/>
    <x v="0"/>
    <x v="0"/>
    <x v="8"/>
    <x v="0"/>
    <x v="9"/>
  </r>
  <r>
    <x v="2"/>
    <x v="4"/>
    <x v="80"/>
    <x v="12"/>
    <x v="6"/>
    <x v="122"/>
    <x v="0"/>
    <x v="0"/>
    <x v="6"/>
    <x v="0"/>
    <x v="6"/>
    <x v="0"/>
    <x v="0"/>
    <x v="7"/>
    <x v="0"/>
    <x v="8"/>
  </r>
  <r>
    <x v="2"/>
    <x v="4"/>
    <x v="80"/>
    <x v="4"/>
    <x v="61"/>
    <x v="123"/>
    <x v="0"/>
    <x v="0"/>
    <x v="61"/>
    <x v="0"/>
    <x v="61"/>
    <x v="0"/>
    <x v="0"/>
    <x v="6"/>
    <x v="0"/>
    <x v="7"/>
  </r>
  <r>
    <x v="2"/>
    <x v="4"/>
    <x v="80"/>
    <x v="6"/>
    <x v="12"/>
    <x v="124"/>
    <x v="0"/>
    <x v="0"/>
    <x v="12"/>
    <x v="0"/>
    <x v="12"/>
    <x v="0"/>
    <x v="0"/>
    <x v="5"/>
    <x v="0"/>
    <x v="6"/>
  </r>
  <r>
    <x v="2"/>
    <x v="4"/>
    <x v="80"/>
    <x v="4"/>
    <x v="123"/>
    <x v="125"/>
    <x v="0"/>
    <x v="0"/>
    <x v="123"/>
    <x v="0"/>
    <x v="123"/>
    <x v="0"/>
    <x v="0"/>
    <x v="4"/>
    <x v="0"/>
    <x v="5"/>
  </r>
  <r>
    <x v="2"/>
    <x v="4"/>
    <x v="80"/>
    <x v="6"/>
    <x v="0"/>
    <x v="126"/>
    <x v="0"/>
    <x v="0"/>
    <x v="0"/>
    <x v="0"/>
    <x v="0"/>
    <x v="0"/>
    <x v="0"/>
    <x v="3"/>
    <x v="0"/>
    <x v="4"/>
  </r>
  <r>
    <x v="2"/>
    <x v="4"/>
    <x v="80"/>
    <x v="4"/>
    <x v="14"/>
    <x v="127"/>
    <x v="0"/>
    <x v="0"/>
    <x v="14"/>
    <x v="0"/>
    <x v="14"/>
    <x v="0"/>
    <x v="0"/>
    <x v="2"/>
    <x v="0"/>
    <x v="3"/>
  </r>
  <r>
    <x v="2"/>
    <x v="4"/>
    <x v="80"/>
    <x v="17"/>
    <x v="73"/>
    <x v="128"/>
    <x v="0"/>
    <x v="0"/>
    <x v="73"/>
    <x v="9"/>
    <x v="73"/>
    <x v="9"/>
    <x v="0"/>
    <x v="1"/>
    <x v="0"/>
    <x v="2"/>
  </r>
  <r>
    <x v="2"/>
    <x v="4"/>
    <x v="81"/>
    <x v="12"/>
    <x v="212"/>
    <x v="129"/>
    <x v="0"/>
    <x v="0"/>
    <x v="212"/>
    <x v="57"/>
    <x v="212"/>
    <x v="57"/>
    <x v="1"/>
    <x v="0"/>
    <x v="0"/>
    <x v="1"/>
  </r>
  <r>
    <x v="2"/>
    <x v="6"/>
    <x v="82"/>
    <x v="13"/>
    <x v="173"/>
    <x v="130"/>
    <x v="0"/>
    <x v="0"/>
    <x v="173"/>
    <x v="32"/>
    <x v="173"/>
    <x v="32"/>
    <x v="1"/>
    <x v="0"/>
    <x v="1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6">
  <r>
    <x v="0"/>
    <x v="21"/>
    <x v="2"/>
    <x v="24"/>
    <x v="0"/>
    <x v="0"/>
    <x v="1"/>
    <x v="24"/>
    <x v="7"/>
    <x v="12"/>
    <x v="7"/>
    <x v="1"/>
    <x v="0"/>
    <x v="1"/>
    <x v="0"/>
  </r>
  <r>
    <x v="0"/>
    <x v="0"/>
    <x v="2"/>
    <x v="29"/>
    <x v="1"/>
    <x v="0"/>
    <x v="0"/>
    <x v="29"/>
    <x v="15"/>
    <x v="16"/>
    <x v="15"/>
    <x v="1"/>
    <x v="0"/>
    <x v="0"/>
    <x v="35"/>
  </r>
  <r>
    <x v="0"/>
    <x v="1"/>
    <x v="2"/>
    <x v="35"/>
    <x v="2"/>
    <x v="0"/>
    <x v="0"/>
    <x v="35"/>
    <x v="22"/>
    <x v="0"/>
    <x v="22"/>
    <x v="1"/>
    <x v="0"/>
    <x v="0"/>
    <x v="34"/>
  </r>
  <r>
    <x v="0"/>
    <x v="2"/>
    <x v="2"/>
    <x v="26"/>
    <x v="3"/>
    <x v="0"/>
    <x v="0"/>
    <x v="26"/>
    <x v="10"/>
    <x v="0"/>
    <x v="10"/>
    <x v="1"/>
    <x v="0"/>
    <x v="0"/>
    <x v="33"/>
  </r>
  <r>
    <x v="0"/>
    <x v="3"/>
    <x v="2"/>
    <x v="33"/>
    <x v="4"/>
    <x v="0"/>
    <x v="0"/>
    <x v="33"/>
    <x v="20"/>
    <x v="0"/>
    <x v="20"/>
    <x v="1"/>
    <x v="0"/>
    <x v="0"/>
    <x v="32"/>
  </r>
  <r>
    <x v="0"/>
    <x v="4"/>
    <x v="2"/>
    <x v="23"/>
    <x v="5"/>
    <x v="0"/>
    <x v="0"/>
    <x v="23"/>
    <x v="5"/>
    <x v="0"/>
    <x v="5"/>
    <x v="1"/>
    <x v="0"/>
    <x v="0"/>
    <x v="31"/>
  </r>
  <r>
    <x v="0"/>
    <x v="5"/>
    <x v="2"/>
    <x v="34"/>
    <x v="6"/>
    <x v="0"/>
    <x v="0"/>
    <x v="34"/>
    <x v="21"/>
    <x v="0"/>
    <x v="21"/>
    <x v="1"/>
    <x v="0"/>
    <x v="0"/>
    <x v="30"/>
  </r>
  <r>
    <x v="0"/>
    <x v="6"/>
    <x v="0"/>
    <x v="27"/>
    <x v="7"/>
    <x v="0"/>
    <x v="0"/>
    <x v="27"/>
    <x v="11"/>
    <x v="0"/>
    <x v="11"/>
    <x v="1"/>
    <x v="0"/>
    <x v="0"/>
    <x v="29"/>
  </r>
  <r>
    <x v="0"/>
    <x v="7"/>
    <x v="3"/>
    <x v="22"/>
    <x v="8"/>
    <x v="0"/>
    <x v="0"/>
    <x v="22"/>
    <x v="4"/>
    <x v="0"/>
    <x v="4"/>
    <x v="1"/>
    <x v="0"/>
    <x v="0"/>
    <x v="28"/>
  </r>
  <r>
    <x v="0"/>
    <x v="8"/>
    <x v="2"/>
    <x v="32"/>
    <x v="9"/>
    <x v="0"/>
    <x v="0"/>
    <x v="32"/>
    <x v="18"/>
    <x v="0"/>
    <x v="18"/>
    <x v="1"/>
    <x v="0"/>
    <x v="0"/>
    <x v="27"/>
  </r>
  <r>
    <x v="0"/>
    <x v="9"/>
    <x v="0"/>
    <x v="28"/>
    <x v="10"/>
    <x v="0"/>
    <x v="0"/>
    <x v="28"/>
    <x v="13"/>
    <x v="0"/>
    <x v="13"/>
    <x v="1"/>
    <x v="0"/>
    <x v="0"/>
    <x v="26"/>
  </r>
  <r>
    <x v="0"/>
    <x v="10"/>
    <x v="1"/>
    <x v="16"/>
    <x v="11"/>
    <x v="0"/>
    <x v="0"/>
    <x v="16"/>
    <x v="0"/>
    <x v="7"/>
    <x v="0"/>
    <x v="2"/>
    <x v="0"/>
    <x v="0"/>
    <x v="25"/>
  </r>
  <r>
    <x v="0"/>
    <x v="10"/>
    <x v="2"/>
    <x v="13"/>
    <x v="12"/>
    <x v="0"/>
    <x v="0"/>
    <x v="13"/>
    <x v="8"/>
    <x v="0"/>
    <x v="8"/>
    <x v="0"/>
    <x v="1"/>
    <x v="0"/>
    <x v="24"/>
  </r>
  <r>
    <x v="0"/>
    <x v="11"/>
    <x v="3"/>
    <x v="18"/>
    <x v="13"/>
    <x v="0"/>
    <x v="0"/>
    <x v="18"/>
    <x v="0"/>
    <x v="8"/>
    <x v="0"/>
    <x v="2"/>
    <x v="0"/>
    <x v="0"/>
    <x v="23"/>
  </r>
  <r>
    <x v="0"/>
    <x v="11"/>
    <x v="2"/>
    <x v="4"/>
    <x v="14"/>
    <x v="0"/>
    <x v="0"/>
    <x v="4"/>
    <x v="3"/>
    <x v="0"/>
    <x v="3"/>
    <x v="0"/>
    <x v="1"/>
    <x v="0"/>
    <x v="22"/>
  </r>
  <r>
    <x v="0"/>
    <x v="12"/>
    <x v="2"/>
    <x v="30"/>
    <x v="15"/>
    <x v="0"/>
    <x v="0"/>
    <x v="30"/>
    <x v="16"/>
    <x v="0"/>
    <x v="16"/>
    <x v="1"/>
    <x v="0"/>
    <x v="0"/>
    <x v="21"/>
  </r>
  <r>
    <x v="0"/>
    <x v="13"/>
    <x v="2"/>
    <x v="10"/>
    <x v="16"/>
    <x v="0"/>
    <x v="0"/>
    <x v="10"/>
    <x v="0"/>
    <x v="3"/>
    <x v="0"/>
    <x v="2"/>
    <x v="0"/>
    <x v="0"/>
    <x v="20"/>
  </r>
  <r>
    <x v="0"/>
    <x v="13"/>
    <x v="0"/>
    <x v="21"/>
    <x v="17"/>
    <x v="0"/>
    <x v="0"/>
    <x v="21"/>
    <x v="12"/>
    <x v="0"/>
    <x v="12"/>
    <x v="0"/>
    <x v="1"/>
    <x v="0"/>
    <x v="19"/>
  </r>
  <r>
    <x v="0"/>
    <x v="14"/>
    <x v="1"/>
    <x v="20"/>
    <x v="18"/>
    <x v="0"/>
    <x v="0"/>
    <x v="20"/>
    <x v="0"/>
    <x v="10"/>
    <x v="0"/>
    <x v="2"/>
    <x v="0"/>
    <x v="0"/>
    <x v="18"/>
  </r>
  <r>
    <x v="0"/>
    <x v="14"/>
    <x v="2"/>
    <x v="15"/>
    <x v="19"/>
    <x v="0"/>
    <x v="0"/>
    <x v="15"/>
    <x v="14"/>
    <x v="0"/>
    <x v="14"/>
    <x v="0"/>
    <x v="1"/>
    <x v="0"/>
    <x v="17"/>
  </r>
  <r>
    <x v="0"/>
    <x v="15"/>
    <x v="3"/>
    <x v="19"/>
    <x v="20"/>
    <x v="0"/>
    <x v="0"/>
    <x v="19"/>
    <x v="2"/>
    <x v="0"/>
    <x v="2"/>
    <x v="1"/>
    <x v="0"/>
    <x v="0"/>
    <x v="16"/>
  </r>
  <r>
    <x v="0"/>
    <x v="16"/>
    <x v="2"/>
    <x v="2"/>
    <x v="21"/>
    <x v="0"/>
    <x v="0"/>
    <x v="2"/>
    <x v="0"/>
    <x v="2"/>
    <x v="0"/>
    <x v="3"/>
    <x v="0"/>
    <x v="0"/>
    <x v="15"/>
  </r>
  <r>
    <x v="0"/>
    <x v="16"/>
    <x v="0"/>
    <x v="11"/>
    <x v="22"/>
    <x v="0"/>
    <x v="0"/>
    <x v="11"/>
    <x v="0"/>
    <x v="4"/>
    <x v="0"/>
    <x v="0"/>
    <x v="2"/>
    <x v="0"/>
    <x v="14"/>
  </r>
  <r>
    <x v="0"/>
    <x v="16"/>
    <x v="1"/>
    <x v="17"/>
    <x v="23"/>
    <x v="0"/>
    <x v="0"/>
    <x v="17"/>
    <x v="9"/>
    <x v="0"/>
    <x v="9"/>
    <x v="0"/>
    <x v="1"/>
    <x v="0"/>
    <x v="13"/>
  </r>
  <r>
    <x v="0"/>
    <x v="17"/>
    <x v="2"/>
    <x v="25"/>
    <x v="24"/>
    <x v="0"/>
    <x v="0"/>
    <x v="25"/>
    <x v="0"/>
    <x v="13"/>
    <x v="0"/>
    <x v="4"/>
    <x v="0"/>
    <x v="0"/>
    <x v="12"/>
  </r>
  <r>
    <x v="0"/>
    <x v="17"/>
    <x v="3"/>
    <x v="9"/>
    <x v="25"/>
    <x v="0"/>
    <x v="0"/>
    <x v="9"/>
    <x v="0"/>
    <x v="14"/>
    <x v="0"/>
    <x v="0"/>
    <x v="3"/>
    <x v="0"/>
    <x v="11"/>
  </r>
  <r>
    <x v="0"/>
    <x v="17"/>
    <x v="2"/>
    <x v="5"/>
    <x v="26"/>
    <x v="0"/>
    <x v="0"/>
    <x v="5"/>
    <x v="0"/>
    <x v="15"/>
    <x v="0"/>
    <x v="0"/>
    <x v="2"/>
    <x v="0"/>
    <x v="10"/>
  </r>
  <r>
    <x v="0"/>
    <x v="17"/>
    <x v="0"/>
    <x v="8"/>
    <x v="27"/>
    <x v="0"/>
    <x v="0"/>
    <x v="8"/>
    <x v="19"/>
    <x v="0"/>
    <x v="19"/>
    <x v="0"/>
    <x v="1"/>
    <x v="0"/>
    <x v="9"/>
  </r>
  <r>
    <x v="0"/>
    <x v="18"/>
    <x v="2"/>
    <x v="31"/>
    <x v="28"/>
    <x v="0"/>
    <x v="0"/>
    <x v="31"/>
    <x v="17"/>
    <x v="0"/>
    <x v="17"/>
    <x v="1"/>
    <x v="0"/>
    <x v="0"/>
    <x v="8"/>
  </r>
  <r>
    <x v="0"/>
    <x v="19"/>
    <x v="2"/>
    <x v="14"/>
    <x v="29"/>
    <x v="0"/>
    <x v="0"/>
    <x v="14"/>
    <x v="1"/>
    <x v="0"/>
    <x v="1"/>
    <x v="1"/>
    <x v="0"/>
    <x v="0"/>
    <x v="7"/>
  </r>
  <r>
    <x v="0"/>
    <x v="20"/>
    <x v="0"/>
    <x v="1"/>
    <x v="30"/>
    <x v="0"/>
    <x v="0"/>
    <x v="1"/>
    <x v="0"/>
    <x v="1"/>
    <x v="0"/>
    <x v="5"/>
    <x v="0"/>
    <x v="0"/>
    <x v="6"/>
  </r>
  <r>
    <x v="0"/>
    <x v="20"/>
    <x v="2"/>
    <x v="12"/>
    <x v="31"/>
    <x v="0"/>
    <x v="0"/>
    <x v="12"/>
    <x v="0"/>
    <x v="5"/>
    <x v="0"/>
    <x v="0"/>
    <x v="5"/>
    <x v="0"/>
    <x v="5"/>
  </r>
  <r>
    <x v="0"/>
    <x v="20"/>
    <x v="0"/>
    <x v="0"/>
    <x v="32"/>
    <x v="0"/>
    <x v="0"/>
    <x v="0"/>
    <x v="0"/>
    <x v="6"/>
    <x v="0"/>
    <x v="0"/>
    <x v="4"/>
    <x v="0"/>
    <x v="4"/>
  </r>
  <r>
    <x v="0"/>
    <x v="20"/>
    <x v="2"/>
    <x v="3"/>
    <x v="33"/>
    <x v="0"/>
    <x v="0"/>
    <x v="3"/>
    <x v="0"/>
    <x v="9"/>
    <x v="0"/>
    <x v="0"/>
    <x v="3"/>
    <x v="0"/>
    <x v="3"/>
  </r>
  <r>
    <x v="0"/>
    <x v="20"/>
    <x v="0"/>
    <x v="6"/>
    <x v="34"/>
    <x v="0"/>
    <x v="0"/>
    <x v="6"/>
    <x v="0"/>
    <x v="11"/>
    <x v="0"/>
    <x v="0"/>
    <x v="2"/>
    <x v="0"/>
    <x v="2"/>
  </r>
  <r>
    <x v="0"/>
    <x v="20"/>
    <x v="2"/>
    <x v="7"/>
    <x v="35"/>
    <x v="0"/>
    <x v="0"/>
    <x v="7"/>
    <x v="6"/>
    <x v="0"/>
    <x v="6"/>
    <x v="0"/>
    <x v="1"/>
    <x v="0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0">
  <r>
    <x v="0"/>
    <x v="27"/>
    <x v="2"/>
    <x v="69"/>
    <x v="0"/>
    <x v="0"/>
    <x v="1"/>
    <x v="69"/>
    <x v="22"/>
    <x v="37"/>
    <x v="22"/>
    <x v="1"/>
    <x v="0"/>
    <x v="1"/>
    <x v="0"/>
  </r>
  <r>
    <x v="0"/>
    <x v="0"/>
    <x v="4"/>
    <x v="43"/>
    <x v="1"/>
    <x v="0"/>
    <x v="0"/>
    <x v="43"/>
    <x v="5"/>
    <x v="42"/>
    <x v="5"/>
    <x v="1"/>
    <x v="0"/>
    <x v="0"/>
    <x v="69"/>
  </r>
  <r>
    <x v="0"/>
    <x v="1"/>
    <x v="2"/>
    <x v="67"/>
    <x v="2"/>
    <x v="0"/>
    <x v="0"/>
    <x v="67"/>
    <x v="11"/>
    <x v="0"/>
    <x v="11"/>
    <x v="1"/>
    <x v="0"/>
    <x v="0"/>
    <x v="68"/>
  </r>
  <r>
    <x v="0"/>
    <x v="2"/>
    <x v="3"/>
    <x v="51"/>
    <x v="3"/>
    <x v="0"/>
    <x v="0"/>
    <x v="51"/>
    <x v="0"/>
    <x v="18"/>
    <x v="0"/>
    <x v="2"/>
    <x v="0"/>
    <x v="0"/>
    <x v="67"/>
  </r>
  <r>
    <x v="0"/>
    <x v="2"/>
    <x v="2"/>
    <x v="47"/>
    <x v="4"/>
    <x v="0"/>
    <x v="0"/>
    <x v="47"/>
    <x v="19"/>
    <x v="0"/>
    <x v="19"/>
    <x v="0"/>
    <x v="1"/>
    <x v="0"/>
    <x v="66"/>
  </r>
  <r>
    <x v="0"/>
    <x v="3"/>
    <x v="2"/>
    <x v="21"/>
    <x v="5"/>
    <x v="0"/>
    <x v="0"/>
    <x v="21"/>
    <x v="0"/>
    <x v="7"/>
    <x v="0"/>
    <x v="2"/>
    <x v="0"/>
    <x v="0"/>
    <x v="65"/>
  </r>
  <r>
    <x v="0"/>
    <x v="3"/>
    <x v="0"/>
    <x v="62"/>
    <x v="6"/>
    <x v="0"/>
    <x v="0"/>
    <x v="62"/>
    <x v="16"/>
    <x v="0"/>
    <x v="16"/>
    <x v="0"/>
    <x v="1"/>
    <x v="0"/>
    <x v="64"/>
  </r>
  <r>
    <x v="0"/>
    <x v="4"/>
    <x v="3"/>
    <x v="42"/>
    <x v="7"/>
    <x v="0"/>
    <x v="0"/>
    <x v="42"/>
    <x v="0"/>
    <x v="15"/>
    <x v="0"/>
    <x v="6"/>
    <x v="0"/>
    <x v="0"/>
    <x v="63"/>
  </r>
  <r>
    <x v="0"/>
    <x v="4"/>
    <x v="0"/>
    <x v="16"/>
    <x v="8"/>
    <x v="0"/>
    <x v="0"/>
    <x v="16"/>
    <x v="0"/>
    <x v="19"/>
    <x v="0"/>
    <x v="0"/>
    <x v="5"/>
    <x v="0"/>
    <x v="62"/>
  </r>
  <r>
    <x v="0"/>
    <x v="4"/>
    <x v="2"/>
    <x v="19"/>
    <x v="9"/>
    <x v="0"/>
    <x v="0"/>
    <x v="19"/>
    <x v="0"/>
    <x v="30"/>
    <x v="0"/>
    <x v="0"/>
    <x v="4"/>
    <x v="0"/>
    <x v="61"/>
  </r>
  <r>
    <x v="0"/>
    <x v="4"/>
    <x v="3"/>
    <x v="53"/>
    <x v="10"/>
    <x v="0"/>
    <x v="0"/>
    <x v="53"/>
    <x v="0"/>
    <x v="39"/>
    <x v="0"/>
    <x v="0"/>
    <x v="3"/>
    <x v="0"/>
    <x v="60"/>
  </r>
  <r>
    <x v="0"/>
    <x v="4"/>
    <x v="2"/>
    <x v="38"/>
    <x v="11"/>
    <x v="0"/>
    <x v="0"/>
    <x v="38"/>
    <x v="0"/>
    <x v="43"/>
    <x v="0"/>
    <x v="0"/>
    <x v="2"/>
    <x v="0"/>
    <x v="59"/>
  </r>
  <r>
    <x v="0"/>
    <x v="4"/>
    <x v="0"/>
    <x v="46"/>
    <x v="12"/>
    <x v="0"/>
    <x v="0"/>
    <x v="46"/>
    <x v="28"/>
    <x v="0"/>
    <x v="28"/>
    <x v="0"/>
    <x v="1"/>
    <x v="0"/>
    <x v="58"/>
  </r>
  <r>
    <x v="0"/>
    <x v="5"/>
    <x v="2"/>
    <x v="37"/>
    <x v="13"/>
    <x v="0"/>
    <x v="0"/>
    <x v="37"/>
    <x v="0"/>
    <x v="14"/>
    <x v="0"/>
    <x v="7"/>
    <x v="0"/>
    <x v="0"/>
    <x v="57"/>
  </r>
  <r>
    <x v="0"/>
    <x v="5"/>
    <x v="0"/>
    <x v="34"/>
    <x v="14"/>
    <x v="0"/>
    <x v="0"/>
    <x v="34"/>
    <x v="0"/>
    <x v="24"/>
    <x v="0"/>
    <x v="0"/>
    <x v="6"/>
    <x v="0"/>
    <x v="56"/>
  </r>
  <r>
    <x v="0"/>
    <x v="5"/>
    <x v="2"/>
    <x v="28"/>
    <x v="15"/>
    <x v="0"/>
    <x v="0"/>
    <x v="28"/>
    <x v="0"/>
    <x v="32"/>
    <x v="0"/>
    <x v="0"/>
    <x v="5"/>
    <x v="0"/>
    <x v="55"/>
  </r>
  <r>
    <x v="0"/>
    <x v="5"/>
    <x v="0"/>
    <x v="36"/>
    <x v="16"/>
    <x v="0"/>
    <x v="0"/>
    <x v="36"/>
    <x v="0"/>
    <x v="38"/>
    <x v="0"/>
    <x v="0"/>
    <x v="4"/>
    <x v="0"/>
    <x v="54"/>
  </r>
  <r>
    <x v="0"/>
    <x v="5"/>
    <x v="3"/>
    <x v="11"/>
    <x v="17"/>
    <x v="0"/>
    <x v="0"/>
    <x v="11"/>
    <x v="0"/>
    <x v="40"/>
    <x v="0"/>
    <x v="0"/>
    <x v="3"/>
    <x v="0"/>
    <x v="53"/>
  </r>
  <r>
    <x v="0"/>
    <x v="5"/>
    <x v="0"/>
    <x v="1"/>
    <x v="18"/>
    <x v="0"/>
    <x v="0"/>
    <x v="1"/>
    <x v="0"/>
    <x v="41"/>
    <x v="0"/>
    <x v="0"/>
    <x v="2"/>
    <x v="0"/>
    <x v="52"/>
  </r>
  <r>
    <x v="0"/>
    <x v="5"/>
    <x v="2"/>
    <x v="9"/>
    <x v="19"/>
    <x v="0"/>
    <x v="0"/>
    <x v="9"/>
    <x v="26"/>
    <x v="0"/>
    <x v="26"/>
    <x v="0"/>
    <x v="1"/>
    <x v="0"/>
    <x v="51"/>
  </r>
  <r>
    <x v="0"/>
    <x v="6"/>
    <x v="2"/>
    <x v="59"/>
    <x v="20"/>
    <x v="0"/>
    <x v="0"/>
    <x v="59"/>
    <x v="0"/>
    <x v="27"/>
    <x v="0"/>
    <x v="2"/>
    <x v="0"/>
    <x v="0"/>
    <x v="50"/>
  </r>
  <r>
    <x v="0"/>
    <x v="6"/>
    <x v="0"/>
    <x v="44"/>
    <x v="21"/>
    <x v="0"/>
    <x v="0"/>
    <x v="44"/>
    <x v="20"/>
    <x v="0"/>
    <x v="20"/>
    <x v="0"/>
    <x v="1"/>
    <x v="0"/>
    <x v="49"/>
  </r>
  <r>
    <x v="0"/>
    <x v="7"/>
    <x v="2"/>
    <x v="68"/>
    <x v="22"/>
    <x v="0"/>
    <x v="0"/>
    <x v="68"/>
    <x v="17"/>
    <x v="0"/>
    <x v="17"/>
    <x v="1"/>
    <x v="0"/>
    <x v="0"/>
    <x v="48"/>
  </r>
  <r>
    <x v="0"/>
    <x v="8"/>
    <x v="3"/>
    <x v="31"/>
    <x v="23"/>
    <x v="0"/>
    <x v="0"/>
    <x v="31"/>
    <x v="0"/>
    <x v="10"/>
    <x v="0"/>
    <x v="4"/>
    <x v="0"/>
    <x v="0"/>
    <x v="47"/>
  </r>
  <r>
    <x v="0"/>
    <x v="8"/>
    <x v="2"/>
    <x v="58"/>
    <x v="24"/>
    <x v="0"/>
    <x v="0"/>
    <x v="58"/>
    <x v="0"/>
    <x v="33"/>
    <x v="0"/>
    <x v="0"/>
    <x v="3"/>
    <x v="0"/>
    <x v="46"/>
  </r>
  <r>
    <x v="0"/>
    <x v="8"/>
    <x v="3"/>
    <x v="25"/>
    <x v="25"/>
    <x v="0"/>
    <x v="0"/>
    <x v="25"/>
    <x v="0"/>
    <x v="36"/>
    <x v="0"/>
    <x v="0"/>
    <x v="2"/>
    <x v="0"/>
    <x v="45"/>
  </r>
  <r>
    <x v="0"/>
    <x v="8"/>
    <x v="2"/>
    <x v="13"/>
    <x v="26"/>
    <x v="0"/>
    <x v="0"/>
    <x v="13"/>
    <x v="25"/>
    <x v="0"/>
    <x v="25"/>
    <x v="0"/>
    <x v="1"/>
    <x v="0"/>
    <x v="44"/>
  </r>
  <r>
    <x v="0"/>
    <x v="9"/>
    <x v="3"/>
    <x v="5"/>
    <x v="27"/>
    <x v="0"/>
    <x v="0"/>
    <x v="5"/>
    <x v="0"/>
    <x v="2"/>
    <x v="0"/>
    <x v="2"/>
    <x v="0"/>
    <x v="0"/>
    <x v="43"/>
  </r>
  <r>
    <x v="0"/>
    <x v="9"/>
    <x v="2"/>
    <x v="35"/>
    <x v="28"/>
    <x v="0"/>
    <x v="0"/>
    <x v="35"/>
    <x v="3"/>
    <x v="0"/>
    <x v="3"/>
    <x v="0"/>
    <x v="1"/>
    <x v="0"/>
    <x v="42"/>
  </r>
  <r>
    <x v="0"/>
    <x v="10"/>
    <x v="2"/>
    <x v="64"/>
    <x v="29"/>
    <x v="0"/>
    <x v="0"/>
    <x v="64"/>
    <x v="9"/>
    <x v="0"/>
    <x v="9"/>
    <x v="1"/>
    <x v="0"/>
    <x v="0"/>
    <x v="41"/>
  </r>
  <r>
    <x v="0"/>
    <x v="11"/>
    <x v="3"/>
    <x v="10"/>
    <x v="30"/>
    <x v="0"/>
    <x v="0"/>
    <x v="10"/>
    <x v="0"/>
    <x v="3"/>
    <x v="0"/>
    <x v="5"/>
    <x v="0"/>
    <x v="0"/>
    <x v="40"/>
  </r>
  <r>
    <x v="0"/>
    <x v="11"/>
    <x v="2"/>
    <x v="15"/>
    <x v="31"/>
    <x v="0"/>
    <x v="0"/>
    <x v="15"/>
    <x v="0"/>
    <x v="13"/>
    <x v="0"/>
    <x v="0"/>
    <x v="4"/>
    <x v="0"/>
    <x v="39"/>
  </r>
  <r>
    <x v="0"/>
    <x v="11"/>
    <x v="1"/>
    <x v="8"/>
    <x v="32"/>
    <x v="0"/>
    <x v="0"/>
    <x v="8"/>
    <x v="0"/>
    <x v="16"/>
    <x v="0"/>
    <x v="0"/>
    <x v="3"/>
    <x v="0"/>
    <x v="38"/>
  </r>
  <r>
    <x v="0"/>
    <x v="11"/>
    <x v="2"/>
    <x v="50"/>
    <x v="33"/>
    <x v="0"/>
    <x v="0"/>
    <x v="50"/>
    <x v="0"/>
    <x v="34"/>
    <x v="0"/>
    <x v="0"/>
    <x v="2"/>
    <x v="0"/>
    <x v="37"/>
  </r>
  <r>
    <x v="0"/>
    <x v="11"/>
    <x v="0"/>
    <x v="63"/>
    <x v="34"/>
    <x v="0"/>
    <x v="0"/>
    <x v="63"/>
    <x v="27"/>
    <x v="0"/>
    <x v="27"/>
    <x v="0"/>
    <x v="1"/>
    <x v="0"/>
    <x v="36"/>
  </r>
  <r>
    <x v="0"/>
    <x v="12"/>
    <x v="3"/>
    <x v="45"/>
    <x v="35"/>
    <x v="0"/>
    <x v="0"/>
    <x v="45"/>
    <x v="0"/>
    <x v="17"/>
    <x v="0"/>
    <x v="2"/>
    <x v="0"/>
    <x v="0"/>
    <x v="35"/>
  </r>
  <r>
    <x v="0"/>
    <x v="12"/>
    <x v="2"/>
    <x v="65"/>
    <x v="35"/>
    <x v="0"/>
    <x v="0"/>
    <x v="65"/>
    <x v="23"/>
    <x v="0"/>
    <x v="23"/>
    <x v="0"/>
    <x v="1"/>
    <x v="0"/>
    <x v="34"/>
  </r>
  <r>
    <x v="0"/>
    <x v="13"/>
    <x v="2"/>
    <x v="56"/>
    <x v="35"/>
    <x v="0"/>
    <x v="0"/>
    <x v="56"/>
    <x v="0"/>
    <x v="22"/>
    <x v="0"/>
    <x v="2"/>
    <x v="0"/>
    <x v="0"/>
    <x v="33"/>
  </r>
  <r>
    <x v="0"/>
    <x v="13"/>
    <x v="0"/>
    <x v="52"/>
    <x v="35"/>
    <x v="0"/>
    <x v="0"/>
    <x v="52"/>
    <x v="21"/>
    <x v="0"/>
    <x v="21"/>
    <x v="0"/>
    <x v="1"/>
    <x v="0"/>
    <x v="32"/>
  </r>
  <r>
    <x v="0"/>
    <x v="14"/>
    <x v="2"/>
    <x v="29"/>
    <x v="35"/>
    <x v="0"/>
    <x v="0"/>
    <x v="29"/>
    <x v="0"/>
    <x v="9"/>
    <x v="0"/>
    <x v="3"/>
    <x v="0"/>
    <x v="0"/>
    <x v="31"/>
  </r>
  <r>
    <x v="0"/>
    <x v="14"/>
    <x v="0"/>
    <x v="48"/>
    <x v="35"/>
    <x v="0"/>
    <x v="0"/>
    <x v="48"/>
    <x v="0"/>
    <x v="31"/>
    <x v="0"/>
    <x v="0"/>
    <x v="2"/>
    <x v="0"/>
    <x v="30"/>
  </r>
  <r>
    <x v="0"/>
    <x v="14"/>
    <x v="2"/>
    <x v="26"/>
    <x v="35"/>
    <x v="0"/>
    <x v="0"/>
    <x v="26"/>
    <x v="18"/>
    <x v="0"/>
    <x v="18"/>
    <x v="0"/>
    <x v="1"/>
    <x v="0"/>
    <x v="29"/>
  </r>
  <r>
    <x v="0"/>
    <x v="15"/>
    <x v="2"/>
    <x v="66"/>
    <x v="35"/>
    <x v="0"/>
    <x v="0"/>
    <x v="66"/>
    <x v="10"/>
    <x v="0"/>
    <x v="10"/>
    <x v="1"/>
    <x v="0"/>
    <x v="0"/>
    <x v="28"/>
  </r>
  <r>
    <x v="0"/>
    <x v="16"/>
    <x v="3"/>
    <x v="55"/>
    <x v="35"/>
    <x v="0"/>
    <x v="0"/>
    <x v="55"/>
    <x v="0"/>
    <x v="21"/>
    <x v="0"/>
    <x v="2"/>
    <x v="0"/>
    <x v="0"/>
    <x v="27"/>
  </r>
  <r>
    <x v="0"/>
    <x v="16"/>
    <x v="2"/>
    <x v="39"/>
    <x v="35"/>
    <x v="0"/>
    <x v="0"/>
    <x v="39"/>
    <x v="15"/>
    <x v="0"/>
    <x v="15"/>
    <x v="0"/>
    <x v="1"/>
    <x v="0"/>
    <x v="26"/>
  </r>
  <r>
    <x v="0"/>
    <x v="17"/>
    <x v="0"/>
    <x v="60"/>
    <x v="35"/>
    <x v="0"/>
    <x v="0"/>
    <x v="60"/>
    <x v="0"/>
    <x v="28"/>
    <x v="0"/>
    <x v="2"/>
    <x v="0"/>
    <x v="0"/>
    <x v="25"/>
  </r>
  <r>
    <x v="0"/>
    <x v="17"/>
    <x v="2"/>
    <x v="24"/>
    <x v="35"/>
    <x v="0"/>
    <x v="0"/>
    <x v="24"/>
    <x v="13"/>
    <x v="0"/>
    <x v="13"/>
    <x v="0"/>
    <x v="1"/>
    <x v="0"/>
    <x v="24"/>
  </r>
  <r>
    <x v="0"/>
    <x v="18"/>
    <x v="3"/>
    <x v="57"/>
    <x v="35"/>
    <x v="0"/>
    <x v="0"/>
    <x v="57"/>
    <x v="0"/>
    <x v="23"/>
    <x v="0"/>
    <x v="3"/>
    <x v="0"/>
    <x v="0"/>
    <x v="23"/>
  </r>
  <r>
    <x v="0"/>
    <x v="18"/>
    <x v="0"/>
    <x v="41"/>
    <x v="35"/>
    <x v="0"/>
    <x v="0"/>
    <x v="41"/>
    <x v="0"/>
    <x v="35"/>
    <x v="0"/>
    <x v="0"/>
    <x v="2"/>
    <x v="0"/>
    <x v="22"/>
  </r>
  <r>
    <x v="0"/>
    <x v="18"/>
    <x v="2"/>
    <x v="32"/>
    <x v="35"/>
    <x v="0"/>
    <x v="0"/>
    <x v="32"/>
    <x v="24"/>
    <x v="0"/>
    <x v="24"/>
    <x v="0"/>
    <x v="1"/>
    <x v="0"/>
    <x v="21"/>
  </r>
  <r>
    <x v="0"/>
    <x v="19"/>
    <x v="2"/>
    <x v="61"/>
    <x v="35"/>
    <x v="0"/>
    <x v="0"/>
    <x v="61"/>
    <x v="0"/>
    <x v="29"/>
    <x v="0"/>
    <x v="2"/>
    <x v="0"/>
    <x v="0"/>
    <x v="20"/>
  </r>
  <r>
    <x v="0"/>
    <x v="19"/>
    <x v="3"/>
    <x v="30"/>
    <x v="35"/>
    <x v="0"/>
    <x v="0"/>
    <x v="30"/>
    <x v="14"/>
    <x v="0"/>
    <x v="14"/>
    <x v="0"/>
    <x v="1"/>
    <x v="0"/>
    <x v="19"/>
  </r>
  <r>
    <x v="0"/>
    <x v="20"/>
    <x v="2"/>
    <x v="54"/>
    <x v="35"/>
    <x v="0"/>
    <x v="0"/>
    <x v="54"/>
    <x v="0"/>
    <x v="20"/>
    <x v="0"/>
    <x v="3"/>
    <x v="0"/>
    <x v="0"/>
    <x v="18"/>
  </r>
  <r>
    <x v="0"/>
    <x v="20"/>
    <x v="3"/>
    <x v="4"/>
    <x v="35"/>
    <x v="0"/>
    <x v="0"/>
    <x v="4"/>
    <x v="0"/>
    <x v="25"/>
    <x v="0"/>
    <x v="0"/>
    <x v="2"/>
    <x v="0"/>
    <x v="17"/>
  </r>
  <r>
    <x v="0"/>
    <x v="20"/>
    <x v="2"/>
    <x v="22"/>
    <x v="35"/>
    <x v="0"/>
    <x v="0"/>
    <x v="22"/>
    <x v="12"/>
    <x v="0"/>
    <x v="12"/>
    <x v="0"/>
    <x v="1"/>
    <x v="0"/>
    <x v="16"/>
  </r>
  <r>
    <x v="0"/>
    <x v="21"/>
    <x v="2"/>
    <x v="49"/>
    <x v="35"/>
    <x v="0"/>
    <x v="0"/>
    <x v="49"/>
    <x v="6"/>
    <x v="0"/>
    <x v="6"/>
    <x v="1"/>
    <x v="0"/>
    <x v="0"/>
    <x v="15"/>
  </r>
  <r>
    <x v="0"/>
    <x v="22"/>
    <x v="2"/>
    <x v="17"/>
    <x v="35"/>
    <x v="0"/>
    <x v="0"/>
    <x v="17"/>
    <x v="0"/>
    <x v="4"/>
    <x v="0"/>
    <x v="2"/>
    <x v="0"/>
    <x v="0"/>
    <x v="14"/>
  </r>
  <r>
    <x v="0"/>
    <x v="22"/>
    <x v="3"/>
    <x v="14"/>
    <x v="35"/>
    <x v="0"/>
    <x v="0"/>
    <x v="14"/>
    <x v="2"/>
    <x v="0"/>
    <x v="2"/>
    <x v="0"/>
    <x v="1"/>
    <x v="0"/>
    <x v="13"/>
  </r>
  <r>
    <x v="0"/>
    <x v="23"/>
    <x v="2"/>
    <x v="18"/>
    <x v="35"/>
    <x v="0"/>
    <x v="0"/>
    <x v="18"/>
    <x v="0"/>
    <x v="5"/>
    <x v="0"/>
    <x v="2"/>
    <x v="0"/>
    <x v="0"/>
    <x v="12"/>
  </r>
  <r>
    <x v="0"/>
    <x v="23"/>
    <x v="0"/>
    <x v="12"/>
    <x v="35"/>
    <x v="0"/>
    <x v="0"/>
    <x v="12"/>
    <x v="1"/>
    <x v="0"/>
    <x v="1"/>
    <x v="0"/>
    <x v="1"/>
    <x v="0"/>
    <x v="11"/>
  </r>
  <r>
    <x v="0"/>
    <x v="24"/>
    <x v="2"/>
    <x v="3"/>
    <x v="35"/>
    <x v="0"/>
    <x v="0"/>
    <x v="3"/>
    <x v="0"/>
    <x v="1"/>
    <x v="0"/>
    <x v="5"/>
    <x v="0"/>
    <x v="0"/>
    <x v="10"/>
  </r>
  <r>
    <x v="0"/>
    <x v="24"/>
    <x v="0"/>
    <x v="7"/>
    <x v="35"/>
    <x v="0"/>
    <x v="0"/>
    <x v="7"/>
    <x v="0"/>
    <x v="6"/>
    <x v="0"/>
    <x v="0"/>
    <x v="4"/>
    <x v="0"/>
    <x v="9"/>
  </r>
  <r>
    <x v="0"/>
    <x v="24"/>
    <x v="2"/>
    <x v="6"/>
    <x v="35"/>
    <x v="0"/>
    <x v="0"/>
    <x v="6"/>
    <x v="0"/>
    <x v="12"/>
    <x v="0"/>
    <x v="0"/>
    <x v="3"/>
    <x v="0"/>
    <x v="8"/>
  </r>
  <r>
    <x v="0"/>
    <x v="24"/>
    <x v="0"/>
    <x v="23"/>
    <x v="35"/>
    <x v="0"/>
    <x v="0"/>
    <x v="23"/>
    <x v="0"/>
    <x v="18"/>
    <x v="0"/>
    <x v="0"/>
    <x v="2"/>
    <x v="0"/>
    <x v="7"/>
  </r>
  <r>
    <x v="0"/>
    <x v="24"/>
    <x v="2"/>
    <x v="2"/>
    <x v="35"/>
    <x v="0"/>
    <x v="0"/>
    <x v="2"/>
    <x v="7"/>
    <x v="0"/>
    <x v="7"/>
    <x v="0"/>
    <x v="1"/>
    <x v="0"/>
    <x v="6"/>
  </r>
  <r>
    <x v="0"/>
    <x v="25"/>
    <x v="0"/>
    <x v="27"/>
    <x v="35"/>
    <x v="0"/>
    <x v="0"/>
    <x v="27"/>
    <x v="0"/>
    <x v="8"/>
    <x v="0"/>
    <x v="2"/>
    <x v="0"/>
    <x v="0"/>
    <x v="5"/>
  </r>
  <r>
    <x v="0"/>
    <x v="25"/>
    <x v="2"/>
    <x v="20"/>
    <x v="35"/>
    <x v="0"/>
    <x v="0"/>
    <x v="20"/>
    <x v="4"/>
    <x v="0"/>
    <x v="4"/>
    <x v="0"/>
    <x v="1"/>
    <x v="0"/>
    <x v="4"/>
  </r>
  <r>
    <x v="0"/>
    <x v="26"/>
    <x v="2"/>
    <x v="33"/>
    <x v="35"/>
    <x v="0"/>
    <x v="0"/>
    <x v="33"/>
    <x v="0"/>
    <x v="11"/>
    <x v="0"/>
    <x v="3"/>
    <x v="0"/>
    <x v="0"/>
    <x v="3"/>
  </r>
  <r>
    <x v="0"/>
    <x v="26"/>
    <x v="0"/>
    <x v="40"/>
    <x v="35"/>
    <x v="0"/>
    <x v="0"/>
    <x v="40"/>
    <x v="0"/>
    <x v="26"/>
    <x v="0"/>
    <x v="0"/>
    <x v="2"/>
    <x v="0"/>
    <x v="2"/>
  </r>
  <r>
    <x v="0"/>
    <x v="26"/>
    <x v="2"/>
    <x v="0"/>
    <x v="35"/>
    <x v="0"/>
    <x v="0"/>
    <x v="0"/>
    <x v="8"/>
    <x v="0"/>
    <x v="8"/>
    <x v="0"/>
    <x v="1"/>
    <x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83">
  <r>
    <x v="0"/>
    <x v="32"/>
    <x v="9"/>
    <x v="82"/>
    <x v="0"/>
    <x v="0"/>
    <x v="0"/>
    <x v="82"/>
    <x v="0"/>
    <x v="50"/>
    <x v="0"/>
    <x v="2"/>
    <x v="0"/>
    <x v="1"/>
    <x v="0"/>
  </r>
  <r>
    <x v="0"/>
    <x v="32"/>
    <x v="5"/>
    <x v="23"/>
    <x v="1"/>
    <x v="0"/>
    <x v="1"/>
    <x v="23"/>
    <x v="31"/>
    <x v="51"/>
    <x v="31"/>
    <x v="0"/>
    <x v="1"/>
    <x v="0"/>
    <x v="82"/>
  </r>
  <r>
    <x v="0"/>
    <x v="0"/>
    <x v="9"/>
    <x v="74"/>
    <x v="2"/>
    <x v="0"/>
    <x v="1"/>
    <x v="74"/>
    <x v="17"/>
    <x v="0"/>
    <x v="17"/>
    <x v="1"/>
    <x v="0"/>
    <x v="0"/>
    <x v="81"/>
  </r>
  <r>
    <x v="0"/>
    <x v="1"/>
    <x v="9"/>
    <x v="36"/>
    <x v="3"/>
    <x v="0"/>
    <x v="1"/>
    <x v="36"/>
    <x v="0"/>
    <x v="8"/>
    <x v="0"/>
    <x v="2"/>
    <x v="0"/>
    <x v="0"/>
    <x v="80"/>
  </r>
  <r>
    <x v="0"/>
    <x v="1"/>
    <x v="3"/>
    <x v="58"/>
    <x v="4"/>
    <x v="0"/>
    <x v="1"/>
    <x v="58"/>
    <x v="6"/>
    <x v="0"/>
    <x v="6"/>
    <x v="0"/>
    <x v="1"/>
    <x v="0"/>
    <x v="79"/>
  </r>
  <r>
    <x v="0"/>
    <x v="2"/>
    <x v="9"/>
    <x v="80"/>
    <x v="5"/>
    <x v="0"/>
    <x v="1"/>
    <x v="80"/>
    <x v="29"/>
    <x v="0"/>
    <x v="29"/>
    <x v="1"/>
    <x v="0"/>
    <x v="0"/>
    <x v="78"/>
  </r>
  <r>
    <x v="0"/>
    <x v="3"/>
    <x v="10"/>
    <x v="81"/>
    <x v="6"/>
    <x v="0"/>
    <x v="1"/>
    <x v="81"/>
    <x v="30"/>
    <x v="0"/>
    <x v="30"/>
    <x v="1"/>
    <x v="0"/>
    <x v="0"/>
    <x v="77"/>
  </r>
  <r>
    <x v="0"/>
    <x v="4"/>
    <x v="9"/>
    <x v="77"/>
    <x v="7"/>
    <x v="0"/>
    <x v="1"/>
    <x v="77"/>
    <x v="20"/>
    <x v="0"/>
    <x v="20"/>
    <x v="1"/>
    <x v="0"/>
    <x v="0"/>
    <x v="76"/>
  </r>
  <r>
    <x v="0"/>
    <x v="5"/>
    <x v="3"/>
    <x v="70"/>
    <x v="8"/>
    <x v="0"/>
    <x v="1"/>
    <x v="70"/>
    <x v="9"/>
    <x v="0"/>
    <x v="9"/>
    <x v="1"/>
    <x v="0"/>
    <x v="0"/>
    <x v="75"/>
  </r>
  <r>
    <x v="0"/>
    <x v="6"/>
    <x v="9"/>
    <x v="71"/>
    <x v="9"/>
    <x v="0"/>
    <x v="1"/>
    <x v="71"/>
    <x v="0"/>
    <x v="39"/>
    <x v="0"/>
    <x v="3"/>
    <x v="0"/>
    <x v="0"/>
    <x v="74"/>
  </r>
  <r>
    <x v="0"/>
    <x v="6"/>
    <x v="3"/>
    <x v="43"/>
    <x v="10"/>
    <x v="0"/>
    <x v="1"/>
    <x v="43"/>
    <x v="0"/>
    <x v="48"/>
    <x v="0"/>
    <x v="0"/>
    <x v="2"/>
    <x v="0"/>
    <x v="73"/>
  </r>
  <r>
    <x v="0"/>
    <x v="6"/>
    <x v="9"/>
    <x v="42"/>
    <x v="11"/>
    <x v="0"/>
    <x v="1"/>
    <x v="42"/>
    <x v="28"/>
    <x v="0"/>
    <x v="28"/>
    <x v="0"/>
    <x v="1"/>
    <x v="0"/>
    <x v="72"/>
  </r>
  <r>
    <x v="0"/>
    <x v="7"/>
    <x v="9"/>
    <x v="40"/>
    <x v="12"/>
    <x v="0"/>
    <x v="1"/>
    <x v="40"/>
    <x v="0"/>
    <x v="10"/>
    <x v="0"/>
    <x v="3"/>
    <x v="0"/>
    <x v="0"/>
    <x v="71"/>
  </r>
  <r>
    <x v="0"/>
    <x v="7"/>
    <x v="3"/>
    <x v="24"/>
    <x v="13"/>
    <x v="0"/>
    <x v="1"/>
    <x v="24"/>
    <x v="0"/>
    <x v="22"/>
    <x v="0"/>
    <x v="0"/>
    <x v="2"/>
    <x v="0"/>
    <x v="70"/>
  </r>
  <r>
    <x v="0"/>
    <x v="7"/>
    <x v="9"/>
    <x v="21"/>
    <x v="14"/>
    <x v="0"/>
    <x v="1"/>
    <x v="21"/>
    <x v="3"/>
    <x v="0"/>
    <x v="3"/>
    <x v="0"/>
    <x v="1"/>
    <x v="0"/>
    <x v="69"/>
  </r>
  <r>
    <x v="0"/>
    <x v="8"/>
    <x v="9"/>
    <x v="73"/>
    <x v="15"/>
    <x v="0"/>
    <x v="1"/>
    <x v="73"/>
    <x v="14"/>
    <x v="0"/>
    <x v="14"/>
    <x v="1"/>
    <x v="0"/>
    <x v="0"/>
    <x v="68"/>
  </r>
  <r>
    <x v="0"/>
    <x v="9"/>
    <x v="9"/>
    <x v="65"/>
    <x v="16"/>
    <x v="0"/>
    <x v="1"/>
    <x v="65"/>
    <x v="0"/>
    <x v="29"/>
    <x v="0"/>
    <x v="2"/>
    <x v="0"/>
    <x v="0"/>
    <x v="67"/>
  </r>
  <r>
    <x v="0"/>
    <x v="9"/>
    <x v="10"/>
    <x v="53"/>
    <x v="17"/>
    <x v="0"/>
    <x v="1"/>
    <x v="53"/>
    <x v="21"/>
    <x v="0"/>
    <x v="21"/>
    <x v="0"/>
    <x v="1"/>
    <x v="0"/>
    <x v="66"/>
  </r>
  <r>
    <x v="0"/>
    <x v="10"/>
    <x v="9"/>
    <x v="54"/>
    <x v="18"/>
    <x v="0"/>
    <x v="1"/>
    <x v="54"/>
    <x v="0"/>
    <x v="18"/>
    <x v="0"/>
    <x v="2"/>
    <x v="0"/>
    <x v="0"/>
    <x v="65"/>
  </r>
  <r>
    <x v="0"/>
    <x v="10"/>
    <x v="10"/>
    <x v="61"/>
    <x v="19"/>
    <x v="0"/>
    <x v="1"/>
    <x v="61"/>
    <x v="18"/>
    <x v="0"/>
    <x v="18"/>
    <x v="0"/>
    <x v="1"/>
    <x v="0"/>
    <x v="64"/>
  </r>
  <r>
    <x v="0"/>
    <x v="11"/>
    <x v="9"/>
    <x v="78"/>
    <x v="20"/>
    <x v="0"/>
    <x v="1"/>
    <x v="78"/>
    <x v="0"/>
    <x v="46"/>
    <x v="0"/>
    <x v="2"/>
    <x v="0"/>
    <x v="0"/>
    <x v="63"/>
  </r>
  <r>
    <x v="0"/>
    <x v="11"/>
    <x v="3"/>
    <x v="68"/>
    <x v="21"/>
    <x v="0"/>
    <x v="1"/>
    <x v="68"/>
    <x v="32"/>
    <x v="0"/>
    <x v="32"/>
    <x v="0"/>
    <x v="1"/>
    <x v="0"/>
    <x v="62"/>
  </r>
  <r>
    <x v="0"/>
    <x v="12"/>
    <x v="9"/>
    <x v="64"/>
    <x v="22"/>
    <x v="0"/>
    <x v="1"/>
    <x v="64"/>
    <x v="0"/>
    <x v="28"/>
    <x v="0"/>
    <x v="2"/>
    <x v="0"/>
    <x v="0"/>
    <x v="61"/>
  </r>
  <r>
    <x v="0"/>
    <x v="12"/>
    <x v="3"/>
    <x v="28"/>
    <x v="23"/>
    <x v="0"/>
    <x v="1"/>
    <x v="28"/>
    <x v="11"/>
    <x v="0"/>
    <x v="11"/>
    <x v="0"/>
    <x v="1"/>
    <x v="0"/>
    <x v="60"/>
  </r>
  <r>
    <x v="0"/>
    <x v="13"/>
    <x v="3"/>
    <x v="44"/>
    <x v="24"/>
    <x v="0"/>
    <x v="1"/>
    <x v="44"/>
    <x v="0"/>
    <x v="11"/>
    <x v="0"/>
    <x v="3"/>
    <x v="0"/>
    <x v="0"/>
    <x v="59"/>
  </r>
  <r>
    <x v="0"/>
    <x v="13"/>
    <x v="9"/>
    <x v="49"/>
    <x v="25"/>
    <x v="0"/>
    <x v="1"/>
    <x v="49"/>
    <x v="0"/>
    <x v="33"/>
    <x v="0"/>
    <x v="0"/>
    <x v="2"/>
    <x v="0"/>
    <x v="58"/>
  </r>
  <r>
    <x v="0"/>
    <x v="13"/>
    <x v="3"/>
    <x v="17"/>
    <x v="26"/>
    <x v="0"/>
    <x v="1"/>
    <x v="17"/>
    <x v="15"/>
    <x v="0"/>
    <x v="15"/>
    <x v="0"/>
    <x v="1"/>
    <x v="0"/>
    <x v="57"/>
  </r>
  <r>
    <x v="0"/>
    <x v="14"/>
    <x v="8"/>
    <x v="34"/>
    <x v="27"/>
    <x v="0"/>
    <x v="1"/>
    <x v="34"/>
    <x v="0"/>
    <x v="7"/>
    <x v="0"/>
    <x v="3"/>
    <x v="0"/>
    <x v="0"/>
    <x v="56"/>
  </r>
  <r>
    <x v="0"/>
    <x v="14"/>
    <x v="10"/>
    <x v="15"/>
    <x v="28"/>
    <x v="0"/>
    <x v="1"/>
    <x v="15"/>
    <x v="0"/>
    <x v="13"/>
    <x v="0"/>
    <x v="0"/>
    <x v="2"/>
    <x v="0"/>
    <x v="55"/>
  </r>
  <r>
    <x v="0"/>
    <x v="14"/>
    <x v="9"/>
    <x v="47"/>
    <x v="29"/>
    <x v="0"/>
    <x v="1"/>
    <x v="47"/>
    <x v="7"/>
    <x v="0"/>
    <x v="7"/>
    <x v="0"/>
    <x v="1"/>
    <x v="0"/>
    <x v="54"/>
  </r>
  <r>
    <x v="0"/>
    <x v="15"/>
    <x v="9"/>
    <x v="67"/>
    <x v="30"/>
    <x v="0"/>
    <x v="1"/>
    <x v="67"/>
    <x v="0"/>
    <x v="32"/>
    <x v="0"/>
    <x v="3"/>
    <x v="0"/>
    <x v="0"/>
    <x v="53"/>
  </r>
  <r>
    <x v="0"/>
    <x v="15"/>
    <x v="10"/>
    <x v="26"/>
    <x v="31"/>
    <x v="0"/>
    <x v="1"/>
    <x v="26"/>
    <x v="0"/>
    <x v="41"/>
    <x v="0"/>
    <x v="0"/>
    <x v="2"/>
    <x v="0"/>
    <x v="52"/>
  </r>
  <r>
    <x v="0"/>
    <x v="15"/>
    <x v="9"/>
    <x v="38"/>
    <x v="32"/>
    <x v="0"/>
    <x v="1"/>
    <x v="38"/>
    <x v="22"/>
    <x v="0"/>
    <x v="22"/>
    <x v="0"/>
    <x v="1"/>
    <x v="0"/>
    <x v="51"/>
  </r>
  <r>
    <x v="0"/>
    <x v="16"/>
    <x v="3"/>
    <x v="63"/>
    <x v="33"/>
    <x v="0"/>
    <x v="1"/>
    <x v="63"/>
    <x v="0"/>
    <x v="25"/>
    <x v="0"/>
    <x v="3"/>
    <x v="0"/>
    <x v="0"/>
    <x v="50"/>
  </r>
  <r>
    <x v="0"/>
    <x v="16"/>
    <x v="9"/>
    <x v="75"/>
    <x v="34"/>
    <x v="0"/>
    <x v="1"/>
    <x v="75"/>
    <x v="0"/>
    <x v="49"/>
    <x v="0"/>
    <x v="0"/>
    <x v="2"/>
    <x v="0"/>
    <x v="49"/>
  </r>
  <r>
    <x v="0"/>
    <x v="16"/>
    <x v="10"/>
    <x v="60"/>
    <x v="35"/>
    <x v="0"/>
    <x v="1"/>
    <x v="60"/>
    <x v="33"/>
    <x v="0"/>
    <x v="33"/>
    <x v="0"/>
    <x v="1"/>
    <x v="0"/>
    <x v="48"/>
  </r>
  <r>
    <x v="0"/>
    <x v="17"/>
    <x v="3"/>
    <x v="12"/>
    <x v="35"/>
    <x v="0"/>
    <x v="1"/>
    <x v="12"/>
    <x v="0"/>
    <x v="4"/>
    <x v="0"/>
    <x v="5"/>
    <x v="0"/>
    <x v="0"/>
    <x v="47"/>
  </r>
  <r>
    <x v="0"/>
    <x v="17"/>
    <x v="9"/>
    <x v="37"/>
    <x v="35"/>
    <x v="0"/>
    <x v="1"/>
    <x v="37"/>
    <x v="0"/>
    <x v="14"/>
    <x v="0"/>
    <x v="0"/>
    <x v="4"/>
    <x v="0"/>
    <x v="46"/>
  </r>
  <r>
    <x v="0"/>
    <x v="17"/>
    <x v="1"/>
    <x v="48"/>
    <x v="35"/>
    <x v="0"/>
    <x v="1"/>
    <x v="48"/>
    <x v="0"/>
    <x v="34"/>
    <x v="0"/>
    <x v="0"/>
    <x v="3"/>
    <x v="0"/>
    <x v="45"/>
  </r>
  <r>
    <x v="0"/>
    <x v="17"/>
    <x v="3"/>
    <x v="1"/>
    <x v="35"/>
    <x v="0"/>
    <x v="1"/>
    <x v="1"/>
    <x v="0"/>
    <x v="36"/>
    <x v="0"/>
    <x v="0"/>
    <x v="2"/>
    <x v="0"/>
    <x v="44"/>
  </r>
  <r>
    <x v="0"/>
    <x v="17"/>
    <x v="9"/>
    <x v="30"/>
    <x v="35"/>
    <x v="0"/>
    <x v="1"/>
    <x v="30"/>
    <x v="19"/>
    <x v="0"/>
    <x v="19"/>
    <x v="0"/>
    <x v="1"/>
    <x v="0"/>
    <x v="43"/>
  </r>
  <r>
    <x v="0"/>
    <x v="18"/>
    <x v="3"/>
    <x v="56"/>
    <x v="35"/>
    <x v="0"/>
    <x v="1"/>
    <x v="56"/>
    <x v="0"/>
    <x v="20"/>
    <x v="0"/>
    <x v="5"/>
    <x v="0"/>
    <x v="0"/>
    <x v="42"/>
  </r>
  <r>
    <x v="0"/>
    <x v="18"/>
    <x v="10"/>
    <x v="31"/>
    <x v="35"/>
    <x v="0"/>
    <x v="1"/>
    <x v="31"/>
    <x v="0"/>
    <x v="31"/>
    <x v="0"/>
    <x v="0"/>
    <x v="4"/>
    <x v="0"/>
    <x v="41"/>
  </r>
  <r>
    <x v="0"/>
    <x v="18"/>
    <x v="3"/>
    <x v="33"/>
    <x v="35"/>
    <x v="0"/>
    <x v="1"/>
    <x v="33"/>
    <x v="0"/>
    <x v="42"/>
    <x v="0"/>
    <x v="0"/>
    <x v="3"/>
    <x v="0"/>
    <x v="40"/>
  </r>
  <r>
    <x v="0"/>
    <x v="18"/>
    <x v="9"/>
    <x v="9"/>
    <x v="35"/>
    <x v="0"/>
    <x v="1"/>
    <x v="9"/>
    <x v="0"/>
    <x v="45"/>
    <x v="0"/>
    <x v="0"/>
    <x v="2"/>
    <x v="0"/>
    <x v="39"/>
  </r>
  <r>
    <x v="0"/>
    <x v="18"/>
    <x v="3"/>
    <x v="19"/>
    <x v="35"/>
    <x v="0"/>
    <x v="1"/>
    <x v="19"/>
    <x v="24"/>
    <x v="0"/>
    <x v="24"/>
    <x v="0"/>
    <x v="1"/>
    <x v="0"/>
    <x v="38"/>
  </r>
  <r>
    <x v="0"/>
    <x v="19"/>
    <x v="9"/>
    <x v="62"/>
    <x v="35"/>
    <x v="0"/>
    <x v="1"/>
    <x v="62"/>
    <x v="0"/>
    <x v="24"/>
    <x v="0"/>
    <x v="4"/>
    <x v="0"/>
    <x v="0"/>
    <x v="37"/>
  </r>
  <r>
    <x v="0"/>
    <x v="19"/>
    <x v="3"/>
    <x v="35"/>
    <x v="35"/>
    <x v="0"/>
    <x v="1"/>
    <x v="35"/>
    <x v="0"/>
    <x v="35"/>
    <x v="0"/>
    <x v="0"/>
    <x v="3"/>
    <x v="0"/>
    <x v="36"/>
  </r>
  <r>
    <x v="0"/>
    <x v="19"/>
    <x v="9"/>
    <x v="25"/>
    <x v="35"/>
    <x v="0"/>
    <x v="1"/>
    <x v="25"/>
    <x v="0"/>
    <x v="43"/>
    <x v="0"/>
    <x v="0"/>
    <x v="2"/>
    <x v="0"/>
    <x v="35"/>
  </r>
  <r>
    <x v="0"/>
    <x v="19"/>
    <x v="3"/>
    <x v="52"/>
    <x v="35"/>
    <x v="0"/>
    <x v="1"/>
    <x v="52"/>
    <x v="26"/>
    <x v="0"/>
    <x v="26"/>
    <x v="0"/>
    <x v="1"/>
    <x v="0"/>
    <x v="34"/>
  </r>
  <r>
    <x v="0"/>
    <x v="20"/>
    <x v="9"/>
    <x v="55"/>
    <x v="35"/>
    <x v="0"/>
    <x v="1"/>
    <x v="55"/>
    <x v="0"/>
    <x v="19"/>
    <x v="0"/>
    <x v="2"/>
    <x v="0"/>
    <x v="0"/>
    <x v="33"/>
  </r>
  <r>
    <x v="0"/>
    <x v="20"/>
    <x v="3"/>
    <x v="76"/>
    <x v="35"/>
    <x v="0"/>
    <x v="1"/>
    <x v="76"/>
    <x v="27"/>
    <x v="0"/>
    <x v="27"/>
    <x v="0"/>
    <x v="1"/>
    <x v="0"/>
    <x v="32"/>
  </r>
  <r>
    <x v="0"/>
    <x v="21"/>
    <x v="3"/>
    <x v="69"/>
    <x v="35"/>
    <x v="0"/>
    <x v="1"/>
    <x v="69"/>
    <x v="8"/>
    <x v="0"/>
    <x v="8"/>
    <x v="1"/>
    <x v="0"/>
    <x v="0"/>
    <x v="31"/>
  </r>
  <r>
    <x v="0"/>
    <x v="22"/>
    <x v="10"/>
    <x v="79"/>
    <x v="35"/>
    <x v="0"/>
    <x v="1"/>
    <x v="79"/>
    <x v="25"/>
    <x v="0"/>
    <x v="25"/>
    <x v="1"/>
    <x v="0"/>
    <x v="0"/>
    <x v="30"/>
  </r>
  <r>
    <x v="0"/>
    <x v="23"/>
    <x v="3"/>
    <x v="51"/>
    <x v="35"/>
    <x v="0"/>
    <x v="1"/>
    <x v="51"/>
    <x v="0"/>
    <x v="16"/>
    <x v="0"/>
    <x v="2"/>
    <x v="0"/>
    <x v="0"/>
    <x v="29"/>
  </r>
  <r>
    <x v="0"/>
    <x v="23"/>
    <x v="9"/>
    <x v="57"/>
    <x v="35"/>
    <x v="0"/>
    <x v="1"/>
    <x v="57"/>
    <x v="16"/>
    <x v="0"/>
    <x v="16"/>
    <x v="0"/>
    <x v="1"/>
    <x v="0"/>
    <x v="28"/>
  </r>
  <r>
    <x v="0"/>
    <x v="24"/>
    <x v="9"/>
    <x v="66"/>
    <x v="35"/>
    <x v="0"/>
    <x v="1"/>
    <x v="66"/>
    <x v="5"/>
    <x v="0"/>
    <x v="5"/>
    <x v="1"/>
    <x v="0"/>
    <x v="0"/>
    <x v="27"/>
  </r>
  <r>
    <x v="0"/>
    <x v="25"/>
    <x v="9"/>
    <x v="18"/>
    <x v="35"/>
    <x v="0"/>
    <x v="1"/>
    <x v="18"/>
    <x v="0"/>
    <x v="5"/>
    <x v="0"/>
    <x v="2"/>
    <x v="0"/>
    <x v="0"/>
    <x v="26"/>
  </r>
  <r>
    <x v="0"/>
    <x v="25"/>
    <x v="3"/>
    <x v="46"/>
    <x v="35"/>
    <x v="0"/>
    <x v="1"/>
    <x v="46"/>
    <x v="2"/>
    <x v="0"/>
    <x v="2"/>
    <x v="0"/>
    <x v="1"/>
    <x v="0"/>
    <x v="25"/>
  </r>
  <r>
    <x v="0"/>
    <x v="26"/>
    <x v="9"/>
    <x v="45"/>
    <x v="35"/>
    <x v="0"/>
    <x v="1"/>
    <x v="45"/>
    <x v="0"/>
    <x v="12"/>
    <x v="0"/>
    <x v="5"/>
    <x v="0"/>
    <x v="0"/>
    <x v="24"/>
  </r>
  <r>
    <x v="0"/>
    <x v="26"/>
    <x v="3"/>
    <x v="11"/>
    <x v="35"/>
    <x v="0"/>
    <x v="1"/>
    <x v="11"/>
    <x v="0"/>
    <x v="21"/>
    <x v="0"/>
    <x v="0"/>
    <x v="4"/>
    <x v="0"/>
    <x v="23"/>
  </r>
  <r>
    <x v="0"/>
    <x v="26"/>
    <x v="9"/>
    <x v="29"/>
    <x v="35"/>
    <x v="0"/>
    <x v="1"/>
    <x v="29"/>
    <x v="0"/>
    <x v="30"/>
    <x v="0"/>
    <x v="0"/>
    <x v="3"/>
    <x v="0"/>
    <x v="22"/>
  </r>
  <r>
    <x v="0"/>
    <x v="26"/>
    <x v="3"/>
    <x v="16"/>
    <x v="35"/>
    <x v="0"/>
    <x v="1"/>
    <x v="16"/>
    <x v="0"/>
    <x v="38"/>
    <x v="0"/>
    <x v="0"/>
    <x v="2"/>
    <x v="0"/>
    <x v="21"/>
  </r>
  <r>
    <x v="0"/>
    <x v="26"/>
    <x v="9"/>
    <x v="0"/>
    <x v="35"/>
    <x v="0"/>
    <x v="1"/>
    <x v="0"/>
    <x v="13"/>
    <x v="0"/>
    <x v="13"/>
    <x v="0"/>
    <x v="1"/>
    <x v="0"/>
    <x v="20"/>
  </r>
  <r>
    <x v="0"/>
    <x v="27"/>
    <x v="10"/>
    <x v="2"/>
    <x v="35"/>
    <x v="0"/>
    <x v="1"/>
    <x v="2"/>
    <x v="0"/>
    <x v="1"/>
    <x v="0"/>
    <x v="6"/>
    <x v="0"/>
    <x v="0"/>
    <x v="19"/>
  </r>
  <r>
    <x v="0"/>
    <x v="27"/>
    <x v="3"/>
    <x v="5"/>
    <x v="35"/>
    <x v="0"/>
    <x v="1"/>
    <x v="5"/>
    <x v="0"/>
    <x v="3"/>
    <x v="0"/>
    <x v="0"/>
    <x v="5"/>
    <x v="0"/>
    <x v="18"/>
  </r>
  <r>
    <x v="0"/>
    <x v="27"/>
    <x v="9"/>
    <x v="41"/>
    <x v="35"/>
    <x v="0"/>
    <x v="1"/>
    <x v="41"/>
    <x v="0"/>
    <x v="17"/>
    <x v="0"/>
    <x v="0"/>
    <x v="4"/>
    <x v="0"/>
    <x v="17"/>
  </r>
  <r>
    <x v="0"/>
    <x v="27"/>
    <x v="3"/>
    <x v="10"/>
    <x v="35"/>
    <x v="0"/>
    <x v="1"/>
    <x v="10"/>
    <x v="0"/>
    <x v="26"/>
    <x v="0"/>
    <x v="0"/>
    <x v="3"/>
    <x v="0"/>
    <x v="16"/>
  </r>
  <r>
    <x v="0"/>
    <x v="27"/>
    <x v="6"/>
    <x v="6"/>
    <x v="35"/>
    <x v="0"/>
    <x v="1"/>
    <x v="6"/>
    <x v="0"/>
    <x v="27"/>
    <x v="0"/>
    <x v="0"/>
    <x v="2"/>
    <x v="0"/>
    <x v="15"/>
  </r>
  <r>
    <x v="0"/>
    <x v="27"/>
    <x v="9"/>
    <x v="27"/>
    <x v="35"/>
    <x v="0"/>
    <x v="1"/>
    <x v="27"/>
    <x v="10"/>
    <x v="0"/>
    <x v="10"/>
    <x v="0"/>
    <x v="1"/>
    <x v="0"/>
    <x v="14"/>
  </r>
  <r>
    <x v="0"/>
    <x v="28"/>
    <x v="0"/>
    <x v="32"/>
    <x v="35"/>
    <x v="0"/>
    <x v="1"/>
    <x v="32"/>
    <x v="0"/>
    <x v="6"/>
    <x v="0"/>
    <x v="7"/>
    <x v="0"/>
    <x v="0"/>
    <x v="13"/>
  </r>
  <r>
    <x v="0"/>
    <x v="28"/>
    <x v="2"/>
    <x v="22"/>
    <x v="35"/>
    <x v="0"/>
    <x v="1"/>
    <x v="22"/>
    <x v="0"/>
    <x v="15"/>
    <x v="0"/>
    <x v="0"/>
    <x v="6"/>
    <x v="0"/>
    <x v="12"/>
  </r>
  <r>
    <x v="0"/>
    <x v="28"/>
    <x v="9"/>
    <x v="50"/>
    <x v="35"/>
    <x v="0"/>
    <x v="1"/>
    <x v="50"/>
    <x v="0"/>
    <x v="37"/>
    <x v="0"/>
    <x v="0"/>
    <x v="5"/>
    <x v="0"/>
    <x v="11"/>
  </r>
  <r>
    <x v="0"/>
    <x v="28"/>
    <x v="7"/>
    <x v="3"/>
    <x v="35"/>
    <x v="0"/>
    <x v="1"/>
    <x v="3"/>
    <x v="0"/>
    <x v="40"/>
    <x v="0"/>
    <x v="0"/>
    <x v="4"/>
    <x v="0"/>
    <x v="10"/>
  </r>
  <r>
    <x v="0"/>
    <x v="28"/>
    <x v="3"/>
    <x v="8"/>
    <x v="35"/>
    <x v="0"/>
    <x v="1"/>
    <x v="8"/>
    <x v="0"/>
    <x v="44"/>
    <x v="0"/>
    <x v="0"/>
    <x v="3"/>
    <x v="0"/>
    <x v="9"/>
  </r>
  <r>
    <x v="0"/>
    <x v="28"/>
    <x v="9"/>
    <x v="13"/>
    <x v="35"/>
    <x v="0"/>
    <x v="1"/>
    <x v="13"/>
    <x v="0"/>
    <x v="47"/>
    <x v="0"/>
    <x v="0"/>
    <x v="2"/>
    <x v="0"/>
    <x v="8"/>
  </r>
  <r>
    <x v="0"/>
    <x v="28"/>
    <x v="4"/>
    <x v="4"/>
    <x v="35"/>
    <x v="0"/>
    <x v="1"/>
    <x v="4"/>
    <x v="23"/>
    <x v="0"/>
    <x v="23"/>
    <x v="0"/>
    <x v="1"/>
    <x v="0"/>
    <x v="7"/>
  </r>
  <r>
    <x v="0"/>
    <x v="29"/>
    <x v="3"/>
    <x v="59"/>
    <x v="35"/>
    <x v="0"/>
    <x v="1"/>
    <x v="59"/>
    <x v="0"/>
    <x v="23"/>
    <x v="0"/>
    <x v="2"/>
    <x v="0"/>
    <x v="0"/>
    <x v="6"/>
  </r>
  <r>
    <x v="0"/>
    <x v="29"/>
    <x v="9"/>
    <x v="20"/>
    <x v="35"/>
    <x v="0"/>
    <x v="1"/>
    <x v="20"/>
    <x v="4"/>
    <x v="0"/>
    <x v="4"/>
    <x v="0"/>
    <x v="1"/>
    <x v="0"/>
    <x v="5"/>
  </r>
  <r>
    <x v="0"/>
    <x v="30"/>
    <x v="9"/>
    <x v="72"/>
    <x v="35"/>
    <x v="0"/>
    <x v="1"/>
    <x v="72"/>
    <x v="12"/>
    <x v="0"/>
    <x v="12"/>
    <x v="1"/>
    <x v="0"/>
    <x v="0"/>
    <x v="4"/>
  </r>
  <r>
    <x v="0"/>
    <x v="31"/>
    <x v="3"/>
    <x v="7"/>
    <x v="35"/>
    <x v="0"/>
    <x v="1"/>
    <x v="7"/>
    <x v="0"/>
    <x v="2"/>
    <x v="0"/>
    <x v="3"/>
    <x v="0"/>
    <x v="0"/>
    <x v="3"/>
  </r>
  <r>
    <x v="0"/>
    <x v="31"/>
    <x v="0"/>
    <x v="14"/>
    <x v="35"/>
    <x v="0"/>
    <x v="1"/>
    <x v="14"/>
    <x v="0"/>
    <x v="9"/>
    <x v="0"/>
    <x v="0"/>
    <x v="2"/>
    <x v="0"/>
    <x v="2"/>
  </r>
  <r>
    <x v="0"/>
    <x v="31"/>
    <x v="9"/>
    <x v="39"/>
    <x v="35"/>
    <x v="0"/>
    <x v="1"/>
    <x v="39"/>
    <x v="1"/>
    <x v="0"/>
    <x v="1"/>
    <x v="0"/>
    <x v="1"/>
    <x v="0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94">
  <r>
    <x v="4"/>
    <x v="81"/>
    <x v="9"/>
    <x v="82"/>
    <x v="0"/>
    <x v="0"/>
    <x v="0"/>
    <x v="82"/>
    <x v="69"/>
    <x v="12"/>
    <x v="69"/>
    <x v="1"/>
    <x v="0"/>
    <x v="1"/>
    <x v="0"/>
  </r>
  <r>
    <x v="0"/>
    <x v="0"/>
    <x v="2"/>
    <x v="46"/>
    <x v="1"/>
    <x v="0"/>
    <x v="1"/>
    <x v="46"/>
    <x v="34"/>
    <x v="0"/>
    <x v="34"/>
    <x v="1"/>
    <x v="7"/>
    <x v="4"/>
    <x v="0"/>
  </r>
  <r>
    <x v="0"/>
    <x v="1"/>
    <x v="8"/>
    <x v="87"/>
    <x v="2"/>
    <x v="0"/>
    <x v="1"/>
    <x v="87"/>
    <x v="76"/>
    <x v="0"/>
    <x v="76"/>
    <x v="1"/>
    <x v="0"/>
    <x v="0"/>
    <x v="18"/>
  </r>
  <r>
    <x v="0"/>
    <x v="2"/>
    <x v="2"/>
    <x v="76"/>
    <x v="3"/>
    <x v="0"/>
    <x v="1"/>
    <x v="76"/>
    <x v="63"/>
    <x v="0"/>
    <x v="63"/>
    <x v="1"/>
    <x v="0"/>
    <x v="0"/>
    <x v="17"/>
  </r>
  <r>
    <x v="0"/>
    <x v="3"/>
    <x v="2"/>
    <x v="50"/>
    <x v="4"/>
    <x v="0"/>
    <x v="1"/>
    <x v="50"/>
    <x v="38"/>
    <x v="0"/>
    <x v="38"/>
    <x v="1"/>
    <x v="0"/>
    <x v="0"/>
    <x v="16"/>
  </r>
  <r>
    <x v="0"/>
    <x v="4"/>
    <x v="8"/>
    <x v="34"/>
    <x v="5"/>
    <x v="0"/>
    <x v="1"/>
    <x v="34"/>
    <x v="22"/>
    <x v="0"/>
    <x v="22"/>
    <x v="1"/>
    <x v="0"/>
    <x v="0"/>
    <x v="15"/>
  </r>
  <r>
    <x v="0"/>
    <x v="5"/>
    <x v="2"/>
    <x v="55"/>
    <x v="6"/>
    <x v="0"/>
    <x v="1"/>
    <x v="55"/>
    <x v="43"/>
    <x v="0"/>
    <x v="43"/>
    <x v="1"/>
    <x v="0"/>
    <x v="0"/>
    <x v="14"/>
  </r>
  <r>
    <x v="0"/>
    <x v="6"/>
    <x v="8"/>
    <x v="30"/>
    <x v="7"/>
    <x v="0"/>
    <x v="1"/>
    <x v="30"/>
    <x v="19"/>
    <x v="0"/>
    <x v="19"/>
    <x v="1"/>
    <x v="0"/>
    <x v="0"/>
    <x v="13"/>
  </r>
  <r>
    <x v="0"/>
    <x v="7"/>
    <x v="2"/>
    <x v="49"/>
    <x v="8"/>
    <x v="0"/>
    <x v="1"/>
    <x v="49"/>
    <x v="37"/>
    <x v="0"/>
    <x v="37"/>
    <x v="1"/>
    <x v="0"/>
    <x v="0"/>
    <x v="12"/>
  </r>
  <r>
    <x v="0"/>
    <x v="8"/>
    <x v="8"/>
    <x v="58"/>
    <x v="9"/>
    <x v="0"/>
    <x v="1"/>
    <x v="58"/>
    <x v="46"/>
    <x v="0"/>
    <x v="46"/>
    <x v="1"/>
    <x v="0"/>
    <x v="0"/>
    <x v="11"/>
  </r>
  <r>
    <x v="0"/>
    <x v="9"/>
    <x v="2"/>
    <x v="71"/>
    <x v="10"/>
    <x v="0"/>
    <x v="1"/>
    <x v="71"/>
    <x v="59"/>
    <x v="0"/>
    <x v="59"/>
    <x v="1"/>
    <x v="0"/>
    <x v="0"/>
    <x v="10"/>
  </r>
  <r>
    <x v="0"/>
    <x v="10"/>
    <x v="8"/>
    <x v="81"/>
    <x v="11"/>
    <x v="0"/>
    <x v="1"/>
    <x v="81"/>
    <x v="68"/>
    <x v="0"/>
    <x v="68"/>
    <x v="1"/>
    <x v="0"/>
    <x v="0"/>
    <x v="9"/>
  </r>
  <r>
    <x v="0"/>
    <x v="11"/>
    <x v="9"/>
    <x v="16"/>
    <x v="12"/>
    <x v="0"/>
    <x v="1"/>
    <x v="16"/>
    <x v="7"/>
    <x v="0"/>
    <x v="7"/>
    <x v="1"/>
    <x v="0"/>
    <x v="0"/>
    <x v="8"/>
  </r>
  <r>
    <x v="0"/>
    <x v="12"/>
    <x v="8"/>
    <x v="60"/>
    <x v="13"/>
    <x v="0"/>
    <x v="1"/>
    <x v="60"/>
    <x v="48"/>
    <x v="0"/>
    <x v="48"/>
    <x v="1"/>
    <x v="0"/>
    <x v="0"/>
    <x v="7"/>
  </r>
  <r>
    <x v="0"/>
    <x v="13"/>
    <x v="9"/>
    <x v="65"/>
    <x v="14"/>
    <x v="0"/>
    <x v="1"/>
    <x v="65"/>
    <x v="53"/>
    <x v="0"/>
    <x v="53"/>
    <x v="1"/>
    <x v="0"/>
    <x v="0"/>
    <x v="6"/>
  </r>
  <r>
    <x v="0"/>
    <x v="14"/>
    <x v="8"/>
    <x v="83"/>
    <x v="15"/>
    <x v="0"/>
    <x v="1"/>
    <x v="83"/>
    <x v="71"/>
    <x v="0"/>
    <x v="71"/>
    <x v="1"/>
    <x v="0"/>
    <x v="0"/>
    <x v="5"/>
  </r>
  <r>
    <x v="0"/>
    <x v="15"/>
    <x v="9"/>
    <x v="42"/>
    <x v="16"/>
    <x v="0"/>
    <x v="1"/>
    <x v="42"/>
    <x v="30"/>
    <x v="0"/>
    <x v="30"/>
    <x v="1"/>
    <x v="0"/>
    <x v="0"/>
    <x v="4"/>
  </r>
  <r>
    <x v="0"/>
    <x v="16"/>
    <x v="6"/>
    <x v="73"/>
    <x v="17"/>
    <x v="0"/>
    <x v="1"/>
    <x v="73"/>
    <x v="61"/>
    <x v="0"/>
    <x v="61"/>
    <x v="1"/>
    <x v="0"/>
    <x v="0"/>
    <x v="3"/>
  </r>
  <r>
    <x v="0"/>
    <x v="17"/>
    <x v="2"/>
    <x v="44"/>
    <x v="18"/>
    <x v="0"/>
    <x v="1"/>
    <x v="44"/>
    <x v="32"/>
    <x v="0"/>
    <x v="32"/>
    <x v="1"/>
    <x v="0"/>
    <x v="0"/>
    <x v="2"/>
  </r>
  <r>
    <x v="0"/>
    <x v="18"/>
    <x v="8"/>
    <x v="90"/>
    <x v="19"/>
    <x v="0"/>
    <x v="1"/>
    <x v="90"/>
    <x v="80"/>
    <x v="0"/>
    <x v="80"/>
    <x v="1"/>
    <x v="0"/>
    <x v="0"/>
    <x v="1"/>
  </r>
  <r>
    <x v="1"/>
    <x v="19"/>
    <x v="2"/>
    <x v="85"/>
    <x v="20"/>
    <x v="0"/>
    <x v="1"/>
    <x v="85"/>
    <x v="74"/>
    <x v="0"/>
    <x v="74"/>
    <x v="1"/>
    <x v="0"/>
    <x v="3"/>
    <x v="0"/>
  </r>
  <r>
    <x v="1"/>
    <x v="20"/>
    <x v="9"/>
    <x v="68"/>
    <x v="21"/>
    <x v="0"/>
    <x v="1"/>
    <x v="68"/>
    <x v="56"/>
    <x v="0"/>
    <x v="56"/>
    <x v="1"/>
    <x v="0"/>
    <x v="0"/>
    <x v="14"/>
  </r>
  <r>
    <x v="1"/>
    <x v="21"/>
    <x v="2"/>
    <x v="24"/>
    <x v="22"/>
    <x v="0"/>
    <x v="1"/>
    <x v="24"/>
    <x v="13"/>
    <x v="0"/>
    <x v="13"/>
    <x v="1"/>
    <x v="0"/>
    <x v="0"/>
    <x v="13"/>
  </r>
  <r>
    <x v="1"/>
    <x v="22"/>
    <x v="2"/>
    <x v="84"/>
    <x v="23"/>
    <x v="0"/>
    <x v="1"/>
    <x v="84"/>
    <x v="72"/>
    <x v="0"/>
    <x v="72"/>
    <x v="1"/>
    <x v="0"/>
    <x v="0"/>
    <x v="12"/>
  </r>
  <r>
    <x v="1"/>
    <x v="23"/>
    <x v="9"/>
    <x v="35"/>
    <x v="24"/>
    <x v="0"/>
    <x v="1"/>
    <x v="35"/>
    <x v="23"/>
    <x v="0"/>
    <x v="23"/>
    <x v="1"/>
    <x v="0"/>
    <x v="0"/>
    <x v="11"/>
  </r>
  <r>
    <x v="1"/>
    <x v="24"/>
    <x v="8"/>
    <x v="67"/>
    <x v="25"/>
    <x v="0"/>
    <x v="1"/>
    <x v="67"/>
    <x v="55"/>
    <x v="0"/>
    <x v="55"/>
    <x v="1"/>
    <x v="0"/>
    <x v="0"/>
    <x v="10"/>
  </r>
  <r>
    <x v="1"/>
    <x v="25"/>
    <x v="2"/>
    <x v="27"/>
    <x v="26"/>
    <x v="0"/>
    <x v="1"/>
    <x v="27"/>
    <x v="16"/>
    <x v="0"/>
    <x v="16"/>
    <x v="1"/>
    <x v="0"/>
    <x v="0"/>
    <x v="9"/>
  </r>
  <r>
    <x v="1"/>
    <x v="26"/>
    <x v="8"/>
    <x v="57"/>
    <x v="27"/>
    <x v="0"/>
    <x v="1"/>
    <x v="57"/>
    <x v="45"/>
    <x v="0"/>
    <x v="45"/>
    <x v="1"/>
    <x v="0"/>
    <x v="0"/>
    <x v="8"/>
  </r>
  <r>
    <x v="1"/>
    <x v="27"/>
    <x v="8"/>
    <x v="51"/>
    <x v="28"/>
    <x v="0"/>
    <x v="1"/>
    <x v="51"/>
    <x v="39"/>
    <x v="0"/>
    <x v="39"/>
    <x v="1"/>
    <x v="0"/>
    <x v="0"/>
    <x v="7"/>
  </r>
  <r>
    <x v="1"/>
    <x v="28"/>
    <x v="2"/>
    <x v="63"/>
    <x v="29"/>
    <x v="0"/>
    <x v="1"/>
    <x v="63"/>
    <x v="51"/>
    <x v="0"/>
    <x v="51"/>
    <x v="1"/>
    <x v="0"/>
    <x v="0"/>
    <x v="6"/>
  </r>
  <r>
    <x v="1"/>
    <x v="29"/>
    <x v="9"/>
    <x v="72"/>
    <x v="30"/>
    <x v="0"/>
    <x v="1"/>
    <x v="72"/>
    <x v="60"/>
    <x v="0"/>
    <x v="60"/>
    <x v="1"/>
    <x v="0"/>
    <x v="0"/>
    <x v="5"/>
  </r>
  <r>
    <x v="1"/>
    <x v="30"/>
    <x v="6"/>
    <x v="52"/>
    <x v="31"/>
    <x v="0"/>
    <x v="1"/>
    <x v="52"/>
    <x v="40"/>
    <x v="0"/>
    <x v="40"/>
    <x v="1"/>
    <x v="0"/>
    <x v="0"/>
    <x v="4"/>
  </r>
  <r>
    <x v="1"/>
    <x v="31"/>
    <x v="8"/>
    <x v="48"/>
    <x v="32"/>
    <x v="0"/>
    <x v="1"/>
    <x v="48"/>
    <x v="36"/>
    <x v="0"/>
    <x v="36"/>
    <x v="1"/>
    <x v="0"/>
    <x v="0"/>
    <x v="3"/>
  </r>
  <r>
    <x v="1"/>
    <x v="32"/>
    <x v="2"/>
    <x v="70"/>
    <x v="33"/>
    <x v="0"/>
    <x v="1"/>
    <x v="70"/>
    <x v="58"/>
    <x v="0"/>
    <x v="58"/>
    <x v="1"/>
    <x v="0"/>
    <x v="0"/>
    <x v="2"/>
  </r>
  <r>
    <x v="1"/>
    <x v="33"/>
    <x v="2"/>
    <x v="56"/>
    <x v="34"/>
    <x v="0"/>
    <x v="1"/>
    <x v="56"/>
    <x v="44"/>
    <x v="0"/>
    <x v="44"/>
    <x v="1"/>
    <x v="0"/>
    <x v="0"/>
    <x v="1"/>
  </r>
  <r>
    <x v="2"/>
    <x v="34"/>
    <x v="8"/>
    <x v="78"/>
    <x v="35"/>
    <x v="0"/>
    <x v="1"/>
    <x v="78"/>
    <x v="65"/>
    <x v="0"/>
    <x v="65"/>
    <x v="1"/>
    <x v="0"/>
    <x v="5"/>
    <x v="0"/>
  </r>
  <r>
    <x v="2"/>
    <x v="35"/>
    <x v="2"/>
    <x v="29"/>
    <x v="36"/>
    <x v="0"/>
    <x v="1"/>
    <x v="29"/>
    <x v="18"/>
    <x v="0"/>
    <x v="18"/>
    <x v="1"/>
    <x v="0"/>
    <x v="0"/>
    <x v="50"/>
  </r>
  <r>
    <x v="2"/>
    <x v="36"/>
    <x v="9"/>
    <x v="39"/>
    <x v="37"/>
    <x v="0"/>
    <x v="1"/>
    <x v="39"/>
    <x v="27"/>
    <x v="0"/>
    <x v="27"/>
    <x v="1"/>
    <x v="0"/>
    <x v="0"/>
    <x v="49"/>
  </r>
  <r>
    <x v="2"/>
    <x v="37"/>
    <x v="6"/>
    <x v="61"/>
    <x v="38"/>
    <x v="0"/>
    <x v="1"/>
    <x v="61"/>
    <x v="49"/>
    <x v="0"/>
    <x v="49"/>
    <x v="1"/>
    <x v="0"/>
    <x v="0"/>
    <x v="48"/>
  </r>
  <r>
    <x v="2"/>
    <x v="38"/>
    <x v="2"/>
    <x v="80"/>
    <x v="39"/>
    <x v="0"/>
    <x v="1"/>
    <x v="80"/>
    <x v="67"/>
    <x v="0"/>
    <x v="67"/>
    <x v="1"/>
    <x v="0"/>
    <x v="0"/>
    <x v="47"/>
  </r>
  <r>
    <x v="2"/>
    <x v="39"/>
    <x v="2"/>
    <x v="66"/>
    <x v="40"/>
    <x v="0"/>
    <x v="1"/>
    <x v="66"/>
    <x v="54"/>
    <x v="0"/>
    <x v="54"/>
    <x v="1"/>
    <x v="0"/>
    <x v="0"/>
    <x v="46"/>
  </r>
  <r>
    <x v="2"/>
    <x v="40"/>
    <x v="8"/>
    <x v="47"/>
    <x v="41"/>
    <x v="0"/>
    <x v="1"/>
    <x v="47"/>
    <x v="35"/>
    <x v="0"/>
    <x v="35"/>
    <x v="1"/>
    <x v="0"/>
    <x v="0"/>
    <x v="45"/>
  </r>
  <r>
    <x v="2"/>
    <x v="41"/>
    <x v="2"/>
    <x v="53"/>
    <x v="42"/>
    <x v="0"/>
    <x v="1"/>
    <x v="53"/>
    <x v="41"/>
    <x v="0"/>
    <x v="41"/>
    <x v="1"/>
    <x v="0"/>
    <x v="0"/>
    <x v="44"/>
  </r>
  <r>
    <x v="2"/>
    <x v="42"/>
    <x v="6"/>
    <x v="62"/>
    <x v="43"/>
    <x v="0"/>
    <x v="1"/>
    <x v="62"/>
    <x v="50"/>
    <x v="0"/>
    <x v="50"/>
    <x v="1"/>
    <x v="0"/>
    <x v="0"/>
    <x v="43"/>
  </r>
  <r>
    <x v="2"/>
    <x v="43"/>
    <x v="2"/>
    <x v="25"/>
    <x v="44"/>
    <x v="0"/>
    <x v="1"/>
    <x v="25"/>
    <x v="14"/>
    <x v="0"/>
    <x v="14"/>
    <x v="1"/>
    <x v="0"/>
    <x v="0"/>
    <x v="42"/>
  </r>
  <r>
    <x v="2"/>
    <x v="44"/>
    <x v="2"/>
    <x v="23"/>
    <x v="45"/>
    <x v="0"/>
    <x v="1"/>
    <x v="23"/>
    <x v="12"/>
    <x v="0"/>
    <x v="12"/>
    <x v="1"/>
    <x v="0"/>
    <x v="0"/>
    <x v="41"/>
  </r>
  <r>
    <x v="2"/>
    <x v="45"/>
    <x v="8"/>
    <x v="74"/>
    <x v="46"/>
    <x v="0"/>
    <x v="1"/>
    <x v="74"/>
    <x v="62"/>
    <x v="0"/>
    <x v="62"/>
    <x v="1"/>
    <x v="0"/>
    <x v="0"/>
    <x v="40"/>
  </r>
  <r>
    <x v="2"/>
    <x v="46"/>
    <x v="2"/>
    <x v="88"/>
    <x v="47"/>
    <x v="0"/>
    <x v="1"/>
    <x v="88"/>
    <x v="77"/>
    <x v="0"/>
    <x v="77"/>
    <x v="1"/>
    <x v="0"/>
    <x v="0"/>
    <x v="39"/>
  </r>
  <r>
    <x v="2"/>
    <x v="47"/>
    <x v="6"/>
    <x v="38"/>
    <x v="48"/>
    <x v="0"/>
    <x v="1"/>
    <x v="38"/>
    <x v="26"/>
    <x v="0"/>
    <x v="26"/>
    <x v="1"/>
    <x v="0"/>
    <x v="0"/>
    <x v="38"/>
  </r>
  <r>
    <x v="2"/>
    <x v="48"/>
    <x v="9"/>
    <x v="86"/>
    <x v="49"/>
    <x v="0"/>
    <x v="1"/>
    <x v="86"/>
    <x v="75"/>
    <x v="0"/>
    <x v="75"/>
    <x v="1"/>
    <x v="0"/>
    <x v="0"/>
    <x v="37"/>
  </r>
  <r>
    <x v="2"/>
    <x v="49"/>
    <x v="2"/>
    <x v="43"/>
    <x v="50"/>
    <x v="0"/>
    <x v="1"/>
    <x v="43"/>
    <x v="31"/>
    <x v="0"/>
    <x v="31"/>
    <x v="1"/>
    <x v="0"/>
    <x v="0"/>
    <x v="36"/>
  </r>
  <r>
    <x v="2"/>
    <x v="50"/>
    <x v="2"/>
    <x v="41"/>
    <x v="51"/>
    <x v="0"/>
    <x v="1"/>
    <x v="41"/>
    <x v="29"/>
    <x v="0"/>
    <x v="29"/>
    <x v="1"/>
    <x v="0"/>
    <x v="0"/>
    <x v="35"/>
  </r>
  <r>
    <x v="2"/>
    <x v="51"/>
    <x v="8"/>
    <x v="69"/>
    <x v="52"/>
    <x v="0"/>
    <x v="1"/>
    <x v="69"/>
    <x v="57"/>
    <x v="0"/>
    <x v="57"/>
    <x v="1"/>
    <x v="0"/>
    <x v="0"/>
    <x v="34"/>
  </r>
  <r>
    <x v="2"/>
    <x v="52"/>
    <x v="2"/>
    <x v="51"/>
    <x v="53"/>
    <x v="0"/>
    <x v="1"/>
    <x v="51"/>
    <x v="39"/>
    <x v="0"/>
    <x v="39"/>
    <x v="1"/>
    <x v="0"/>
    <x v="0"/>
    <x v="33"/>
  </r>
  <r>
    <x v="2"/>
    <x v="53"/>
    <x v="2"/>
    <x v="21"/>
    <x v="54"/>
    <x v="0"/>
    <x v="1"/>
    <x v="21"/>
    <x v="10"/>
    <x v="0"/>
    <x v="10"/>
    <x v="1"/>
    <x v="0"/>
    <x v="0"/>
    <x v="32"/>
  </r>
  <r>
    <x v="2"/>
    <x v="54"/>
    <x v="8"/>
    <x v="26"/>
    <x v="55"/>
    <x v="0"/>
    <x v="1"/>
    <x v="26"/>
    <x v="15"/>
    <x v="0"/>
    <x v="15"/>
    <x v="1"/>
    <x v="0"/>
    <x v="0"/>
    <x v="31"/>
  </r>
  <r>
    <x v="2"/>
    <x v="55"/>
    <x v="2"/>
    <x v="64"/>
    <x v="56"/>
    <x v="0"/>
    <x v="1"/>
    <x v="64"/>
    <x v="52"/>
    <x v="0"/>
    <x v="52"/>
    <x v="1"/>
    <x v="0"/>
    <x v="0"/>
    <x v="30"/>
  </r>
  <r>
    <x v="2"/>
    <x v="56"/>
    <x v="2"/>
    <x v="54"/>
    <x v="57"/>
    <x v="0"/>
    <x v="1"/>
    <x v="54"/>
    <x v="42"/>
    <x v="0"/>
    <x v="42"/>
    <x v="1"/>
    <x v="0"/>
    <x v="0"/>
    <x v="29"/>
  </r>
  <r>
    <x v="2"/>
    <x v="57"/>
    <x v="9"/>
    <x v="89"/>
    <x v="58"/>
    <x v="0"/>
    <x v="1"/>
    <x v="89"/>
    <x v="78"/>
    <x v="0"/>
    <x v="78"/>
    <x v="1"/>
    <x v="0"/>
    <x v="0"/>
    <x v="28"/>
  </r>
  <r>
    <x v="2"/>
    <x v="58"/>
    <x v="2"/>
    <x v="77"/>
    <x v="59"/>
    <x v="0"/>
    <x v="1"/>
    <x v="77"/>
    <x v="64"/>
    <x v="0"/>
    <x v="64"/>
    <x v="1"/>
    <x v="0"/>
    <x v="0"/>
    <x v="27"/>
  </r>
  <r>
    <x v="2"/>
    <x v="59"/>
    <x v="2"/>
    <x v="28"/>
    <x v="60"/>
    <x v="0"/>
    <x v="1"/>
    <x v="28"/>
    <x v="17"/>
    <x v="0"/>
    <x v="17"/>
    <x v="1"/>
    <x v="0"/>
    <x v="0"/>
    <x v="26"/>
  </r>
  <r>
    <x v="2"/>
    <x v="60"/>
    <x v="8"/>
    <x v="45"/>
    <x v="61"/>
    <x v="0"/>
    <x v="1"/>
    <x v="45"/>
    <x v="33"/>
    <x v="0"/>
    <x v="33"/>
    <x v="1"/>
    <x v="0"/>
    <x v="0"/>
    <x v="25"/>
  </r>
  <r>
    <x v="2"/>
    <x v="61"/>
    <x v="8"/>
    <x v="40"/>
    <x v="62"/>
    <x v="0"/>
    <x v="1"/>
    <x v="40"/>
    <x v="28"/>
    <x v="0"/>
    <x v="28"/>
    <x v="1"/>
    <x v="0"/>
    <x v="0"/>
    <x v="24"/>
  </r>
  <r>
    <x v="2"/>
    <x v="62"/>
    <x v="9"/>
    <x v="17"/>
    <x v="63"/>
    <x v="0"/>
    <x v="1"/>
    <x v="17"/>
    <x v="8"/>
    <x v="0"/>
    <x v="8"/>
    <x v="1"/>
    <x v="0"/>
    <x v="0"/>
    <x v="23"/>
  </r>
  <r>
    <x v="2"/>
    <x v="63"/>
    <x v="2"/>
    <x v="8"/>
    <x v="64"/>
    <x v="0"/>
    <x v="1"/>
    <x v="8"/>
    <x v="4"/>
    <x v="0"/>
    <x v="4"/>
    <x v="1"/>
    <x v="0"/>
    <x v="0"/>
    <x v="22"/>
  </r>
  <r>
    <x v="2"/>
    <x v="64"/>
    <x v="9"/>
    <x v="14"/>
    <x v="65"/>
    <x v="0"/>
    <x v="1"/>
    <x v="14"/>
    <x v="0"/>
    <x v="1"/>
    <x v="0"/>
    <x v="5"/>
    <x v="0"/>
    <x v="0"/>
    <x v="21"/>
  </r>
  <r>
    <x v="2"/>
    <x v="64"/>
    <x v="8"/>
    <x v="10"/>
    <x v="66"/>
    <x v="0"/>
    <x v="1"/>
    <x v="10"/>
    <x v="0"/>
    <x v="3"/>
    <x v="0"/>
    <x v="0"/>
    <x v="6"/>
    <x v="0"/>
    <x v="20"/>
  </r>
  <r>
    <x v="2"/>
    <x v="64"/>
    <x v="9"/>
    <x v="12"/>
    <x v="67"/>
    <x v="0"/>
    <x v="1"/>
    <x v="12"/>
    <x v="0"/>
    <x v="5"/>
    <x v="0"/>
    <x v="0"/>
    <x v="5"/>
    <x v="0"/>
    <x v="19"/>
  </r>
  <r>
    <x v="2"/>
    <x v="64"/>
    <x v="8"/>
    <x v="13"/>
    <x v="68"/>
    <x v="0"/>
    <x v="1"/>
    <x v="13"/>
    <x v="0"/>
    <x v="6"/>
    <x v="0"/>
    <x v="0"/>
    <x v="4"/>
    <x v="0"/>
    <x v="18"/>
  </r>
  <r>
    <x v="2"/>
    <x v="64"/>
    <x v="9"/>
    <x v="4"/>
    <x v="69"/>
    <x v="0"/>
    <x v="1"/>
    <x v="4"/>
    <x v="0"/>
    <x v="11"/>
    <x v="0"/>
    <x v="0"/>
    <x v="3"/>
    <x v="0"/>
    <x v="17"/>
  </r>
  <r>
    <x v="2"/>
    <x v="64"/>
    <x v="8"/>
    <x v="20"/>
    <x v="70"/>
    <x v="0"/>
    <x v="1"/>
    <x v="20"/>
    <x v="0"/>
    <x v="13"/>
    <x v="0"/>
    <x v="0"/>
    <x v="2"/>
    <x v="0"/>
    <x v="16"/>
  </r>
  <r>
    <x v="2"/>
    <x v="64"/>
    <x v="9"/>
    <x v="19"/>
    <x v="71"/>
    <x v="0"/>
    <x v="1"/>
    <x v="19"/>
    <x v="79"/>
    <x v="0"/>
    <x v="79"/>
    <x v="0"/>
    <x v="1"/>
    <x v="0"/>
    <x v="15"/>
  </r>
  <r>
    <x v="2"/>
    <x v="65"/>
    <x v="8"/>
    <x v="48"/>
    <x v="72"/>
    <x v="0"/>
    <x v="1"/>
    <x v="48"/>
    <x v="36"/>
    <x v="0"/>
    <x v="36"/>
    <x v="1"/>
    <x v="0"/>
    <x v="0"/>
    <x v="14"/>
  </r>
  <r>
    <x v="2"/>
    <x v="66"/>
    <x v="6"/>
    <x v="18"/>
    <x v="73"/>
    <x v="0"/>
    <x v="1"/>
    <x v="18"/>
    <x v="9"/>
    <x v="0"/>
    <x v="9"/>
    <x v="1"/>
    <x v="0"/>
    <x v="0"/>
    <x v="13"/>
  </r>
  <r>
    <x v="2"/>
    <x v="67"/>
    <x v="2"/>
    <x v="11"/>
    <x v="74"/>
    <x v="0"/>
    <x v="1"/>
    <x v="11"/>
    <x v="5"/>
    <x v="0"/>
    <x v="5"/>
    <x v="1"/>
    <x v="0"/>
    <x v="0"/>
    <x v="12"/>
  </r>
  <r>
    <x v="2"/>
    <x v="68"/>
    <x v="10"/>
    <x v="23"/>
    <x v="75"/>
    <x v="0"/>
    <x v="1"/>
    <x v="23"/>
    <x v="0"/>
    <x v="2"/>
    <x v="0"/>
    <x v="3"/>
    <x v="0"/>
    <x v="0"/>
    <x v="11"/>
  </r>
  <r>
    <x v="2"/>
    <x v="68"/>
    <x v="7"/>
    <x v="3"/>
    <x v="76"/>
    <x v="0"/>
    <x v="1"/>
    <x v="3"/>
    <x v="0"/>
    <x v="4"/>
    <x v="0"/>
    <x v="0"/>
    <x v="2"/>
    <x v="0"/>
    <x v="10"/>
  </r>
  <r>
    <x v="2"/>
    <x v="68"/>
    <x v="8"/>
    <x v="32"/>
    <x v="77"/>
    <x v="0"/>
    <x v="1"/>
    <x v="32"/>
    <x v="66"/>
    <x v="0"/>
    <x v="66"/>
    <x v="0"/>
    <x v="1"/>
    <x v="0"/>
    <x v="9"/>
  </r>
  <r>
    <x v="2"/>
    <x v="69"/>
    <x v="6"/>
    <x v="31"/>
    <x v="78"/>
    <x v="0"/>
    <x v="1"/>
    <x v="31"/>
    <x v="20"/>
    <x v="0"/>
    <x v="20"/>
    <x v="1"/>
    <x v="0"/>
    <x v="0"/>
    <x v="8"/>
  </r>
  <r>
    <x v="2"/>
    <x v="70"/>
    <x v="9"/>
    <x v="79"/>
    <x v="79"/>
    <x v="0"/>
    <x v="1"/>
    <x v="79"/>
    <x v="0"/>
    <x v="8"/>
    <x v="0"/>
    <x v="4"/>
    <x v="0"/>
    <x v="0"/>
    <x v="7"/>
  </r>
  <r>
    <x v="2"/>
    <x v="70"/>
    <x v="2"/>
    <x v="1"/>
    <x v="80"/>
    <x v="0"/>
    <x v="1"/>
    <x v="1"/>
    <x v="0"/>
    <x v="9"/>
    <x v="0"/>
    <x v="0"/>
    <x v="3"/>
    <x v="0"/>
    <x v="6"/>
  </r>
  <r>
    <x v="2"/>
    <x v="70"/>
    <x v="6"/>
    <x v="0"/>
    <x v="81"/>
    <x v="0"/>
    <x v="1"/>
    <x v="0"/>
    <x v="0"/>
    <x v="10"/>
    <x v="0"/>
    <x v="0"/>
    <x v="2"/>
    <x v="0"/>
    <x v="5"/>
  </r>
  <r>
    <x v="2"/>
    <x v="70"/>
    <x v="9"/>
    <x v="9"/>
    <x v="82"/>
    <x v="0"/>
    <x v="1"/>
    <x v="9"/>
    <x v="73"/>
    <x v="0"/>
    <x v="73"/>
    <x v="0"/>
    <x v="1"/>
    <x v="0"/>
    <x v="4"/>
  </r>
  <r>
    <x v="2"/>
    <x v="71"/>
    <x v="8"/>
    <x v="2"/>
    <x v="83"/>
    <x v="0"/>
    <x v="1"/>
    <x v="2"/>
    <x v="1"/>
    <x v="0"/>
    <x v="1"/>
    <x v="1"/>
    <x v="0"/>
    <x v="0"/>
    <x v="3"/>
  </r>
  <r>
    <x v="2"/>
    <x v="72"/>
    <x v="6"/>
    <x v="7"/>
    <x v="84"/>
    <x v="0"/>
    <x v="1"/>
    <x v="7"/>
    <x v="3"/>
    <x v="0"/>
    <x v="3"/>
    <x v="1"/>
    <x v="0"/>
    <x v="0"/>
    <x v="2"/>
  </r>
  <r>
    <x v="2"/>
    <x v="73"/>
    <x v="9"/>
    <x v="22"/>
    <x v="85"/>
    <x v="0"/>
    <x v="1"/>
    <x v="22"/>
    <x v="11"/>
    <x v="0"/>
    <x v="11"/>
    <x v="1"/>
    <x v="0"/>
    <x v="0"/>
    <x v="1"/>
  </r>
  <r>
    <x v="3"/>
    <x v="74"/>
    <x v="2"/>
    <x v="75"/>
    <x v="86"/>
    <x v="0"/>
    <x v="1"/>
    <x v="75"/>
    <x v="0"/>
    <x v="7"/>
    <x v="0"/>
    <x v="2"/>
    <x v="0"/>
    <x v="2"/>
    <x v="0"/>
  </r>
  <r>
    <x v="3"/>
    <x v="74"/>
    <x v="4"/>
    <x v="6"/>
    <x v="87"/>
    <x v="0"/>
    <x v="1"/>
    <x v="6"/>
    <x v="70"/>
    <x v="0"/>
    <x v="70"/>
    <x v="0"/>
    <x v="1"/>
    <x v="0"/>
    <x v="7"/>
  </r>
  <r>
    <x v="3"/>
    <x v="75"/>
    <x v="6"/>
    <x v="36"/>
    <x v="88"/>
    <x v="0"/>
    <x v="1"/>
    <x v="36"/>
    <x v="24"/>
    <x v="0"/>
    <x v="24"/>
    <x v="1"/>
    <x v="0"/>
    <x v="0"/>
    <x v="6"/>
  </r>
  <r>
    <x v="3"/>
    <x v="76"/>
    <x v="0"/>
    <x v="33"/>
    <x v="89"/>
    <x v="0"/>
    <x v="1"/>
    <x v="33"/>
    <x v="21"/>
    <x v="0"/>
    <x v="21"/>
    <x v="1"/>
    <x v="0"/>
    <x v="0"/>
    <x v="5"/>
  </r>
  <r>
    <x v="3"/>
    <x v="77"/>
    <x v="1"/>
    <x v="37"/>
    <x v="90"/>
    <x v="0"/>
    <x v="1"/>
    <x v="37"/>
    <x v="25"/>
    <x v="0"/>
    <x v="25"/>
    <x v="1"/>
    <x v="0"/>
    <x v="0"/>
    <x v="4"/>
  </r>
  <r>
    <x v="3"/>
    <x v="78"/>
    <x v="5"/>
    <x v="15"/>
    <x v="91"/>
    <x v="0"/>
    <x v="1"/>
    <x v="15"/>
    <x v="6"/>
    <x v="0"/>
    <x v="6"/>
    <x v="1"/>
    <x v="0"/>
    <x v="0"/>
    <x v="3"/>
  </r>
  <r>
    <x v="3"/>
    <x v="79"/>
    <x v="3"/>
    <x v="5"/>
    <x v="92"/>
    <x v="0"/>
    <x v="1"/>
    <x v="5"/>
    <x v="2"/>
    <x v="0"/>
    <x v="2"/>
    <x v="1"/>
    <x v="0"/>
    <x v="0"/>
    <x v="2"/>
  </r>
  <r>
    <x v="3"/>
    <x v="80"/>
    <x v="8"/>
    <x v="59"/>
    <x v="93"/>
    <x v="0"/>
    <x v="1"/>
    <x v="59"/>
    <x v="47"/>
    <x v="0"/>
    <x v="47"/>
    <x v="1"/>
    <x v="0"/>
    <x v="0"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282">
  <r>
    <x v="0"/>
    <x v="0"/>
    <x v="81"/>
    <x v="14"/>
    <x v="252"/>
    <x v="0"/>
    <x v="0"/>
    <x v="0"/>
    <x v="252"/>
    <x v="126"/>
    <x v="252"/>
    <x v="126"/>
    <x v="1"/>
    <x v="0"/>
    <x v="6"/>
    <x v="0"/>
  </r>
  <r>
    <x v="0"/>
    <x v="0"/>
    <x v="0"/>
    <x v="14"/>
    <x v="262"/>
    <x v="1"/>
    <x v="0"/>
    <x v="0"/>
    <x v="262"/>
    <x v="145"/>
    <x v="262"/>
    <x v="145"/>
    <x v="1"/>
    <x v="0"/>
    <x v="0"/>
    <x v="188"/>
  </r>
  <r>
    <x v="0"/>
    <x v="0"/>
    <x v="1"/>
    <x v="14"/>
    <x v="272"/>
    <x v="2"/>
    <x v="0"/>
    <x v="0"/>
    <x v="272"/>
    <x v="158"/>
    <x v="272"/>
    <x v="158"/>
    <x v="1"/>
    <x v="0"/>
    <x v="0"/>
    <x v="187"/>
  </r>
  <r>
    <x v="0"/>
    <x v="0"/>
    <x v="2"/>
    <x v="14"/>
    <x v="255"/>
    <x v="3"/>
    <x v="0"/>
    <x v="0"/>
    <x v="255"/>
    <x v="130"/>
    <x v="255"/>
    <x v="130"/>
    <x v="1"/>
    <x v="0"/>
    <x v="0"/>
    <x v="186"/>
  </r>
  <r>
    <x v="0"/>
    <x v="0"/>
    <x v="3"/>
    <x v="14"/>
    <x v="269"/>
    <x v="4"/>
    <x v="0"/>
    <x v="0"/>
    <x v="269"/>
    <x v="155"/>
    <x v="269"/>
    <x v="155"/>
    <x v="1"/>
    <x v="0"/>
    <x v="0"/>
    <x v="185"/>
  </r>
  <r>
    <x v="0"/>
    <x v="0"/>
    <x v="4"/>
    <x v="14"/>
    <x v="247"/>
    <x v="5"/>
    <x v="0"/>
    <x v="0"/>
    <x v="247"/>
    <x v="121"/>
    <x v="247"/>
    <x v="121"/>
    <x v="1"/>
    <x v="0"/>
    <x v="0"/>
    <x v="184"/>
  </r>
  <r>
    <x v="0"/>
    <x v="0"/>
    <x v="5"/>
    <x v="14"/>
    <x v="271"/>
    <x v="6"/>
    <x v="0"/>
    <x v="0"/>
    <x v="271"/>
    <x v="157"/>
    <x v="271"/>
    <x v="157"/>
    <x v="1"/>
    <x v="0"/>
    <x v="0"/>
    <x v="183"/>
  </r>
  <r>
    <x v="0"/>
    <x v="0"/>
    <x v="6"/>
    <x v="5"/>
    <x v="258"/>
    <x v="7"/>
    <x v="0"/>
    <x v="0"/>
    <x v="258"/>
    <x v="136"/>
    <x v="258"/>
    <x v="136"/>
    <x v="1"/>
    <x v="0"/>
    <x v="0"/>
    <x v="182"/>
  </r>
  <r>
    <x v="0"/>
    <x v="0"/>
    <x v="7"/>
    <x v="15"/>
    <x v="239"/>
    <x v="8"/>
    <x v="0"/>
    <x v="0"/>
    <x v="239"/>
    <x v="112"/>
    <x v="239"/>
    <x v="112"/>
    <x v="1"/>
    <x v="0"/>
    <x v="0"/>
    <x v="181"/>
  </r>
  <r>
    <x v="0"/>
    <x v="0"/>
    <x v="8"/>
    <x v="14"/>
    <x v="265"/>
    <x v="9"/>
    <x v="0"/>
    <x v="0"/>
    <x v="265"/>
    <x v="149"/>
    <x v="265"/>
    <x v="149"/>
    <x v="1"/>
    <x v="0"/>
    <x v="0"/>
    <x v="180"/>
  </r>
  <r>
    <x v="0"/>
    <x v="0"/>
    <x v="9"/>
    <x v="5"/>
    <x v="260"/>
    <x v="10"/>
    <x v="0"/>
    <x v="0"/>
    <x v="260"/>
    <x v="140"/>
    <x v="260"/>
    <x v="140"/>
    <x v="1"/>
    <x v="0"/>
    <x v="0"/>
    <x v="179"/>
  </r>
  <r>
    <x v="0"/>
    <x v="0"/>
    <x v="10"/>
    <x v="8"/>
    <x v="184"/>
    <x v="11"/>
    <x v="0"/>
    <x v="0"/>
    <x v="184"/>
    <x v="0"/>
    <x v="184"/>
    <x v="0"/>
    <x v="2"/>
    <x v="0"/>
    <x v="0"/>
    <x v="178"/>
  </r>
  <r>
    <x v="0"/>
    <x v="0"/>
    <x v="10"/>
    <x v="14"/>
    <x v="156"/>
    <x v="12"/>
    <x v="0"/>
    <x v="0"/>
    <x v="156"/>
    <x v="129"/>
    <x v="156"/>
    <x v="129"/>
    <x v="0"/>
    <x v="1"/>
    <x v="0"/>
    <x v="177"/>
  </r>
  <r>
    <x v="0"/>
    <x v="0"/>
    <x v="11"/>
    <x v="15"/>
    <x v="195"/>
    <x v="13"/>
    <x v="0"/>
    <x v="0"/>
    <x v="195"/>
    <x v="0"/>
    <x v="195"/>
    <x v="0"/>
    <x v="2"/>
    <x v="0"/>
    <x v="0"/>
    <x v="176"/>
  </r>
  <r>
    <x v="0"/>
    <x v="0"/>
    <x v="11"/>
    <x v="14"/>
    <x v="26"/>
    <x v="14"/>
    <x v="0"/>
    <x v="0"/>
    <x v="26"/>
    <x v="100"/>
    <x v="26"/>
    <x v="100"/>
    <x v="0"/>
    <x v="1"/>
    <x v="0"/>
    <x v="175"/>
  </r>
  <r>
    <x v="0"/>
    <x v="0"/>
    <x v="12"/>
    <x v="14"/>
    <x v="263"/>
    <x v="15"/>
    <x v="0"/>
    <x v="0"/>
    <x v="263"/>
    <x v="146"/>
    <x v="263"/>
    <x v="146"/>
    <x v="1"/>
    <x v="0"/>
    <x v="0"/>
    <x v="174"/>
  </r>
  <r>
    <x v="0"/>
    <x v="0"/>
    <x v="13"/>
    <x v="14"/>
    <x v="102"/>
    <x v="16"/>
    <x v="0"/>
    <x v="0"/>
    <x v="102"/>
    <x v="0"/>
    <x v="102"/>
    <x v="0"/>
    <x v="2"/>
    <x v="0"/>
    <x v="0"/>
    <x v="173"/>
  </r>
  <r>
    <x v="0"/>
    <x v="0"/>
    <x v="13"/>
    <x v="5"/>
    <x v="232"/>
    <x v="17"/>
    <x v="0"/>
    <x v="0"/>
    <x v="232"/>
    <x v="137"/>
    <x v="232"/>
    <x v="137"/>
    <x v="0"/>
    <x v="1"/>
    <x v="0"/>
    <x v="172"/>
  </r>
  <r>
    <x v="0"/>
    <x v="0"/>
    <x v="14"/>
    <x v="8"/>
    <x v="220"/>
    <x v="18"/>
    <x v="0"/>
    <x v="0"/>
    <x v="220"/>
    <x v="0"/>
    <x v="220"/>
    <x v="0"/>
    <x v="2"/>
    <x v="0"/>
    <x v="0"/>
    <x v="171"/>
  </r>
  <r>
    <x v="0"/>
    <x v="0"/>
    <x v="14"/>
    <x v="14"/>
    <x v="170"/>
    <x v="19"/>
    <x v="0"/>
    <x v="0"/>
    <x v="170"/>
    <x v="141"/>
    <x v="170"/>
    <x v="141"/>
    <x v="0"/>
    <x v="1"/>
    <x v="0"/>
    <x v="170"/>
  </r>
  <r>
    <x v="0"/>
    <x v="0"/>
    <x v="15"/>
    <x v="15"/>
    <x v="218"/>
    <x v="20"/>
    <x v="0"/>
    <x v="0"/>
    <x v="218"/>
    <x v="97"/>
    <x v="218"/>
    <x v="97"/>
    <x v="1"/>
    <x v="0"/>
    <x v="0"/>
    <x v="169"/>
  </r>
  <r>
    <x v="0"/>
    <x v="0"/>
    <x v="16"/>
    <x v="14"/>
    <x v="17"/>
    <x v="21"/>
    <x v="0"/>
    <x v="0"/>
    <x v="17"/>
    <x v="0"/>
    <x v="17"/>
    <x v="0"/>
    <x v="3"/>
    <x v="0"/>
    <x v="0"/>
    <x v="168"/>
  </r>
  <r>
    <x v="0"/>
    <x v="0"/>
    <x v="16"/>
    <x v="5"/>
    <x v="125"/>
    <x v="22"/>
    <x v="0"/>
    <x v="0"/>
    <x v="125"/>
    <x v="0"/>
    <x v="125"/>
    <x v="0"/>
    <x v="0"/>
    <x v="2"/>
    <x v="0"/>
    <x v="167"/>
  </r>
  <r>
    <x v="0"/>
    <x v="0"/>
    <x v="16"/>
    <x v="8"/>
    <x v="189"/>
    <x v="23"/>
    <x v="0"/>
    <x v="0"/>
    <x v="189"/>
    <x v="120"/>
    <x v="189"/>
    <x v="120"/>
    <x v="0"/>
    <x v="1"/>
    <x v="0"/>
    <x v="166"/>
  </r>
  <r>
    <x v="0"/>
    <x v="0"/>
    <x v="17"/>
    <x v="14"/>
    <x v="253"/>
    <x v="24"/>
    <x v="0"/>
    <x v="0"/>
    <x v="253"/>
    <x v="0"/>
    <x v="253"/>
    <x v="0"/>
    <x v="4"/>
    <x v="0"/>
    <x v="0"/>
    <x v="165"/>
  </r>
  <r>
    <x v="0"/>
    <x v="0"/>
    <x v="17"/>
    <x v="15"/>
    <x v="72"/>
    <x v="25"/>
    <x v="0"/>
    <x v="0"/>
    <x v="72"/>
    <x v="0"/>
    <x v="72"/>
    <x v="0"/>
    <x v="0"/>
    <x v="3"/>
    <x v="0"/>
    <x v="164"/>
  </r>
  <r>
    <x v="0"/>
    <x v="0"/>
    <x v="17"/>
    <x v="14"/>
    <x v="29"/>
    <x v="26"/>
    <x v="0"/>
    <x v="0"/>
    <x v="29"/>
    <x v="0"/>
    <x v="29"/>
    <x v="0"/>
    <x v="0"/>
    <x v="2"/>
    <x v="0"/>
    <x v="163"/>
  </r>
  <r>
    <x v="0"/>
    <x v="0"/>
    <x v="17"/>
    <x v="5"/>
    <x v="64"/>
    <x v="27"/>
    <x v="0"/>
    <x v="0"/>
    <x v="64"/>
    <x v="24"/>
    <x v="64"/>
    <x v="24"/>
    <x v="0"/>
    <x v="1"/>
    <x v="0"/>
    <x v="162"/>
  </r>
  <r>
    <x v="0"/>
    <x v="0"/>
    <x v="18"/>
    <x v="14"/>
    <x v="264"/>
    <x v="28"/>
    <x v="0"/>
    <x v="0"/>
    <x v="264"/>
    <x v="147"/>
    <x v="264"/>
    <x v="147"/>
    <x v="1"/>
    <x v="0"/>
    <x v="0"/>
    <x v="161"/>
  </r>
  <r>
    <x v="0"/>
    <x v="0"/>
    <x v="19"/>
    <x v="14"/>
    <x v="161"/>
    <x v="29"/>
    <x v="0"/>
    <x v="0"/>
    <x v="161"/>
    <x v="60"/>
    <x v="161"/>
    <x v="60"/>
    <x v="1"/>
    <x v="0"/>
    <x v="0"/>
    <x v="160"/>
  </r>
  <r>
    <x v="0"/>
    <x v="0"/>
    <x v="74"/>
    <x v="5"/>
    <x v="16"/>
    <x v="30"/>
    <x v="0"/>
    <x v="0"/>
    <x v="16"/>
    <x v="0"/>
    <x v="16"/>
    <x v="0"/>
    <x v="6"/>
    <x v="0"/>
    <x v="0"/>
    <x v="159"/>
  </r>
  <r>
    <x v="0"/>
    <x v="0"/>
    <x v="74"/>
    <x v="14"/>
    <x v="130"/>
    <x v="31"/>
    <x v="0"/>
    <x v="0"/>
    <x v="130"/>
    <x v="0"/>
    <x v="130"/>
    <x v="0"/>
    <x v="0"/>
    <x v="5"/>
    <x v="0"/>
    <x v="158"/>
  </r>
  <r>
    <x v="0"/>
    <x v="0"/>
    <x v="74"/>
    <x v="5"/>
    <x v="14"/>
    <x v="32"/>
    <x v="0"/>
    <x v="0"/>
    <x v="14"/>
    <x v="0"/>
    <x v="14"/>
    <x v="0"/>
    <x v="0"/>
    <x v="4"/>
    <x v="0"/>
    <x v="157"/>
  </r>
  <r>
    <x v="0"/>
    <x v="0"/>
    <x v="74"/>
    <x v="14"/>
    <x v="25"/>
    <x v="33"/>
    <x v="0"/>
    <x v="0"/>
    <x v="25"/>
    <x v="0"/>
    <x v="25"/>
    <x v="0"/>
    <x v="0"/>
    <x v="3"/>
    <x v="0"/>
    <x v="156"/>
  </r>
  <r>
    <x v="0"/>
    <x v="0"/>
    <x v="74"/>
    <x v="5"/>
    <x v="43"/>
    <x v="34"/>
    <x v="0"/>
    <x v="0"/>
    <x v="43"/>
    <x v="0"/>
    <x v="43"/>
    <x v="0"/>
    <x v="0"/>
    <x v="2"/>
    <x v="0"/>
    <x v="155"/>
  </r>
  <r>
    <x v="0"/>
    <x v="0"/>
    <x v="74"/>
    <x v="14"/>
    <x v="48"/>
    <x v="35"/>
    <x v="0"/>
    <x v="0"/>
    <x v="48"/>
    <x v="27"/>
    <x v="48"/>
    <x v="27"/>
    <x v="0"/>
    <x v="1"/>
    <x v="0"/>
    <x v="154"/>
  </r>
  <r>
    <x v="1"/>
    <x v="0"/>
    <x v="81"/>
    <x v="14"/>
    <x v="261"/>
    <x v="0"/>
    <x v="0"/>
    <x v="0"/>
    <x v="261"/>
    <x v="144"/>
    <x v="261"/>
    <x v="144"/>
    <x v="1"/>
    <x v="0"/>
    <x v="0"/>
    <x v="153"/>
  </r>
  <r>
    <x v="1"/>
    <x v="0"/>
    <x v="0"/>
    <x v="17"/>
    <x v="165"/>
    <x v="1"/>
    <x v="0"/>
    <x v="0"/>
    <x v="165"/>
    <x v="63"/>
    <x v="165"/>
    <x v="63"/>
    <x v="1"/>
    <x v="0"/>
    <x v="0"/>
    <x v="152"/>
  </r>
  <r>
    <x v="1"/>
    <x v="0"/>
    <x v="1"/>
    <x v="14"/>
    <x v="249"/>
    <x v="2"/>
    <x v="0"/>
    <x v="0"/>
    <x v="249"/>
    <x v="124"/>
    <x v="249"/>
    <x v="124"/>
    <x v="1"/>
    <x v="0"/>
    <x v="0"/>
    <x v="151"/>
  </r>
  <r>
    <x v="1"/>
    <x v="0"/>
    <x v="2"/>
    <x v="15"/>
    <x v="188"/>
    <x v="3"/>
    <x v="0"/>
    <x v="0"/>
    <x v="188"/>
    <x v="0"/>
    <x v="188"/>
    <x v="0"/>
    <x v="2"/>
    <x v="0"/>
    <x v="0"/>
    <x v="150"/>
  </r>
  <r>
    <x v="1"/>
    <x v="0"/>
    <x v="2"/>
    <x v="14"/>
    <x v="174"/>
    <x v="4"/>
    <x v="0"/>
    <x v="0"/>
    <x v="174"/>
    <x v="138"/>
    <x v="174"/>
    <x v="138"/>
    <x v="0"/>
    <x v="1"/>
    <x v="0"/>
    <x v="149"/>
  </r>
  <r>
    <x v="1"/>
    <x v="0"/>
    <x v="3"/>
    <x v="14"/>
    <x v="82"/>
    <x v="5"/>
    <x v="0"/>
    <x v="0"/>
    <x v="82"/>
    <x v="0"/>
    <x v="82"/>
    <x v="0"/>
    <x v="2"/>
    <x v="0"/>
    <x v="0"/>
    <x v="148"/>
  </r>
  <r>
    <x v="1"/>
    <x v="0"/>
    <x v="3"/>
    <x v="5"/>
    <x v="237"/>
    <x v="6"/>
    <x v="0"/>
    <x v="0"/>
    <x v="237"/>
    <x v="133"/>
    <x v="237"/>
    <x v="133"/>
    <x v="0"/>
    <x v="1"/>
    <x v="0"/>
    <x v="147"/>
  </r>
  <r>
    <x v="1"/>
    <x v="0"/>
    <x v="4"/>
    <x v="15"/>
    <x v="147"/>
    <x v="7"/>
    <x v="0"/>
    <x v="0"/>
    <x v="147"/>
    <x v="0"/>
    <x v="147"/>
    <x v="0"/>
    <x v="6"/>
    <x v="0"/>
    <x v="0"/>
    <x v="146"/>
  </r>
  <r>
    <x v="1"/>
    <x v="0"/>
    <x v="4"/>
    <x v="5"/>
    <x v="65"/>
    <x v="8"/>
    <x v="0"/>
    <x v="0"/>
    <x v="65"/>
    <x v="0"/>
    <x v="65"/>
    <x v="0"/>
    <x v="0"/>
    <x v="5"/>
    <x v="0"/>
    <x v="145"/>
  </r>
  <r>
    <x v="1"/>
    <x v="0"/>
    <x v="4"/>
    <x v="14"/>
    <x v="69"/>
    <x v="9"/>
    <x v="0"/>
    <x v="0"/>
    <x v="69"/>
    <x v="0"/>
    <x v="69"/>
    <x v="0"/>
    <x v="0"/>
    <x v="4"/>
    <x v="0"/>
    <x v="144"/>
  </r>
  <r>
    <x v="1"/>
    <x v="0"/>
    <x v="4"/>
    <x v="15"/>
    <x v="199"/>
    <x v="10"/>
    <x v="0"/>
    <x v="0"/>
    <x v="199"/>
    <x v="0"/>
    <x v="199"/>
    <x v="0"/>
    <x v="0"/>
    <x v="3"/>
    <x v="0"/>
    <x v="143"/>
  </r>
  <r>
    <x v="1"/>
    <x v="0"/>
    <x v="4"/>
    <x v="14"/>
    <x v="133"/>
    <x v="11"/>
    <x v="0"/>
    <x v="0"/>
    <x v="133"/>
    <x v="0"/>
    <x v="133"/>
    <x v="0"/>
    <x v="0"/>
    <x v="2"/>
    <x v="0"/>
    <x v="142"/>
  </r>
  <r>
    <x v="1"/>
    <x v="0"/>
    <x v="4"/>
    <x v="5"/>
    <x v="173"/>
    <x v="12"/>
    <x v="0"/>
    <x v="0"/>
    <x v="173"/>
    <x v="118"/>
    <x v="173"/>
    <x v="118"/>
    <x v="0"/>
    <x v="1"/>
    <x v="0"/>
    <x v="141"/>
  </r>
  <r>
    <x v="1"/>
    <x v="0"/>
    <x v="5"/>
    <x v="14"/>
    <x v="131"/>
    <x v="13"/>
    <x v="0"/>
    <x v="0"/>
    <x v="131"/>
    <x v="0"/>
    <x v="131"/>
    <x v="0"/>
    <x v="7"/>
    <x v="0"/>
    <x v="0"/>
    <x v="140"/>
  </r>
  <r>
    <x v="1"/>
    <x v="0"/>
    <x v="5"/>
    <x v="5"/>
    <x v="115"/>
    <x v="14"/>
    <x v="0"/>
    <x v="0"/>
    <x v="115"/>
    <x v="0"/>
    <x v="115"/>
    <x v="0"/>
    <x v="0"/>
    <x v="6"/>
    <x v="0"/>
    <x v="139"/>
  </r>
  <r>
    <x v="1"/>
    <x v="0"/>
    <x v="5"/>
    <x v="14"/>
    <x v="98"/>
    <x v="15"/>
    <x v="0"/>
    <x v="0"/>
    <x v="98"/>
    <x v="0"/>
    <x v="98"/>
    <x v="0"/>
    <x v="0"/>
    <x v="5"/>
    <x v="0"/>
    <x v="138"/>
  </r>
  <r>
    <x v="1"/>
    <x v="0"/>
    <x v="5"/>
    <x v="5"/>
    <x v="123"/>
    <x v="16"/>
    <x v="0"/>
    <x v="0"/>
    <x v="123"/>
    <x v="0"/>
    <x v="123"/>
    <x v="0"/>
    <x v="0"/>
    <x v="4"/>
    <x v="0"/>
    <x v="137"/>
  </r>
  <r>
    <x v="1"/>
    <x v="0"/>
    <x v="5"/>
    <x v="15"/>
    <x v="53"/>
    <x v="17"/>
    <x v="0"/>
    <x v="0"/>
    <x v="53"/>
    <x v="0"/>
    <x v="53"/>
    <x v="0"/>
    <x v="0"/>
    <x v="3"/>
    <x v="0"/>
    <x v="136"/>
  </r>
  <r>
    <x v="1"/>
    <x v="0"/>
    <x v="5"/>
    <x v="5"/>
    <x v="9"/>
    <x v="18"/>
    <x v="0"/>
    <x v="0"/>
    <x v="9"/>
    <x v="0"/>
    <x v="9"/>
    <x v="0"/>
    <x v="0"/>
    <x v="2"/>
    <x v="0"/>
    <x v="135"/>
  </r>
  <r>
    <x v="1"/>
    <x v="0"/>
    <x v="5"/>
    <x v="14"/>
    <x v="50"/>
    <x v="19"/>
    <x v="0"/>
    <x v="0"/>
    <x v="50"/>
    <x v="13"/>
    <x v="50"/>
    <x v="13"/>
    <x v="0"/>
    <x v="1"/>
    <x v="0"/>
    <x v="134"/>
  </r>
  <r>
    <x v="1"/>
    <x v="0"/>
    <x v="6"/>
    <x v="14"/>
    <x v="225"/>
    <x v="20"/>
    <x v="0"/>
    <x v="0"/>
    <x v="225"/>
    <x v="0"/>
    <x v="225"/>
    <x v="0"/>
    <x v="2"/>
    <x v="0"/>
    <x v="0"/>
    <x v="133"/>
  </r>
  <r>
    <x v="1"/>
    <x v="0"/>
    <x v="6"/>
    <x v="5"/>
    <x v="168"/>
    <x v="21"/>
    <x v="0"/>
    <x v="0"/>
    <x v="168"/>
    <x v="142"/>
    <x v="168"/>
    <x v="142"/>
    <x v="0"/>
    <x v="1"/>
    <x v="0"/>
    <x v="132"/>
  </r>
  <r>
    <x v="1"/>
    <x v="0"/>
    <x v="7"/>
    <x v="14"/>
    <x v="257"/>
    <x v="22"/>
    <x v="0"/>
    <x v="0"/>
    <x v="257"/>
    <x v="135"/>
    <x v="257"/>
    <x v="135"/>
    <x v="1"/>
    <x v="0"/>
    <x v="0"/>
    <x v="131"/>
  </r>
  <r>
    <x v="1"/>
    <x v="0"/>
    <x v="8"/>
    <x v="15"/>
    <x v="109"/>
    <x v="23"/>
    <x v="0"/>
    <x v="0"/>
    <x v="109"/>
    <x v="0"/>
    <x v="109"/>
    <x v="0"/>
    <x v="4"/>
    <x v="0"/>
    <x v="0"/>
    <x v="130"/>
  </r>
  <r>
    <x v="1"/>
    <x v="0"/>
    <x v="8"/>
    <x v="14"/>
    <x v="219"/>
    <x v="24"/>
    <x v="0"/>
    <x v="0"/>
    <x v="219"/>
    <x v="0"/>
    <x v="219"/>
    <x v="0"/>
    <x v="0"/>
    <x v="3"/>
    <x v="0"/>
    <x v="129"/>
  </r>
  <r>
    <x v="1"/>
    <x v="0"/>
    <x v="8"/>
    <x v="15"/>
    <x v="90"/>
    <x v="25"/>
    <x v="0"/>
    <x v="0"/>
    <x v="90"/>
    <x v="0"/>
    <x v="90"/>
    <x v="0"/>
    <x v="0"/>
    <x v="2"/>
    <x v="0"/>
    <x v="128"/>
  </r>
  <r>
    <x v="1"/>
    <x v="0"/>
    <x v="8"/>
    <x v="14"/>
    <x v="59"/>
    <x v="26"/>
    <x v="0"/>
    <x v="0"/>
    <x v="59"/>
    <x v="49"/>
    <x v="59"/>
    <x v="49"/>
    <x v="0"/>
    <x v="1"/>
    <x v="0"/>
    <x v="127"/>
  </r>
  <r>
    <x v="1"/>
    <x v="0"/>
    <x v="9"/>
    <x v="15"/>
    <x v="22"/>
    <x v="27"/>
    <x v="0"/>
    <x v="0"/>
    <x v="22"/>
    <x v="0"/>
    <x v="22"/>
    <x v="0"/>
    <x v="2"/>
    <x v="0"/>
    <x v="0"/>
    <x v="126"/>
  </r>
  <r>
    <x v="1"/>
    <x v="0"/>
    <x v="9"/>
    <x v="14"/>
    <x v="121"/>
    <x v="28"/>
    <x v="0"/>
    <x v="0"/>
    <x v="121"/>
    <x v="53"/>
    <x v="121"/>
    <x v="53"/>
    <x v="0"/>
    <x v="1"/>
    <x v="0"/>
    <x v="125"/>
  </r>
  <r>
    <x v="1"/>
    <x v="0"/>
    <x v="10"/>
    <x v="14"/>
    <x v="243"/>
    <x v="29"/>
    <x v="0"/>
    <x v="0"/>
    <x v="243"/>
    <x v="117"/>
    <x v="243"/>
    <x v="117"/>
    <x v="1"/>
    <x v="0"/>
    <x v="0"/>
    <x v="124"/>
  </r>
  <r>
    <x v="1"/>
    <x v="0"/>
    <x v="11"/>
    <x v="15"/>
    <x v="52"/>
    <x v="30"/>
    <x v="0"/>
    <x v="0"/>
    <x v="52"/>
    <x v="0"/>
    <x v="52"/>
    <x v="0"/>
    <x v="5"/>
    <x v="0"/>
    <x v="0"/>
    <x v="123"/>
  </r>
  <r>
    <x v="1"/>
    <x v="0"/>
    <x v="11"/>
    <x v="14"/>
    <x v="62"/>
    <x v="31"/>
    <x v="0"/>
    <x v="0"/>
    <x v="62"/>
    <x v="0"/>
    <x v="62"/>
    <x v="0"/>
    <x v="0"/>
    <x v="4"/>
    <x v="0"/>
    <x v="122"/>
  </r>
  <r>
    <x v="1"/>
    <x v="0"/>
    <x v="11"/>
    <x v="11"/>
    <x v="42"/>
    <x v="32"/>
    <x v="0"/>
    <x v="0"/>
    <x v="42"/>
    <x v="0"/>
    <x v="42"/>
    <x v="0"/>
    <x v="0"/>
    <x v="3"/>
    <x v="0"/>
    <x v="121"/>
  </r>
  <r>
    <x v="1"/>
    <x v="0"/>
    <x v="11"/>
    <x v="14"/>
    <x v="181"/>
    <x v="33"/>
    <x v="0"/>
    <x v="0"/>
    <x v="181"/>
    <x v="0"/>
    <x v="181"/>
    <x v="0"/>
    <x v="0"/>
    <x v="2"/>
    <x v="0"/>
    <x v="120"/>
  </r>
  <r>
    <x v="1"/>
    <x v="0"/>
    <x v="11"/>
    <x v="5"/>
    <x v="238"/>
    <x v="34"/>
    <x v="0"/>
    <x v="0"/>
    <x v="238"/>
    <x v="150"/>
    <x v="238"/>
    <x v="150"/>
    <x v="0"/>
    <x v="1"/>
    <x v="0"/>
    <x v="119"/>
  </r>
  <r>
    <x v="1"/>
    <x v="0"/>
    <x v="12"/>
    <x v="15"/>
    <x v="171"/>
    <x v="35"/>
    <x v="0"/>
    <x v="0"/>
    <x v="171"/>
    <x v="0"/>
    <x v="171"/>
    <x v="0"/>
    <x v="2"/>
    <x v="0"/>
    <x v="0"/>
    <x v="118"/>
  </r>
  <r>
    <x v="1"/>
    <x v="0"/>
    <x v="12"/>
    <x v="14"/>
    <x v="244"/>
    <x v="35"/>
    <x v="0"/>
    <x v="0"/>
    <x v="244"/>
    <x v="148"/>
    <x v="244"/>
    <x v="148"/>
    <x v="0"/>
    <x v="1"/>
    <x v="0"/>
    <x v="117"/>
  </r>
  <r>
    <x v="1"/>
    <x v="0"/>
    <x v="13"/>
    <x v="14"/>
    <x v="215"/>
    <x v="35"/>
    <x v="0"/>
    <x v="0"/>
    <x v="215"/>
    <x v="0"/>
    <x v="215"/>
    <x v="0"/>
    <x v="2"/>
    <x v="0"/>
    <x v="0"/>
    <x v="116"/>
  </r>
  <r>
    <x v="1"/>
    <x v="0"/>
    <x v="13"/>
    <x v="5"/>
    <x v="193"/>
    <x v="35"/>
    <x v="0"/>
    <x v="0"/>
    <x v="193"/>
    <x v="143"/>
    <x v="193"/>
    <x v="143"/>
    <x v="0"/>
    <x v="1"/>
    <x v="0"/>
    <x v="115"/>
  </r>
  <r>
    <x v="1"/>
    <x v="0"/>
    <x v="14"/>
    <x v="14"/>
    <x v="104"/>
    <x v="35"/>
    <x v="0"/>
    <x v="0"/>
    <x v="104"/>
    <x v="0"/>
    <x v="104"/>
    <x v="0"/>
    <x v="3"/>
    <x v="0"/>
    <x v="0"/>
    <x v="114"/>
  </r>
  <r>
    <x v="1"/>
    <x v="0"/>
    <x v="14"/>
    <x v="5"/>
    <x v="175"/>
    <x v="35"/>
    <x v="0"/>
    <x v="0"/>
    <x v="175"/>
    <x v="0"/>
    <x v="175"/>
    <x v="0"/>
    <x v="0"/>
    <x v="2"/>
    <x v="0"/>
    <x v="113"/>
  </r>
  <r>
    <x v="1"/>
    <x v="0"/>
    <x v="14"/>
    <x v="14"/>
    <x v="93"/>
    <x v="35"/>
    <x v="0"/>
    <x v="0"/>
    <x v="93"/>
    <x v="106"/>
    <x v="93"/>
    <x v="106"/>
    <x v="0"/>
    <x v="1"/>
    <x v="0"/>
    <x v="112"/>
  </r>
  <r>
    <x v="1"/>
    <x v="0"/>
    <x v="15"/>
    <x v="14"/>
    <x v="248"/>
    <x v="35"/>
    <x v="0"/>
    <x v="0"/>
    <x v="248"/>
    <x v="122"/>
    <x v="248"/>
    <x v="122"/>
    <x v="1"/>
    <x v="0"/>
    <x v="0"/>
    <x v="111"/>
  </r>
  <r>
    <x v="1"/>
    <x v="0"/>
    <x v="16"/>
    <x v="15"/>
    <x v="214"/>
    <x v="35"/>
    <x v="0"/>
    <x v="0"/>
    <x v="214"/>
    <x v="0"/>
    <x v="214"/>
    <x v="0"/>
    <x v="2"/>
    <x v="0"/>
    <x v="0"/>
    <x v="110"/>
  </r>
  <r>
    <x v="1"/>
    <x v="0"/>
    <x v="16"/>
    <x v="14"/>
    <x v="135"/>
    <x v="35"/>
    <x v="0"/>
    <x v="0"/>
    <x v="135"/>
    <x v="132"/>
    <x v="135"/>
    <x v="132"/>
    <x v="0"/>
    <x v="1"/>
    <x v="0"/>
    <x v="109"/>
  </r>
  <r>
    <x v="1"/>
    <x v="0"/>
    <x v="17"/>
    <x v="5"/>
    <x v="227"/>
    <x v="35"/>
    <x v="0"/>
    <x v="0"/>
    <x v="227"/>
    <x v="0"/>
    <x v="227"/>
    <x v="0"/>
    <x v="2"/>
    <x v="0"/>
    <x v="0"/>
    <x v="108"/>
  </r>
  <r>
    <x v="1"/>
    <x v="0"/>
    <x v="17"/>
    <x v="14"/>
    <x v="88"/>
    <x v="35"/>
    <x v="0"/>
    <x v="0"/>
    <x v="88"/>
    <x v="127"/>
    <x v="88"/>
    <x v="127"/>
    <x v="0"/>
    <x v="1"/>
    <x v="0"/>
    <x v="107"/>
  </r>
  <r>
    <x v="1"/>
    <x v="0"/>
    <x v="18"/>
    <x v="15"/>
    <x v="216"/>
    <x v="35"/>
    <x v="0"/>
    <x v="0"/>
    <x v="216"/>
    <x v="0"/>
    <x v="216"/>
    <x v="0"/>
    <x v="3"/>
    <x v="0"/>
    <x v="0"/>
    <x v="106"/>
  </r>
  <r>
    <x v="1"/>
    <x v="0"/>
    <x v="18"/>
    <x v="5"/>
    <x v="143"/>
    <x v="35"/>
    <x v="0"/>
    <x v="0"/>
    <x v="143"/>
    <x v="0"/>
    <x v="143"/>
    <x v="0"/>
    <x v="0"/>
    <x v="2"/>
    <x v="0"/>
    <x v="105"/>
  </r>
  <r>
    <x v="1"/>
    <x v="0"/>
    <x v="18"/>
    <x v="14"/>
    <x v="111"/>
    <x v="35"/>
    <x v="0"/>
    <x v="0"/>
    <x v="111"/>
    <x v="101"/>
    <x v="111"/>
    <x v="101"/>
    <x v="0"/>
    <x v="1"/>
    <x v="0"/>
    <x v="104"/>
  </r>
  <r>
    <x v="1"/>
    <x v="0"/>
    <x v="19"/>
    <x v="14"/>
    <x v="228"/>
    <x v="35"/>
    <x v="0"/>
    <x v="0"/>
    <x v="228"/>
    <x v="0"/>
    <x v="228"/>
    <x v="0"/>
    <x v="2"/>
    <x v="0"/>
    <x v="0"/>
    <x v="103"/>
  </r>
  <r>
    <x v="1"/>
    <x v="0"/>
    <x v="19"/>
    <x v="15"/>
    <x v="108"/>
    <x v="35"/>
    <x v="0"/>
    <x v="0"/>
    <x v="108"/>
    <x v="131"/>
    <x v="108"/>
    <x v="131"/>
    <x v="0"/>
    <x v="1"/>
    <x v="0"/>
    <x v="102"/>
  </r>
  <r>
    <x v="1"/>
    <x v="0"/>
    <x v="20"/>
    <x v="14"/>
    <x v="207"/>
    <x v="35"/>
    <x v="0"/>
    <x v="0"/>
    <x v="207"/>
    <x v="0"/>
    <x v="207"/>
    <x v="0"/>
    <x v="3"/>
    <x v="0"/>
    <x v="0"/>
    <x v="101"/>
  </r>
  <r>
    <x v="1"/>
    <x v="0"/>
    <x v="20"/>
    <x v="15"/>
    <x v="18"/>
    <x v="35"/>
    <x v="0"/>
    <x v="0"/>
    <x v="18"/>
    <x v="0"/>
    <x v="18"/>
    <x v="0"/>
    <x v="0"/>
    <x v="2"/>
    <x v="0"/>
    <x v="100"/>
  </r>
  <r>
    <x v="1"/>
    <x v="0"/>
    <x v="20"/>
    <x v="14"/>
    <x v="86"/>
    <x v="35"/>
    <x v="0"/>
    <x v="0"/>
    <x v="86"/>
    <x v="31"/>
    <x v="86"/>
    <x v="31"/>
    <x v="0"/>
    <x v="1"/>
    <x v="0"/>
    <x v="99"/>
  </r>
  <r>
    <x v="1"/>
    <x v="0"/>
    <x v="21"/>
    <x v="14"/>
    <x v="180"/>
    <x v="35"/>
    <x v="0"/>
    <x v="0"/>
    <x v="180"/>
    <x v="71"/>
    <x v="180"/>
    <x v="71"/>
    <x v="1"/>
    <x v="0"/>
    <x v="0"/>
    <x v="98"/>
  </r>
  <r>
    <x v="1"/>
    <x v="0"/>
    <x v="22"/>
    <x v="14"/>
    <x v="67"/>
    <x v="35"/>
    <x v="0"/>
    <x v="0"/>
    <x v="67"/>
    <x v="0"/>
    <x v="67"/>
    <x v="0"/>
    <x v="2"/>
    <x v="0"/>
    <x v="0"/>
    <x v="97"/>
  </r>
  <r>
    <x v="1"/>
    <x v="0"/>
    <x v="22"/>
    <x v="15"/>
    <x v="60"/>
    <x v="35"/>
    <x v="0"/>
    <x v="0"/>
    <x v="60"/>
    <x v="37"/>
    <x v="60"/>
    <x v="37"/>
    <x v="0"/>
    <x v="1"/>
    <x v="0"/>
    <x v="96"/>
  </r>
  <r>
    <x v="1"/>
    <x v="0"/>
    <x v="23"/>
    <x v="14"/>
    <x v="68"/>
    <x v="35"/>
    <x v="0"/>
    <x v="0"/>
    <x v="68"/>
    <x v="0"/>
    <x v="68"/>
    <x v="0"/>
    <x v="2"/>
    <x v="0"/>
    <x v="0"/>
    <x v="95"/>
  </r>
  <r>
    <x v="1"/>
    <x v="0"/>
    <x v="23"/>
    <x v="5"/>
    <x v="54"/>
    <x v="35"/>
    <x v="0"/>
    <x v="0"/>
    <x v="54"/>
    <x v="36"/>
    <x v="54"/>
    <x v="36"/>
    <x v="0"/>
    <x v="1"/>
    <x v="0"/>
    <x v="94"/>
  </r>
  <r>
    <x v="1"/>
    <x v="0"/>
    <x v="24"/>
    <x v="14"/>
    <x v="13"/>
    <x v="35"/>
    <x v="0"/>
    <x v="0"/>
    <x v="13"/>
    <x v="0"/>
    <x v="13"/>
    <x v="0"/>
    <x v="5"/>
    <x v="0"/>
    <x v="0"/>
    <x v="93"/>
  </r>
  <r>
    <x v="1"/>
    <x v="0"/>
    <x v="24"/>
    <x v="5"/>
    <x v="38"/>
    <x v="35"/>
    <x v="0"/>
    <x v="0"/>
    <x v="38"/>
    <x v="0"/>
    <x v="38"/>
    <x v="0"/>
    <x v="0"/>
    <x v="4"/>
    <x v="0"/>
    <x v="92"/>
  </r>
  <r>
    <x v="1"/>
    <x v="0"/>
    <x v="24"/>
    <x v="14"/>
    <x v="31"/>
    <x v="35"/>
    <x v="0"/>
    <x v="0"/>
    <x v="31"/>
    <x v="0"/>
    <x v="31"/>
    <x v="0"/>
    <x v="0"/>
    <x v="3"/>
    <x v="0"/>
    <x v="91"/>
  </r>
  <r>
    <x v="1"/>
    <x v="0"/>
    <x v="24"/>
    <x v="5"/>
    <x v="87"/>
    <x v="35"/>
    <x v="0"/>
    <x v="0"/>
    <x v="87"/>
    <x v="0"/>
    <x v="87"/>
    <x v="0"/>
    <x v="0"/>
    <x v="2"/>
    <x v="0"/>
    <x v="90"/>
  </r>
  <r>
    <x v="1"/>
    <x v="0"/>
    <x v="24"/>
    <x v="14"/>
    <x v="11"/>
    <x v="35"/>
    <x v="0"/>
    <x v="0"/>
    <x v="11"/>
    <x v="28"/>
    <x v="11"/>
    <x v="28"/>
    <x v="0"/>
    <x v="1"/>
    <x v="0"/>
    <x v="89"/>
  </r>
  <r>
    <x v="1"/>
    <x v="0"/>
    <x v="25"/>
    <x v="5"/>
    <x v="96"/>
    <x v="35"/>
    <x v="0"/>
    <x v="0"/>
    <x v="96"/>
    <x v="0"/>
    <x v="96"/>
    <x v="0"/>
    <x v="2"/>
    <x v="0"/>
    <x v="0"/>
    <x v="88"/>
  </r>
  <r>
    <x v="1"/>
    <x v="0"/>
    <x v="25"/>
    <x v="14"/>
    <x v="74"/>
    <x v="35"/>
    <x v="0"/>
    <x v="0"/>
    <x v="74"/>
    <x v="56"/>
    <x v="74"/>
    <x v="56"/>
    <x v="0"/>
    <x v="1"/>
    <x v="0"/>
    <x v="87"/>
  </r>
  <r>
    <x v="1"/>
    <x v="0"/>
    <x v="74"/>
    <x v="14"/>
    <x v="114"/>
    <x v="35"/>
    <x v="0"/>
    <x v="0"/>
    <x v="114"/>
    <x v="0"/>
    <x v="114"/>
    <x v="0"/>
    <x v="3"/>
    <x v="0"/>
    <x v="0"/>
    <x v="86"/>
  </r>
  <r>
    <x v="1"/>
    <x v="0"/>
    <x v="74"/>
    <x v="5"/>
    <x v="136"/>
    <x v="35"/>
    <x v="0"/>
    <x v="0"/>
    <x v="136"/>
    <x v="0"/>
    <x v="136"/>
    <x v="0"/>
    <x v="0"/>
    <x v="2"/>
    <x v="0"/>
    <x v="85"/>
  </r>
  <r>
    <x v="1"/>
    <x v="0"/>
    <x v="74"/>
    <x v="14"/>
    <x v="2"/>
    <x v="35"/>
    <x v="0"/>
    <x v="0"/>
    <x v="2"/>
    <x v="52"/>
    <x v="2"/>
    <x v="52"/>
    <x v="0"/>
    <x v="1"/>
    <x v="0"/>
    <x v="84"/>
  </r>
  <r>
    <x v="2"/>
    <x v="0"/>
    <x v="81"/>
    <x v="14"/>
    <x v="268"/>
    <x v="0"/>
    <x v="0"/>
    <x v="0"/>
    <x v="268"/>
    <x v="0"/>
    <x v="268"/>
    <x v="0"/>
    <x v="2"/>
    <x v="0"/>
    <x v="0"/>
    <x v="83"/>
  </r>
  <r>
    <x v="2"/>
    <x v="0"/>
    <x v="81"/>
    <x v="7"/>
    <x v="56"/>
    <x v="1"/>
    <x v="0"/>
    <x v="0"/>
    <x v="56"/>
    <x v="159"/>
    <x v="56"/>
    <x v="159"/>
    <x v="0"/>
    <x v="1"/>
    <x v="0"/>
    <x v="82"/>
  </r>
  <r>
    <x v="2"/>
    <x v="0"/>
    <x v="0"/>
    <x v="14"/>
    <x v="242"/>
    <x v="2"/>
    <x v="0"/>
    <x v="0"/>
    <x v="242"/>
    <x v="116"/>
    <x v="242"/>
    <x v="116"/>
    <x v="1"/>
    <x v="0"/>
    <x v="0"/>
    <x v="81"/>
  </r>
  <r>
    <x v="2"/>
    <x v="0"/>
    <x v="1"/>
    <x v="14"/>
    <x v="81"/>
    <x v="3"/>
    <x v="0"/>
    <x v="0"/>
    <x v="81"/>
    <x v="0"/>
    <x v="81"/>
    <x v="0"/>
    <x v="2"/>
    <x v="0"/>
    <x v="0"/>
    <x v="80"/>
  </r>
  <r>
    <x v="2"/>
    <x v="0"/>
    <x v="1"/>
    <x v="5"/>
    <x v="157"/>
    <x v="4"/>
    <x v="0"/>
    <x v="0"/>
    <x v="157"/>
    <x v="98"/>
    <x v="157"/>
    <x v="98"/>
    <x v="0"/>
    <x v="1"/>
    <x v="0"/>
    <x v="79"/>
  </r>
  <r>
    <x v="2"/>
    <x v="0"/>
    <x v="2"/>
    <x v="14"/>
    <x v="266"/>
    <x v="5"/>
    <x v="0"/>
    <x v="0"/>
    <x v="266"/>
    <x v="153"/>
    <x v="266"/>
    <x v="153"/>
    <x v="1"/>
    <x v="0"/>
    <x v="0"/>
    <x v="78"/>
  </r>
  <r>
    <x v="2"/>
    <x v="0"/>
    <x v="3"/>
    <x v="15"/>
    <x v="267"/>
    <x v="6"/>
    <x v="0"/>
    <x v="0"/>
    <x v="267"/>
    <x v="154"/>
    <x v="267"/>
    <x v="154"/>
    <x v="1"/>
    <x v="0"/>
    <x v="0"/>
    <x v="77"/>
  </r>
  <r>
    <x v="2"/>
    <x v="0"/>
    <x v="4"/>
    <x v="14"/>
    <x v="254"/>
    <x v="7"/>
    <x v="0"/>
    <x v="0"/>
    <x v="254"/>
    <x v="128"/>
    <x v="254"/>
    <x v="128"/>
    <x v="1"/>
    <x v="0"/>
    <x v="0"/>
    <x v="76"/>
  </r>
  <r>
    <x v="2"/>
    <x v="0"/>
    <x v="5"/>
    <x v="5"/>
    <x v="229"/>
    <x v="8"/>
    <x v="0"/>
    <x v="0"/>
    <x v="229"/>
    <x v="104"/>
    <x v="229"/>
    <x v="104"/>
    <x v="1"/>
    <x v="0"/>
    <x v="0"/>
    <x v="75"/>
  </r>
  <r>
    <x v="2"/>
    <x v="0"/>
    <x v="6"/>
    <x v="14"/>
    <x v="235"/>
    <x v="9"/>
    <x v="0"/>
    <x v="0"/>
    <x v="235"/>
    <x v="0"/>
    <x v="235"/>
    <x v="0"/>
    <x v="3"/>
    <x v="0"/>
    <x v="0"/>
    <x v="74"/>
  </r>
  <r>
    <x v="2"/>
    <x v="0"/>
    <x v="6"/>
    <x v="5"/>
    <x v="111"/>
    <x v="10"/>
    <x v="0"/>
    <x v="0"/>
    <x v="111"/>
    <x v="0"/>
    <x v="111"/>
    <x v="0"/>
    <x v="0"/>
    <x v="2"/>
    <x v="0"/>
    <x v="73"/>
  </r>
  <r>
    <x v="2"/>
    <x v="0"/>
    <x v="6"/>
    <x v="14"/>
    <x v="107"/>
    <x v="11"/>
    <x v="0"/>
    <x v="0"/>
    <x v="107"/>
    <x v="86"/>
    <x v="107"/>
    <x v="86"/>
    <x v="0"/>
    <x v="1"/>
    <x v="0"/>
    <x v="72"/>
  </r>
  <r>
    <x v="2"/>
    <x v="0"/>
    <x v="7"/>
    <x v="14"/>
    <x v="103"/>
    <x v="12"/>
    <x v="0"/>
    <x v="0"/>
    <x v="103"/>
    <x v="0"/>
    <x v="103"/>
    <x v="0"/>
    <x v="3"/>
    <x v="0"/>
    <x v="0"/>
    <x v="71"/>
  </r>
  <r>
    <x v="2"/>
    <x v="0"/>
    <x v="7"/>
    <x v="5"/>
    <x v="57"/>
    <x v="13"/>
    <x v="0"/>
    <x v="0"/>
    <x v="57"/>
    <x v="0"/>
    <x v="57"/>
    <x v="0"/>
    <x v="0"/>
    <x v="2"/>
    <x v="0"/>
    <x v="70"/>
  </r>
  <r>
    <x v="2"/>
    <x v="0"/>
    <x v="7"/>
    <x v="14"/>
    <x v="51"/>
    <x v="14"/>
    <x v="0"/>
    <x v="0"/>
    <x v="51"/>
    <x v="34"/>
    <x v="51"/>
    <x v="34"/>
    <x v="0"/>
    <x v="1"/>
    <x v="0"/>
    <x v="69"/>
  </r>
  <r>
    <x v="2"/>
    <x v="0"/>
    <x v="8"/>
    <x v="14"/>
    <x v="241"/>
    <x v="15"/>
    <x v="0"/>
    <x v="0"/>
    <x v="241"/>
    <x v="114"/>
    <x v="241"/>
    <x v="114"/>
    <x v="1"/>
    <x v="0"/>
    <x v="0"/>
    <x v="68"/>
  </r>
  <r>
    <x v="2"/>
    <x v="0"/>
    <x v="9"/>
    <x v="14"/>
    <x v="208"/>
    <x v="16"/>
    <x v="0"/>
    <x v="0"/>
    <x v="208"/>
    <x v="0"/>
    <x v="208"/>
    <x v="0"/>
    <x v="2"/>
    <x v="0"/>
    <x v="0"/>
    <x v="67"/>
  </r>
  <r>
    <x v="2"/>
    <x v="0"/>
    <x v="9"/>
    <x v="15"/>
    <x v="149"/>
    <x v="17"/>
    <x v="0"/>
    <x v="0"/>
    <x v="149"/>
    <x v="134"/>
    <x v="149"/>
    <x v="134"/>
    <x v="0"/>
    <x v="1"/>
    <x v="0"/>
    <x v="66"/>
  </r>
  <r>
    <x v="2"/>
    <x v="0"/>
    <x v="10"/>
    <x v="14"/>
    <x v="151"/>
    <x v="18"/>
    <x v="0"/>
    <x v="0"/>
    <x v="151"/>
    <x v="0"/>
    <x v="151"/>
    <x v="0"/>
    <x v="2"/>
    <x v="0"/>
    <x v="0"/>
    <x v="65"/>
  </r>
  <r>
    <x v="2"/>
    <x v="0"/>
    <x v="10"/>
    <x v="15"/>
    <x v="169"/>
    <x v="19"/>
    <x v="0"/>
    <x v="0"/>
    <x v="169"/>
    <x v="123"/>
    <x v="169"/>
    <x v="123"/>
    <x v="0"/>
    <x v="1"/>
    <x v="0"/>
    <x v="64"/>
  </r>
  <r>
    <x v="2"/>
    <x v="0"/>
    <x v="11"/>
    <x v="14"/>
    <x v="256"/>
    <x v="20"/>
    <x v="0"/>
    <x v="0"/>
    <x v="256"/>
    <x v="0"/>
    <x v="256"/>
    <x v="0"/>
    <x v="2"/>
    <x v="0"/>
    <x v="0"/>
    <x v="63"/>
  </r>
  <r>
    <x v="2"/>
    <x v="0"/>
    <x v="11"/>
    <x v="5"/>
    <x v="223"/>
    <x v="21"/>
    <x v="0"/>
    <x v="0"/>
    <x v="223"/>
    <x v="160"/>
    <x v="223"/>
    <x v="160"/>
    <x v="0"/>
    <x v="1"/>
    <x v="0"/>
    <x v="62"/>
  </r>
  <r>
    <x v="2"/>
    <x v="0"/>
    <x v="12"/>
    <x v="14"/>
    <x v="205"/>
    <x v="22"/>
    <x v="0"/>
    <x v="0"/>
    <x v="205"/>
    <x v="0"/>
    <x v="205"/>
    <x v="0"/>
    <x v="2"/>
    <x v="0"/>
    <x v="0"/>
    <x v="61"/>
  </r>
  <r>
    <x v="2"/>
    <x v="0"/>
    <x v="12"/>
    <x v="5"/>
    <x v="70"/>
    <x v="23"/>
    <x v="0"/>
    <x v="0"/>
    <x v="70"/>
    <x v="110"/>
    <x v="70"/>
    <x v="110"/>
    <x v="0"/>
    <x v="1"/>
    <x v="0"/>
    <x v="60"/>
  </r>
  <r>
    <x v="2"/>
    <x v="0"/>
    <x v="13"/>
    <x v="5"/>
    <x v="116"/>
    <x v="24"/>
    <x v="0"/>
    <x v="0"/>
    <x v="116"/>
    <x v="0"/>
    <x v="116"/>
    <x v="0"/>
    <x v="3"/>
    <x v="0"/>
    <x v="0"/>
    <x v="59"/>
  </r>
  <r>
    <x v="2"/>
    <x v="0"/>
    <x v="13"/>
    <x v="14"/>
    <x v="137"/>
    <x v="25"/>
    <x v="0"/>
    <x v="0"/>
    <x v="137"/>
    <x v="0"/>
    <x v="137"/>
    <x v="0"/>
    <x v="0"/>
    <x v="2"/>
    <x v="0"/>
    <x v="58"/>
  </r>
  <r>
    <x v="2"/>
    <x v="0"/>
    <x v="13"/>
    <x v="5"/>
    <x v="41"/>
    <x v="26"/>
    <x v="0"/>
    <x v="0"/>
    <x v="41"/>
    <x v="70"/>
    <x v="41"/>
    <x v="70"/>
    <x v="0"/>
    <x v="1"/>
    <x v="0"/>
    <x v="57"/>
  </r>
  <r>
    <x v="2"/>
    <x v="0"/>
    <x v="14"/>
    <x v="13"/>
    <x v="79"/>
    <x v="27"/>
    <x v="0"/>
    <x v="0"/>
    <x v="79"/>
    <x v="0"/>
    <x v="79"/>
    <x v="0"/>
    <x v="3"/>
    <x v="0"/>
    <x v="0"/>
    <x v="56"/>
  </r>
  <r>
    <x v="2"/>
    <x v="0"/>
    <x v="14"/>
    <x v="15"/>
    <x v="39"/>
    <x v="28"/>
    <x v="0"/>
    <x v="0"/>
    <x v="39"/>
    <x v="0"/>
    <x v="39"/>
    <x v="0"/>
    <x v="0"/>
    <x v="2"/>
    <x v="0"/>
    <x v="55"/>
  </r>
  <r>
    <x v="2"/>
    <x v="0"/>
    <x v="14"/>
    <x v="14"/>
    <x v="127"/>
    <x v="29"/>
    <x v="0"/>
    <x v="0"/>
    <x v="127"/>
    <x v="67"/>
    <x v="127"/>
    <x v="67"/>
    <x v="0"/>
    <x v="1"/>
    <x v="0"/>
    <x v="54"/>
  </r>
  <r>
    <x v="2"/>
    <x v="0"/>
    <x v="15"/>
    <x v="14"/>
    <x v="221"/>
    <x v="30"/>
    <x v="0"/>
    <x v="0"/>
    <x v="221"/>
    <x v="0"/>
    <x v="221"/>
    <x v="0"/>
    <x v="3"/>
    <x v="0"/>
    <x v="0"/>
    <x v="53"/>
  </r>
  <r>
    <x v="2"/>
    <x v="0"/>
    <x v="15"/>
    <x v="15"/>
    <x v="61"/>
    <x v="31"/>
    <x v="0"/>
    <x v="0"/>
    <x v="61"/>
    <x v="0"/>
    <x v="61"/>
    <x v="0"/>
    <x v="0"/>
    <x v="2"/>
    <x v="0"/>
    <x v="52"/>
  </r>
  <r>
    <x v="2"/>
    <x v="0"/>
    <x v="15"/>
    <x v="14"/>
    <x v="92"/>
    <x v="32"/>
    <x v="0"/>
    <x v="0"/>
    <x v="92"/>
    <x v="50"/>
    <x v="92"/>
    <x v="50"/>
    <x v="0"/>
    <x v="1"/>
    <x v="0"/>
    <x v="51"/>
  </r>
  <r>
    <x v="2"/>
    <x v="0"/>
    <x v="16"/>
    <x v="5"/>
    <x v="177"/>
    <x v="33"/>
    <x v="0"/>
    <x v="0"/>
    <x v="177"/>
    <x v="0"/>
    <x v="177"/>
    <x v="0"/>
    <x v="3"/>
    <x v="0"/>
    <x v="0"/>
    <x v="50"/>
  </r>
  <r>
    <x v="2"/>
    <x v="0"/>
    <x v="16"/>
    <x v="14"/>
    <x v="246"/>
    <x v="34"/>
    <x v="0"/>
    <x v="0"/>
    <x v="246"/>
    <x v="0"/>
    <x v="246"/>
    <x v="0"/>
    <x v="0"/>
    <x v="2"/>
    <x v="0"/>
    <x v="49"/>
  </r>
  <r>
    <x v="2"/>
    <x v="0"/>
    <x v="16"/>
    <x v="15"/>
    <x v="163"/>
    <x v="35"/>
    <x v="0"/>
    <x v="0"/>
    <x v="163"/>
    <x v="151"/>
    <x v="163"/>
    <x v="151"/>
    <x v="0"/>
    <x v="1"/>
    <x v="0"/>
    <x v="48"/>
  </r>
  <r>
    <x v="2"/>
    <x v="0"/>
    <x v="17"/>
    <x v="5"/>
    <x v="34"/>
    <x v="35"/>
    <x v="0"/>
    <x v="0"/>
    <x v="34"/>
    <x v="0"/>
    <x v="34"/>
    <x v="0"/>
    <x v="5"/>
    <x v="0"/>
    <x v="0"/>
    <x v="47"/>
  </r>
  <r>
    <x v="2"/>
    <x v="0"/>
    <x v="17"/>
    <x v="14"/>
    <x v="90"/>
    <x v="35"/>
    <x v="0"/>
    <x v="0"/>
    <x v="90"/>
    <x v="0"/>
    <x v="90"/>
    <x v="0"/>
    <x v="0"/>
    <x v="4"/>
    <x v="0"/>
    <x v="46"/>
  </r>
  <r>
    <x v="2"/>
    <x v="0"/>
    <x v="17"/>
    <x v="2"/>
    <x v="128"/>
    <x v="35"/>
    <x v="0"/>
    <x v="0"/>
    <x v="128"/>
    <x v="0"/>
    <x v="128"/>
    <x v="0"/>
    <x v="0"/>
    <x v="3"/>
    <x v="0"/>
    <x v="45"/>
  </r>
  <r>
    <x v="2"/>
    <x v="0"/>
    <x v="17"/>
    <x v="5"/>
    <x v="4"/>
    <x v="35"/>
    <x v="0"/>
    <x v="0"/>
    <x v="4"/>
    <x v="0"/>
    <x v="4"/>
    <x v="0"/>
    <x v="0"/>
    <x v="2"/>
    <x v="0"/>
    <x v="44"/>
  </r>
  <r>
    <x v="2"/>
    <x v="0"/>
    <x v="17"/>
    <x v="14"/>
    <x v="73"/>
    <x v="35"/>
    <x v="0"/>
    <x v="0"/>
    <x v="73"/>
    <x v="14"/>
    <x v="73"/>
    <x v="14"/>
    <x v="0"/>
    <x v="1"/>
    <x v="0"/>
    <x v="43"/>
  </r>
  <r>
    <x v="2"/>
    <x v="0"/>
    <x v="18"/>
    <x v="5"/>
    <x v="154"/>
    <x v="35"/>
    <x v="0"/>
    <x v="0"/>
    <x v="154"/>
    <x v="0"/>
    <x v="154"/>
    <x v="0"/>
    <x v="5"/>
    <x v="0"/>
    <x v="0"/>
    <x v="42"/>
  </r>
  <r>
    <x v="2"/>
    <x v="0"/>
    <x v="18"/>
    <x v="15"/>
    <x v="76"/>
    <x v="35"/>
    <x v="0"/>
    <x v="0"/>
    <x v="76"/>
    <x v="0"/>
    <x v="76"/>
    <x v="0"/>
    <x v="0"/>
    <x v="4"/>
    <x v="0"/>
    <x v="41"/>
  </r>
  <r>
    <x v="2"/>
    <x v="0"/>
    <x v="18"/>
    <x v="5"/>
    <x v="78"/>
    <x v="35"/>
    <x v="0"/>
    <x v="0"/>
    <x v="78"/>
    <x v="0"/>
    <x v="78"/>
    <x v="0"/>
    <x v="0"/>
    <x v="3"/>
    <x v="0"/>
    <x v="40"/>
  </r>
  <r>
    <x v="2"/>
    <x v="0"/>
    <x v="18"/>
    <x v="14"/>
    <x v="24"/>
    <x v="35"/>
    <x v="0"/>
    <x v="0"/>
    <x v="24"/>
    <x v="0"/>
    <x v="24"/>
    <x v="0"/>
    <x v="0"/>
    <x v="2"/>
    <x v="0"/>
    <x v="39"/>
  </r>
  <r>
    <x v="2"/>
    <x v="0"/>
    <x v="18"/>
    <x v="5"/>
    <x v="46"/>
    <x v="35"/>
    <x v="0"/>
    <x v="0"/>
    <x v="46"/>
    <x v="19"/>
    <x v="46"/>
    <x v="19"/>
    <x v="0"/>
    <x v="1"/>
    <x v="0"/>
    <x v="38"/>
  </r>
  <r>
    <x v="2"/>
    <x v="0"/>
    <x v="19"/>
    <x v="14"/>
    <x v="176"/>
    <x v="35"/>
    <x v="0"/>
    <x v="0"/>
    <x v="176"/>
    <x v="0"/>
    <x v="176"/>
    <x v="0"/>
    <x v="4"/>
    <x v="0"/>
    <x v="0"/>
    <x v="37"/>
  </r>
  <r>
    <x v="2"/>
    <x v="0"/>
    <x v="19"/>
    <x v="5"/>
    <x v="80"/>
    <x v="35"/>
    <x v="0"/>
    <x v="0"/>
    <x v="80"/>
    <x v="0"/>
    <x v="80"/>
    <x v="0"/>
    <x v="0"/>
    <x v="3"/>
    <x v="0"/>
    <x v="36"/>
  </r>
  <r>
    <x v="2"/>
    <x v="0"/>
    <x v="19"/>
    <x v="14"/>
    <x v="58"/>
    <x v="35"/>
    <x v="0"/>
    <x v="0"/>
    <x v="58"/>
    <x v="0"/>
    <x v="58"/>
    <x v="0"/>
    <x v="0"/>
    <x v="2"/>
    <x v="0"/>
    <x v="35"/>
  </r>
  <r>
    <x v="2"/>
    <x v="0"/>
    <x v="19"/>
    <x v="5"/>
    <x v="146"/>
    <x v="35"/>
    <x v="0"/>
    <x v="0"/>
    <x v="146"/>
    <x v="83"/>
    <x v="146"/>
    <x v="83"/>
    <x v="0"/>
    <x v="1"/>
    <x v="0"/>
    <x v="34"/>
  </r>
  <r>
    <x v="2"/>
    <x v="0"/>
    <x v="20"/>
    <x v="14"/>
    <x v="152"/>
    <x v="35"/>
    <x v="0"/>
    <x v="0"/>
    <x v="152"/>
    <x v="0"/>
    <x v="152"/>
    <x v="0"/>
    <x v="2"/>
    <x v="0"/>
    <x v="0"/>
    <x v="33"/>
  </r>
  <r>
    <x v="2"/>
    <x v="0"/>
    <x v="20"/>
    <x v="5"/>
    <x v="251"/>
    <x v="35"/>
    <x v="0"/>
    <x v="0"/>
    <x v="251"/>
    <x v="152"/>
    <x v="251"/>
    <x v="152"/>
    <x v="0"/>
    <x v="1"/>
    <x v="0"/>
    <x v="32"/>
  </r>
  <r>
    <x v="2"/>
    <x v="0"/>
    <x v="21"/>
    <x v="5"/>
    <x v="226"/>
    <x v="35"/>
    <x v="0"/>
    <x v="0"/>
    <x v="226"/>
    <x v="103"/>
    <x v="226"/>
    <x v="103"/>
    <x v="1"/>
    <x v="0"/>
    <x v="0"/>
    <x v="31"/>
  </r>
  <r>
    <x v="2"/>
    <x v="0"/>
    <x v="22"/>
    <x v="15"/>
    <x v="259"/>
    <x v="35"/>
    <x v="0"/>
    <x v="0"/>
    <x v="259"/>
    <x v="139"/>
    <x v="259"/>
    <x v="139"/>
    <x v="1"/>
    <x v="0"/>
    <x v="0"/>
    <x v="30"/>
  </r>
  <r>
    <x v="2"/>
    <x v="0"/>
    <x v="23"/>
    <x v="5"/>
    <x v="144"/>
    <x v="35"/>
    <x v="0"/>
    <x v="0"/>
    <x v="144"/>
    <x v="0"/>
    <x v="144"/>
    <x v="0"/>
    <x v="2"/>
    <x v="0"/>
    <x v="0"/>
    <x v="29"/>
  </r>
  <r>
    <x v="2"/>
    <x v="0"/>
    <x v="23"/>
    <x v="14"/>
    <x v="155"/>
    <x v="35"/>
    <x v="0"/>
    <x v="0"/>
    <x v="155"/>
    <x v="115"/>
    <x v="155"/>
    <x v="115"/>
    <x v="0"/>
    <x v="1"/>
    <x v="0"/>
    <x v="28"/>
  </r>
  <r>
    <x v="2"/>
    <x v="0"/>
    <x v="24"/>
    <x v="14"/>
    <x v="210"/>
    <x v="35"/>
    <x v="0"/>
    <x v="0"/>
    <x v="210"/>
    <x v="93"/>
    <x v="210"/>
    <x v="93"/>
    <x v="1"/>
    <x v="0"/>
    <x v="0"/>
    <x v="27"/>
  </r>
  <r>
    <x v="2"/>
    <x v="0"/>
    <x v="25"/>
    <x v="14"/>
    <x v="45"/>
    <x v="35"/>
    <x v="0"/>
    <x v="0"/>
    <x v="45"/>
    <x v="0"/>
    <x v="45"/>
    <x v="0"/>
    <x v="2"/>
    <x v="0"/>
    <x v="0"/>
    <x v="26"/>
  </r>
  <r>
    <x v="2"/>
    <x v="0"/>
    <x v="25"/>
    <x v="5"/>
    <x v="124"/>
    <x v="35"/>
    <x v="0"/>
    <x v="0"/>
    <x v="124"/>
    <x v="66"/>
    <x v="124"/>
    <x v="66"/>
    <x v="0"/>
    <x v="1"/>
    <x v="0"/>
    <x v="25"/>
  </r>
  <r>
    <x v="2"/>
    <x v="0"/>
    <x v="26"/>
    <x v="14"/>
    <x v="122"/>
    <x v="35"/>
    <x v="0"/>
    <x v="0"/>
    <x v="122"/>
    <x v="0"/>
    <x v="122"/>
    <x v="0"/>
    <x v="5"/>
    <x v="0"/>
    <x v="0"/>
    <x v="24"/>
  </r>
  <r>
    <x v="2"/>
    <x v="0"/>
    <x v="26"/>
    <x v="5"/>
    <x v="33"/>
    <x v="35"/>
    <x v="0"/>
    <x v="0"/>
    <x v="33"/>
    <x v="0"/>
    <x v="33"/>
    <x v="0"/>
    <x v="0"/>
    <x v="4"/>
    <x v="0"/>
    <x v="23"/>
  </r>
  <r>
    <x v="2"/>
    <x v="0"/>
    <x v="26"/>
    <x v="14"/>
    <x v="71"/>
    <x v="35"/>
    <x v="0"/>
    <x v="0"/>
    <x v="71"/>
    <x v="0"/>
    <x v="71"/>
    <x v="0"/>
    <x v="0"/>
    <x v="3"/>
    <x v="0"/>
    <x v="22"/>
  </r>
  <r>
    <x v="2"/>
    <x v="0"/>
    <x v="26"/>
    <x v="5"/>
    <x v="40"/>
    <x v="35"/>
    <x v="0"/>
    <x v="0"/>
    <x v="40"/>
    <x v="0"/>
    <x v="40"/>
    <x v="0"/>
    <x v="0"/>
    <x v="2"/>
    <x v="0"/>
    <x v="21"/>
  </r>
  <r>
    <x v="2"/>
    <x v="0"/>
    <x v="26"/>
    <x v="14"/>
    <x v="3"/>
    <x v="35"/>
    <x v="0"/>
    <x v="0"/>
    <x v="3"/>
    <x v="9"/>
    <x v="3"/>
    <x v="9"/>
    <x v="0"/>
    <x v="1"/>
    <x v="0"/>
    <x v="20"/>
  </r>
  <r>
    <x v="2"/>
    <x v="0"/>
    <x v="27"/>
    <x v="15"/>
    <x v="5"/>
    <x v="35"/>
    <x v="0"/>
    <x v="0"/>
    <x v="5"/>
    <x v="0"/>
    <x v="5"/>
    <x v="0"/>
    <x v="6"/>
    <x v="0"/>
    <x v="0"/>
    <x v="19"/>
  </r>
  <r>
    <x v="2"/>
    <x v="0"/>
    <x v="27"/>
    <x v="5"/>
    <x v="8"/>
    <x v="35"/>
    <x v="0"/>
    <x v="0"/>
    <x v="8"/>
    <x v="0"/>
    <x v="8"/>
    <x v="0"/>
    <x v="0"/>
    <x v="5"/>
    <x v="0"/>
    <x v="18"/>
  </r>
  <r>
    <x v="2"/>
    <x v="0"/>
    <x v="27"/>
    <x v="14"/>
    <x v="106"/>
    <x v="35"/>
    <x v="0"/>
    <x v="0"/>
    <x v="106"/>
    <x v="0"/>
    <x v="106"/>
    <x v="0"/>
    <x v="0"/>
    <x v="4"/>
    <x v="0"/>
    <x v="17"/>
  </r>
  <r>
    <x v="2"/>
    <x v="0"/>
    <x v="27"/>
    <x v="5"/>
    <x v="28"/>
    <x v="35"/>
    <x v="0"/>
    <x v="0"/>
    <x v="28"/>
    <x v="0"/>
    <x v="28"/>
    <x v="0"/>
    <x v="0"/>
    <x v="3"/>
    <x v="0"/>
    <x v="16"/>
  </r>
  <r>
    <x v="2"/>
    <x v="0"/>
    <x v="27"/>
    <x v="11"/>
    <x v="10"/>
    <x v="35"/>
    <x v="0"/>
    <x v="0"/>
    <x v="10"/>
    <x v="0"/>
    <x v="10"/>
    <x v="0"/>
    <x v="0"/>
    <x v="2"/>
    <x v="0"/>
    <x v="15"/>
  </r>
  <r>
    <x v="2"/>
    <x v="0"/>
    <x v="27"/>
    <x v="14"/>
    <x v="63"/>
    <x v="35"/>
    <x v="0"/>
    <x v="0"/>
    <x v="63"/>
    <x v="18"/>
    <x v="63"/>
    <x v="18"/>
    <x v="0"/>
    <x v="1"/>
    <x v="0"/>
    <x v="14"/>
  </r>
  <r>
    <x v="2"/>
    <x v="0"/>
    <x v="28"/>
    <x v="1"/>
    <x v="77"/>
    <x v="35"/>
    <x v="0"/>
    <x v="0"/>
    <x v="77"/>
    <x v="0"/>
    <x v="77"/>
    <x v="0"/>
    <x v="7"/>
    <x v="0"/>
    <x v="0"/>
    <x v="13"/>
  </r>
  <r>
    <x v="2"/>
    <x v="0"/>
    <x v="28"/>
    <x v="3"/>
    <x v="55"/>
    <x v="35"/>
    <x v="0"/>
    <x v="0"/>
    <x v="55"/>
    <x v="0"/>
    <x v="55"/>
    <x v="0"/>
    <x v="0"/>
    <x v="6"/>
    <x v="0"/>
    <x v="12"/>
  </r>
  <r>
    <x v="2"/>
    <x v="0"/>
    <x v="28"/>
    <x v="14"/>
    <x v="141"/>
    <x v="35"/>
    <x v="0"/>
    <x v="0"/>
    <x v="141"/>
    <x v="0"/>
    <x v="141"/>
    <x v="0"/>
    <x v="0"/>
    <x v="5"/>
    <x v="0"/>
    <x v="11"/>
  </r>
  <r>
    <x v="2"/>
    <x v="0"/>
    <x v="28"/>
    <x v="12"/>
    <x v="6"/>
    <x v="35"/>
    <x v="0"/>
    <x v="0"/>
    <x v="6"/>
    <x v="0"/>
    <x v="6"/>
    <x v="0"/>
    <x v="0"/>
    <x v="4"/>
    <x v="0"/>
    <x v="10"/>
  </r>
  <r>
    <x v="2"/>
    <x v="0"/>
    <x v="28"/>
    <x v="5"/>
    <x v="22"/>
    <x v="35"/>
    <x v="0"/>
    <x v="0"/>
    <x v="22"/>
    <x v="0"/>
    <x v="22"/>
    <x v="0"/>
    <x v="0"/>
    <x v="3"/>
    <x v="0"/>
    <x v="9"/>
  </r>
  <r>
    <x v="2"/>
    <x v="0"/>
    <x v="28"/>
    <x v="14"/>
    <x v="35"/>
    <x v="35"/>
    <x v="0"/>
    <x v="0"/>
    <x v="35"/>
    <x v="0"/>
    <x v="35"/>
    <x v="0"/>
    <x v="0"/>
    <x v="2"/>
    <x v="0"/>
    <x v="8"/>
  </r>
  <r>
    <x v="2"/>
    <x v="0"/>
    <x v="28"/>
    <x v="6"/>
    <x v="7"/>
    <x v="35"/>
    <x v="0"/>
    <x v="0"/>
    <x v="7"/>
    <x v="7"/>
    <x v="7"/>
    <x v="7"/>
    <x v="0"/>
    <x v="1"/>
    <x v="0"/>
    <x v="7"/>
  </r>
  <r>
    <x v="2"/>
    <x v="0"/>
    <x v="29"/>
    <x v="5"/>
    <x v="158"/>
    <x v="35"/>
    <x v="0"/>
    <x v="0"/>
    <x v="158"/>
    <x v="0"/>
    <x v="158"/>
    <x v="0"/>
    <x v="2"/>
    <x v="0"/>
    <x v="0"/>
    <x v="6"/>
  </r>
  <r>
    <x v="2"/>
    <x v="0"/>
    <x v="29"/>
    <x v="14"/>
    <x v="47"/>
    <x v="35"/>
    <x v="0"/>
    <x v="0"/>
    <x v="47"/>
    <x v="91"/>
    <x v="47"/>
    <x v="91"/>
    <x v="0"/>
    <x v="1"/>
    <x v="0"/>
    <x v="5"/>
  </r>
  <r>
    <x v="2"/>
    <x v="0"/>
    <x v="30"/>
    <x v="14"/>
    <x v="236"/>
    <x v="35"/>
    <x v="0"/>
    <x v="0"/>
    <x v="236"/>
    <x v="111"/>
    <x v="236"/>
    <x v="111"/>
    <x v="1"/>
    <x v="0"/>
    <x v="0"/>
    <x v="4"/>
  </r>
  <r>
    <x v="2"/>
    <x v="0"/>
    <x v="74"/>
    <x v="5"/>
    <x v="20"/>
    <x v="35"/>
    <x v="0"/>
    <x v="0"/>
    <x v="20"/>
    <x v="0"/>
    <x v="20"/>
    <x v="0"/>
    <x v="3"/>
    <x v="0"/>
    <x v="0"/>
    <x v="3"/>
  </r>
  <r>
    <x v="2"/>
    <x v="0"/>
    <x v="74"/>
    <x v="1"/>
    <x v="36"/>
    <x v="35"/>
    <x v="0"/>
    <x v="0"/>
    <x v="36"/>
    <x v="0"/>
    <x v="36"/>
    <x v="0"/>
    <x v="0"/>
    <x v="2"/>
    <x v="0"/>
    <x v="2"/>
  </r>
  <r>
    <x v="2"/>
    <x v="0"/>
    <x v="74"/>
    <x v="14"/>
    <x v="95"/>
    <x v="35"/>
    <x v="0"/>
    <x v="0"/>
    <x v="95"/>
    <x v="39"/>
    <x v="95"/>
    <x v="39"/>
    <x v="0"/>
    <x v="1"/>
    <x v="0"/>
    <x v="1"/>
  </r>
  <r>
    <x v="3"/>
    <x v="5"/>
    <x v="81"/>
    <x v="15"/>
    <x v="224"/>
    <x v="0"/>
    <x v="0"/>
    <x v="0"/>
    <x v="224"/>
    <x v="101"/>
    <x v="224"/>
    <x v="101"/>
    <x v="1"/>
    <x v="0"/>
    <x v="1"/>
    <x v="0"/>
  </r>
  <r>
    <x v="3"/>
    <x v="1"/>
    <x v="0"/>
    <x v="5"/>
    <x v="150"/>
    <x v="1"/>
    <x v="0"/>
    <x v="0"/>
    <x v="150"/>
    <x v="54"/>
    <x v="150"/>
    <x v="54"/>
    <x v="1"/>
    <x v="0"/>
    <x v="4"/>
    <x v="0"/>
  </r>
  <r>
    <x v="3"/>
    <x v="1"/>
    <x v="1"/>
    <x v="14"/>
    <x v="240"/>
    <x v="2"/>
    <x v="0"/>
    <x v="0"/>
    <x v="240"/>
    <x v="113"/>
    <x v="240"/>
    <x v="113"/>
    <x v="1"/>
    <x v="0"/>
    <x v="0"/>
    <x v="18"/>
  </r>
  <r>
    <x v="3"/>
    <x v="1"/>
    <x v="2"/>
    <x v="5"/>
    <x v="209"/>
    <x v="3"/>
    <x v="0"/>
    <x v="0"/>
    <x v="209"/>
    <x v="92"/>
    <x v="209"/>
    <x v="92"/>
    <x v="1"/>
    <x v="0"/>
    <x v="0"/>
    <x v="17"/>
  </r>
  <r>
    <x v="3"/>
    <x v="1"/>
    <x v="3"/>
    <x v="5"/>
    <x v="162"/>
    <x v="4"/>
    <x v="0"/>
    <x v="0"/>
    <x v="162"/>
    <x v="61"/>
    <x v="162"/>
    <x v="61"/>
    <x v="1"/>
    <x v="0"/>
    <x v="0"/>
    <x v="16"/>
  </r>
  <r>
    <x v="3"/>
    <x v="1"/>
    <x v="4"/>
    <x v="14"/>
    <x v="120"/>
    <x v="5"/>
    <x v="0"/>
    <x v="0"/>
    <x v="120"/>
    <x v="33"/>
    <x v="120"/>
    <x v="33"/>
    <x v="1"/>
    <x v="0"/>
    <x v="0"/>
    <x v="15"/>
  </r>
  <r>
    <x v="3"/>
    <x v="1"/>
    <x v="5"/>
    <x v="5"/>
    <x v="178"/>
    <x v="6"/>
    <x v="0"/>
    <x v="0"/>
    <x v="178"/>
    <x v="68"/>
    <x v="178"/>
    <x v="68"/>
    <x v="1"/>
    <x v="0"/>
    <x v="0"/>
    <x v="14"/>
  </r>
  <r>
    <x v="3"/>
    <x v="1"/>
    <x v="6"/>
    <x v="14"/>
    <x v="113"/>
    <x v="7"/>
    <x v="0"/>
    <x v="0"/>
    <x v="113"/>
    <x v="29"/>
    <x v="113"/>
    <x v="29"/>
    <x v="1"/>
    <x v="0"/>
    <x v="0"/>
    <x v="13"/>
  </r>
  <r>
    <x v="3"/>
    <x v="1"/>
    <x v="7"/>
    <x v="5"/>
    <x v="160"/>
    <x v="8"/>
    <x v="0"/>
    <x v="0"/>
    <x v="160"/>
    <x v="59"/>
    <x v="160"/>
    <x v="59"/>
    <x v="1"/>
    <x v="0"/>
    <x v="0"/>
    <x v="12"/>
  </r>
  <r>
    <x v="3"/>
    <x v="1"/>
    <x v="8"/>
    <x v="14"/>
    <x v="183"/>
    <x v="9"/>
    <x v="0"/>
    <x v="0"/>
    <x v="183"/>
    <x v="73"/>
    <x v="183"/>
    <x v="73"/>
    <x v="1"/>
    <x v="0"/>
    <x v="0"/>
    <x v="11"/>
  </r>
  <r>
    <x v="3"/>
    <x v="1"/>
    <x v="9"/>
    <x v="5"/>
    <x v="201"/>
    <x v="10"/>
    <x v="0"/>
    <x v="0"/>
    <x v="201"/>
    <x v="87"/>
    <x v="201"/>
    <x v="87"/>
    <x v="1"/>
    <x v="0"/>
    <x v="0"/>
    <x v="10"/>
  </r>
  <r>
    <x v="3"/>
    <x v="1"/>
    <x v="10"/>
    <x v="14"/>
    <x v="222"/>
    <x v="11"/>
    <x v="0"/>
    <x v="0"/>
    <x v="222"/>
    <x v="99"/>
    <x v="222"/>
    <x v="99"/>
    <x v="1"/>
    <x v="0"/>
    <x v="0"/>
    <x v="9"/>
  </r>
  <r>
    <x v="3"/>
    <x v="1"/>
    <x v="11"/>
    <x v="15"/>
    <x v="75"/>
    <x v="12"/>
    <x v="0"/>
    <x v="0"/>
    <x v="75"/>
    <x v="10"/>
    <x v="75"/>
    <x v="10"/>
    <x v="1"/>
    <x v="0"/>
    <x v="0"/>
    <x v="8"/>
  </r>
  <r>
    <x v="3"/>
    <x v="1"/>
    <x v="12"/>
    <x v="14"/>
    <x v="185"/>
    <x v="13"/>
    <x v="0"/>
    <x v="0"/>
    <x v="185"/>
    <x v="74"/>
    <x v="185"/>
    <x v="74"/>
    <x v="1"/>
    <x v="0"/>
    <x v="0"/>
    <x v="7"/>
  </r>
  <r>
    <x v="3"/>
    <x v="1"/>
    <x v="13"/>
    <x v="15"/>
    <x v="192"/>
    <x v="14"/>
    <x v="0"/>
    <x v="0"/>
    <x v="192"/>
    <x v="79"/>
    <x v="192"/>
    <x v="79"/>
    <x v="1"/>
    <x v="0"/>
    <x v="0"/>
    <x v="6"/>
  </r>
  <r>
    <x v="3"/>
    <x v="1"/>
    <x v="14"/>
    <x v="14"/>
    <x v="230"/>
    <x v="15"/>
    <x v="0"/>
    <x v="0"/>
    <x v="230"/>
    <x v="105"/>
    <x v="230"/>
    <x v="105"/>
    <x v="1"/>
    <x v="0"/>
    <x v="0"/>
    <x v="5"/>
  </r>
  <r>
    <x v="3"/>
    <x v="1"/>
    <x v="15"/>
    <x v="15"/>
    <x v="142"/>
    <x v="16"/>
    <x v="0"/>
    <x v="0"/>
    <x v="142"/>
    <x v="46"/>
    <x v="142"/>
    <x v="46"/>
    <x v="1"/>
    <x v="0"/>
    <x v="0"/>
    <x v="4"/>
  </r>
  <r>
    <x v="3"/>
    <x v="1"/>
    <x v="16"/>
    <x v="11"/>
    <x v="203"/>
    <x v="17"/>
    <x v="0"/>
    <x v="0"/>
    <x v="203"/>
    <x v="89"/>
    <x v="203"/>
    <x v="89"/>
    <x v="1"/>
    <x v="0"/>
    <x v="0"/>
    <x v="3"/>
  </r>
  <r>
    <x v="3"/>
    <x v="1"/>
    <x v="17"/>
    <x v="5"/>
    <x v="145"/>
    <x v="18"/>
    <x v="0"/>
    <x v="0"/>
    <x v="145"/>
    <x v="48"/>
    <x v="145"/>
    <x v="48"/>
    <x v="1"/>
    <x v="0"/>
    <x v="0"/>
    <x v="2"/>
  </r>
  <r>
    <x v="3"/>
    <x v="1"/>
    <x v="18"/>
    <x v="14"/>
    <x v="270"/>
    <x v="19"/>
    <x v="0"/>
    <x v="0"/>
    <x v="270"/>
    <x v="156"/>
    <x v="270"/>
    <x v="156"/>
    <x v="1"/>
    <x v="0"/>
    <x v="0"/>
    <x v="1"/>
  </r>
  <r>
    <x v="3"/>
    <x v="2"/>
    <x v="19"/>
    <x v="5"/>
    <x v="233"/>
    <x v="20"/>
    <x v="0"/>
    <x v="0"/>
    <x v="233"/>
    <x v="108"/>
    <x v="233"/>
    <x v="108"/>
    <x v="1"/>
    <x v="0"/>
    <x v="3"/>
    <x v="0"/>
  </r>
  <r>
    <x v="3"/>
    <x v="2"/>
    <x v="20"/>
    <x v="15"/>
    <x v="197"/>
    <x v="21"/>
    <x v="0"/>
    <x v="0"/>
    <x v="197"/>
    <x v="82"/>
    <x v="197"/>
    <x v="82"/>
    <x v="1"/>
    <x v="0"/>
    <x v="0"/>
    <x v="14"/>
  </r>
  <r>
    <x v="3"/>
    <x v="2"/>
    <x v="21"/>
    <x v="5"/>
    <x v="99"/>
    <x v="22"/>
    <x v="0"/>
    <x v="0"/>
    <x v="99"/>
    <x v="20"/>
    <x v="99"/>
    <x v="20"/>
    <x v="1"/>
    <x v="0"/>
    <x v="0"/>
    <x v="13"/>
  </r>
  <r>
    <x v="3"/>
    <x v="2"/>
    <x v="22"/>
    <x v="5"/>
    <x v="231"/>
    <x v="23"/>
    <x v="0"/>
    <x v="0"/>
    <x v="231"/>
    <x v="107"/>
    <x v="231"/>
    <x v="107"/>
    <x v="1"/>
    <x v="0"/>
    <x v="0"/>
    <x v="12"/>
  </r>
  <r>
    <x v="3"/>
    <x v="2"/>
    <x v="23"/>
    <x v="15"/>
    <x v="126"/>
    <x v="24"/>
    <x v="0"/>
    <x v="0"/>
    <x v="126"/>
    <x v="35"/>
    <x v="126"/>
    <x v="35"/>
    <x v="1"/>
    <x v="0"/>
    <x v="0"/>
    <x v="11"/>
  </r>
  <r>
    <x v="3"/>
    <x v="2"/>
    <x v="24"/>
    <x v="14"/>
    <x v="196"/>
    <x v="25"/>
    <x v="0"/>
    <x v="0"/>
    <x v="196"/>
    <x v="81"/>
    <x v="196"/>
    <x v="81"/>
    <x v="1"/>
    <x v="0"/>
    <x v="0"/>
    <x v="10"/>
  </r>
  <r>
    <x v="3"/>
    <x v="2"/>
    <x v="25"/>
    <x v="5"/>
    <x v="105"/>
    <x v="26"/>
    <x v="0"/>
    <x v="0"/>
    <x v="105"/>
    <x v="23"/>
    <x v="105"/>
    <x v="23"/>
    <x v="1"/>
    <x v="0"/>
    <x v="0"/>
    <x v="9"/>
  </r>
  <r>
    <x v="3"/>
    <x v="2"/>
    <x v="26"/>
    <x v="14"/>
    <x v="182"/>
    <x v="27"/>
    <x v="0"/>
    <x v="0"/>
    <x v="182"/>
    <x v="72"/>
    <x v="182"/>
    <x v="72"/>
    <x v="1"/>
    <x v="0"/>
    <x v="0"/>
    <x v="8"/>
  </r>
  <r>
    <x v="3"/>
    <x v="2"/>
    <x v="27"/>
    <x v="14"/>
    <x v="164"/>
    <x v="28"/>
    <x v="0"/>
    <x v="0"/>
    <x v="164"/>
    <x v="62"/>
    <x v="164"/>
    <x v="62"/>
    <x v="1"/>
    <x v="0"/>
    <x v="0"/>
    <x v="7"/>
  </r>
  <r>
    <x v="3"/>
    <x v="2"/>
    <x v="28"/>
    <x v="5"/>
    <x v="190"/>
    <x v="29"/>
    <x v="0"/>
    <x v="0"/>
    <x v="190"/>
    <x v="77"/>
    <x v="190"/>
    <x v="77"/>
    <x v="1"/>
    <x v="0"/>
    <x v="0"/>
    <x v="6"/>
  </r>
  <r>
    <x v="3"/>
    <x v="2"/>
    <x v="29"/>
    <x v="15"/>
    <x v="202"/>
    <x v="30"/>
    <x v="0"/>
    <x v="0"/>
    <x v="202"/>
    <x v="88"/>
    <x v="202"/>
    <x v="88"/>
    <x v="1"/>
    <x v="0"/>
    <x v="0"/>
    <x v="5"/>
  </r>
  <r>
    <x v="3"/>
    <x v="2"/>
    <x v="30"/>
    <x v="11"/>
    <x v="166"/>
    <x v="31"/>
    <x v="0"/>
    <x v="0"/>
    <x v="166"/>
    <x v="64"/>
    <x v="166"/>
    <x v="64"/>
    <x v="1"/>
    <x v="0"/>
    <x v="0"/>
    <x v="4"/>
  </r>
  <r>
    <x v="3"/>
    <x v="2"/>
    <x v="31"/>
    <x v="14"/>
    <x v="159"/>
    <x v="32"/>
    <x v="0"/>
    <x v="0"/>
    <x v="159"/>
    <x v="58"/>
    <x v="159"/>
    <x v="58"/>
    <x v="1"/>
    <x v="0"/>
    <x v="0"/>
    <x v="3"/>
  </r>
  <r>
    <x v="3"/>
    <x v="2"/>
    <x v="32"/>
    <x v="5"/>
    <x v="200"/>
    <x v="33"/>
    <x v="0"/>
    <x v="0"/>
    <x v="200"/>
    <x v="85"/>
    <x v="200"/>
    <x v="85"/>
    <x v="1"/>
    <x v="0"/>
    <x v="0"/>
    <x v="2"/>
  </r>
  <r>
    <x v="3"/>
    <x v="2"/>
    <x v="33"/>
    <x v="5"/>
    <x v="179"/>
    <x v="34"/>
    <x v="0"/>
    <x v="0"/>
    <x v="179"/>
    <x v="69"/>
    <x v="179"/>
    <x v="69"/>
    <x v="1"/>
    <x v="0"/>
    <x v="0"/>
    <x v="1"/>
  </r>
  <r>
    <x v="3"/>
    <x v="3"/>
    <x v="34"/>
    <x v="14"/>
    <x v="212"/>
    <x v="35"/>
    <x v="0"/>
    <x v="0"/>
    <x v="212"/>
    <x v="95"/>
    <x v="212"/>
    <x v="95"/>
    <x v="1"/>
    <x v="0"/>
    <x v="5"/>
    <x v="0"/>
  </r>
  <r>
    <x v="3"/>
    <x v="3"/>
    <x v="35"/>
    <x v="5"/>
    <x v="112"/>
    <x v="36"/>
    <x v="0"/>
    <x v="0"/>
    <x v="112"/>
    <x v="26"/>
    <x v="112"/>
    <x v="26"/>
    <x v="1"/>
    <x v="0"/>
    <x v="0"/>
    <x v="50"/>
  </r>
  <r>
    <x v="3"/>
    <x v="3"/>
    <x v="36"/>
    <x v="15"/>
    <x v="138"/>
    <x v="37"/>
    <x v="0"/>
    <x v="0"/>
    <x v="138"/>
    <x v="42"/>
    <x v="138"/>
    <x v="42"/>
    <x v="1"/>
    <x v="0"/>
    <x v="0"/>
    <x v="49"/>
  </r>
  <r>
    <x v="3"/>
    <x v="3"/>
    <x v="37"/>
    <x v="11"/>
    <x v="186"/>
    <x v="38"/>
    <x v="0"/>
    <x v="0"/>
    <x v="186"/>
    <x v="75"/>
    <x v="186"/>
    <x v="75"/>
    <x v="1"/>
    <x v="0"/>
    <x v="0"/>
    <x v="48"/>
  </r>
  <r>
    <x v="3"/>
    <x v="3"/>
    <x v="38"/>
    <x v="5"/>
    <x v="217"/>
    <x v="39"/>
    <x v="0"/>
    <x v="0"/>
    <x v="217"/>
    <x v="96"/>
    <x v="217"/>
    <x v="96"/>
    <x v="1"/>
    <x v="0"/>
    <x v="0"/>
    <x v="47"/>
  </r>
  <r>
    <x v="3"/>
    <x v="3"/>
    <x v="39"/>
    <x v="5"/>
    <x v="194"/>
    <x v="40"/>
    <x v="0"/>
    <x v="0"/>
    <x v="194"/>
    <x v="80"/>
    <x v="194"/>
    <x v="80"/>
    <x v="1"/>
    <x v="0"/>
    <x v="0"/>
    <x v="46"/>
  </r>
  <r>
    <x v="3"/>
    <x v="3"/>
    <x v="40"/>
    <x v="14"/>
    <x v="153"/>
    <x v="41"/>
    <x v="0"/>
    <x v="0"/>
    <x v="153"/>
    <x v="55"/>
    <x v="153"/>
    <x v="55"/>
    <x v="1"/>
    <x v="0"/>
    <x v="0"/>
    <x v="45"/>
  </r>
  <r>
    <x v="3"/>
    <x v="3"/>
    <x v="41"/>
    <x v="5"/>
    <x v="167"/>
    <x v="42"/>
    <x v="0"/>
    <x v="0"/>
    <x v="167"/>
    <x v="65"/>
    <x v="167"/>
    <x v="65"/>
    <x v="1"/>
    <x v="0"/>
    <x v="0"/>
    <x v="44"/>
  </r>
  <r>
    <x v="3"/>
    <x v="3"/>
    <x v="42"/>
    <x v="11"/>
    <x v="187"/>
    <x v="43"/>
    <x v="0"/>
    <x v="0"/>
    <x v="187"/>
    <x v="76"/>
    <x v="187"/>
    <x v="76"/>
    <x v="1"/>
    <x v="0"/>
    <x v="0"/>
    <x v="43"/>
  </r>
  <r>
    <x v="3"/>
    <x v="3"/>
    <x v="43"/>
    <x v="5"/>
    <x v="100"/>
    <x v="44"/>
    <x v="0"/>
    <x v="0"/>
    <x v="100"/>
    <x v="21"/>
    <x v="100"/>
    <x v="21"/>
    <x v="1"/>
    <x v="0"/>
    <x v="0"/>
    <x v="42"/>
  </r>
  <r>
    <x v="3"/>
    <x v="3"/>
    <x v="44"/>
    <x v="5"/>
    <x v="97"/>
    <x v="45"/>
    <x v="0"/>
    <x v="0"/>
    <x v="97"/>
    <x v="17"/>
    <x v="97"/>
    <x v="17"/>
    <x v="1"/>
    <x v="0"/>
    <x v="0"/>
    <x v="41"/>
  </r>
  <r>
    <x v="3"/>
    <x v="3"/>
    <x v="45"/>
    <x v="14"/>
    <x v="204"/>
    <x v="46"/>
    <x v="0"/>
    <x v="0"/>
    <x v="204"/>
    <x v="90"/>
    <x v="204"/>
    <x v="90"/>
    <x v="1"/>
    <x v="0"/>
    <x v="0"/>
    <x v="40"/>
  </r>
  <r>
    <x v="3"/>
    <x v="3"/>
    <x v="46"/>
    <x v="5"/>
    <x v="245"/>
    <x v="47"/>
    <x v="0"/>
    <x v="0"/>
    <x v="245"/>
    <x v="119"/>
    <x v="245"/>
    <x v="119"/>
    <x v="1"/>
    <x v="0"/>
    <x v="0"/>
    <x v="39"/>
  </r>
  <r>
    <x v="3"/>
    <x v="3"/>
    <x v="47"/>
    <x v="11"/>
    <x v="134"/>
    <x v="48"/>
    <x v="0"/>
    <x v="0"/>
    <x v="134"/>
    <x v="41"/>
    <x v="134"/>
    <x v="41"/>
    <x v="1"/>
    <x v="0"/>
    <x v="0"/>
    <x v="38"/>
  </r>
  <r>
    <x v="3"/>
    <x v="3"/>
    <x v="48"/>
    <x v="15"/>
    <x v="234"/>
    <x v="49"/>
    <x v="0"/>
    <x v="0"/>
    <x v="234"/>
    <x v="109"/>
    <x v="234"/>
    <x v="109"/>
    <x v="1"/>
    <x v="0"/>
    <x v="0"/>
    <x v="37"/>
  </r>
  <r>
    <x v="3"/>
    <x v="3"/>
    <x v="49"/>
    <x v="5"/>
    <x v="143"/>
    <x v="50"/>
    <x v="0"/>
    <x v="0"/>
    <x v="143"/>
    <x v="47"/>
    <x v="143"/>
    <x v="47"/>
    <x v="1"/>
    <x v="0"/>
    <x v="0"/>
    <x v="36"/>
  </r>
  <r>
    <x v="3"/>
    <x v="3"/>
    <x v="50"/>
    <x v="5"/>
    <x v="140"/>
    <x v="51"/>
    <x v="0"/>
    <x v="0"/>
    <x v="140"/>
    <x v="44"/>
    <x v="140"/>
    <x v="44"/>
    <x v="1"/>
    <x v="0"/>
    <x v="0"/>
    <x v="35"/>
  </r>
  <r>
    <x v="3"/>
    <x v="3"/>
    <x v="51"/>
    <x v="14"/>
    <x v="198"/>
    <x v="52"/>
    <x v="0"/>
    <x v="0"/>
    <x v="198"/>
    <x v="84"/>
    <x v="198"/>
    <x v="84"/>
    <x v="1"/>
    <x v="0"/>
    <x v="0"/>
    <x v="34"/>
  </r>
  <r>
    <x v="3"/>
    <x v="3"/>
    <x v="52"/>
    <x v="5"/>
    <x v="164"/>
    <x v="53"/>
    <x v="0"/>
    <x v="0"/>
    <x v="164"/>
    <x v="62"/>
    <x v="164"/>
    <x v="62"/>
    <x v="1"/>
    <x v="0"/>
    <x v="0"/>
    <x v="33"/>
  </r>
  <r>
    <x v="3"/>
    <x v="3"/>
    <x v="53"/>
    <x v="5"/>
    <x v="91"/>
    <x v="54"/>
    <x v="0"/>
    <x v="0"/>
    <x v="91"/>
    <x v="15"/>
    <x v="91"/>
    <x v="15"/>
    <x v="1"/>
    <x v="0"/>
    <x v="0"/>
    <x v="32"/>
  </r>
  <r>
    <x v="3"/>
    <x v="3"/>
    <x v="54"/>
    <x v="14"/>
    <x v="101"/>
    <x v="55"/>
    <x v="0"/>
    <x v="0"/>
    <x v="101"/>
    <x v="22"/>
    <x v="101"/>
    <x v="22"/>
    <x v="1"/>
    <x v="0"/>
    <x v="0"/>
    <x v="31"/>
  </r>
  <r>
    <x v="3"/>
    <x v="3"/>
    <x v="55"/>
    <x v="5"/>
    <x v="191"/>
    <x v="56"/>
    <x v="0"/>
    <x v="0"/>
    <x v="191"/>
    <x v="78"/>
    <x v="191"/>
    <x v="78"/>
    <x v="1"/>
    <x v="0"/>
    <x v="0"/>
    <x v="30"/>
  </r>
  <r>
    <x v="3"/>
    <x v="3"/>
    <x v="56"/>
    <x v="5"/>
    <x v="172"/>
    <x v="57"/>
    <x v="0"/>
    <x v="0"/>
    <x v="172"/>
    <x v="66"/>
    <x v="172"/>
    <x v="66"/>
    <x v="1"/>
    <x v="0"/>
    <x v="0"/>
    <x v="29"/>
  </r>
  <r>
    <x v="3"/>
    <x v="3"/>
    <x v="57"/>
    <x v="15"/>
    <x v="250"/>
    <x v="58"/>
    <x v="0"/>
    <x v="0"/>
    <x v="250"/>
    <x v="125"/>
    <x v="250"/>
    <x v="125"/>
    <x v="1"/>
    <x v="0"/>
    <x v="0"/>
    <x v="28"/>
  </r>
  <r>
    <x v="3"/>
    <x v="3"/>
    <x v="58"/>
    <x v="5"/>
    <x v="211"/>
    <x v="59"/>
    <x v="0"/>
    <x v="0"/>
    <x v="211"/>
    <x v="94"/>
    <x v="211"/>
    <x v="94"/>
    <x v="1"/>
    <x v="0"/>
    <x v="0"/>
    <x v="27"/>
  </r>
  <r>
    <x v="3"/>
    <x v="3"/>
    <x v="59"/>
    <x v="5"/>
    <x v="110"/>
    <x v="60"/>
    <x v="0"/>
    <x v="0"/>
    <x v="110"/>
    <x v="25"/>
    <x v="110"/>
    <x v="25"/>
    <x v="1"/>
    <x v="0"/>
    <x v="0"/>
    <x v="26"/>
  </r>
  <r>
    <x v="3"/>
    <x v="3"/>
    <x v="60"/>
    <x v="14"/>
    <x v="148"/>
    <x v="61"/>
    <x v="0"/>
    <x v="0"/>
    <x v="148"/>
    <x v="51"/>
    <x v="148"/>
    <x v="51"/>
    <x v="1"/>
    <x v="0"/>
    <x v="0"/>
    <x v="25"/>
  </r>
  <r>
    <x v="3"/>
    <x v="3"/>
    <x v="61"/>
    <x v="14"/>
    <x v="139"/>
    <x v="62"/>
    <x v="0"/>
    <x v="0"/>
    <x v="139"/>
    <x v="43"/>
    <x v="139"/>
    <x v="43"/>
    <x v="1"/>
    <x v="0"/>
    <x v="0"/>
    <x v="24"/>
  </r>
  <r>
    <x v="3"/>
    <x v="3"/>
    <x v="62"/>
    <x v="15"/>
    <x v="83"/>
    <x v="63"/>
    <x v="0"/>
    <x v="0"/>
    <x v="83"/>
    <x v="11"/>
    <x v="83"/>
    <x v="11"/>
    <x v="1"/>
    <x v="0"/>
    <x v="0"/>
    <x v="23"/>
  </r>
  <r>
    <x v="3"/>
    <x v="3"/>
    <x v="63"/>
    <x v="5"/>
    <x v="30"/>
    <x v="64"/>
    <x v="0"/>
    <x v="0"/>
    <x v="30"/>
    <x v="4"/>
    <x v="30"/>
    <x v="4"/>
    <x v="1"/>
    <x v="0"/>
    <x v="0"/>
    <x v="22"/>
  </r>
  <r>
    <x v="3"/>
    <x v="3"/>
    <x v="64"/>
    <x v="15"/>
    <x v="51"/>
    <x v="65"/>
    <x v="0"/>
    <x v="0"/>
    <x v="51"/>
    <x v="0"/>
    <x v="51"/>
    <x v="0"/>
    <x v="7"/>
    <x v="0"/>
    <x v="0"/>
    <x v="21"/>
  </r>
  <r>
    <x v="3"/>
    <x v="3"/>
    <x v="64"/>
    <x v="14"/>
    <x v="37"/>
    <x v="66"/>
    <x v="0"/>
    <x v="0"/>
    <x v="37"/>
    <x v="0"/>
    <x v="37"/>
    <x v="0"/>
    <x v="0"/>
    <x v="6"/>
    <x v="0"/>
    <x v="20"/>
  </r>
  <r>
    <x v="3"/>
    <x v="3"/>
    <x v="64"/>
    <x v="15"/>
    <x v="45"/>
    <x v="67"/>
    <x v="0"/>
    <x v="0"/>
    <x v="45"/>
    <x v="0"/>
    <x v="45"/>
    <x v="0"/>
    <x v="0"/>
    <x v="5"/>
    <x v="0"/>
    <x v="19"/>
  </r>
  <r>
    <x v="3"/>
    <x v="3"/>
    <x v="64"/>
    <x v="14"/>
    <x v="49"/>
    <x v="68"/>
    <x v="0"/>
    <x v="0"/>
    <x v="49"/>
    <x v="0"/>
    <x v="49"/>
    <x v="0"/>
    <x v="0"/>
    <x v="4"/>
    <x v="0"/>
    <x v="18"/>
  </r>
  <r>
    <x v="3"/>
    <x v="3"/>
    <x v="64"/>
    <x v="15"/>
    <x v="19"/>
    <x v="69"/>
    <x v="0"/>
    <x v="0"/>
    <x v="19"/>
    <x v="0"/>
    <x v="19"/>
    <x v="0"/>
    <x v="0"/>
    <x v="3"/>
    <x v="0"/>
    <x v="17"/>
  </r>
  <r>
    <x v="3"/>
    <x v="3"/>
    <x v="64"/>
    <x v="14"/>
    <x v="89"/>
    <x v="70"/>
    <x v="0"/>
    <x v="0"/>
    <x v="89"/>
    <x v="0"/>
    <x v="89"/>
    <x v="0"/>
    <x v="0"/>
    <x v="2"/>
    <x v="0"/>
    <x v="16"/>
  </r>
  <r>
    <x v="3"/>
    <x v="3"/>
    <x v="64"/>
    <x v="15"/>
    <x v="85"/>
    <x v="71"/>
    <x v="0"/>
    <x v="0"/>
    <x v="85"/>
    <x v="57"/>
    <x v="85"/>
    <x v="57"/>
    <x v="0"/>
    <x v="1"/>
    <x v="0"/>
    <x v="15"/>
  </r>
  <r>
    <x v="3"/>
    <x v="3"/>
    <x v="65"/>
    <x v="14"/>
    <x v="159"/>
    <x v="72"/>
    <x v="0"/>
    <x v="0"/>
    <x v="159"/>
    <x v="58"/>
    <x v="159"/>
    <x v="58"/>
    <x v="1"/>
    <x v="0"/>
    <x v="0"/>
    <x v="14"/>
  </r>
  <r>
    <x v="3"/>
    <x v="3"/>
    <x v="66"/>
    <x v="11"/>
    <x v="84"/>
    <x v="73"/>
    <x v="0"/>
    <x v="0"/>
    <x v="84"/>
    <x v="12"/>
    <x v="84"/>
    <x v="12"/>
    <x v="1"/>
    <x v="0"/>
    <x v="0"/>
    <x v="13"/>
  </r>
  <r>
    <x v="3"/>
    <x v="3"/>
    <x v="67"/>
    <x v="5"/>
    <x v="44"/>
    <x v="74"/>
    <x v="0"/>
    <x v="0"/>
    <x v="44"/>
    <x v="6"/>
    <x v="44"/>
    <x v="6"/>
    <x v="1"/>
    <x v="0"/>
    <x v="0"/>
    <x v="12"/>
  </r>
  <r>
    <x v="3"/>
    <x v="3"/>
    <x v="68"/>
    <x v="16"/>
    <x v="97"/>
    <x v="75"/>
    <x v="0"/>
    <x v="0"/>
    <x v="97"/>
    <x v="0"/>
    <x v="97"/>
    <x v="0"/>
    <x v="3"/>
    <x v="0"/>
    <x v="0"/>
    <x v="11"/>
  </r>
  <r>
    <x v="3"/>
    <x v="3"/>
    <x v="68"/>
    <x v="12"/>
    <x v="15"/>
    <x v="76"/>
    <x v="0"/>
    <x v="0"/>
    <x v="15"/>
    <x v="0"/>
    <x v="15"/>
    <x v="0"/>
    <x v="0"/>
    <x v="2"/>
    <x v="0"/>
    <x v="10"/>
  </r>
  <r>
    <x v="3"/>
    <x v="3"/>
    <x v="68"/>
    <x v="14"/>
    <x v="118"/>
    <x v="77"/>
    <x v="0"/>
    <x v="0"/>
    <x v="118"/>
    <x v="45"/>
    <x v="118"/>
    <x v="45"/>
    <x v="0"/>
    <x v="1"/>
    <x v="0"/>
    <x v="9"/>
  </r>
  <r>
    <x v="3"/>
    <x v="3"/>
    <x v="69"/>
    <x v="11"/>
    <x v="117"/>
    <x v="78"/>
    <x v="0"/>
    <x v="0"/>
    <x v="117"/>
    <x v="30"/>
    <x v="117"/>
    <x v="30"/>
    <x v="1"/>
    <x v="0"/>
    <x v="0"/>
    <x v="8"/>
  </r>
  <r>
    <x v="3"/>
    <x v="3"/>
    <x v="70"/>
    <x v="15"/>
    <x v="213"/>
    <x v="79"/>
    <x v="0"/>
    <x v="0"/>
    <x v="213"/>
    <x v="0"/>
    <x v="213"/>
    <x v="0"/>
    <x v="4"/>
    <x v="0"/>
    <x v="0"/>
    <x v="7"/>
  </r>
  <r>
    <x v="3"/>
    <x v="3"/>
    <x v="70"/>
    <x v="5"/>
    <x v="1"/>
    <x v="80"/>
    <x v="0"/>
    <x v="0"/>
    <x v="1"/>
    <x v="0"/>
    <x v="1"/>
    <x v="0"/>
    <x v="0"/>
    <x v="3"/>
    <x v="0"/>
    <x v="6"/>
  </r>
  <r>
    <x v="3"/>
    <x v="3"/>
    <x v="70"/>
    <x v="11"/>
    <x v="0"/>
    <x v="81"/>
    <x v="0"/>
    <x v="0"/>
    <x v="0"/>
    <x v="0"/>
    <x v="0"/>
    <x v="0"/>
    <x v="0"/>
    <x v="2"/>
    <x v="0"/>
    <x v="5"/>
  </r>
  <r>
    <x v="3"/>
    <x v="3"/>
    <x v="70"/>
    <x v="15"/>
    <x v="32"/>
    <x v="82"/>
    <x v="0"/>
    <x v="0"/>
    <x v="32"/>
    <x v="5"/>
    <x v="32"/>
    <x v="5"/>
    <x v="0"/>
    <x v="1"/>
    <x v="0"/>
    <x v="4"/>
  </r>
  <r>
    <x v="3"/>
    <x v="3"/>
    <x v="71"/>
    <x v="14"/>
    <x v="12"/>
    <x v="83"/>
    <x v="0"/>
    <x v="0"/>
    <x v="12"/>
    <x v="1"/>
    <x v="12"/>
    <x v="1"/>
    <x v="1"/>
    <x v="0"/>
    <x v="0"/>
    <x v="3"/>
  </r>
  <r>
    <x v="3"/>
    <x v="3"/>
    <x v="72"/>
    <x v="11"/>
    <x v="27"/>
    <x v="84"/>
    <x v="0"/>
    <x v="0"/>
    <x v="27"/>
    <x v="3"/>
    <x v="27"/>
    <x v="3"/>
    <x v="1"/>
    <x v="0"/>
    <x v="0"/>
    <x v="2"/>
  </r>
  <r>
    <x v="3"/>
    <x v="3"/>
    <x v="73"/>
    <x v="15"/>
    <x v="94"/>
    <x v="85"/>
    <x v="0"/>
    <x v="0"/>
    <x v="94"/>
    <x v="16"/>
    <x v="94"/>
    <x v="16"/>
    <x v="1"/>
    <x v="0"/>
    <x v="0"/>
    <x v="1"/>
  </r>
  <r>
    <x v="3"/>
    <x v="4"/>
    <x v="75"/>
    <x v="5"/>
    <x v="206"/>
    <x v="86"/>
    <x v="0"/>
    <x v="0"/>
    <x v="206"/>
    <x v="0"/>
    <x v="206"/>
    <x v="0"/>
    <x v="2"/>
    <x v="0"/>
    <x v="2"/>
    <x v="0"/>
  </r>
  <r>
    <x v="3"/>
    <x v="4"/>
    <x v="75"/>
    <x v="9"/>
    <x v="23"/>
    <x v="87"/>
    <x v="0"/>
    <x v="0"/>
    <x v="23"/>
    <x v="102"/>
    <x v="23"/>
    <x v="102"/>
    <x v="0"/>
    <x v="1"/>
    <x v="0"/>
    <x v="6"/>
  </r>
  <r>
    <x v="3"/>
    <x v="4"/>
    <x v="76"/>
    <x v="11"/>
    <x v="129"/>
    <x v="88"/>
    <x v="0"/>
    <x v="0"/>
    <x v="129"/>
    <x v="38"/>
    <x v="129"/>
    <x v="38"/>
    <x v="1"/>
    <x v="0"/>
    <x v="0"/>
    <x v="5"/>
  </r>
  <r>
    <x v="3"/>
    <x v="4"/>
    <x v="77"/>
    <x v="0"/>
    <x v="119"/>
    <x v="89"/>
    <x v="0"/>
    <x v="0"/>
    <x v="119"/>
    <x v="32"/>
    <x v="119"/>
    <x v="32"/>
    <x v="1"/>
    <x v="0"/>
    <x v="0"/>
    <x v="4"/>
  </r>
  <r>
    <x v="3"/>
    <x v="4"/>
    <x v="78"/>
    <x v="4"/>
    <x v="132"/>
    <x v="90"/>
    <x v="0"/>
    <x v="0"/>
    <x v="132"/>
    <x v="40"/>
    <x v="132"/>
    <x v="40"/>
    <x v="1"/>
    <x v="0"/>
    <x v="0"/>
    <x v="3"/>
  </r>
  <r>
    <x v="3"/>
    <x v="4"/>
    <x v="79"/>
    <x v="10"/>
    <x v="66"/>
    <x v="91"/>
    <x v="0"/>
    <x v="0"/>
    <x v="66"/>
    <x v="8"/>
    <x v="66"/>
    <x v="8"/>
    <x v="1"/>
    <x v="0"/>
    <x v="0"/>
    <x v="2"/>
  </r>
  <r>
    <x v="3"/>
    <x v="4"/>
    <x v="80"/>
    <x v="6"/>
    <x v="21"/>
    <x v="92"/>
    <x v="0"/>
    <x v="0"/>
    <x v="21"/>
    <x v="2"/>
    <x v="21"/>
    <x v="2"/>
    <x v="1"/>
    <x v="0"/>
    <x v="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0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5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6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7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8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9.xml"/>
</Relationships>
</file>

<file path=xl/pivotTables/pivotTable1.xml><?xml version="1.0" encoding="utf-8"?>
<pivotTableDefinition xmlns="http://schemas.openxmlformats.org/spreadsheetml/2006/main" name="TFE Pivot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E10" firstHeaderRow="0" firstDataRow="1" firstDataCol="1"/>
  <pivotFields count="15">
    <pivotField compact="0" showAll="0" outline="0"/>
    <pivotField compact="0" showAll="0" outline="0"/>
    <pivotField axis="axisRow" compact="0" showAll="0" outline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showAll="0" outline="0"/>
    <pivotField compact="0" showAll="0" outline="0"/>
    <pivotField dataField="1" compact="0" showAll="0" outline="0"/>
    <pivotField dataField="1"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2"/>
  </rowFields>
  <colFields count="1">
    <field x="-2"/>
  </colFields>
  <dataFields count="4">
    <dataField name="SUM of PoV" fld="5" subtotal="sum" numFmtId="164"/>
    <dataField name="SUM of PoV %" fld="6" subtotal="sum" numFmtId="166"/>
    <dataField name="SUM of Word Count" fld="3" subtotal="sum" numFmtId="165"/>
    <dataField name="SUM of Word %" fld="7" subtotal="sum" numFmtId="166"/>
  </dataFields>
  <pivotTableStyleInfo name="Google Sheets Pivot Table Style" showRowHeaders="1" showColHeaders="1" showLastColumn="1"/>
</pivotTableDefinition>
</file>

<file path=xl/pivotTables/pivotTable10.xml><?xml version="1.0" encoding="utf-8"?>
<pivotTableDefinition xmlns="http://schemas.openxmlformats.org/spreadsheetml/2006/main" name="SH Pivot" cacheId="10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E5" firstHeaderRow="0" firstDataRow="1" firstDataCol="1"/>
  <pivotFields count="15">
    <pivotField compact="0" showAll="0" outline="0"/>
    <pivotField compact="0" showAll="0" outline="0"/>
    <pivotField axis="axisRow" compact="0" showAll="0" outline="0">
      <items count="4">
        <item x="0"/>
        <item x="1"/>
        <item x="2"/>
        <item t="default"/>
      </items>
    </pivotField>
    <pivotField dataField="1" compact="0" showAll="0" outline="0"/>
    <pivotField compact="0" showAll="0" outline="0"/>
    <pivotField dataField="1" compact="0" showAll="0" outline="0"/>
    <pivotField dataField="1"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2"/>
  </rowFields>
  <colFields count="1">
    <field x="-2"/>
  </colFields>
  <dataFields count="4">
    <dataField name="SUM of PoV" fld="5" subtotal="sum" numFmtId="164"/>
    <dataField name="SUM of PoV %" fld="6" subtotal="sum" numFmtId="166"/>
    <dataField name="SUM of Word Count" fld="3" subtotal="sum" numFmtId="165"/>
    <dataField name="SUM of Word %" fld="7" subtotal="sum" numFmtId="166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WoA Pivot" cacheId="2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E13" firstHeaderRow="0" firstDataRow="1" firstDataCol="1"/>
  <pivotFields count="15">
    <pivotField compact="0" showAll="0" outline="0"/>
    <pivotField compact="0" showAll="0" outline="0"/>
    <pivotField axis="axisRow" compact="0" showAl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showAll="0" outline="0"/>
    <pivotField compact="0" showAll="0" outline="0"/>
    <pivotField dataField="1" compact="0" showAll="0" outline="0"/>
    <pivotField dataField="1"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2"/>
  </rowFields>
  <colFields count="1">
    <field x="-2"/>
  </colFields>
  <dataFields count="4">
    <dataField name="SUM of PoV" fld="5" subtotal="sum" numFmtId="164"/>
    <dataField name="SUM of PoV %" fld="6" subtotal="sum" numFmtId="166"/>
    <dataField name="SUM of Word Count" fld="3" subtotal="sum" numFmtId="165"/>
    <dataField name="SUM of Word %" fld="7" subtotal="sum" numFmtId="166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HoA Pivot" cacheId="3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E13" firstHeaderRow="0" firstDataRow="1" firstDataCol="1"/>
  <pivotFields count="15">
    <pivotField compact="0" showAll="0" outline="0"/>
    <pivotField compact="0" showAll="0" outline="0"/>
    <pivotField axis="axisRow" compact="0" showAl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showAll="0" outline="0"/>
    <pivotField compact="0" showAll="0" outline="0"/>
    <pivotField dataField="1" compact="0" showAll="0" outline="0"/>
    <pivotField dataField="1"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2"/>
  </rowFields>
  <colFields count="1">
    <field x="-2"/>
  </colFields>
  <dataFields count="4">
    <dataField name="SUM of PoV" fld="5" subtotal="sum" numFmtId="164"/>
    <dataField name="SUM of PoV %" fld="6" subtotal="sum" numFmtId="166"/>
    <dataField name="SUM of Word Count" fld="3" subtotal="sum" numFmtId="165"/>
    <dataField name="SUM of Word %" fld="7" subtotal="sum" numFmtId="166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Era 1 Pivot" cacheId="4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E24" firstHeaderRow="0" firstDataRow="1" firstDataCol="1"/>
  <pivotFields count="16">
    <pivotField compact="0" showAll="0" outline="0"/>
    <pivotField compact="0" showAll="0" outline="0"/>
    <pivotField compact="0" showAll="0" outline="0"/>
    <pivotField axis="axisRow" compact="0" showAll="0" outline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showAll="0" outline="0"/>
    <pivotField compact="0" showAll="0" outline="0"/>
    <pivotField dataField="1" compact="0" showAll="0" outline="0"/>
    <pivotField dataField="1"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3"/>
  </rowFields>
  <colFields count="1">
    <field x="-2"/>
  </colFields>
  <dataFields count="4">
    <dataField name="SUM of PoV" fld="6" subtotal="sum" numFmtId="164"/>
    <dataField name="SUM of PoV %" fld="7" subtotal="sum" numFmtId="166"/>
    <dataField name="SUM of Word Count" fld="4" subtotal="sum" numFmtId="165"/>
    <dataField name="SUM of Word %" fld="8" subtotal="sum" numFmtId="166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AoL Pivot" cacheId="5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E7" firstHeaderRow="0" firstDataRow="1" firstDataCol="1"/>
  <pivotFields count="15">
    <pivotField compact="0" showAll="0" outline="0"/>
    <pivotField compact="0" showAll="0" outline="0"/>
    <pivotField axis="axisRow" compact="0" showAll="0" outline="0">
      <items count="6">
        <item x="0"/>
        <item x="1"/>
        <item x="2"/>
        <item x="3"/>
        <item x="4"/>
        <item t="default"/>
      </items>
    </pivotField>
    <pivotField dataField="1" compact="0" showAll="0" outline="0"/>
    <pivotField compact="0" showAll="0" outline="0"/>
    <pivotField dataField="1" compact="0" showAll="0" outline="0"/>
    <pivotField dataField="1"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2"/>
  </rowFields>
  <colFields count="1">
    <field x="-2"/>
  </colFields>
  <dataFields count="4">
    <dataField name="SUM of PoV" fld="5" subtotal="sum" numFmtId="164"/>
    <dataField name="SUM of PoV %" fld="6" subtotal="sum" numFmtId="166"/>
    <dataField name="SUM of Word Count" fld="3" subtotal="sum" numFmtId="165"/>
    <dataField name="SUM of Word %" fld="7" subtotal="sum" numFmtId="166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SoS Pivot" cacheId="6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E8" firstHeaderRow="0" firstDataRow="1" firstDataCol="1"/>
  <pivotFields count="15">
    <pivotField compact="0" showAll="0" outline="0"/>
    <pivotField compact="0" showAll="0" outline="0"/>
    <pivotField axis="axisRow" compact="0" showAll="0" outline="0">
      <items count="7">
        <item x="0"/>
        <item x="1"/>
        <item x="2"/>
        <item x="3"/>
        <item x="4"/>
        <item x="5"/>
        <item t="default"/>
      </items>
    </pivotField>
    <pivotField dataField="1" compact="0" showAll="0" outline="0"/>
    <pivotField compact="0" showAll="0" outline="0"/>
    <pivotField dataField="1" compact="0" showAll="0" outline="0"/>
    <pivotField dataField="1"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2"/>
  </rowFields>
  <colFields count="1">
    <field x="-2"/>
  </colFields>
  <dataFields count="4">
    <dataField name="SUM of PoV" fld="5" subtotal="sum" numFmtId="164"/>
    <dataField name="SUM of PoV %" fld="6" subtotal="sum" numFmtId="166"/>
    <dataField name="SUM of Word Count" fld="3" subtotal="sum" numFmtId="165"/>
    <dataField name="SUM of Word %" fld="7" subtotal="sum" numFmtId="166"/>
  </dataFields>
  <pivotTableStyleInfo name="Google Sheets Pivot Table Style" showRowHeaders="1" showColHeaders="1" showLastColumn="1"/>
</pivotTableDefinition>
</file>

<file path=xl/pivotTables/pivotTable7.xml><?xml version="1.0" encoding="utf-8"?>
<pivotTableDefinition xmlns="http://schemas.openxmlformats.org/spreadsheetml/2006/main" name="BoM Pivot" cacheId="7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E14" firstHeaderRow="0" firstDataRow="1" firstDataCol="1"/>
  <pivotFields count="15">
    <pivotField compact="0" showAll="0" outline="0"/>
    <pivotField compact="0" showAll="0" outline="0"/>
    <pivotField axis="axisRow" compact="0" showAl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showAll="0" outline="0"/>
    <pivotField compact="0" showAll="0" outline="0"/>
    <pivotField dataField="1" compact="0" showAll="0" outline="0"/>
    <pivotField dataField="1"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2"/>
  </rowFields>
  <colFields count="1">
    <field x="-2"/>
  </colFields>
  <dataFields count="4">
    <dataField name="SUM of PoV" fld="5" subtotal="sum" numFmtId="164"/>
    <dataField name="SUM of PoV %" fld="6" subtotal="sum" numFmtId="166"/>
    <dataField name="SUM of Word Count" fld="3" subtotal="sum" numFmtId="165"/>
    <dataField name="SUM of Word %" fld="7" subtotal="sum" numFmtId="166"/>
  </dataFields>
  <pivotTableStyleInfo name="Google Sheets Pivot Table Style" showRowHeaders="1" showColHeaders="1" showLastColumn="1"/>
</pivotTableDefinition>
</file>

<file path=xl/pivotTables/pivotTable8.xml><?xml version="1.0" encoding="utf-8"?>
<pivotTableDefinition xmlns="http://schemas.openxmlformats.org/spreadsheetml/2006/main" name="TLM Pivot" cacheId="8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E14" firstHeaderRow="0" firstDataRow="1" firstDataCol="1"/>
  <pivotFields count="15">
    <pivotField compact="0" showAll="0" outline="0"/>
    <pivotField compact="0" showAll="0" outline="0"/>
    <pivotField axis="axisRow" compact="0" showAl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showAll="0" outline="0"/>
    <pivotField compact="0" showAll="0" outline="0"/>
    <pivotField dataField="1" compact="0" showAll="0" outline="0"/>
    <pivotField dataField="1"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2"/>
  </rowFields>
  <colFields count="1">
    <field x="-2"/>
  </colFields>
  <dataFields count="4">
    <dataField name="SUM of PoV" fld="5" subtotal="sum" numFmtId="164"/>
    <dataField name="SUM of PoV %" fld="6" subtotal="sum" numFmtId="166"/>
    <dataField name="SUM of Word Count" fld="3" subtotal="sum" numFmtId="165"/>
    <dataField name="SUM of Word %" fld="7" subtotal="sum" numFmtId="166"/>
  </dataFields>
  <pivotTableStyleInfo name="Google Sheets Pivot Table Style" showRowHeaders="1" showColHeaders="1" showLastColumn="1"/>
</pivotTableDefinition>
</file>

<file path=xl/pivotTables/pivotTable9.xml><?xml version="1.0" encoding="utf-8"?>
<pivotTableDefinition xmlns="http://schemas.openxmlformats.org/spreadsheetml/2006/main" name="Era 2 Pivot" cacheId="9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E21" firstHeaderRow="0" firstDataRow="1" firstDataCol="1"/>
  <pivotFields count="16">
    <pivotField compact="0" showAll="0" outline="0"/>
    <pivotField compact="0" showAll="0" outline="0"/>
    <pivotField compact="0" showAll="0" outline="0"/>
    <pivotField axis="axisRow" compact="0" showAll="0" outline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showAll="0" outline="0"/>
    <pivotField compact="0" showAll="0" outline="0"/>
    <pivotField dataField="1" compact="0" showAll="0" outline="0"/>
    <pivotField dataField="1"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3"/>
  </rowFields>
  <colFields count="1">
    <field x="-2"/>
  </colFields>
  <dataFields count="4">
    <dataField name="SUM of PoV" fld="6" subtotal="sum" numFmtId="164"/>
    <dataField name="SUM of PoV %" fld="7" subtotal="sum" numFmtId="166"/>
    <dataField name="SUM of Word Count" fld="4" subtotal="sum" numFmtId="165"/>
    <dataField name="SUM of Word %" fld="8" subtotal="sum" numFmtId="166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pivotTable" Target="../pivotTables/pivotTable6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pivotTable" Target="../pivotTables/pivotTable7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pivotTable" Target="../pivotTables/pivotTable8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pivotTable" Target="../pivotTables/pivotTable9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pivotTable" Target="../pivotTables/pivotTable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7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1" activeCellId="0" sqref="L1"/>
    </sheetView>
  </sheetViews>
  <sheetFormatPr defaultColWidth="12.6328125" defaultRowHeight="15.75" zeroHeight="false" outlineLevelRow="0" outlineLevelCol="0"/>
  <cols>
    <col collapsed="false" customWidth="false" hidden="true" outlineLevel="0" max="10" min="10" style="1" width="12.63"/>
    <col collapsed="false" customWidth="false" hidden="true" outlineLevel="0" max="13" min="13" style="1" width="12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9</v>
      </c>
      <c r="N1" s="3" t="s">
        <v>12</v>
      </c>
      <c r="O1" s="3" t="s">
        <v>9</v>
      </c>
      <c r="P1" s="5" t="s">
        <v>13</v>
      </c>
      <c r="Q1" s="5" t="s">
        <v>14</v>
      </c>
      <c r="R1" s="5"/>
      <c r="S1" s="5"/>
    </row>
    <row r="2" customFormat="false" ht="15.75" hidden="false" customHeight="false" outlineLevel="0" collapsed="false">
      <c r="A2" s="6" t="s">
        <v>15</v>
      </c>
      <c r="B2" s="6" t="s">
        <v>15</v>
      </c>
      <c r="C2" s="7" t="s">
        <v>16</v>
      </c>
      <c r="D2" s="8" t="n">
        <v>1327</v>
      </c>
      <c r="E2" s="1" t="n">
        <v>1</v>
      </c>
      <c r="F2" s="7" t="n">
        <v>1</v>
      </c>
      <c r="G2" s="9" t="n">
        <f aca="false">F2/SUM($F:$F)</f>
        <v>0.01315789474</v>
      </c>
      <c r="H2" s="9" t="n">
        <f aca="false">D2/SUM($D:$D)</f>
        <v>0.00631594979605241</v>
      </c>
      <c r="I2" s="1" t="n">
        <f aca="false">IF(B2=B3,0,IF(B2=B1,D2+J1,D2))</f>
        <v>0</v>
      </c>
      <c r="J2" s="8" t="n">
        <f aca="false">D2</f>
        <v>1327</v>
      </c>
      <c r="K2" s="9" t="n">
        <f aca="false">I2/SUM($I:$I)</f>
        <v>0</v>
      </c>
      <c r="L2" s="1" t="n">
        <f aca="false">IF(B2=B1,0,IF(B2=B3,1+M3,1))</f>
        <v>3</v>
      </c>
      <c r="M2" s="1" t="n">
        <f aca="false">IF(B2=B1,1+M3,0)</f>
        <v>0</v>
      </c>
      <c r="N2" s="1" t="n">
        <f aca="false">IF(A2=A1,0,IF(A2=A3,1+O3,1))</f>
        <v>3</v>
      </c>
      <c r="O2" s="1" t="n">
        <f aca="false">IF(A2=A1,1+O3,0)</f>
        <v>0</v>
      </c>
      <c r="Q2" s="1" t="str">
        <f aca="false">IF(OR(B2="Prologue",B2="Epilogue"),B2,"Chapter "&amp;B2)</f>
        <v>Prologue</v>
      </c>
    </row>
    <row r="3" customFormat="false" ht="15.75" hidden="false" customHeight="false" outlineLevel="0" collapsed="false">
      <c r="A3" s="6" t="s">
        <v>15</v>
      </c>
      <c r="B3" s="6" t="s">
        <v>15</v>
      </c>
      <c r="C3" s="7" t="s">
        <v>17</v>
      </c>
      <c r="D3" s="8" t="n">
        <v>2552</v>
      </c>
      <c r="E3" s="1" t="n">
        <v>2</v>
      </c>
      <c r="F3" s="7" t="n">
        <v>1</v>
      </c>
      <c r="G3" s="9" t="n">
        <f aca="false">F3/SUM(F:F)</f>
        <v>0.0131578947368421</v>
      </c>
      <c r="H3" s="9" t="n">
        <f aca="false">D3/SUM($D:$D)</f>
        <v>0.0121464234208936</v>
      </c>
      <c r="I3" s="1" t="n">
        <f aca="false">IF(B3=B4,0,IF(B3=B2,D3+J2,D3))</f>
        <v>0</v>
      </c>
      <c r="J3" s="8" t="n">
        <f aca="false">J2+D3</f>
        <v>3879</v>
      </c>
      <c r="K3" s="9" t="n">
        <f aca="false">I3/SUM($I:$I)</f>
        <v>0</v>
      </c>
      <c r="L3" s="1" t="n">
        <f aca="false">IF(B3=B2,0,IF(B3=B4,1+M4,1))</f>
        <v>0</v>
      </c>
      <c r="M3" s="1" t="n">
        <f aca="false">IF(B3=B2,1+M4,0)</f>
        <v>2</v>
      </c>
      <c r="N3" s="1" t="n">
        <f aca="false">IF(A3=A2,0,IF(A3=A4,1+O4,1))</f>
        <v>0</v>
      </c>
      <c r="O3" s="1" t="n">
        <f aca="false">IF(A3=A2,1+O4,0)</f>
        <v>2</v>
      </c>
      <c r="Q3" s="1" t="str">
        <f aca="false">IF(OR(B3="Prologue",B3="Epilogue"),B3,"Chapter "&amp;B3)</f>
        <v>Prologue</v>
      </c>
    </row>
    <row r="4" customFormat="false" ht="15.75" hidden="false" customHeight="false" outlineLevel="0" collapsed="false">
      <c r="A4" s="6" t="s">
        <v>15</v>
      </c>
      <c r="B4" s="6" t="s">
        <v>15</v>
      </c>
      <c r="C4" s="7" t="s">
        <v>18</v>
      </c>
      <c r="D4" s="8" t="n">
        <v>1037</v>
      </c>
      <c r="E4" s="1" t="n">
        <v>3</v>
      </c>
      <c r="F4" s="7" t="n">
        <v>1</v>
      </c>
      <c r="G4" s="9" t="n">
        <f aca="false">F4/SUM(F:F)</f>
        <v>0.0131578947368421</v>
      </c>
      <c r="H4" s="9" t="n">
        <f aca="false">D4/SUM($D:$D)</f>
        <v>0.00493567440731451</v>
      </c>
      <c r="I4" s="8" t="n">
        <f aca="false">IF(B4=B5,0,IF(B4=B3,D4+J3,D4))</f>
        <v>4916</v>
      </c>
      <c r="J4" s="1" t="n">
        <f aca="false">IF(B4=B5,D4+J3,0)</f>
        <v>0</v>
      </c>
      <c r="K4" s="9" t="n">
        <f aca="false">I4/SUM($I:$I)</f>
        <v>0.0235034255908128</v>
      </c>
      <c r="L4" s="1" t="n">
        <f aca="false">IF(B4=B3,0,IF(B4=B5,1+M5,1))</f>
        <v>0</v>
      </c>
      <c r="M4" s="1" t="n">
        <f aca="false">IF(B4=B3,1+M5,0)</f>
        <v>1</v>
      </c>
      <c r="N4" s="1" t="n">
        <f aca="false">IF(A4=A3,0,IF(A4=A5,1+O5,1))</f>
        <v>0</v>
      </c>
      <c r="O4" s="1" t="n">
        <f aca="false">IF(A4=A3,1+O5,0)</f>
        <v>1</v>
      </c>
      <c r="Q4" s="1" t="str">
        <f aca="false">IF(OR(B4="Prologue",B4="Epilogue"),B4,"Chapter "&amp;B4)</f>
        <v>Prologue</v>
      </c>
    </row>
    <row r="5" customFormat="false" ht="15.75" hidden="false" customHeight="false" outlineLevel="0" collapsed="false">
      <c r="A5" s="6" t="n">
        <v>1</v>
      </c>
      <c r="B5" s="6" t="n">
        <v>1</v>
      </c>
      <c r="C5" s="7" t="s">
        <v>19</v>
      </c>
      <c r="D5" s="8" t="n">
        <v>2957</v>
      </c>
      <c r="E5" s="1" t="n">
        <v>4</v>
      </c>
      <c r="F5" s="7" t="n">
        <v>1</v>
      </c>
      <c r="G5" s="9" t="n">
        <f aca="false">F5/SUM(F:F)</f>
        <v>0.0131578947368421</v>
      </c>
      <c r="H5" s="9" t="n">
        <f aca="false">D5/SUM($D:$D)</f>
        <v>0.0140740493948206</v>
      </c>
      <c r="I5" s="8" t="n">
        <f aca="false">IF(B5=B6,0,IF(B5=B4,D5+J4,D5))</f>
        <v>2957</v>
      </c>
      <c r="J5" s="1" t="n">
        <f aca="false">IF(B5=B6,D5+J4,0)</f>
        <v>0</v>
      </c>
      <c r="K5" s="9" t="n">
        <f aca="false">I5/SUM($I:$I)</f>
        <v>0.0141374347990304</v>
      </c>
      <c r="L5" s="1" t="n">
        <f aca="false">IF(B5=B4,0,IF(B5=B6,1+M6,1))</f>
        <v>1</v>
      </c>
      <c r="M5" s="1" t="n">
        <f aca="false">IF(B5=B4,1+M6,0)</f>
        <v>0</v>
      </c>
      <c r="N5" s="1" t="n">
        <f aca="false">IF(A5=A4,0,IF(A5=A6,1+O6,1))</f>
        <v>14</v>
      </c>
      <c r="O5" s="1" t="n">
        <f aca="false">IF(A5=A4,1+O6,0)</f>
        <v>0</v>
      </c>
      <c r="P5" s="1" t="s">
        <v>20</v>
      </c>
      <c r="Q5" s="1" t="str">
        <f aca="false">IF(OR(B5="Prologue",B5="Epilogue"),B5,"Chapter "&amp;B5)</f>
        <v>Chapter 1</v>
      </c>
    </row>
    <row r="6" customFormat="false" ht="15.75" hidden="false" customHeight="false" outlineLevel="0" collapsed="false">
      <c r="A6" s="6" t="n">
        <v>1</v>
      </c>
      <c r="B6" s="6" t="n">
        <v>2</v>
      </c>
      <c r="C6" s="7" t="s">
        <v>17</v>
      </c>
      <c r="D6" s="8" t="n">
        <v>1808</v>
      </c>
      <c r="E6" s="1" t="n">
        <v>5</v>
      </c>
      <c r="F6" s="7" t="n">
        <v>1</v>
      </c>
      <c r="G6" s="9" t="n">
        <f aca="false">F6/SUM(F:F)</f>
        <v>0.0131578947368421</v>
      </c>
      <c r="H6" s="9" t="n">
        <f aca="false">D6/SUM($D:$D)</f>
        <v>0.00860530311323494</v>
      </c>
      <c r="I6" s="1" t="n">
        <f aca="false">IF(B6=B7,0,IF(B6=B5,D6+J5,D6))</f>
        <v>0</v>
      </c>
      <c r="J6" s="8" t="n">
        <f aca="false">IF(B6=B7,D6+J5,0)</f>
        <v>1808</v>
      </c>
      <c r="K6" s="9" t="n">
        <f aca="false">I6/SUM($I:$I)</f>
        <v>0</v>
      </c>
      <c r="L6" s="1" t="n">
        <f aca="false">IF(B6=B5,0,IF(B6=B7,1+M7,1))</f>
        <v>3</v>
      </c>
      <c r="M6" s="1" t="n">
        <f aca="false">IF(B6=B5,1+M7,0)</f>
        <v>0</v>
      </c>
      <c r="N6" s="1" t="n">
        <f aca="false">IF(A6=A5,0,IF(A6=A7,1+O7,1))</f>
        <v>0</v>
      </c>
      <c r="O6" s="1" t="n">
        <f aca="false">IF(A6=A5,1+O7,0)</f>
        <v>13</v>
      </c>
      <c r="P6" s="1" t="s">
        <v>20</v>
      </c>
      <c r="Q6" s="1" t="str">
        <f aca="false">IF(OR(B6="Prologue",B6="Epilogue"),B6,"Chapter "&amp;B6)</f>
        <v>Chapter 2</v>
      </c>
    </row>
    <row r="7" customFormat="false" ht="15.75" hidden="false" customHeight="false" outlineLevel="0" collapsed="false">
      <c r="A7" s="6" t="n">
        <v>1</v>
      </c>
      <c r="B7" s="6" t="n">
        <v>2</v>
      </c>
      <c r="C7" s="7" t="s">
        <v>19</v>
      </c>
      <c r="D7" s="8" t="n">
        <v>2387</v>
      </c>
      <c r="E7" s="1" t="n">
        <v>6</v>
      </c>
      <c r="F7" s="7" t="n">
        <v>1</v>
      </c>
      <c r="G7" s="9" t="n">
        <f aca="false">F7/SUM(F:F)</f>
        <v>0.0131578947368421</v>
      </c>
      <c r="H7" s="9" t="n">
        <f aca="false">D7/SUM($D:$D)</f>
        <v>0.0113610943204048</v>
      </c>
      <c r="I7" s="1" t="n">
        <f aca="false">IF(B7=B8,0,IF(B7=B6,D7+J6,D7))</f>
        <v>0</v>
      </c>
      <c r="J7" s="8" t="n">
        <f aca="false">IF(B7=B8,D7+J6,0)</f>
        <v>4195</v>
      </c>
      <c r="K7" s="9" t="n">
        <f aca="false">I7/SUM($I:$I)</f>
        <v>0</v>
      </c>
      <c r="L7" s="1" t="n">
        <f aca="false">IF(B7=B6,0,IF(B7=B8,1+M8,1))</f>
        <v>0</v>
      </c>
      <c r="M7" s="1" t="n">
        <f aca="false">IF(B7=B6,1+M8,0)</f>
        <v>2</v>
      </c>
      <c r="N7" s="1" t="n">
        <f aca="false">IF(A7=A6,0,IF(A7=A8,1+O8,1))</f>
        <v>0</v>
      </c>
      <c r="O7" s="1" t="n">
        <f aca="false">IF(A7=A6,1+O8,0)</f>
        <v>12</v>
      </c>
      <c r="P7" s="1" t="s">
        <v>20</v>
      </c>
      <c r="Q7" s="1" t="str">
        <f aca="false">IF(OR(B7="Prologue",B7="Epilogue"),B7,"Chapter "&amp;B7)</f>
        <v>Chapter 2</v>
      </c>
    </row>
    <row r="8" customFormat="false" ht="15.75" hidden="false" customHeight="false" outlineLevel="0" collapsed="false">
      <c r="A8" s="6" t="n">
        <v>1</v>
      </c>
      <c r="B8" s="6" t="n">
        <v>2</v>
      </c>
      <c r="C8" s="7" t="s">
        <v>17</v>
      </c>
      <c r="D8" s="8" t="n">
        <v>1154</v>
      </c>
      <c r="E8" s="1" t="n">
        <v>7</v>
      </c>
      <c r="F8" s="7" t="n">
        <v>1</v>
      </c>
      <c r="G8" s="9" t="n">
        <f aca="false">F8/SUM(F:F)</f>
        <v>0.0131578947368421</v>
      </c>
      <c r="H8" s="9" t="n">
        <f aca="false">D8/SUM($D:$D)</f>
        <v>0.00549254413311566</v>
      </c>
      <c r="I8" s="8" t="n">
        <f aca="false">IF(B8=B9,0,IF(B8=B7,D8+J7,D8))</f>
        <v>5349</v>
      </c>
      <c r="J8" s="1" t="n">
        <f aca="false">IF(B8=B9,D8+J7,0)</f>
        <v>0</v>
      </c>
      <c r="K8" s="9" t="n">
        <f aca="false">I8/SUM($I:$I)</f>
        <v>0.0255736011971639</v>
      </c>
      <c r="L8" s="1" t="n">
        <f aca="false">IF(B8=B7,0,IF(B8=B9,1+M9,1))</f>
        <v>0</v>
      </c>
      <c r="M8" s="1" t="n">
        <f aca="false">IF(B8=B7,1+M9,0)</f>
        <v>1</v>
      </c>
      <c r="N8" s="1" t="n">
        <f aca="false">IF(A8=A7,0,IF(A8=A9,1+O9,1))</f>
        <v>0</v>
      </c>
      <c r="O8" s="1" t="n">
        <f aca="false">IF(A8=A7,1+O9,0)</f>
        <v>11</v>
      </c>
      <c r="P8" s="1" t="s">
        <v>20</v>
      </c>
      <c r="Q8" s="1" t="str">
        <f aca="false">IF(OR(B8="Prologue",B8="Epilogue"),B8,"Chapter "&amp;B8)</f>
        <v>Chapter 2</v>
      </c>
    </row>
    <row r="9" customFormat="false" ht="15.75" hidden="false" customHeight="false" outlineLevel="0" collapsed="false">
      <c r="A9" s="6" t="n">
        <v>1</v>
      </c>
      <c r="B9" s="6" t="n">
        <v>3</v>
      </c>
      <c r="C9" s="7" t="s">
        <v>19</v>
      </c>
      <c r="D9" s="8" t="n">
        <v>5889</v>
      </c>
      <c r="E9" s="1" t="n">
        <v>8</v>
      </c>
      <c r="F9" s="7" t="n">
        <v>1</v>
      </c>
      <c r="G9" s="9" t="n">
        <f aca="false">F9/SUM(F:F)</f>
        <v>0.0131578947368421</v>
      </c>
      <c r="H9" s="9" t="n">
        <f aca="false">D9/SUM($D:$D)</f>
        <v>0.0280291095319915</v>
      </c>
      <c r="I9" s="8" t="n">
        <f aca="false">IF(B9=B10,0,IF(B9=B8,D9+J8,D9))</f>
        <v>5889</v>
      </c>
      <c r="J9" s="1" t="n">
        <f aca="false">IF(B9=B10,D9+J8,0)</f>
        <v>0</v>
      </c>
      <c r="K9" s="9" t="n">
        <f aca="false">I9/SUM($I:$I)</f>
        <v>0.0281553444475787</v>
      </c>
      <c r="L9" s="1" t="n">
        <f aca="false">IF(B9=B8,0,IF(B9=B10,1+M10,1))</f>
        <v>1</v>
      </c>
      <c r="M9" s="1" t="n">
        <f aca="false">IF(B9=B8,1+M10,0)</f>
        <v>0</v>
      </c>
      <c r="N9" s="1" t="n">
        <f aca="false">IF(A9=A8,0,IF(A9=A10,1+O10,1))</f>
        <v>0</v>
      </c>
      <c r="O9" s="1" t="n">
        <f aca="false">IF(A9=A8,1+O10,0)</f>
        <v>10</v>
      </c>
      <c r="P9" s="1" t="s">
        <v>20</v>
      </c>
      <c r="Q9" s="1" t="str">
        <f aca="false">IF(OR(B9="Prologue",B9="Epilogue"),B9,"Chapter "&amp;B9)</f>
        <v>Chapter 3</v>
      </c>
    </row>
    <row r="10" customFormat="false" ht="15.75" hidden="false" customHeight="false" outlineLevel="0" collapsed="false">
      <c r="A10" s="6" t="n">
        <v>1</v>
      </c>
      <c r="B10" s="6" t="n">
        <v>4</v>
      </c>
      <c r="C10" s="7" t="s">
        <v>19</v>
      </c>
      <c r="D10" s="8" t="n">
        <v>7595</v>
      </c>
      <c r="E10" s="1" t="n">
        <v>9</v>
      </c>
      <c r="F10" s="7" t="n">
        <v>1</v>
      </c>
      <c r="G10" s="9" t="n">
        <f aca="false">F10/SUM(F:F)</f>
        <v>0.0131578947368421</v>
      </c>
      <c r="H10" s="9" t="n">
        <f aca="false">D10/SUM($D:$D)</f>
        <v>0.0361489364740151</v>
      </c>
      <c r="I10" s="8" t="n">
        <f aca="false">IF(B10=B11,0,IF(B10=B9,D10+J9,D10))</f>
        <v>7595</v>
      </c>
      <c r="J10" s="1" t="n">
        <f aca="false">IF(B10=B11,D10+J9,0)</f>
        <v>0</v>
      </c>
      <c r="K10" s="9" t="n">
        <f aca="false">I10/SUM($I:$I)</f>
        <v>0.0363117407164816</v>
      </c>
      <c r="L10" s="1" t="n">
        <f aca="false">IF(B10=B9,0,IF(B10=B11,1+M11,1))</f>
        <v>1</v>
      </c>
      <c r="M10" s="1" t="n">
        <f aca="false">IF(B10=B9,1+M11,0)</f>
        <v>0</v>
      </c>
      <c r="N10" s="1" t="n">
        <f aca="false">IF(A10=A9,0,IF(A10=A11,1+O11,1))</f>
        <v>0</v>
      </c>
      <c r="O10" s="1" t="n">
        <f aca="false">IF(A10=A9,1+O11,0)</f>
        <v>9</v>
      </c>
      <c r="P10" s="1" t="s">
        <v>20</v>
      </c>
      <c r="Q10" s="1" t="str">
        <f aca="false">IF(OR(B10="Prologue",B10="Epilogue"),B10,"Chapter "&amp;B10)</f>
        <v>Chapter 4</v>
      </c>
    </row>
    <row r="11" customFormat="false" ht="15.75" hidden="false" customHeight="false" outlineLevel="0" collapsed="false">
      <c r="A11" s="6" t="n">
        <v>1</v>
      </c>
      <c r="B11" s="6" t="n">
        <v>5</v>
      </c>
      <c r="C11" s="7" t="s">
        <v>19</v>
      </c>
      <c r="D11" s="8" t="n">
        <v>1260</v>
      </c>
      <c r="E11" s="1" t="n">
        <v>10</v>
      </c>
      <c r="F11" s="7" t="n">
        <v>1</v>
      </c>
      <c r="G11" s="9" t="n">
        <f aca="false">F11/SUM(F:F)</f>
        <v>0.0131578947368421</v>
      </c>
      <c r="H11" s="9" t="n">
        <f aca="false">D11/SUM($D:$D)</f>
        <v>0.0059970585855509</v>
      </c>
      <c r="I11" s="1" t="n">
        <f aca="false">IF(B11=B12,0,IF(B11=B10,D11+J10,D11))</f>
        <v>0</v>
      </c>
      <c r="J11" s="8" t="n">
        <f aca="false">IF(B11=B12,D11+J10,0)</f>
        <v>1260</v>
      </c>
      <c r="K11" s="9" t="n">
        <f aca="false">I11/SUM($I:$I)</f>
        <v>0</v>
      </c>
      <c r="L11" s="1" t="n">
        <f aca="false">IF(B11=B10,0,IF(B11=B12,1+M12,1))</f>
        <v>2</v>
      </c>
      <c r="M11" s="1" t="n">
        <f aca="false">IF(B11=B10,1+M12,0)</f>
        <v>0</v>
      </c>
      <c r="N11" s="1" t="n">
        <f aca="false">IF(A11=A10,0,IF(A11=A12,1+O12,1))</f>
        <v>0</v>
      </c>
      <c r="O11" s="1" t="n">
        <f aca="false">IF(A11=A10,1+O12,0)</f>
        <v>8</v>
      </c>
      <c r="P11" s="1" t="s">
        <v>20</v>
      </c>
      <c r="Q11" s="1" t="str">
        <f aca="false">IF(OR(B11="Prologue",B11="Epilogue"),B11,"Chapter "&amp;B11)</f>
        <v>Chapter 5</v>
      </c>
    </row>
    <row r="12" customFormat="false" ht="15.75" hidden="false" customHeight="false" outlineLevel="0" collapsed="false">
      <c r="A12" s="6" t="n">
        <v>1</v>
      </c>
      <c r="B12" s="6" t="n">
        <v>5</v>
      </c>
      <c r="C12" s="7" t="s">
        <v>17</v>
      </c>
      <c r="D12" s="8" t="n">
        <v>5681</v>
      </c>
      <c r="E12" s="1" t="n">
        <v>11</v>
      </c>
      <c r="F12" s="7" t="n">
        <v>1</v>
      </c>
      <c r="G12" s="9" t="n">
        <f aca="false">F12/SUM(F:F)</f>
        <v>0.0131578947368421</v>
      </c>
      <c r="H12" s="9" t="n">
        <f aca="false">D12/SUM($D:$D)</f>
        <v>0.027039118908345</v>
      </c>
      <c r="I12" s="8" t="n">
        <f aca="false">IF(B12=B13,0,IF(B12=B11,D12+J11,D12))</f>
        <v>6941</v>
      </c>
      <c r="J12" s="1" t="n">
        <f aca="false">IF(B12=B13,D12+J11,0)</f>
        <v>0</v>
      </c>
      <c r="K12" s="9" t="n">
        <f aca="false">I12/SUM($I:$I)</f>
        <v>0.0331849627798681</v>
      </c>
      <c r="L12" s="1" t="n">
        <f aca="false">IF(B12=B11,0,IF(B12=B13,1+M13,1))</f>
        <v>0</v>
      </c>
      <c r="M12" s="1" t="n">
        <f aca="false">IF(B12=B11,1+M13,0)</f>
        <v>1</v>
      </c>
      <c r="N12" s="1" t="n">
        <f aca="false">IF(A12=A11,0,IF(A12=A13,1+O13,1))</f>
        <v>0</v>
      </c>
      <c r="O12" s="1" t="n">
        <f aca="false">IF(A12=A11,1+O13,0)</f>
        <v>7</v>
      </c>
      <c r="P12" s="1" t="s">
        <v>20</v>
      </c>
      <c r="Q12" s="1" t="str">
        <f aca="false">IF(OR(B12="Prologue",B12="Epilogue"),B12,"Chapter "&amp;B12)</f>
        <v>Chapter 5</v>
      </c>
    </row>
    <row r="13" customFormat="false" ht="15.75" hidden="false" customHeight="false" outlineLevel="0" collapsed="false">
      <c r="A13" s="6" t="n">
        <v>1</v>
      </c>
      <c r="B13" s="6" t="n">
        <v>6</v>
      </c>
      <c r="C13" s="7" t="s">
        <v>19</v>
      </c>
      <c r="D13" s="8" t="n">
        <v>8467</v>
      </c>
      <c r="E13" s="1" t="n">
        <v>12</v>
      </c>
      <c r="F13" s="7" t="n">
        <v>1</v>
      </c>
      <c r="G13" s="9" t="n">
        <f aca="false">F13/SUM(F:F)</f>
        <v>0.0131578947368421</v>
      </c>
      <c r="H13" s="9" t="n">
        <f aca="false">D13/SUM($D:$D)</f>
        <v>0.0402992817808408</v>
      </c>
      <c r="I13" s="8" t="n">
        <f aca="false">IF(B13=B14,0,IF(B13=B12,D13+J12,D13))</f>
        <v>8467</v>
      </c>
      <c r="J13" s="1" t="n">
        <f aca="false">IF(B13=B14,D13+J12,0)</f>
        <v>0</v>
      </c>
      <c r="K13" s="9" t="n">
        <f aca="false">I13/SUM($I:$I)</f>
        <v>0.0404807779652995</v>
      </c>
      <c r="L13" s="1" t="n">
        <f aca="false">IF(B13=B12,0,IF(B13=B14,1+M14,1))</f>
        <v>1</v>
      </c>
      <c r="M13" s="1" t="n">
        <f aca="false">IF(B13=B12,1+M14,0)</f>
        <v>0</v>
      </c>
      <c r="N13" s="1" t="n">
        <f aca="false">IF(A13=A12,0,IF(A13=A14,1+O14,1))</f>
        <v>0</v>
      </c>
      <c r="O13" s="1" t="n">
        <f aca="false">IF(A13=A12,1+O14,0)</f>
        <v>6</v>
      </c>
      <c r="P13" s="1" t="s">
        <v>20</v>
      </c>
      <c r="Q13" s="1" t="str">
        <f aca="false">IF(OR(B13="Prologue",B13="Epilogue"),B13,"Chapter "&amp;B13)</f>
        <v>Chapter 6</v>
      </c>
    </row>
    <row r="14" customFormat="false" ht="15.75" hidden="false" customHeight="false" outlineLevel="0" collapsed="false">
      <c r="A14" s="6" t="n">
        <v>1</v>
      </c>
      <c r="B14" s="6" t="n">
        <v>7</v>
      </c>
      <c r="C14" s="7" t="s">
        <v>17</v>
      </c>
      <c r="D14" s="8" t="n">
        <v>1218</v>
      </c>
      <c r="E14" s="1" t="n">
        <v>13</v>
      </c>
      <c r="F14" s="7" t="n">
        <v>1</v>
      </c>
      <c r="G14" s="9" t="n">
        <f aca="false">F14/SUM(F:F)</f>
        <v>0.0131578947368421</v>
      </c>
      <c r="H14" s="9" t="n">
        <f aca="false">D14/SUM($D:$D)</f>
        <v>0.0057971566326992</v>
      </c>
      <c r="I14" s="1" t="n">
        <f aca="false">IF(B14=B15,0,IF(B14=B13,D14+J13,D14))</f>
        <v>0</v>
      </c>
      <c r="J14" s="8" t="n">
        <f aca="false">IF(B14=B15,D14+J13,0)</f>
        <v>1218</v>
      </c>
      <c r="K14" s="9" t="n">
        <f aca="false">I14/SUM($I:$I)</f>
        <v>0</v>
      </c>
      <c r="L14" s="1" t="n">
        <f aca="false">IF(B14=B13,0,IF(B14=B15,1+M15,1))</f>
        <v>2</v>
      </c>
      <c r="M14" s="1" t="n">
        <f aca="false">IF(B14=B13,1+M15,0)</f>
        <v>0</v>
      </c>
      <c r="N14" s="1" t="n">
        <f aca="false">IF(A14=A13,0,IF(A14=A15,1+O15,1))</f>
        <v>0</v>
      </c>
      <c r="O14" s="1" t="n">
        <f aca="false">IF(A14=A13,1+O15,0)</f>
        <v>5</v>
      </c>
      <c r="P14" s="1" t="s">
        <v>20</v>
      </c>
      <c r="Q14" s="1" t="str">
        <f aca="false">IF(OR(B14="Prologue",B14="Epilogue"),B14,"Chapter "&amp;B14)</f>
        <v>Chapter 7</v>
      </c>
    </row>
    <row r="15" customFormat="false" ht="15.75" hidden="false" customHeight="false" outlineLevel="0" collapsed="false">
      <c r="A15" s="6" t="n">
        <v>1</v>
      </c>
      <c r="B15" s="6" t="n">
        <v>7</v>
      </c>
      <c r="C15" s="7" t="s">
        <v>19</v>
      </c>
      <c r="D15" s="8" t="n">
        <v>4940</v>
      </c>
      <c r="E15" s="1" t="n">
        <v>14</v>
      </c>
      <c r="F15" s="7" t="n">
        <v>1</v>
      </c>
      <c r="G15" s="9" t="n">
        <f aca="false">F15/SUM(F:F)</f>
        <v>0.0131578947368421</v>
      </c>
      <c r="H15" s="9" t="n">
        <f aca="false">D15/SUM($D:$D)</f>
        <v>0.0235122773116043</v>
      </c>
      <c r="I15" s="8" t="n">
        <f aca="false">IF(B15=B16,0,IF(B15=B14,D15+J14,D15))</f>
        <v>6158</v>
      </c>
      <c r="J15" s="1" t="n">
        <f aca="false">IF(B15=B16,D15+J14,0)</f>
        <v>0</v>
      </c>
      <c r="K15" s="9" t="n">
        <f aca="false">I15/SUM($I:$I)</f>
        <v>0.0294414350667668</v>
      </c>
      <c r="L15" s="1" t="n">
        <f aca="false">IF(B15=B14,0,IF(B15=B16,1+M16,1))</f>
        <v>0</v>
      </c>
      <c r="M15" s="1" t="n">
        <f aca="false">IF(B15=B14,1+M16,0)</f>
        <v>1</v>
      </c>
      <c r="N15" s="1" t="n">
        <f aca="false">IF(A15=A14,0,IF(A15=A16,1+O16,1))</f>
        <v>0</v>
      </c>
      <c r="O15" s="1" t="n">
        <f aca="false">IF(A15=A14,1+O16,0)</f>
        <v>4</v>
      </c>
      <c r="P15" s="1" t="s">
        <v>20</v>
      </c>
      <c r="Q15" s="1" t="str">
        <f aca="false">IF(OR(B15="Prologue",B15="Epilogue"),B15,"Chapter "&amp;B15)</f>
        <v>Chapter 7</v>
      </c>
    </row>
    <row r="16" customFormat="false" ht="15.75" hidden="false" customHeight="false" outlineLevel="0" collapsed="false">
      <c r="A16" s="6" t="n">
        <v>1</v>
      </c>
      <c r="B16" s="6" t="n">
        <v>8</v>
      </c>
      <c r="C16" s="7" t="s">
        <v>19</v>
      </c>
      <c r="D16" s="8" t="n">
        <v>2976</v>
      </c>
      <c r="E16" s="1" t="n">
        <v>15</v>
      </c>
      <c r="F16" s="7" t="n">
        <v>1</v>
      </c>
      <c r="G16" s="9" t="n">
        <f aca="false">F16/SUM(F:F)</f>
        <v>0.0131578947368421</v>
      </c>
      <c r="H16" s="9" t="n">
        <f aca="false">D16/SUM($D:$D)</f>
        <v>0.0141644812306345</v>
      </c>
      <c r="I16" s="1" t="n">
        <f aca="false">IF(B16=B17,0,IF(B16=B15,D16+J15,D16))</f>
        <v>0</v>
      </c>
      <c r="J16" s="8" t="n">
        <f aca="false">IF(B16=B17,D16+J15,0)</f>
        <v>2976</v>
      </c>
      <c r="K16" s="9" t="n">
        <f aca="false">I16/SUM($I:$I)</f>
        <v>0</v>
      </c>
      <c r="L16" s="1" t="n">
        <f aca="false">IF(B16=B15,0,IF(B16=B17,1+M17,1))</f>
        <v>3</v>
      </c>
      <c r="M16" s="1" t="n">
        <f aca="false">IF(B16=B15,1+M17,0)</f>
        <v>0</v>
      </c>
      <c r="N16" s="1" t="n">
        <f aca="false">IF(A16=A15,0,IF(A16=A17,1+O17,1))</f>
        <v>0</v>
      </c>
      <c r="O16" s="1" t="n">
        <f aca="false">IF(A16=A15,1+O17,0)</f>
        <v>3</v>
      </c>
      <c r="P16" s="1" t="s">
        <v>20</v>
      </c>
      <c r="Q16" s="1" t="str">
        <f aca="false">IF(OR(B16="Prologue",B16="Epilogue"),B16,"Chapter "&amp;B16)</f>
        <v>Chapter 8</v>
      </c>
    </row>
    <row r="17" customFormat="false" ht="15.75" hidden="false" customHeight="false" outlineLevel="0" collapsed="false">
      <c r="A17" s="6" t="n">
        <v>1</v>
      </c>
      <c r="B17" s="6" t="n">
        <v>8</v>
      </c>
      <c r="C17" s="7" t="s">
        <v>17</v>
      </c>
      <c r="D17" s="8" t="n">
        <v>1095</v>
      </c>
      <c r="E17" s="1" t="n">
        <v>16</v>
      </c>
      <c r="F17" s="7" t="n">
        <v>1</v>
      </c>
      <c r="G17" s="9" t="n">
        <f aca="false">F17/SUM(F:F)</f>
        <v>0.0131578947368421</v>
      </c>
      <c r="H17" s="9" t="n">
        <f aca="false">D17/SUM($D:$D)</f>
        <v>0.00521172948506209</v>
      </c>
      <c r="I17" s="1" t="n">
        <f aca="false">IF(B17=B18,0,IF(B17=B16,D17+J16,D17))</f>
        <v>0</v>
      </c>
      <c r="J17" s="8" t="n">
        <f aca="false">IF(B17=B18,D17+J16,0)</f>
        <v>4071</v>
      </c>
      <c r="K17" s="9" t="n">
        <f aca="false">I17/SUM($I:$I)</f>
        <v>0</v>
      </c>
      <c r="L17" s="1" t="n">
        <f aca="false">IF(B17=B16,0,IF(B17=B18,1+M18,1))</f>
        <v>0</v>
      </c>
      <c r="M17" s="1" t="n">
        <f aca="false">IF(B17=B16,1+M18,0)</f>
        <v>2</v>
      </c>
      <c r="N17" s="1" t="n">
        <f aca="false">IF(A17=A16,0,IF(A17=A18,1+O18,1))</f>
        <v>0</v>
      </c>
      <c r="O17" s="1" t="n">
        <f aca="false">IF(A17=A16,1+O18,0)</f>
        <v>2</v>
      </c>
      <c r="P17" s="1" t="s">
        <v>20</v>
      </c>
      <c r="Q17" s="1" t="str">
        <f aca="false">IF(OR(B17="Prologue",B17="Epilogue"),B17,"Chapter "&amp;B17)</f>
        <v>Chapter 8</v>
      </c>
    </row>
    <row r="18" customFormat="false" ht="15.75" hidden="false" customHeight="false" outlineLevel="0" collapsed="false">
      <c r="A18" s="6" t="n">
        <v>1</v>
      </c>
      <c r="B18" s="6" t="n">
        <v>8</v>
      </c>
      <c r="C18" s="7" t="s">
        <v>19</v>
      </c>
      <c r="D18" s="8" t="n">
        <v>3419</v>
      </c>
      <c r="E18" s="1" t="n">
        <v>17</v>
      </c>
      <c r="F18" s="7" t="n">
        <v>1</v>
      </c>
      <c r="G18" s="9" t="n">
        <f aca="false">F18/SUM(F:F)</f>
        <v>0.0131578947368421</v>
      </c>
      <c r="H18" s="9" t="n">
        <f aca="false">D18/SUM($D:$D)</f>
        <v>0.0162729708761893</v>
      </c>
      <c r="I18" s="8" t="n">
        <f aca="false">IF(B18=B19,0,IF(B18=B17,D18+J17,D18))</f>
        <v>7490</v>
      </c>
      <c r="J18" s="1" t="n">
        <f aca="false">IF(B18=B19,D18+J17,0)</f>
        <v>0</v>
      </c>
      <c r="K18" s="9" t="n">
        <f aca="false">I18/SUM($I:$I)</f>
        <v>0.0358097350844565</v>
      </c>
      <c r="L18" s="1" t="n">
        <f aca="false">IF(B18=B17,0,IF(B18=B19,1+M19,1))</f>
        <v>0</v>
      </c>
      <c r="M18" s="1" t="n">
        <f aca="false">IF(B18=B17,1+M19,0)</f>
        <v>1</v>
      </c>
      <c r="N18" s="1" t="n">
        <f aca="false">IF(A18=A17,0,IF(A18=A19,1+O19,1))</f>
        <v>0</v>
      </c>
      <c r="O18" s="1" t="n">
        <f aca="false">IF(A18=A17,1+O19,0)</f>
        <v>1</v>
      </c>
      <c r="P18" s="1" t="s">
        <v>20</v>
      </c>
      <c r="Q18" s="1" t="str">
        <f aca="false">IF(OR(B18="Prologue",B18="Epilogue"),B18,"Chapter "&amp;B18)</f>
        <v>Chapter 8</v>
      </c>
    </row>
    <row r="19" customFormat="false" ht="15.75" hidden="false" customHeight="false" outlineLevel="0" collapsed="false">
      <c r="A19" s="6" t="n">
        <v>2</v>
      </c>
      <c r="B19" s="6" t="n">
        <v>9</v>
      </c>
      <c r="C19" s="7" t="s">
        <v>19</v>
      </c>
      <c r="D19" s="8" t="n">
        <v>3809</v>
      </c>
      <c r="E19" s="1" t="n">
        <v>18</v>
      </c>
      <c r="F19" s="7" t="n">
        <v>1</v>
      </c>
      <c r="G19" s="9" t="n">
        <f aca="false">F19/SUM(F:F)</f>
        <v>0.0131578947368421</v>
      </c>
      <c r="H19" s="9" t="n">
        <f aca="false">D19/SUM($D:$D)</f>
        <v>0.0181292032955265</v>
      </c>
      <c r="I19" s="1" t="n">
        <f aca="false">IF(B19=B20,0,IF(B19=B18,D19+J18,D19))</f>
        <v>0</v>
      </c>
      <c r="J19" s="8" t="n">
        <f aca="false">IF(B19=B20,D19+J18,0)</f>
        <v>3809</v>
      </c>
      <c r="K19" s="9" t="n">
        <f aca="false">I19/SUM($I:$I)</f>
        <v>0</v>
      </c>
      <c r="L19" s="1" t="n">
        <f aca="false">IF(B19=B18,0,IF(B19=B20,1+M20,1))</f>
        <v>2</v>
      </c>
      <c r="M19" s="1" t="n">
        <f aca="false">IF(B19=B18,1+M20,0)</f>
        <v>0</v>
      </c>
      <c r="N19" s="1" t="n">
        <f aca="false">IF(A19=A18,0,IF(A19=A20,1+O20,1))</f>
        <v>11</v>
      </c>
      <c r="O19" s="1" t="n">
        <f aca="false">IF(A19=A18,1+O20,0)</f>
        <v>0</v>
      </c>
      <c r="P19" s="1" t="s">
        <v>21</v>
      </c>
      <c r="Q19" s="1" t="str">
        <f aca="false">IF(OR(B19="Prologue",B19="Epilogue"),B19,"Chapter "&amp;B19)</f>
        <v>Chapter 9</v>
      </c>
    </row>
    <row r="20" customFormat="false" ht="15.75" hidden="false" customHeight="false" outlineLevel="0" collapsed="false">
      <c r="A20" s="6" t="n">
        <v>2</v>
      </c>
      <c r="B20" s="6" t="n">
        <v>9</v>
      </c>
      <c r="C20" s="7" t="s">
        <v>17</v>
      </c>
      <c r="D20" s="8" t="n">
        <v>899</v>
      </c>
      <c r="E20" s="1" t="n">
        <v>19</v>
      </c>
      <c r="F20" s="7" t="n">
        <v>1</v>
      </c>
      <c r="G20" s="9" t="n">
        <f aca="false">F20/SUM(F:F)</f>
        <v>0.0131578947368421</v>
      </c>
      <c r="H20" s="9" t="n">
        <f aca="false">D20/SUM($D:$D)</f>
        <v>0.00427885370508751</v>
      </c>
      <c r="I20" s="8" t="n">
        <f aca="false">IF(B20=B21,0,IF(B20=B19,D20+J19,D20))</f>
        <v>4708</v>
      </c>
      <c r="J20" s="1" t="n">
        <f aca="false">IF(B20=B21,D20+J19,0)</f>
        <v>0</v>
      </c>
      <c r="K20" s="9" t="n">
        <f aca="false">I20/SUM($I:$I)</f>
        <v>0.0225089763388012</v>
      </c>
      <c r="L20" s="1" t="n">
        <f aca="false">IF(B20=B19,0,IF(B20=B21,1+M21,1))</f>
        <v>0</v>
      </c>
      <c r="M20" s="1" t="n">
        <f aca="false">IF(B20=B19,1+M21,0)</f>
        <v>1</v>
      </c>
      <c r="N20" s="1" t="n">
        <f aca="false">IF(A20=A19,0,IF(A20=A21,1+O21,1))</f>
        <v>0</v>
      </c>
      <c r="O20" s="1" t="n">
        <f aca="false">IF(A20=A19,1+O21,0)</f>
        <v>10</v>
      </c>
      <c r="P20" s="1" t="s">
        <v>21</v>
      </c>
      <c r="Q20" s="1" t="str">
        <f aca="false">IF(OR(B20="Prologue",B20="Epilogue"),B20,"Chapter "&amp;B20)</f>
        <v>Chapter 9</v>
      </c>
    </row>
    <row r="21" customFormat="false" ht="15.75" hidden="false" customHeight="false" outlineLevel="0" collapsed="false">
      <c r="A21" s="6" t="n">
        <v>2</v>
      </c>
      <c r="B21" s="6" t="n">
        <v>10</v>
      </c>
      <c r="C21" s="7" t="s">
        <v>19</v>
      </c>
      <c r="D21" s="8" t="n">
        <v>4074</v>
      </c>
      <c r="E21" s="1" t="n">
        <v>20</v>
      </c>
      <c r="F21" s="7" t="n">
        <v>1</v>
      </c>
      <c r="G21" s="9" t="n">
        <f aca="false">F21/SUM(F:F)</f>
        <v>0.0131578947368421</v>
      </c>
      <c r="H21" s="9" t="n">
        <f aca="false">D21/SUM($D:$D)</f>
        <v>0.0193904894266146</v>
      </c>
      <c r="I21" s="1" t="n">
        <f aca="false">IF(B21=B22,0,IF(B21=B20,D21+J20,D21))</f>
        <v>0</v>
      </c>
      <c r="J21" s="8" t="n">
        <f aca="false">IF(B21=B22,D21+J20,0)</f>
        <v>4074</v>
      </c>
      <c r="K21" s="9" t="n">
        <f aca="false">I21/SUM($I:$I)</f>
        <v>0</v>
      </c>
      <c r="L21" s="1" t="n">
        <f aca="false">IF(B21=B20,0,IF(B21=B22,1+M22,1))</f>
        <v>3</v>
      </c>
      <c r="M21" s="1" t="n">
        <f aca="false">IF(B21=B20,1+M22,0)</f>
        <v>0</v>
      </c>
      <c r="N21" s="1" t="n">
        <f aca="false">IF(A21=A20,0,IF(A21=A22,1+O22,1))</f>
        <v>0</v>
      </c>
      <c r="O21" s="1" t="n">
        <f aca="false">IF(A21=A20,1+O22,0)</f>
        <v>9</v>
      </c>
      <c r="P21" s="1" t="s">
        <v>21</v>
      </c>
      <c r="Q21" s="1" t="str">
        <f aca="false">IF(OR(B21="Prologue",B21="Epilogue"),B21,"Chapter "&amp;B21)</f>
        <v>Chapter 10</v>
      </c>
    </row>
    <row r="22" customFormat="false" ht="15.75" hidden="false" customHeight="false" outlineLevel="0" collapsed="false">
      <c r="A22" s="6" t="n">
        <v>2</v>
      </c>
      <c r="B22" s="6" t="n">
        <v>10</v>
      </c>
      <c r="C22" s="7" t="s">
        <v>17</v>
      </c>
      <c r="D22" s="8" t="n">
        <v>1216</v>
      </c>
      <c r="E22" s="1" t="n">
        <v>21</v>
      </c>
      <c r="F22" s="7" t="n">
        <v>1</v>
      </c>
      <c r="G22" s="9" t="n">
        <f aca="false">F22/SUM(F:F)</f>
        <v>0.0131578947368421</v>
      </c>
      <c r="H22" s="9" t="n">
        <f aca="false">D22/SUM($D:$D)</f>
        <v>0.00578763749208722</v>
      </c>
      <c r="I22" s="1" t="n">
        <f aca="false">IF(B22=B23,0,IF(B22=B21,D22+J21,D22))</f>
        <v>0</v>
      </c>
      <c r="J22" s="8" t="n">
        <f aca="false">IF(B22=B23,D22+J21,0)</f>
        <v>5290</v>
      </c>
      <c r="K22" s="9" t="n">
        <f aca="false">I22/SUM($I:$I)</f>
        <v>0</v>
      </c>
      <c r="L22" s="1" t="n">
        <f aca="false">IF(B22=B21,0,IF(B22=B23,1+M23,1))</f>
        <v>0</v>
      </c>
      <c r="M22" s="1" t="n">
        <f aca="false">IF(B22=B21,1+M23,0)</f>
        <v>2</v>
      </c>
      <c r="N22" s="1" t="n">
        <f aca="false">IF(A22=A21,0,IF(A22=A23,1+O23,1))</f>
        <v>0</v>
      </c>
      <c r="O22" s="1" t="n">
        <f aca="false">IF(A22=A21,1+O23,0)</f>
        <v>8</v>
      </c>
      <c r="P22" s="1" t="s">
        <v>21</v>
      </c>
      <c r="Q22" s="1" t="str">
        <f aca="false">IF(OR(B22="Prologue",B22="Epilogue"),B22,"Chapter "&amp;B22)</f>
        <v>Chapter 10</v>
      </c>
    </row>
    <row r="23" customFormat="false" ht="15.75" hidden="false" customHeight="false" outlineLevel="0" collapsed="false">
      <c r="A23" s="6" t="n">
        <v>2</v>
      </c>
      <c r="B23" s="6" t="n">
        <v>10</v>
      </c>
      <c r="C23" s="7" t="s">
        <v>19</v>
      </c>
      <c r="D23" s="8" t="n">
        <v>934</v>
      </c>
      <c r="E23" s="1" t="n">
        <v>22</v>
      </c>
      <c r="F23" s="7" t="n">
        <v>1</v>
      </c>
      <c r="G23" s="9" t="n">
        <f aca="false">F23/SUM(F:F)</f>
        <v>0.0131578947368421</v>
      </c>
      <c r="H23" s="9" t="n">
        <f aca="false">D23/SUM($D:$D)</f>
        <v>0.00444543866579725</v>
      </c>
      <c r="I23" s="8" t="n">
        <f aca="false">IF(B23=B24,0,IF(B23=B22,D23+J22,D23))</f>
        <v>6224</v>
      </c>
      <c r="J23" s="1" t="n">
        <f aca="false">IF(B23=B24,D23+J22,0)</f>
        <v>0</v>
      </c>
      <c r="K23" s="9" t="n">
        <f aca="false">I23/SUM($I:$I)</f>
        <v>0.0297569814640397</v>
      </c>
      <c r="L23" s="1" t="n">
        <f aca="false">IF(B23=B22,0,IF(B23=B24,1+M24,1))</f>
        <v>0</v>
      </c>
      <c r="M23" s="1" t="n">
        <f aca="false">IF(B23=B22,1+M24,0)</f>
        <v>1</v>
      </c>
      <c r="N23" s="1" t="n">
        <f aca="false">IF(A23=A22,0,IF(A23=A24,1+O24,1))</f>
        <v>0</v>
      </c>
      <c r="O23" s="1" t="n">
        <f aca="false">IF(A23=A22,1+O24,0)</f>
        <v>7</v>
      </c>
      <c r="P23" s="1" t="s">
        <v>21</v>
      </c>
      <c r="Q23" s="1" t="str">
        <f aca="false">IF(OR(B23="Prologue",B23="Epilogue"),B23,"Chapter "&amp;B23)</f>
        <v>Chapter 10</v>
      </c>
    </row>
    <row r="24" customFormat="false" ht="15.75" hidden="false" customHeight="false" outlineLevel="0" collapsed="false">
      <c r="A24" s="6" t="n">
        <v>2</v>
      </c>
      <c r="B24" s="6" t="n">
        <v>11</v>
      </c>
      <c r="C24" s="7" t="s">
        <v>19</v>
      </c>
      <c r="D24" s="8" t="n">
        <v>1793</v>
      </c>
      <c r="E24" s="1" t="n">
        <v>23</v>
      </c>
      <c r="F24" s="7" t="n">
        <v>1</v>
      </c>
      <c r="G24" s="9" t="n">
        <f aca="false">F24/SUM(F:F)</f>
        <v>0.0131578947368421</v>
      </c>
      <c r="H24" s="9" t="n">
        <f aca="false">D24/SUM($D:$D)</f>
        <v>0.00853390955864505</v>
      </c>
      <c r="I24" s="1" t="n">
        <f aca="false">IF(B24=B25,0,IF(B24=B23,D24+J23,D24))</f>
        <v>0</v>
      </c>
      <c r="J24" s="8" t="n">
        <f aca="false">IF(B24=B25,D24+J23,0)</f>
        <v>1793</v>
      </c>
      <c r="K24" s="9" t="n">
        <f aca="false">I24/SUM($I:$I)</f>
        <v>0</v>
      </c>
      <c r="L24" s="1" t="n">
        <f aca="false">IF(B24=B23,0,IF(B24=B25,1+M25,1))</f>
        <v>2</v>
      </c>
      <c r="M24" s="1" t="n">
        <f aca="false">IF(B24=B23,1+M25,0)</f>
        <v>0</v>
      </c>
      <c r="N24" s="1" t="n">
        <f aca="false">IF(A24=A23,0,IF(A24=A25,1+O25,1))</f>
        <v>0</v>
      </c>
      <c r="O24" s="1" t="n">
        <f aca="false">IF(A24=A23,1+O25,0)</f>
        <v>6</v>
      </c>
      <c r="P24" s="1" t="s">
        <v>21</v>
      </c>
      <c r="Q24" s="1" t="str">
        <f aca="false">IF(OR(B24="Prologue",B24="Epilogue"),B24,"Chapter "&amp;B24)</f>
        <v>Chapter 11</v>
      </c>
    </row>
    <row r="25" customFormat="false" ht="15.75" hidden="false" customHeight="false" outlineLevel="0" collapsed="false">
      <c r="A25" s="6" t="n">
        <v>2</v>
      </c>
      <c r="B25" s="6" t="n">
        <v>11</v>
      </c>
      <c r="C25" s="7" t="s">
        <v>17</v>
      </c>
      <c r="D25" s="8" t="n">
        <v>1271</v>
      </c>
      <c r="E25" s="1" t="n">
        <v>24</v>
      </c>
      <c r="F25" s="7" t="n">
        <v>1</v>
      </c>
      <c r="G25" s="9" t="n">
        <f aca="false">F25/SUM(F:F)</f>
        <v>0.0131578947368421</v>
      </c>
      <c r="H25" s="9" t="n">
        <f aca="false">D25/SUM($D:$D)</f>
        <v>0.00604941385891682</v>
      </c>
      <c r="I25" s="8" t="n">
        <f aca="false">IF(B25=B26,0,IF(B25=B24,D25+J24,D25))</f>
        <v>3064</v>
      </c>
      <c r="J25" s="1" t="n">
        <f aca="false">IF(B25=B26,D25+J24,0)</f>
        <v>0</v>
      </c>
      <c r="K25" s="9" t="n">
        <f aca="false">I25/SUM($I:$I)</f>
        <v>0.0146490024430941</v>
      </c>
      <c r="L25" s="1" t="n">
        <f aca="false">IF(B25=B24,0,IF(B25=B26,1+M26,1))</f>
        <v>0</v>
      </c>
      <c r="M25" s="1" t="n">
        <f aca="false">IF(B25=B24,1+M26,0)</f>
        <v>1</v>
      </c>
      <c r="N25" s="1" t="n">
        <f aca="false">IF(A25=A24,0,IF(A25=A26,1+O26,1))</f>
        <v>0</v>
      </c>
      <c r="O25" s="1" t="n">
        <f aca="false">IF(A25=A24,1+O26,0)</f>
        <v>5</v>
      </c>
      <c r="P25" s="1" t="s">
        <v>21</v>
      </c>
      <c r="Q25" s="1" t="str">
        <f aca="false">IF(OR(B25="Prologue",B25="Epilogue"),B25,"Chapter "&amp;B25)</f>
        <v>Chapter 11</v>
      </c>
    </row>
    <row r="26" customFormat="false" ht="15.75" hidden="false" customHeight="false" outlineLevel="0" collapsed="false">
      <c r="A26" s="6" t="n">
        <v>2</v>
      </c>
      <c r="B26" s="6" t="n">
        <v>12</v>
      </c>
      <c r="C26" s="7" t="s">
        <v>19</v>
      </c>
      <c r="D26" s="8" t="n">
        <v>6451</v>
      </c>
      <c r="E26" s="1" t="n">
        <v>25</v>
      </c>
      <c r="F26" s="7" t="n">
        <v>1</v>
      </c>
      <c r="G26" s="9" t="n">
        <f aca="false">F26/SUM(F:F)</f>
        <v>0.0131578947368421</v>
      </c>
      <c r="H26" s="9" t="n">
        <f aca="false">D26/SUM($D:$D)</f>
        <v>0.0307039880439594</v>
      </c>
      <c r="I26" s="8" t="n">
        <f aca="false">IF(B26=B27,0,IF(B26=B25,D26+J25,D26))</f>
        <v>6451</v>
      </c>
      <c r="J26" s="1" t="n">
        <f aca="false">IF(B26=B27,D26+J25,0)</f>
        <v>0</v>
      </c>
      <c r="K26" s="9" t="n">
        <f aca="false">I26/SUM($I:$I)</f>
        <v>0.0308422698304177</v>
      </c>
      <c r="L26" s="1" t="n">
        <f aca="false">IF(B26=B25,0,IF(B26=B27,1+M27,1))</f>
        <v>1</v>
      </c>
      <c r="M26" s="1" t="n">
        <f aca="false">IF(B26=B25,1+M27,0)</f>
        <v>0</v>
      </c>
      <c r="N26" s="1" t="n">
        <f aca="false">IF(A26=A25,0,IF(A26=A27,1+O27,1))</f>
        <v>0</v>
      </c>
      <c r="O26" s="1" t="n">
        <f aca="false">IF(A26=A25,1+O27,0)</f>
        <v>4</v>
      </c>
      <c r="P26" s="1" t="s">
        <v>21</v>
      </c>
      <c r="Q26" s="1" t="str">
        <f aca="false">IF(OR(B26="Prologue",B26="Epilogue"),B26,"Chapter "&amp;B26)</f>
        <v>Chapter 12</v>
      </c>
    </row>
    <row r="27" customFormat="false" ht="15.75" hidden="false" customHeight="false" outlineLevel="0" collapsed="false">
      <c r="A27" s="6" t="n">
        <v>2</v>
      </c>
      <c r="B27" s="6" t="n">
        <v>13</v>
      </c>
      <c r="C27" s="7" t="s">
        <v>19</v>
      </c>
      <c r="D27" s="8" t="n">
        <v>4141</v>
      </c>
      <c r="E27" s="1" t="n">
        <v>26</v>
      </c>
      <c r="F27" s="7" t="n">
        <v>1</v>
      </c>
      <c r="G27" s="9" t="n">
        <f aca="false">F27/SUM(F:F)</f>
        <v>0.0131578947368421</v>
      </c>
      <c r="H27" s="9" t="n">
        <f aca="false">D27/SUM($D:$D)</f>
        <v>0.0197093806371161</v>
      </c>
      <c r="I27" s="8" t="n">
        <f aca="false">IF(B27=B28,0,IF(B27=B26,D27+J26,D27))</f>
        <v>4141</v>
      </c>
      <c r="J27" s="1" t="n">
        <f aca="false">IF(B27=B28,D27+J26,0)</f>
        <v>0</v>
      </c>
      <c r="K27" s="9" t="n">
        <f aca="false">I27/SUM($I:$I)</f>
        <v>0.0197981459258657</v>
      </c>
      <c r="L27" s="1" t="n">
        <f aca="false">IF(B27=B26,0,IF(B27=B28,1+M28,1))</f>
        <v>1</v>
      </c>
      <c r="M27" s="1" t="n">
        <f aca="false">IF(B27=B26,1+M28,0)</f>
        <v>0</v>
      </c>
      <c r="N27" s="1" t="n">
        <f aca="false">IF(A27=A26,0,IF(A27=A28,1+O28,1))</f>
        <v>0</v>
      </c>
      <c r="O27" s="1" t="n">
        <f aca="false">IF(A27=A26,1+O28,0)</f>
        <v>3</v>
      </c>
      <c r="P27" s="1" t="s">
        <v>21</v>
      </c>
      <c r="Q27" s="1" t="str">
        <f aca="false">IF(OR(B27="Prologue",B27="Epilogue"),B27,"Chapter "&amp;B27)</f>
        <v>Chapter 13</v>
      </c>
    </row>
    <row r="28" customFormat="false" ht="15.75" hidden="false" customHeight="false" outlineLevel="0" collapsed="false">
      <c r="A28" s="6" t="n">
        <v>2</v>
      </c>
      <c r="B28" s="6" t="n">
        <v>14</v>
      </c>
      <c r="C28" s="7" t="s">
        <v>19</v>
      </c>
      <c r="D28" s="8" t="n">
        <v>4018</v>
      </c>
      <c r="E28" s="1" t="n">
        <v>27</v>
      </c>
      <c r="F28" s="7" t="n">
        <v>1</v>
      </c>
      <c r="G28" s="9" t="n">
        <f aca="false">F28/SUM(F:F)</f>
        <v>0.0131578947368421</v>
      </c>
      <c r="H28" s="9" t="n">
        <f aca="false">D28/SUM($D:$D)</f>
        <v>0.019123953489479</v>
      </c>
      <c r="I28" s="8" t="n">
        <f aca="false">IF(B28=B29,0,IF(B28=B27,D28+J27,D28))</f>
        <v>4018</v>
      </c>
      <c r="J28" s="1" t="n">
        <f aca="false">IF(B28=B29,D28+J27,0)</f>
        <v>0</v>
      </c>
      <c r="K28" s="9" t="n">
        <f aca="false">I28/SUM($I:$I)</f>
        <v>0.0192100821854935</v>
      </c>
      <c r="L28" s="1" t="n">
        <f aca="false">IF(B28=B27,0,IF(B28=B29,1+M29,1))</f>
        <v>1</v>
      </c>
      <c r="M28" s="1" t="n">
        <f aca="false">IF(B28=B27,1+M29,0)</f>
        <v>0</v>
      </c>
      <c r="N28" s="1" t="n">
        <f aca="false">IF(A28=A27,0,IF(A28=A29,1+O29,1))</f>
        <v>0</v>
      </c>
      <c r="O28" s="1" t="n">
        <f aca="false">IF(A28=A27,1+O29,0)</f>
        <v>2</v>
      </c>
      <c r="P28" s="1" t="s">
        <v>21</v>
      </c>
      <c r="Q28" s="1" t="str">
        <f aca="false">IF(OR(B28="Prologue",B28="Epilogue"),B28,"Chapter "&amp;B28)</f>
        <v>Chapter 14</v>
      </c>
    </row>
    <row r="29" customFormat="false" ht="15.75" hidden="false" customHeight="false" outlineLevel="0" collapsed="false">
      <c r="A29" s="6" t="n">
        <v>2</v>
      </c>
      <c r="B29" s="6" t="n">
        <v>15</v>
      </c>
      <c r="C29" s="7" t="s">
        <v>17</v>
      </c>
      <c r="D29" s="8" t="n">
        <v>1762</v>
      </c>
      <c r="E29" s="1" t="n">
        <v>28</v>
      </c>
      <c r="F29" s="7" t="n">
        <v>1</v>
      </c>
      <c r="G29" s="9" t="n">
        <f aca="false">F29/SUM(F:F)</f>
        <v>0.0131578947368421</v>
      </c>
      <c r="H29" s="9" t="n">
        <f aca="false">D29/SUM($D:$D)</f>
        <v>0.00838636287915927</v>
      </c>
      <c r="I29" s="8" t="n">
        <f aca="false">IF(B29=B30,0,IF(B29=B28,D29+J28,D29))</f>
        <v>1762</v>
      </c>
      <c r="J29" s="1" t="n">
        <f aca="false">IF(B29=B30,D29+J28,0)</f>
        <v>0</v>
      </c>
      <c r="K29" s="9" t="n">
        <f aca="false">I29/SUM($I:$I)</f>
        <v>0.00842413260598295</v>
      </c>
      <c r="L29" s="1" t="n">
        <f aca="false">IF(B29=B28,0,IF(B29=B30,1+M30,1))</f>
        <v>1</v>
      </c>
      <c r="M29" s="1" t="n">
        <f aca="false">IF(B29=B28,1+M30,0)</f>
        <v>0</v>
      </c>
      <c r="N29" s="1" t="n">
        <f aca="false">IF(A29=A28,0,IF(A29=A30,1+O30,1))</f>
        <v>0</v>
      </c>
      <c r="O29" s="1" t="n">
        <f aca="false">IF(A29=A28,1+O30,0)</f>
        <v>1</v>
      </c>
      <c r="P29" s="1" t="s">
        <v>21</v>
      </c>
      <c r="Q29" s="1" t="str">
        <f aca="false">IF(OR(B29="Prologue",B29="Epilogue"),B29,"Chapter "&amp;B29)</f>
        <v>Chapter 15</v>
      </c>
    </row>
    <row r="30" customFormat="false" ht="15.75" hidden="false" customHeight="false" outlineLevel="0" collapsed="false">
      <c r="A30" s="6" t="n">
        <v>3</v>
      </c>
      <c r="B30" s="6" t="n">
        <v>16</v>
      </c>
      <c r="C30" s="7" t="s">
        <v>19</v>
      </c>
      <c r="D30" s="8" t="n">
        <v>3436</v>
      </c>
      <c r="E30" s="1" t="n">
        <v>29</v>
      </c>
      <c r="F30" s="7" t="n">
        <v>1</v>
      </c>
      <c r="G30" s="9" t="n">
        <f aca="false">F30/SUM(F:F)</f>
        <v>0.0131578947368421</v>
      </c>
      <c r="H30" s="9" t="n">
        <f aca="false">D30/SUM($D:$D)</f>
        <v>0.0163538835713912</v>
      </c>
      <c r="I30" s="8" t="n">
        <f aca="false">IF(B30=B31,0,IF(B30=B29,D30+J29,D30))</f>
        <v>3436</v>
      </c>
      <c r="J30" s="1" t="n">
        <f aca="false">IF(B30=B31,D30+J29,0)</f>
        <v>0</v>
      </c>
      <c r="K30" s="9" t="n">
        <f aca="false">I30/SUM($I:$I)</f>
        <v>0.0164275366822687</v>
      </c>
      <c r="L30" s="1" t="n">
        <f aca="false">IF(B30=B29,0,IF(B30=B31,1+M31,1))</f>
        <v>1</v>
      </c>
      <c r="M30" s="1" t="n">
        <f aca="false">IF(B30=B29,1+M31,0)</f>
        <v>0</v>
      </c>
      <c r="N30" s="1" t="n">
        <f aca="false">IF(A30=A29,0,IF(A30=A31,1+O31,1))</f>
        <v>12</v>
      </c>
      <c r="O30" s="1" t="n">
        <f aca="false">IF(A30=A29,1+O31,0)</f>
        <v>0</v>
      </c>
      <c r="P30" s="1" t="s">
        <v>22</v>
      </c>
      <c r="Q30" s="1" t="str">
        <f aca="false">IF(OR(B30="Prologue",B30="Epilogue"),B30,"Chapter "&amp;B30)</f>
        <v>Chapter 16</v>
      </c>
    </row>
    <row r="31" customFormat="false" ht="15.75" hidden="false" customHeight="false" outlineLevel="0" collapsed="false">
      <c r="A31" s="6" t="n">
        <v>3</v>
      </c>
      <c r="B31" s="6" t="n">
        <v>17</v>
      </c>
      <c r="C31" s="7" t="s">
        <v>19</v>
      </c>
      <c r="D31" s="8" t="n">
        <v>3930</v>
      </c>
      <c r="E31" s="1" t="n">
        <v>30</v>
      </c>
      <c r="F31" s="7" t="n">
        <v>1</v>
      </c>
      <c r="G31" s="9" t="n">
        <f aca="false">F31/SUM(F:F)</f>
        <v>0.0131578947368421</v>
      </c>
      <c r="H31" s="9" t="n">
        <f aca="false">D31/SUM($D:$D)</f>
        <v>0.0187051113025516</v>
      </c>
      <c r="I31" s="8" t="n">
        <f aca="false">IF(B31=B32,0,IF(B31=B30,D31+J30,D31))</f>
        <v>3930</v>
      </c>
      <c r="J31" s="1" t="n">
        <f aca="false">IF(B31=B32,D31+J30,0)</f>
        <v>0</v>
      </c>
      <c r="K31" s="9" t="n">
        <f aca="false">I31/SUM($I:$I)</f>
        <v>0.0187893536557963</v>
      </c>
      <c r="L31" s="1" t="n">
        <f aca="false">IF(B31=B30,0,IF(B31=B32,1+M32,1))</f>
        <v>1</v>
      </c>
      <c r="M31" s="1" t="n">
        <f aca="false">IF(B31=B30,1+M32,0)</f>
        <v>0</v>
      </c>
      <c r="N31" s="1" t="n">
        <f aca="false">IF(A31=A30,0,IF(A31=A32,1+O32,1))</f>
        <v>0</v>
      </c>
      <c r="O31" s="1" t="n">
        <f aca="false">IF(A31=A30,1+O32,0)</f>
        <v>11</v>
      </c>
      <c r="P31" s="1" t="s">
        <v>22</v>
      </c>
      <c r="Q31" s="1" t="str">
        <f aca="false">IF(OR(B31="Prologue",B31="Epilogue"),B31,"Chapter "&amp;B31)</f>
        <v>Chapter 17</v>
      </c>
    </row>
    <row r="32" customFormat="false" ht="15.75" hidden="false" customHeight="false" outlineLevel="0" collapsed="false">
      <c r="A32" s="6" t="n">
        <v>3</v>
      </c>
      <c r="B32" s="6" t="n">
        <v>18</v>
      </c>
      <c r="C32" s="7" t="s">
        <v>19</v>
      </c>
      <c r="D32" s="8" t="n">
        <v>7542</v>
      </c>
      <c r="E32" s="1" t="n">
        <v>31</v>
      </c>
      <c r="F32" s="7" t="n">
        <v>1</v>
      </c>
      <c r="G32" s="9" t="n">
        <f aca="false">F32/SUM(F:F)</f>
        <v>0.0131578947368421</v>
      </c>
      <c r="H32" s="9" t="n">
        <f aca="false">D32/SUM($D:$D)</f>
        <v>0.0358966792477975</v>
      </c>
      <c r="I32" s="8" t="n">
        <f aca="false">IF(B32=B33,0,IF(B32=B31,D32+J31,D32))</f>
        <v>7542</v>
      </c>
      <c r="J32" s="1" t="n">
        <f aca="false">IF(B32=B33,D32+J31,0)</f>
        <v>0</v>
      </c>
      <c r="K32" s="9" t="n">
        <f aca="false">I32/SUM($I:$I)</f>
        <v>0.0360583473974594</v>
      </c>
      <c r="L32" s="1" t="n">
        <f aca="false">IF(B32=B31,0,IF(B32=B33,1+M33,1))</f>
        <v>1</v>
      </c>
      <c r="M32" s="1" t="n">
        <f aca="false">IF(B32=B31,1+M33,0)</f>
        <v>0</v>
      </c>
      <c r="N32" s="1" t="n">
        <f aca="false">IF(A32=A31,0,IF(A32=A33,1+O33,1))</f>
        <v>0</v>
      </c>
      <c r="O32" s="1" t="n">
        <f aca="false">IF(A32=A31,1+O33,0)</f>
        <v>10</v>
      </c>
      <c r="P32" s="1" t="s">
        <v>22</v>
      </c>
      <c r="Q32" s="1" t="str">
        <f aca="false">IF(OR(B32="Prologue",B32="Epilogue"),B32,"Chapter "&amp;B32)</f>
        <v>Chapter 18</v>
      </c>
    </row>
    <row r="33" customFormat="false" ht="15.75" hidden="false" customHeight="false" outlineLevel="0" collapsed="false">
      <c r="A33" s="6" t="n">
        <v>3</v>
      </c>
      <c r="B33" s="6" t="n">
        <v>19</v>
      </c>
      <c r="C33" s="7" t="s">
        <v>17</v>
      </c>
      <c r="D33" s="8" t="n">
        <v>5231</v>
      </c>
      <c r="E33" s="1" t="n">
        <v>32</v>
      </c>
      <c r="F33" s="7" t="n">
        <v>1</v>
      </c>
      <c r="G33" s="9" t="n">
        <f aca="false">F33/SUM(F:F)</f>
        <v>0.0131578947368421</v>
      </c>
      <c r="H33" s="9" t="n">
        <f aca="false">D33/SUM($D:$D)</f>
        <v>0.0248973122706482</v>
      </c>
      <c r="I33" s="8" t="n">
        <f aca="false">IF(B33=B34,0,IF(B33=B32,D33+J32,D33))</f>
        <v>5231</v>
      </c>
      <c r="J33" s="1" t="n">
        <f aca="false">IF(B33=B34,D33+J32,0)</f>
        <v>0</v>
      </c>
      <c r="K33" s="9" t="n">
        <f aca="false">I33/SUM($I:$I)</f>
        <v>0.0250094424868881</v>
      </c>
      <c r="L33" s="1" t="n">
        <f aca="false">IF(B33=B32,0,IF(B33=B34,1+M34,1))</f>
        <v>1</v>
      </c>
      <c r="M33" s="1" t="n">
        <f aca="false">IF(B33=B32,1+M34,0)</f>
        <v>0</v>
      </c>
      <c r="N33" s="1" t="n">
        <f aca="false">IF(A33=A32,0,IF(A33=A34,1+O34,1))</f>
        <v>0</v>
      </c>
      <c r="O33" s="1" t="n">
        <f aca="false">IF(A33=A32,1+O34,0)</f>
        <v>9</v>
      </c>
      <c r="P33" s="1" t="s">
        <v>22</v>
      </c>
      <c r="Q33" s="1" t="str">
        <f aca="false">IF(OR(B33="Prologue",B33="Epilogue"),B33,"Chapter "&amp;B33)</f>
        <v>Chapter 19</v>
      </c>
    </row>
    <row r="34" customFormat="false" ht="15.75" hidden="false" customHeight="false" outlineLevel="0" collapsed="false">
      <c r="A34" s="6" t="n">
        <v>3</v>
      </c>
      <c r="B34" s="6" t="n">
        <v>20</v>
      </c>
      <c r="C34" s="7" t="s">
        <v>19</v>
      </c>
      <c r="D34" s="8" t="n">
        <v>5493</v>
      </c>
      <c r="E34" s="1" t="n">
        <v>33</v>
      </c>
      <c r="F34" s="7" t="n">
        <v>1</v>
      </c>
      <c r="G34" s="9" t="n">
        <f aca="false">F34/SUM(F:F)</f>
        <v>0.0131578947368421</v>
      </c>
      <c r="H34" s="9" t="n">
        <f aca="false">D34/SUM($D:$D)</f>
        <v>0.0261443196908183</v>
      </c>
      <c r="I34" s="8" t="n">
        <f aca="false">IF(B34=B35,0,IF(B34=B33,D34+J33,D34))</f>
        <v>5493</v>
      </c>
      <c r="J34" s="1" t="n">
        <f aca="false">IF(B34=B35,D34+J33,0)</f>
        <v>0</v>
      </c>
      <c r="K34" s="9" t="n">
        <f aca="false">I34/SUM($I:$I)</f>
        <v>0.0262620660639412</v>
      </c>
      <c r="L34" s="1" t="n">
        <f aca="false">IF(B34=B33,0,IF(B34=B35,1+M35,1))</f>
        <v>1</v>
      </c>
      <c r="M34" s="1" t="n">
        <f aca="false">IF(B34=B33,1+M35,0)</f>
        <v>0</v>
      </c>
      <c r="N34" s="1" t="n">
        <f aca="false">IF(A34=A33,0,IF(A34=A35,1+O35,1))</f>
        <v>0</v>
      </c>
      <c r="O34" s="1" t="n">
        <f aca="false">IF(A34=A33,1+O35,0)</f>
        <v>8</v>
      </c>
      <c r="P34" s="1" t="s">
        <v>22</v>
      </c>
      <c r="Q34" s="1" t="str">
        <f aca="false">IF(OR(B34="Prologue",B34="Epilogue"),B34,"Chapter "&amp;B34)</f>
        <v>Chapter 20</v>
      </c>
    </row>
    <row r="35" customFormat="false" ht="15.75" hidden="false" customHeight="false" outlineLevel="0" collapsed="false">
      <c r="A35" s="6" t="n">
        <v>3</v>
      </c>
      <c r="B35" s="6" t="n">
        <v>21</v>
      </c>
      <c r="C35" s="7" t="s">
        <v>17</v>
      </c>
      <c r="D35" s="8" t="n">
        <v>7227</v>
      </c>
      <c r="E35" s="1" t="n">
        <v>34</v>
      </c>
      <c r="F35" s="7" t="n">
        <v>1</v>
      </c>
      <c r="G35" s="9" t="n">
        <f aca="false">F35/SUM(F:F)</f>
        <v>0.0131578947368421</v>
      </c>
      <c r="H35" s="9" t="n">
        <f aca="false">D35/SUM($D:$D)</f>
        <v>0.0343974146014098</v>
      </c>
      <c r="I35" s="8" t="n">
        <f aca="false">IF(B35=B36,0,IF(B35=B34,D35+J34,D35))</f>
        <v>7227</v>
      </c>
      <c r="J35" s="1" t="n">
        <f aca="false">IF(B35=B36,D35+J34,0)</f>
        <v>0</v>
      </c>
      <c r="K35" s="9" t="n">
        <f aca="false">I35/SUM($I:$I)</f>
        <v>0.0345523305013841</v>
      </c>
      <c r="L35" s="1" t="n">
        <f aca="false">IF(B35=B34,0,IF(B35=B36,1+M36,1))</f>
        <v>1</v>
      </c>
      <c r="M35" s="1" t="n">
        <f aca="false">IF(B35=B34,1+M36,0)</f>
        <v>0</v>
      </c>
      <c r="N35" s="1" t="n">
        <f aca="false">IF(A35=A34,0,IF(A35=A36,1+O36,1))</f>
        <v>0</v>
      </c>
      <c r="O35" s="1" t="n">
        <f aca="false">IF(A35=A34,1+O36,0)</f>
        <v>7</v>
      </c>
      <c r="P35" s="1" t="s">
        <v>22</v>
      </c>
      <c r="Q35" s="1" t="str">
        <f aca="false">IF(OR(B35="Prologue",B35="Epilogue"),B35,"Chapter "&amp;B35)</f>
        <v>Chapter 21</v>
      </c>
    </row>
    <row r="36" customFormat="false" ht="15.75" hidden="false" customHeight="false" outlineLevel="0" collapsed="false">
      <c r="A36" s="6" t="n">
        <v>3</v>
      </c>
      <c r="B36" s="6" t="n">
        <v>22</v>
      </c>
      <c r="C36" s="7" t="s">
        <v>19</v>
      </c>
      <c r="D36" s="8" t="n">
        <v>4591</v>
      </c>
      <c r="E36" s="1" t="n">
        <v>35</v>
      </c>
      <c r="F36" s="7" t="n">
        <v>1</v>
      </c>
      <c r="G36" s="9" t="n">
        <f aca="false">F36/SUM(F:F)</f>
        <v>0.0131578947368421</v>
      </c>
      <c r="H36" s="9" t="n">
        <f aca="false">D36/SUM($D:$D)</f>
        <v>0.0218511872748128</v>
      </c>
      <c r="I36" s="8" t="n">
        <f aca="false">IF(B36=B37,0,IF(B36=B35,D36+J35,D36))</f>
        <v>4591</v>
      </c>
      <c r="J36" s="1" t="n">
        <f aca="false">IF(B36=B37,D36+J35,0)</f>
        <v>0</v>
      </c>
      <c r="K36" s="9" t="n">
        <f aca="false">I36/SUM($I:$I)</f>
        <v>0.0219495986345447</v>
      </c>
      <c r="L36" s="1" t="n">
        <f aca="false">IF(B36=B35,0,IF(B36=B37,1+M37,1))</f>
        <v>1</v>
      </c>
      <c r="M36" s="1" t="n">
        <f aca="false">IF(B36=B35,1+M37,0)</f>
        <v>0</v>
      </c>
      <c r="N36" s="1" t="n">
        <f aca="false">IF(A36=A35,0,IF(A36=A37,1+O37,1))</f>
        <v>0</v>
      </c>
      <c r="O36" s="1" t="n">
        <f aca="false">IF(A36=A35,1+O37,0)</f>
        <v>6</v>
      </c>
      <c r="P36" s="1" t="s">
        <v>22</v>
      </c>
      <c r="Q36" s="1" t="str">
        <f aca="false">IF(OR(B36="Prologue",B36="Epilogue"),B36,"Chapter "&amp;B36)</f>
        <v>Chapter 22</v>
      </c>
    </row>
    <row r="37" customFormat="false" ht="15.75" hidden="false" customHeight="false" outlineLevel="0" collapsed="false">
      <c r="A37" s="6" t="n">
        <v>3</v>
      </c>
      <c r="B37" s="6" t="n">
        <v>23</v>
      </c>
      <c r="C37" s="7" t="s">
        <v>19</v>
      </c>
      <c r="D37" s="8" t="n">
        <v>6205</v>
      </c>
      <c r="E37" s="1" t="n">
        <v>36</v>
      </c>
      <c r="F37" s="7" t="n">
        <v>1</v>
      </c>
      <c r="G37" s="9" t="n">
        <f aca="false">F37/SUM(F:F)</f>
        <v>0.0131578947368421</v>
      </c>
      <c r="H37" s="9" t="n">
        <f aca="false">D37/SUM($D:$D)</f>
        <v>0.0295331337486852</v>
      </c>
      <c r="I37" s="8" t="n">
        <f aca="false">IF(B37=B38,0,IF(B37=B36,D37+J36,D37))</f>
        <v>6205</v>
      </c>
      <c r="J37" s="1" t="n">
        <f aca="false">IF(B37=B38,D37+J36,0)</f>
        <v>0</v>
      </c>
      <c r="K37" s="9" t="n">
        <f aca="false">I37/SUM($I:$I)</f>
        <v>0.0296661423496732</v>
      </c>
      <c r="L37" s="1" t="n">
        <f aca="false">IF(B37=B36,0,IF(B37=B38,1+M38,1))</f>
        <v>1</v>
      </c>
      <c r="M37" s="1" t="n">
        <f aca="false">IF(B37=B36,1+M38,0)</f>
        <v>0</v>
      </c>
      <c r="N37" s="1" t="n">
        <f aca="false">IF(A37=A36,0,IF(A37=A38,1+O38,1))</f>
        <v>0</v>
      </c>
      <c r="O37" s="1" t="n">
        <f aca="false">IF(A37=A36,1+O38,0)</f>
        <v>5</v>
      </c>
      <c r="P37" s="1" t="s">
        <v>22</v>
      </c>
      <c r="Q37" s="1" t="str">
        <f aca="false">IF(OR(B37="Prologue",B37="Epilogue"),B37,"Chapter "&amp;B37)</f>
        <v>Chapter 23</v>
      </c>
    </row>
    <row r="38" customFormat="false" ht="15.75" hidden="false" customHeight="false" outlineLevel="0" collapsed="false">
      <c r="A38" s="6" t="n">
        <v>3</v>
      </c>
      <c r="B38" s="6" t="n">
        <v>24</v>
      </c>
      <c r="C38" s="7" t="s">
        <v>19</v>
      </c>
      <c r="D38" s="8" t="n">
        <v>4774</v>
      </c>
      <c r="E38" s="1" t="n">
        <v>37</v>
      </c>
      <c r="F38" s="7" t="n">
        <v>1</v>
      </c>
      <c r="G38" s="9" t="n">
        <f aca="false">F38/SUM(F:F)</f>
        <v>0.0131578947368421</v>
      </c>
      <c r="H38" s="9" t="n">
        <f aca="false">D38/SUM($D:$D)</f>
        <v>0.0227221886408095</v>
      </c>
      <c r="I38" s="8" t="n">
        <f aca="false">IF(B38=B39,0,IF(B38=B37,D38+J37,D38))</f>
        <v>4774</v>
      </c>
      <c r="J38" s="1" t="n">
        <f aca="false">IF(B38=B39,D38+J37,0)</f>
        <v>0</v>
      </c>
      <c r="K38" s="9" t="n">
        <f aca="false">I38/SUM($I:$I)</f>
        <v>0.0228245227360741</v>
      </c>
      <c r="L38" s="1" t="n">
        <f aca="false">IF(B38=B37,0,IF(B38=B39,1+M39,1))</f>
        <v>1</v>
      </c>
      <c r="M38" s="1" t="n">
        <f aca="false">IF(B38=B37,1+M39,0)</f>
        <v>0</v>
      </c>
      <c r="N38" s="1" t="n">
        <f aca="false">IF(A38=A37,0,IF(A38=A39,1+O39,1))</f>
        <v>0</v>
      </c>
      <c r="O38" s="1" t="n">
        <f aca="false">IF(A38=A37,1+O39,0)</f>
        <v>4</v>
      </c>
      <c r="P38" s="1" t="s">
        <v>22</v>
      </c>
      <c r="Q38" s="1" t="str">
        <f aca="false">IF(OR(B38="Prologue",B38="Epilogue"),B38,"Chapter "&amp;B38)</f>
        <v>Chapter 24</v>
      </c>
    </row>
    <row r="39" customFormat="false" ht="15.75" hidden="false" customHeight="false" outlineLevel="0" collapsed="false">
      <c r="A39" s="6" t="n">
        <v>3</v>
      </c>
      <c r="B39" s="6" t="n">
        <v>25</v>
      </c>
      <c r="C39" s="7" t="s">
        <v>17</v>
      </c>
      <c r="D39" s="8" t="n">
        <v>770</v>
      </c>
      <c r="E39" s="1" t="n">
        <v>38</v>
      </c>
      <c r="F39" s="7" t="n">
        <v>1</v>
      </c>
      <c r="G39" s="9" t="n">
        <f aca="false">F39/SUM(F:F)</f>
        <v>0.0131578947368421</v>
      </c>
      <c r="H39" s="9" t="n">
        <f aca="false">D39/SUM($D:$D)</f>
        <v>0.00366486913561444</v>
      </c>
      <c r="I39" s="1" t="n">
        <f aca="false">IF(B39=B40,0,IF(B39=B38,D39+J38,D39))</f>
        <v>0</v>
      </c>
      <c r="J39" s="8" t="n">
        <f aca="false">IF(B39=B40,D39+J38,0)</f>
        <v>770</v>
      </c>
      <c r="K39" s="9" t="n">
        <f aca="false">I39/SUM($I:$I)</f>
        <v>0</v>
      </c>
      <c r="L39" s="1" t="n">
        <f aca="false">IF(B39=B38,0,IF(B39=B40,1+M40,1))</f>
        <v>3</v>
      </c>
      <c r="M39" s="1" t="n">
        <f aca="false">IF(B39=B38,1+M40,0)</f>
        <v>0</v>
      </c>
      <c r="N39" s="1" t="n">
        <f aca="false">IF(A39=A38,0,IF(A39=A40,1+O40,1))</f>
        <v>0</v>
      </c>
      <c r="O39" s="1" t="n">
        <f aca="false">IF(A39=A38,1+O40,0)</f>
        <v>3</v>
      </c>
      <c r="P39" s="1" t="s">
        <v>22</v>
      </c>
      <c r="Q39" s="1" t="str">
        <f aca="false">IF(OR(B39="Prologue",B39="Epilogue"),B39,"Chapter "&amp;B39)</f>
        <v>Chapter 25</v>
      </c>
    </row>
    <row r="40" customFormat="false" ht="15.75" hidden="false" customHeight="false" outlineLevel="0" collapsed="false">
      <c r="A40" s="6" t="n">
        <v>3</v>
      </c>
      <c r="B40" s="6" t="n">
        <v>25</v>
      </c>
      <c r="C40" s="7" t="s">
        <v>19</v>
      </c>
      <c r="D40" s="8" t="n">
        <v>2030</v>
      </c>
      <c r="E40" s="1" t="n">
        <v>39</v>
      </c>
      <c r="F40" s="7" t="n">
        <v>1</v>
      </c>
      <c r="G40" s="9" t="n">
        <f aca="false">F40/SUM(F:F)</f>
        <v>0.0131578947368421</v>
      </c>
      <c r="H40" s="9" t="n">
        <f aca="false">D40/SUM($D:$D)</f>
        <v>0.00966192772116533</v>
      </c>
      <c r="I40" s="1" t="n">
        <f aca="false">IF(B40=B41,0,IF(B40=B39,D40+J39,D40))</f>
        <v>0</v>
      </c>
      <c r="J40" s="8" t="n">
        <f aca="false">IF(B40=B41,D40+J39,0)</f>
        <v>2800</v>
      </c>
      <c r="K40" s="9" t="n">
        <f aca="false">I40/SUM($I:$I)</f>
        <v>0</v>
      </c>
      <c r="L40" s="1" t="n">
        <f aca="false">IF(B40=B39,0,IF(B40=B41,1+M41,1))</f>
        <v>0</v>
      </c>
      <c r="M40" s="1" t="n">
        <f aca="false">IF(B40=B39,1+M41,0)</f>
        <v>2</v>
      </c>
      <c r="N40" s="1" t="n">
        <f aca="false">IF(A40=A39,0,IF(A40=A41,1+O41,1))</f>
        <v>0</v>
      </c>
      <c r="O40" s="1" t="n">
        <f aca="false">IF(A40=A39,1+O41,0)</f>
        <v>2</v>
      </c>
      <c r="P40" s="1" t="s">
        <v>22</v>
      </c>
      <c r="Q40" s="1" t="str">
        <f aca="false">IF(OR(B40="Prologue",B40="Epilogue"),B40,"Chapter "&amp;B40)</f>
        <v>Chapter 25</v>
      </c>
    </row>
    <row r="41" customFormat="false" ht="15.75" hidden="false" customHeight="false" outlineLevel="0" collapsed="false">
      <c r="A41" s="6" t="n">
        <v>3</v>
      </c>
      <c r="B41" s="6" t="n">
        <v>25</v>
      </c>
      <c r="C41" s="7" t="s">
        <v>17</v>
      </c>
      <c r="D41" s="8" t="n">
        <v>2132</v>
      </c>
      <c r="E41" s="1" t="n">
        <v>40</v>
      </c>
      <c r="F41" s="7" t="n">
        <v>1</v>
      </c>
      <c r="G41" s="9" t="n">
        <f aca="false">F41/SUM(F:F)</f>
        <v>0.0131578947368421</v>
      </c>
      <c r="H41" s="9" t="n">
        <f aca="false">D41/SUM($D:$D)</f>
        <v>0.0101474038923766</v>
      </c>
      <c r="I41" s="8" t="n">
        <f aca="false">IF(B41=B42,0,IF(B41=B40,D41+J40,D41))</f>
        <v>4932</v>
      </c>
      <c r="J41" s="1" t="n">
        <f aca="false">IF(B41=B42,D41+J40,0)</f>
        <v>0</v>
      </c>
      <c r="K41" s="9" t="n">
        <f aca="false">I41/SUM($I:$I)</f>
        <v>0.0235799216871214</v>
      </c>
      <c r="L41" s="1" t="n">
        <f aca="false">IF(B41=B40,0,IF(B41=B42,1+M42,1))</f>
        <v>0</v>
      </c>
      <c r="M41" s="1" t="n">
        <f aca="false">IF(B41=B40,1+M42,0)</f>
        <v>1</v>
      </c>
      <c r="N41" s="1" t="n">
        <f aca="false">IF(A41=A40,0,IF(A41=A42,1+O42,1))</f>
        <v>0</v>
      </c>
      <c r="O41" s="1" t="n">
        <f aca="false">IF(A41=A40,1+O42,0)</f>
        <v>1</v>
      </c>
      <c r="P41" s="1" t="s">
        <v>22</v>
      </c>
      <c r="Q41" s="1" t="str">
        <f aca="false">IF(OR(B41="Prologue",B41="Epilogue"),B41,"Chapter "&amp;B41)</f>
        <v>Chapter 25</v>
      </c>
    </row>
    <row r="42" customFormat="false" ht="15.75" hidden="false" customHeight="false" outlineLevel="0" collapsed="false">
      <c r="A42" s="6" t="n">
        <v>4</v>
      </c>
      <c r="B42" s="6" t="n">
        <v>26</v>
      </c>
      <c r="C42" s="7" t="s">
        <v>19</v>
      </c>
      <c r="D42" s="8" t="n">
        <v>4454</v>
      </c>
      <c r="E42" s="1" t="n">
        <v>41</v>
      </c>
      <c r="F42" s="7" t="n">
        <v>1</v>
      </c>
      <c r="G42" s="9" t="n">
        <f aca="false">F42/SUM(F:F)</f>
        <v>0.0131578947368421</v>
      </c>
      <c r="H42" s="9" t="n">
        <f aca="false">D42/SUM($D:$D)</f>
        <v>0.0211991261428918</v>
      </c>
      <c r="I42" s="8" t="n">
        <f aca="false">IF(B42=B43,0,IF(B42=B41,D42+J41,D42))</f>
        <v>4454</v>
      </c>
      <c r="J42" s="1" t="n">
        <f aca="false">IF(B42=B43,D42+J41,0)</f>
        <v>0</v>
      </c>
      <c r="K42" s="9" t="n">
        <f aca="false">I42/SUM($I:$I)</f>
        <v>0.0212946008099024</v>
      </c>
      <c r="L42" s="1" t="n">
        <f aca="false">IF(B42=B41,0,IF(B42=B43,1+M43,1))</f>
        <v>1</v>
      </c>
      <c r="M42" s="1" t="n">
        <f aca="false">IF(B42=B41,1+M43,0)</f>
        <v>0</v>
      </c>
      <c r="N42" s="1" t="n">
        <f aca="false">IF(A42=A41,0,IF(A42=A43,1+O43,1))</f>
        <v>26</v>
      </c>
      <c r="O42" s="1" t="n">
        <f aca="false">IF(A42=A41,1+O43,0)</f>
        <v>0</v>
      </c>
      <c r="P42" s="1" t="s">
        <v>23</v>
      </c>
      <c r="Q42" s="1" t="str">
        <f aca="false">IF(OR(B42="Prologue",B42="Epilogue"),B42,"Chapter "&amp;B42)</f>
        <v>Chapter 26</v>
      </c>
    </row>
    <row r="43" customFormat="false" ht="15.75" hidden="false" customHeight="false" outlineLevel="0" collapsed="false">
      <c r="A43" s="6" t="n">
        <v>4</v>
      </c>
      <c r="B43" s="6" t="n">
        <v>27</v>
      </c>
      <c r="C43" s="7" t="s">
        <v>19</v>
      </c>
      <c r="D43" s="8" t="n">
        <v>5466</v>
      </c>
      <c r="E43" s="1" t="n">
        <v>42</v>
      </c>
      <c r="F43" s="7" t="n">
        <v>1</v>
      </c>
      <c r="G43" s="9" t="n">
        <f aca="false">F43/SUM(F:F)</f>
        <v>0.0131578947368421</v>
      </c>
      <c r="H43" s="9" t="n">
        <f aca="false">D43/SUM($D:$D)</f>
        <v>0.0260158112925565</v>
      </c>
      <c r="I43" s="8" t="n">
        <f aca="false">IF(B43=B44,0,IF(B43=B42,D43+J42,D43))</f>
        <v>5466</v>
      </c>
      <c r="J43" s="1" t="n">
        <f aca="false">IF(B43=B44,D43+J42,0)</f>
        <v>0</v>
      </c>
      <c r="K43" s="9" t="n">
        <f aca="false">I43/SUM($I:$I)</f>
        <v>0.0261329789014204</v>
      </c>
      <c r="L43" s="1" t="n">
        <f aca="false">IF(B43=B42,0,IF(B43=B44,1+M44,1))</f>
        <v>1</v>
      </c>
      <c r="M43" s="1" t="n">
        <f aca="false">IF(B43=B42,1+M44,0)</f>
        <v>0</v>
      </c>
      <c r="N43" s="1" t="n">
        <f aca="false">IF(A43=A42,0,IF(A43=A44,1+O44,1))</f>
        <v>0</v>
      </c>
      <c r="O43" s="1" t="n">
        <f aca="false">IF(A43=A42,1+O44,0)</f>
        <v>25</v>
      </c>
      <c r="P43" s="1" t="s">
        <v>23</v>
      </c>
      <c r="Q43" s="1" t="str">
        <f aca="false">IF(OR(B43="Prologue",B43="Epilogue"),B43,"Chapter "&amp;B43)</f>
        <v>Chapter 27</v>
      </c>
    </row>
    <row r="44" customFormat="false" ht="15.75" hidden="false" customHeight="false" outlineLevel="0" collapsed="false">
      <c r="A44" s="6" t="n">
        <v>4</v>
      </c>
      <c r="B44" s="6" t="n">
        <v>28</v>
      </c>
      <c r="C44" s="7" t="s">
        <v>19</v>
      </c>
      <c r="D44" s="8" t="n">
        <v>4405</v>
      </c>
      <c r="E44" s="1" t="n">
        <v>43</v>
      </c>
      <c r="F44" s="7" t="n">
        <v>1</v>
      </c>
      <c r="G44" s="9" t="n">
        <f aca="false">F44/SUM(F:F)</f>
        <v>0.0131578947368421</v>
      </c>
      <c r="H44" s="9" t="n">
        <f aca="false">D44/SUM($D:$D)</f>
        <v>0.0209659071978982</v>
      </c>
      <c r="I44" s="1" t="n">
        <f aca="false">IF(B44=B45,0,IF(B44=B43,D44+J43,D44))</f>
        <v>0</v>
      </c>
      <c r="J44" s="8" t="n">
        <f aca="false">IF(B44=B45,D44+J43,0)</f>
        <v>4405</v>
      </c>
      <c r="K44" s="9" t="n">
        <f aca="false">I44/SUM($I:$I)</f>
        <v>0</v>
      </c>
      <c r="L44" s="1" t="n">
        <f aca="false">IF(B44=B43,0,IF(B44=B45,1+M45,1))</f>
        <v>2</v>
      </c>
      <c r="M44" s="1" t="n">
        <f aca="false">IF(B44=B43,1+M45,0)</f>
        <v>0</v>
      </c>
      <c r="N44" s="1" t="n">
        <f aca="false">IF(A44=A43,0,IF(A44=A45,1+O45,1))</f>
        <v>0</v>
      </c>
      <c r="O44" s="1" t="n">
        <f aca="false">IF(A44=A43,1+O45,0)</f>
        <v>24</v>
      </c>
      <c r="P44" s="1" t="s">
        <v>23</v>
      </c>
      <c r="Q44" s="1" t="str">
        <f aca="false">IF(OR(B44="Prologue",B44="Epilogue"),B44,"Chapter "&amp;B44)</f>
        <v>Chapter 28</v>
      </c>
    </row>
    <row r="45" customFormat="false" ht="15.75" hidden="false" customHeight="false" outlineLevel="0" collapsed="false">
      <c r="A45" s="6" t="n">
        <v>4</v>
      </c>
      <c r="B45" s="6" t="n">
        <v>28</v>
      </c>
      <c r="C45" s="7" t="s">
        <v>24</v>
      </c>
      <c r="D45" s="8" t="n">
        <v>2699</v>
      </c>
      <c r="E45" s="1" t="n">
        <v>44</v>
      </c>
      <c r="F45" s="7" t="n">
        <v>1</v>
      </c>
      <c r="G45" s="9" t="n">
        <f aca="false">F45/SUM(F:F)</f>
        <v>0.0131578947368421</v>
      </c>
      <c r="H45" s="9" t="n">
        <f aca="false">D45/SUM($D:$D)</f>
        <v>0.0128460802558745</v>
      </c>
      <c r="I45" s="8" t="n">
        <f aca="false">IF(B45=B46,0,IF(B45=B44,D45+J44,D45))</f>
        <v>7104</v>
      </c>
      <c r="J45" s="1" t="n">
        <f aca="false">IF(B45=B46,D45+J44,0)</f>
        <v>0</v>
      </c>
      <c r="K45" s="9" t="n">
        <f aca="false">I45/SUM($I:$I)</f>
        <v>0.0339642667610119</v>
      </c>
      <c r="L45" s="1" t="n">
        <f aca="false">IF(B45=B44,0,IF(B45=B46,1+M46,1))</f>
        <v>0</v>
      </c>
      <c r="M45" s="1" t="n">
        <f aca="false">IF(B45=B44,1+M46,0)</f>
        <v>1</v>
      </c>
      <c r="N45" s="1" t="n">
        <f aca="false">IF(A45=A44,0,IF(A45=A46,1+O46,1))</f>
        <v>0</v>
      </c>
      <c r="O45" s="1" t="n">
        <f aca="false">IF(A45=A44,1+O46,0)</f>
        <v>23</v>
      </c>
      <c r="P45" s="1" t="s">
        <v>23</v>
      </c>
      <c r="Q45" s="1" t="str">
        <f aca="false">IF(OR(B45="Prologue",B45="Epilogue"),B45,"Chapter "&amp;B45)</f>
        <v>Chapter 28</v>
      </c>
    </row>
    <row r="46" customFormat="false" ht="15.75" hidden="false" customHeight="false" outlineLevel="0" collapsed="false">
      <c r="A46" s="6" t="n">
        <v>4</v>
      </c>
      <c r="B46" s="6" t="n">
        <v>29</v>
      </c>
      <c r="C46" s="7" t="s">
        <v>19</v>
      </c>
      <c r="D46" s="8" t="n">
        <v>3252</v>
      </c>
      <c r="E46" s="1" t="n">
        <v>45</v>
      </c>
      <c r="F46" s="7" t="n">
        <v>1</v>
      </c>
      <c r="G46" s="9" t="n">
        <f aca="false">F46/SUM(F:F)</f>
        <v>0.0131578947368421</v>
      </c>
      <c r="H46" s="9" t="n">
        <f aca="false">D46/SUM($D:$D)</f>
        <v>0.0154781226350885</v>
      </c>
      <c r="I46" s="1" t="n">
        <f aca="false">IF(B46=B47,0,IF(B46=B45,D46+J45,D46))</f>
        <v>0</v>
      </c>
      <c r="J46" s="8" t="n">
        <f aca="false">IF(B46=B47,D46+J45,0)</f>
        <v>3252</v>
      </c>
      <c r="K46" s="9" t="n">
        <f aca="false">I46/SUM($I:$I)</f>
        <v>0</v>
      </c>
      <c r="L46" s="1" t="n">
        <f aca="false">IF(B46=B45,0,IF(B46=B47,1+M47,1))</f>
        <v>2</v>
      </c>
      <c r="M46" s="1" t="n">
        <f aca="false">IF(B46=B45,1+M47,0)</f>
        <v>0</v>
      </c>
      <c r="N46" s="1" t="n">
        <f aca="false">IF(A46=A45,0,IF(A46=A47,1+O47,1))</f>
        <v>0</v>
      </c>
      <c r="O46" s="1" t="n">
        <f aca="false">IF(A46=A45,1+O47,0)</f>
        <v>22</v>
      </c>
      <c r="P46" s="1" t="s">
        <v>23</v>
      </c>
      <c r="Q46" s="1" t="str">
        <f aca="false">IF(OR(B46="Prologue",B46="Epilogue"),B46,"Chapter "&amp;B46)</f>
        <v>Chapter 29</v>
      </c>
    </row>
    <row r="47" customFormat="false" ht="15.75" hidden="false" customHeight="false" outlineLevel="0" collapsed="false">
      <c r="A47" s="6" t="n">
        <v>4</v>
      </c>
      <c r="B47" s="6" t="n">
        <v>29</v>
      </c>
      <c r="C47" s="7" t="s">
        <v>17</v>
      </c>
      <c r="D47" s="8" t="n">
        <v>2489</v>
      </c>
      <c r="E47" s="1" t="n">
        <v>46</v>
      </c>
      <c r="F47" s="7" t="n">
        <v>1</v>
      </c>
      <c r="G47" s="9" t="n">
        <f aca="false">F47/SUM(F:F)</f>
        <v>0.0131578947368421</v>
      </c>
      <c r="H47" s="9" t="n">
        <f aca="false">D47/SUM($D:$D)</f>
        <v>0.011846570491616</v>
      </c>
      <c r="I47" s="8" t="n">
        <f aca="false">IF(B47=B48,0,IF(B47=B46,D47+J46,D47))</f>
        <v>5741</v>
      </c>
      <c r="J47" s="1" t="n">
        <f aca="false">IF(B47=B48,D47+J46,0)</f>
        <v>0</v>
      </c>
      <c r="K47" s="9" t="n">
        <f aca="false">I47/SUM($I:$I)</f>
        <v>0.0274477555567242</v>
      </c>
      <c r="L47" s="1" t="n">
        <f aca="false">IF(B47=B46,0,IF(B47=B48,1+M48,1))</f>
        <v>0</v>
      </c>
      <c r="M47" s="1" t="n">
        <f aca="false">IF(B47=B46,1+M48,0)</f>
        <v>1</v>
      </c>
      <c r="N47" s="1" t="n">
        <f aca="false">IF(A47=A46,0,IF(A47=A48,1+O48,1))</f>
        <v>0</v>
      </c>
      <c r="O47" s="1" t="n">
        <f aca="false">IF(A47=A46,1+O48,0)</f>
        <v>21</v>
      </c>
      <c r="P47" s="1" t="s">
        <v>23</v>
      </c>
      <c r="Q47" s="1" t="str">
        <f aca="false">IF(OR(B47="Prologue",B47="Epilogue"),B47,"Chapter "&amp;B47)</f>
        <v>Chapter 29</v>
      </c>
    </row>
    <row r="48" customFormat="false" ht="15.75" hidden="false" customHeight="false" outlineLevel="0" collapsed="false">
      <c r="A48" s="6" t="n">
        <v>4</v>
      </c>
      <c r="B48" s="6" t="n">
        <v>30</v>
      </c>
      <c r="C48" s="7" t="s">
        <v>19</v>
      </c>
      <c r="D48" s="8" t="n">
        <v>6045</v>
      </c>
      <c r="E48" s="1" t="n">
        <v>47</v>
      </c>
      <c r="F48" s="7" t="n">
        <v>1</v>
      </c>
      <c r="G48" s="9" t="n">
        <f aca="false">F48/SUM(F:F)</f>
        <v>0.0131578947368421</v>
      </c>
      <c r="H48" s="9" t="n">
        <f aca="false">D48/SUM($D:$D)</f>
        <v>0.0287716024997263</v>
      </c>
      <c r="I48" s="8" t="n">
        <f aca="false">IF(B48=B49,0,IF(B48=B47,D48+J47,D48))</f>
        <v>6045</v>
      </c>
      <c r="J48" s="1" t="n">
        <f aca="false">IF(B48=B49,D48+J47,0)</f>
        <v>0</v>
      </c>
      <c r="K48" s="9" t="n">
        <f aca="false">I48/SUM($I:$I)</f>
        <v>0.0289011813865874</v>
      </c>
      <c r="L48" s="1" t="n">
        <f aca="false">IF(B48=B47,0,IF(B48=B49,1+M49,1))</f>
        <v>1</v>
      </c>
      <c r="M48" s="1" t="n">
        <f aca="false">IF(B48=B47,1+M49,0)</f>
        <v>0</v>
      </c>
      <c r="N48" s="1" t="n">
        <f aca="false">IF(A48=A47,0,IF(A48=A49,1+O49,1))</f>
        <v>0</v>
      </c>
      <c r="O48" s="1" t="n">
        <f aca="false">IF(A48=A47,1+O49,0)</f>
        <v>20</v>
      </c>
      <c r="P48" s="1" t="s">
        <v>23</v>
      </c>
      <c r="Q48" s="1" t="str">
        <f aca="false">IF(OR(B48="Prologue",B48="Epilogue"),B48,"Chapter "&amp;B48)</f>
        <v>Chapter 30</v>
      </c>
    </row>
    <row r="49" customFormat="false" ht="15.75" hidden="false" customHeight="false" outlineLevel="0" collapsed="false">
      <c r="A49" s="6" t="n">
        <v>4</v>
      </c>
      <c r="B49" s="6" t="n">
        <v>31</v>
      </c>
      <c r="C49" s="7" t="s">
        <v>17</v>
      </c>
      <c r="D49" s="8" t="n">
        <v>1218</v>
      </c>
      <c r="E49" s="1" t="n">
        <v>48</v>
      </c>
      <c r="F49" s="7" t="n">
        <v>1</v>
      </c>
      <c r="G49" s="9" t="n">
        <f aca="false">F49/SUM(F:F)</f>
        <v>0.0131578947368421</v>
      </c>
      <c r="H49" s="9" t="n">
        <f aca="false">D49/SUM($D:$D)</f>
        <v>0.0057971566326992</v>
      </c>
      <c r="I49" s="1" t="n">
        <f aca="false">IF(B49=B50,0,IF(B49=B48,D49+J48,D49))</f>
        <v>0</v>
      </c>
      <c r="J49" s="8" t="n">
        <f aca="false">IF(B49=B50,D49+J48,0)</f>
        <v>1218</v>
      </c>
      <c r="K49" s="9" t="n">
        <f aca="false">I49/SUM($I:$I)</f>
        <v>0</v>
      </c>
      <c r="L49" s="1" t="n">
        <f aca="false">IF(B49=B48,0,IF(B49=B50,1+M50,1))</f>
        <v>3</v>
      </c>
      <c r="M49" s="1" t="n">
        <f aca="false">IF(B49=B48,1+M50,0)</f>
        <v>0</v>
      </c>
      <c r="N49" s="1" t="n">
        <f aca="false">IF(A49=A48,0,IF(A49=A50,1+O50,1))</f>
        <v>0</v>
      </c>
      <c r="O49" s="1" t="n">
        <f aca="false">IF(A49=A48,1+O50,0)</f>
        <v>19</v>
      </c>
      <c r="P49" s="1" t="s">
        <v>23</v>
      </c>
      <c r="Q49" s="1" t="str">
        <f aca="false">IF(OR(B49="Prologue",B49="Epilogue"),B49,"Chapter "&amp;B49)</f>
        <v>Chapter 31</v>
      </c>
    </row>
    <row r="50" customFormat="false" ht="15.75" hidden="false" customHeight="false" outlineLevel="0" collapsed="false">
      <c r="A50" s="6" t="n">
        <v>4</v>
      </c>
      <c r="B50" s="6" t="n">
        <v>31</v>
      </c>
      <c r="C50" s="7" t="s">
        <v>19</v>
      </c>
      <c r="D50" s="8" t="n">
        <v>2185</v>
      </c>
      <c r="E50" s="1" t="n">
        <v>49</v>
      </c>
      <c r="F50" s="7" t="n">
        <v>1</v>
      </c>
      <c r="G50" s="9" t="n">
        <f aca="false">F50/SUM(F:F)</f>
        <v>0.0131578947368421</v>
      </c>
      <c r="H50" s="9" t="n">
        <f aca="false">D50/SUM($D:$D)</f>
        <v>0.0103996611185942</v>
      </c>
      <c r="I50" s="1" t="n">
        <f aca="false">IF(B50=B51,0,IF(B50=B49,D50+J49,D50))</f>
        <v>0</v>
      </c>
      <c r="J50" s="8" t="n">
        <f aca="false">IF(B50=B51,D50+J49,0)</f>
        <v>3403</v>
      </c>
      <c r="K50" s="9" t="n">
        <f aca="false">I50/SUM($I:$I)</f>
        <v>0</v>
      </c>
      <c r="L50" s="1" t="n">
        <f aca="false">IF(B50=B49,0,IF(B50=B51,1+M51,1))</f>
        <v>0</v>
      </c>
      <c r="M50" s="1" t="n">
        <f aca="false">IF(B50=B49,1+M51,0)</f>
        <v>2</v>
      </c>
      <c r="N50" s="1" t="n">
        <f aca="false">IF(A50=A49,0,IF(A50=A51,1+O51,1))</f>
        <v>0</v>
      </c>
      <c r="O50" s="1" t="n">
        <f aca="false">IF(A50=A49,1+O51,0)</f>
        <v>18</v>
      </c>
      <c r="P50" s="1" t="s">
        <v>23</v>
      </c>
      <c r="Q50" s="1" t="str">
        <f aca="false">IF(OR(B50="Prologue",B50="Epilogue"),B50,"Chapter "&amp;B50)</f>
        <v>Chapter 31</v>
      </c>
    </row>
    <row r="51" customFormat="false" ht="15.75" hidden="false" customHeight="false" outlineLevel="0" collapsed="false">
      <c r="A51" s="6" t="n">
        <v>4</v>
      </c>
      <c r="B51" s="6" t="n">
        <v>31</v>
      </c>
      <c r="C51" s="7" t="s">
        <v>24</v>
      </c>
      <c r="D51" s="8" t="n">
        <v>2713</v>
      </c>
      <c r="E51" s="1" t="n">
        <v>50</v>
      </c>
      <c r="F51" s="7" t="n">
        <v>1</v>
      </c>
      <c r="G51" s="9" t="n">
        <f aca="false">F51/SUM(F:F)</f>
        <v>0.0131578947368421</v>
      </c>
      <c r="H51" s="9" t="n">
        <f aca="false">D51/SUM($D:$D)</f>
        <v>0.0129127142401584</v>
      </c>
      <c r="I51" s="8" t="n">
        <f aca="false">IF(B51=B52,0,IF(B51=B50,D51+J50,D51))</f>
        <v>6116</v>
      </c>
      <c r="J51" s="1" t="n">
        <f aca="false">IF(B51=B52,D51+J50,0)</f>
        <v>0</v>
      </c>
      <c r="K51" s="9" t="n">
        <f aca="false">I51/SUM($I:$I)</f>
        <v>0.0292406328139567</v>
      </c>
      <c r="L51" s="1" t="n">
        <f aca="false">IF(B51=B50,0,IF(B51=B52,1+M52,1))</f>
        <v>0</v>
      </c>
      <c r="M51" s="1" t="n">
        <f aca="false">IF(B51=B50,1+M52,0)</f>
        <v>1</v>
      </c>
      <c r="N51" s="1" t="n">
        <f aca="false">IF(A51=A50,0,IF(A51=A52,1+O52,1))</f>
        <v>0</v>
      </c>
      <c r="O51" s="1" t="n">
        <f aca="false">IF(A51=A50,1+O52,0)</f>
        <v>17</v>
      </c>
      <c r="P51" s="1" t="s">
        <v>23</v>
      </c>
      <c r="Q51" s="1" t="str">
        <f aca="false">IF(OR(B51="Prologue",B51="Epilogue"),B51,"Chapter "&amp;B51)</f>
        <v>Chapter 31</v>
      </c>
    </row>
    <row r="52" customFormat="false" ht="15.75" hidden="false" customHeight="false" outlineLevel="0" collapsed="false">
      <c r="A52" s="6" t="n">
        <v>4</v>
      </c>
      <c r="B52" s="6" t="n">
        <v>32</v>
      </c>
      <c r="C52" s="7" t="s">
        <v>19</v>
      </c>
      <c r="D52" s="8" t="n">
        <v>3038</v>
      </c>
      <c r="E52" s="1" t="n">
        <v>51</v>
      </c>
      <c r="F52" s="7" t="n">
        <v>1</v>
      </c>
      <c r="G52" s="9" t="n">
        <f aca="false">F52/SUM(F:F)</f>
        <v>0.0131578947368421</v>
      </c>
      <c r="H52" s="9" t="n">
        <f aca="false">D52/SUM($D:$D)</f>
        <v>0.0144595745896061</v>
      </c>
      <c r="I52" s="1" t="n">
        <f aca="false">IF(B52=B53,0,IF(B52=B51,D52+J51,D52))</f>
        <v>0</v>
      </c>
      <c r="J52" s="8" t="n">
        <f aca="false">IF(B52=B53,D52+J51,0)</f>
        <v>3038</v>
      </c>
      <c r="K52" s="9" t="n">
        <f aca="false">I52/SUM($I:$I)</f>
        <v>0</v>
      </c>
      <c r="L52" s="1" t="n">
        <f aca="false">IF(B52=B51,0,IF(B52=B53,1+M53,1))</f>
        <v>4</v>
      </c>
      <c r="M52" s="1" t="n">
        <f aca="false">IF(B52=B51,1+M53,0)</f>
        <v>0</v>
      </c>
      <c r="N52" s="1" t="n">
        <f aca="false">IF(A52=A51,0,IF(A52=A53,1+O53,1))</f>
        <v>0</v>
      </c>
      <c r="O52" s="1" t="n">
        <f aca="false">IF(A52=A51,1+O53,0)</f>
        <v>16</v>
      </c>
      <c r="P52" s="1" t="s">
        <v>23</v>
      </c>
      <c r="Q52" s="1" t="str">
        <f aca="false">IF(OR(B52="Prologue",B52="Epilogue"),B52,"Chapter "&amp;B52)</f>
        <v>Chapter 32</v>
      </c>
    </row>
    <row r="53" customFormat="false" ht="15.75" hidden="false" customHeight="false" outlineLevel="0" collapsed="false">
      <c r="A53" s="6" t="n">
        <v>4</v>
      </c>
      <c r="B53" s="6" t="n">
        <v>32</v>
      </c>
      <c r="C53" s="7" t="s">
        <v>17</v>
      </c>
      <c r="D53" s="8" t="n">
        <v>581</v>
      </c>
      <c r="E53" s="1" t="n">
        <v>52</v>
      </c>
      <c r="F53" s="7" t="n">
        <v>1</v>
      </c>
      <c r="G53" s="9" t="n">
        <f aca="false">F53/SUM(F:F)</f>
        <v>0.0131578947368421</v>
      </c>
      <c r="H53" s="9" t="n">
        <f aca="false">D53/SUM($D:$D)</f>
        <v>0.0027653103477818</v>
      </c>
      <c r="I53" s="1" t="n">
        <f aca="false">IF(B53=B54,0,IF(B53=B52,D53+J52,D53))</f>
        <v>0</v>
      </c>
      <c r="J53" s="8" t="n">
        <f aca="false">IF(B53=B54,D53+J52,0)</f>
        <v>3619</v>
      </c>
      <c r="K53" s="9" t="n">
        <f aca="false">I53/SUM($I:$I)</f>
        <v>0</v>
      </c>
      <c r="L53" s="1" t="n">
        <f aca="false">IF(B53=B52,0,IF(B53=B54,1+M54,1))</f>
        <v>0</v>
      </c>
      <c r="M53" s="1" t="n">
        <f aca="false">IF(B53=B52,1+M54,0)</f>
        <v>3</v>
      </c>
      <c r="N53" s="1" t="n">
        <f aca="false">IF(A53=A52,0,IF(A53=A54,1+O54,1))</f>
        <v>0</v>
      </c>
      <c r="O53" s="1" t="n">
        <f aca="false">IF(A53=A52,1+O54,0)</f>
        <v>15</v>
      </c>
      <c r="P53" s="1" t="s">
        <v>23</v>
      </c>
      <c r="Q53" s="1" t="str">
        <f aca="false">IF(OR(B53="Prologue",B53="Epilogue"),B53,"Chapter "&amp;B53)</f>
        <v>Chapter 32</v>
      </c>
    </row>
    <row r="54" customFormat="false" ht="15.75" hidden="false" customHeight="false" outlineLevel="0" collapsed="false">
      <c r="A54" s="6" t="n">
        <v>4</v>
      </c>
      <c r="B54" s="6" t="n">
        <v>32</v>
      </c>
      <c r="C54" s="7" t="s">
        <v>25</v>
      </c>
      <c r="D54" s="8" t="n">
        <v>876</v>
      </c>
      <c r="E54" s="1" t="n">
        <v>53</v>
      </c>
      <c r="F54" s="7" t="n">
        <v>1</v>
      </c>
      <c r="G54" s="9" t="n">
        <f aca="false">F54/SUM(F:F)</f>
        <v>0.0131578947368421</v>
      </c>
      <c r="H54" s="9" t="n">
        <f aca="false">D54/SUM($D:$D)</f>
        <v>0.00416938358804967</v>
      </c>
      <c r="I54" s="1" t="n">
        <f aca="false">IF(B54=B55,0,IF(B54=B53,D54+J53,D54))</f>
        <v>0</v>
      </c>
      <c r="J54" s="8" t="n">
        <f aca="false">IF(B54=B55,D54+J53,0)</f>
        <v>4495</v>
      </c>
      <c r="K54" s="9" t="n">
        <f aca="false">I54/SUM($I:$I)</f>
        <v>0</v>
      </c>
      <c r="L54" s="1" t="n">
        <f aca="false">IF(B54=B53,0,IF(B54=B55,1+M55,1))</f>
        <v>0</v>
      </c>
      <c r="M54" s="1" t="n">
        <f aca="false">IF(B54=B53,1+M55,0)</f>
        <v>2</v>
      </c>
      <c r="N54" s="1" t="n">
        <f aca="false">IF(A54=A53,0,IF(A54=A55,1+O55,1))</f>
        <v>0</v>
      </c>
      <c r="O54" s="1" t="n">
        <f aca="false">IF(A54=A53,1+O55,0)</f>
        <v>14</v>
      </c>
      <c r="P54" s="1" t="s">
        <v>23</v>
      </c>
      <c r="Q54" s="1" t="str">
        <f aca="false">IF(OR(B54="Prologue",B54="Epilogue"),B54,"Chapter "&amp;B54)</f>
        <v>Chapter 32</v>
      </c>
    </row>
    <row r="55" customFormat="false" ht="15.75" hidden="false" customHeight="false" outlineLevel="0" collapsed="false">
      <c r="A55" s="6" t="n">
        <v>4</v>
      </c>
      <c r="B55" s="6" t="n">
        <v>32</v>
      </c>
      <c r="C55" s="7" t="s">
        <v>17</v>
      </c>
      <c r="D55" s="8" t="n">
        <v>417</v>
      </c>
      <c r="E55" s="1" t="n">
        <v>54</v>
      </c>
      <c r="F55" s="7" t="n">
        <v>1</v>
      </c>
      <c r="G55" s="9" t="n">
        <f aca="false">F55/SUM(F:F)</f>
        <v>0.0131578947368421</v>
      </c>
      <c r="H55" s="9" t="n">
        <f aca="false">D55/SUM($D:$D)</f>
        <v>0.00198474081759899</v>
      </c>
      <c r="I55" s="8" t="n">
        <f aca="false">IF(B55=B56,0,IF(B55=B54,D55+J54,D55))</f>
        <v>4912</v>
      </c>
      <c r="J55" s="1" t="n">
        <f aca="false">IF(B55=B56,D55+J54,0)</f>
        <v>0</v>
      </c>
      <c r="K55" s="9" t="n">
        <f aca="false">I55/SUM($I:$I)</f>
        <v>0.0234843015667357</v>
      </c>
      <c r="L55" s="1" t="n">
        <f aca="false">IF(B55=B54,0,IF(B55=B56,1+M56,1))</f>
        <v>0</v>
      </c>
      <c r="M55" s="1" t="n">
        <f aca="false">IF(B55=B54,1+M56,0)</f>
        <v>1</v>
      </c>
      <c r="N55" s="1" t="n">
        <f aca="false">IF(A55=A54,0,IF(A55=A56,1+O56,1))</f>
        <v>0</v>
      </c>
      <c r="O55" s="1" t="n">
        <f aca="false">IF(A55=A54,1+O56,0)</f>
        <v>13</v>
      </c>
      <c r="P55" s="1" t="s">
        <v>23</v>
      </c>
      <c r="Q55" s="1" t="str">
        <f aca="false">IF(OR(B55="Prologue",B55="Epilogue"),B55,"Chapter "&amp;B55)</f>
        <v>Chapter 32</v>
      </c>
    </row>
    <row r="56" customFormat="false" ht="15.75" hidden="false" customHeight="false" outlineLevel="0" collapsed="false">
      <c r="A56" s="6" t="n">
        <v>4</v>
      </c>
      <c r="B56" s="6" t="n">
        <v>33</v>
      </c>
      <c r="C56" s="7" t="s">
        <v>19</v>
      </c>
      <c r="D56" s="8" t="n">
        <v>2776</v>
      </c>
      <c r="E56" s="1" t="n">
        <v>55</v>
      </c>
      <c r="F56" s="7" t="n">
        <v>1</v>
      </c>
      <c r="G56" s="9" t="n">
        <f aca="false">F56/SUM(F:F)</f>
        <v>0.0131578947368421</v>
      </c>
      <c r="H56" s="9" t="n">
        <f aca="false">D56/SUM($D:$D)</f>
        <v>0.0132125671694359</v>
      </c>
      <c r="I56" s="1" t="n">
        <f aca="false">IF(B56=B57,0,IF(B56=B55,D56+J55,D56))</f>
        <v>0</v>
      </c>
      <c r="J56" s="8" t="n">
        <f aca="false">IF(B56=B57,D56+J55,0)</f>
        <v>2776</v>
      </c>
      <c r="K56" s="9" t="n">
        <f aca="false">I56/SUM($I:$I)</f>
        <v>0</v>
      </c>
      <c r="L56" s="1" t="n">
        <f aca="false">IF(B56=B55,0,IF(B56=B57,1+M57,1))</f>
        <v>6</v>
      </c>
      <c r="M56" s="1" t="n">
        <f aca="false">IF(B56=B55,1+M57,0)</f>
        <v>0</v>
      </c>
      <c r="N56" s="1" t="n">
        <f aca="false">IF(A56=A55,0,IF(A56=A57,1+O57,1))</f>
        <v>0</v>
      </c>
      <c r="O56" s="1" t="n">
        <f aca="false">IF(A56=A55,1+O57,0)</f>
        <v>12</v>
      </c>
      <c r="P56" s="1" t="s">
        <v>23</v>
      </c>
      <c r="Q56" s="1" t="str">
        <f aca="false">IF(OR(B56="Prologue",B56="Epilogue"),B56,"Chapter "&amp;B56)</f>
        <v>Chapter 33</v>
      </c>
    </row>
    <row r="57" customFormat="false" ht="15.75" hidden="false" customHeight="false" outlineLevel="0" collapsed="false">
      <c r="A57" s="6" t="n">
        <v>4</v>
      </c>
      <c r="B57" s="6" t="n">
        <v>33</v>
      </c>
      <c r="C57" s="7" t="s">
        <v>17</v>
      </c>
      <c r="D57" s="8" t="n">
        <v>313</v>
      </c>
      <c r="E57" s="1" t="n">
        <v>56</v>
      </c>
      <c r="F57" s="7" t="n">
        <v>1</v>
      </c>
      <c r="G57" s="9" t="n">
        <f aca="false">F57/SUM(F:F)</f>
        <v>0.0131578947368421</v>
      </c>
      <c r="H57" s="9" t="n">
        <f aca="false">D57/SUM($D:$D)</f>
        <v>0.00148974550577574</v>
      </c>
      <c r="I57" s="1" t="n">
        <f aca="false">IF(B57=B58,0,IF(B57=B56,D57+J56,D57))</f>
        <v>0</v>
      </c>
      <c r="J57" s="8" t="n">
        <f aca="false">IF(B57=B58,D57+J56,0)</f>
        <v>3089</v>
      </c>
      <c r="K57" s="9" t="n">
        <f aca="false">I57/SUM($I:$I)</f>
        <v>0</v>
      </c>
      <c r="L57" s="1" t="n">
        <f aca="false">IF(B57=B56,0,IF(B57=B58,1+M58,1))</f>
        <v>0</v>
      </c>
      <c r="M57" s="1" t="n">
        <f aca="false">IF(B57=B56,1+M58,0)</f>
        <v>5</v>
      </c>
      <c r="N57" s="1" t="n">
        <f aca="false">IF(A57=A56,0,IF(A57=A58,1+O58,1))</f>
        <v>0</v>
      </c>
      <c r="O57" s="1" t="n">
        <f aca="false">IF(A57=A56,1+O58,0)</f>
        <v>11</v>
      </c>
      <c r="P57" s="1" t="s">
        <v>23</v>
      </c>
      <c r="Q57" s="1" t="str">
        <f aca="false">IF(OR(B57="Prologue",B57="Epilogue"),B57,"Chapter "&amp;B57)</f>
        <v>Chapter 33</v>
      </c>
    </row>
    <row r="58" customFormat="false" ht="15.75" hidden="false" customHeight="false" outlineLevel="0" collapsed="false">
      <c r="A58" s="6" t="n">
        <v>4</v>
      </c>
      <c r="B58" s="6" t="n">
        <v>33</v>
      </c>
      <c r="C58" s="7" t="s">
        <v>19</v>
      </c>
      <c r="D58" s="8" t="n">
        <v>72</v>
      </c>
      <c r="E58" s="1" t="n">
        <v>57</v>
      </c>
      <c r="F58" s="7" t="n">
        <v>1</v>
      </c>
      <c r="G58" s="9" t="n">
        <f aca="false">F58/SUM(F:F)</f>
        <v>0.0131578947368421</v>
      </c>
      <c r="H58" s="9" t="n">
        <f aca="false">D58/SUM($D:$D)</f>
        <v>0.00034268906203148</v>
      </c>
      <c r="I58" s="1" t="n">
        <f aca="false">IF(B58=B59,0,IF(B58=B57,D58+J57,D58))</f>
        <v>0</v>
      </c>
      <c r="J58" s="8" t="n">
        <f aca="false">IF(B58=B59,D58+J57,0)</f>
        <v>3161</v>
      </c>
      <c r="K58" s="9" t="n">
        <f aca="false">I58/SUM($I:$I)</f>
        <v>0</v>
      </c>
      <c r="L58" s="1" t="n">
        <f aca="false">IF(B58=B57,0,IF(B58=B59,1+M59,1))</f>
        <v>0</v>
      </c>
      <c r="M58" s="1" t="n">
        <f aca="false">IF(B58=B57,1+M59,0)</f>
        <v>4</v>
      </c>
      <c r="N58" s="1" t="n">
        <f aca="false">IF(A58=A57,0,IF(A58=A59,1+O59,1))</f>
        <v>0</v>
      </c>
      <c r="O58" s="1" t="n">
        <f aca="false">IF(A58=A57,1+O59,0)</f>
        <v>10</v>
      </c>
      <c r="P58" s="1" t="s">
        <v>23</v>
      </c>
      <c r="Q58" s="1" t="str">
        <f aca="false">IF(OR(B58="Prologue",B58="Epilogue"),B58,"Chapter "&amp;B58)</f>
        <v>Chapter 33</v>
      </c>
    </row>
    <row r="59" customFormat="false" ht="15.75" hidden="false" customHeight="false" outlineLevel="0" collapsed="false">
      <c r="A59" s="6" t="n">
        <v>4</v>
      </c>
      <c r="B59" s="6" t="n">
        <v>33</v>
      </c>
      <c r="C59" s="7" t="s">
        <v>17</v>
      </c>
      <c r="D59" s="8" t="n">
        <v>418</v>
      </c>
      <c r="E59" s="1" t="n">
        <v>58</v>
      </c>
      <c r="F59" s="7" t="n">
        <v>1</v>
      </c>
      <c r="G59" s="9" t="n">
        <f aca="false">F59/SUM(F:F)</f>
        <v>0.0131578947368421</v>
      </c>
      <c r="H59" s="9" t="n">
        <f aca="false">D59/SUM($D:$D)</f>
        <v>0.00198950038790498</v>
      </c>
      <c r="I59" s="1" t="n">
        <f aca="false">IF(B59=B60,0,IF(B59=B58,D59+J58,D59))</f>
        <v>0</v>
      </c>
      <c r="J59" s="8" t="n">
        <f aca="false">IF(B59=B60,D59+J58,0)</f>
        <v>3579</v>
      </c>
      <c r="K59" s="9" t="n">
        <f aca="false">I59/SUM($I:$I)</f>
        <v>0</v>
      </c>
      <c r="L59" s="1" t="n">
        <f aca="false">IF(B59=B58,0,IF(B59=B60,1+M60,1))</f>
        <v>0</v>
      </c>
      <c r="M59" s="1" t="n">
        <f aca="false">IF(B59=B58,1+M60,0)</f>
        <v>3</v>
      </c>
      <c r="N59" s="1" t="n">
        <f aca="false">IF(A59=A58,0,IF(A59=A60,1+O60,1))</f>
        <v>0</v>
      </c>
      <c r="O59" s="1" t="n">
        <f aca="false">IF(A59=A58,1+O60,0)</f>
        <v>9</v>
      </c>
      <c r="P59" s="1" t="s">
        <v>23</v>
      </c>
      <c r="Q59" s="1" t="str">
        <f aca="false">IF(OR(B59="Prologue",B59="Epilogue"),B59,"Chapter "&amp;B59)</f>
        <v>Chapter 33</v>
      </c>
    </row>
    <row r="60" customFormat="false" ht="15.75" hidden="false" customHeight="false" outlineLevel="0" collapsed="false">
      <c r="A60" s="6" t="n">
        <v>4</v>
      </c>
      <c r="B60" s="6" t="n">
        <v>33</v>
      </c>
      <c r="C60" s="7" t="s">
        <v>19</v>
      </c>
      <c r="D60" s="8" t="n">
        <v>187</v>
      </c>
      <c r="E60" s="1" t="n">
        <v>59</v>
      </c>
      <c r="F60" s="7" t="n">
        <v>1</v>
      </c>
      <c r="G60" s="9" t="n">
        <f aca="false">F60/SUM(F:F)</f>
        <v>0.0131578947368421</v>
      </c>
      <c r="H60" s="9" t="n">
        <f aca="false">D60/SUM($D:$D)</f>
        <v>0.000890039647220649</v>
      </c>
      <c r="I60" s="1" t="n">
        <f aca="false">IF(B60=B61,0,IF(B60=B59,D60+J59,D60))</f>
        <v>0</v>
      </c>
      <c r="J60" s="8" t="n">
        <f aca="false">IF(B60=B61,D60+J59,0)</f>
        <v>3766</v>
      </c>
      <c r="K60" s="9" t="n">
        <f aca="false">I60/SUM($I:$I)</f>
        <v>0</v>
      </c>
      <c r="L60" s="1" t="n">
        <f aca="false">IF(B60=B59,0,IF(B60=B61,1+M61,1))</f>
        <v>0</v>
      </c>
      <c r="M60" s="1" t="n">
        <f aca="false">IF(B60=B59,1+M61,0)</f>
        <v>2</v>
      </c>
      <c r="N60" s="1" t="n">
        <f aca="false">IF(A60=A59,0,IF(A60=A61,1+O61,1))</f>
        <v>0</v>
      </c>
      <c r="O60" s="1" t="n">
        <f aca="false">IF(A60=A59,1+O61,0)</f>
        <v>8</v>
      </c>
      <c r="P60" s="1" t="s">
        <v>23</v>
      </c>
      <c r="Q60" s="1" t="str">
        <f aca="false">IF(OR(B60="Prologue",B60="Epilogue"),B60,"Chapter "&amp;B60)</f>
        <v>Chapter 33</v>
      </c>
    </row>
    <row r="61" customFormat="false" ht="15.75" hidden="false" customHeight="false" outlineLevel="0" collapsed="false">
      <c r="A61" s="6" t="n">
        <v>4</v>
      </c>
      <c r="B61" s="6" t="n">
        <v>33</v>
      </c>
      <c r="C61" s="7" t="s">
        <v>17</v>
      </c>
      <c r="D61" s="8" t="n">
        <v>479</v>
      </c>
      <c r="E61" s="1" t="n">
        <v>60</v>
      </c>
      <c r="F61" s="7" t="n">
        <v>1</v>
      </c>
      <c r="G61" s="9" t="n">
        <f aca="false">F61/SUM(F:F)</f>
        <v>0.0131578947368421</v>
      </c>
      <c r="H61" s="9" t="n">
        <f aca="false">D61/SUM($D:$D)</f>
        <v>0.00227983417657054</v>
      </c>
      <c r="I61" s="8" t="n">
        <f aca="false">IF(B61=B62,0,IF(B61=B60,D61+J60,D61))</f>
        <v>4245</v>
      </c>
      <c r="J61" s="1" t="n">
        <f aca="false">IF(B61=B62,D61+J60,0)</f>
        <v>0</v>
      </c>
      <c r="K61" s="9" t="n">
        <f aca="false">I61/SUM($I:$I)</f>
        <v>0.0202953705518715</v>
      </c>
      <c r="L61" s="1" t="n">
        <f aca="false">IF(B61=B60,0,IF(B61=B62,1+M62,1))</f>
        <v>0</v>
      </c>
      <c r="M61" s="1" t="n">
        <f aca="false">IF(B61=B60,1+M62,0)</f>
        <v>1</v>
      </c>
      <c r="N61" s="1" t="n">
        <f aca="false">IF(A61=A60,0,IF(A61=A62,1+O62,1))</f>
        <v>0</v>
      </c>
      <c r="O61" s="1" t="n">
        <f aca="false">IF(A61=A60,1+O62,0)</f>
        <v>7</v>
      </c>
      <c r="P61" s="1" t="s">
        <v>23</v>
      </c>
      <c r="Q61" s="1" t="str">
        <f aca="false">IF(OR(B61="Prologue",B61="Epilogue"),B61,"Chapter "&amp;B61)</f>
        <v>Chapter 33</v>
      </c>
    </row>
    <row r="62" customFormat="false" ht="15.75" hidden="false" customHeight="false" outlineLevel="0" collapsed="false">
      <c r="A62" s="6" t="n">
        <v>4</v>
      </c>
      <c r="B62" s="6" t="n">
        <v>34</v>
      </c>
      <c r="C62" s="7" t="s">
        <v>17</v>
      </c>
      <c r="D62" s="8" t="n">
        <v>1912</v>
      </c>
      <c r="E62" s="1" t="n">
        <v>61</v>
      </c>
      <c r="F62" s="7" t="n">
        <v>1</v>
      </c>
      <c r="G62" s="9" t="n">
        <f aca="false">F62/SUM(F:F)</f>
        <v>0.0131578947368421</v>
      </c>
      <c r="H62" s="9" t="n">
        <f aca="false">D62/SUM($D:$D)</f>
        <v>0.00910029842505819</v>
      </c>
      <c r="I62" s="1" t="n">
        <f aca="false">IF(B62=B63,0,IF(B62=B61,D62+J61,D62))</f>
        <v>0</v>
      </c>
      <c r="J62" s="8" t="n">
        <f aca="false">IF(B62=B63,D62+J61,0)</f>
        <v>1912</v>
      </c>
      <c r="K62" s="9" t="n">
        <f aca="false">I62/SUM($I:$I)</f>
        <v>0</v>
      </c>
      <c r="L62" s="1" t="n">
        <f aca="false">IF(B62=B61,0,IF(B62=B63,1+M63,1))</f>
        <v>6</v>
      </c>
      <c r="M62" s="1" t="n">
        <f aca="false">IF(B62=B61,1+M63,0)</f>
        <v>0</v>
      </c>
      <c r="N62" s="1" t="n">
        <f aca="false">IF(A62=A61,0,IF(A62=A63,1+O63,1))</f>
        <v>0</v>
      </c>
      <c r="O62" s="1" t="n">
        <f aca="false">IF(A62=A61,1+O63,0)</f>
        <v>6</v>
      </c>
      <c r="P62" s="1" t="s">
        <v>23</v>
      </c>
      <c r="Q62" s="1" t="str">
        <f aca="false">IF(OR(B62="Prologue",B62="Epilogue"),B62,"Chapter "&amp;B62)</f>
        <v>Chapter 34</v>
      </c>
    </row>
    <row r="63" customFormat="false" ht="15.75" hidden="false" customHeight="false" outlineLevel="0" collapsed="false">
      <c r="A63" s="6" t="n">
        <v>4</v>
      </c>
      <c r="B63" s="6" t="n">
        <v>34</v>
      </c>
      <c r="C63" s="7" t="s">
        <v>19</v>
      </c>
      <c r="D63" s="8" t="n">
        <v>247</v>
      </c>
      <c r="E63" s="1" t="n">
        <v>62</v>
      </c>
      <c r="F63" s="7" t="n">
        <v>1</v>
      </c>
      <c r="G63" s="9" t="n">
        <f aca="false">F63/SUM(F:F)</f>
        <v>0.0131578947368421</v>
      </c>
      <c r="H63" s="9" t="n">
        <f aca="false">D63/SUM($D:$D)</f>
        <v>0.00117561386558022</v>
      </c>
      <c r="I63" s="1" t="n">
        <f aca="false">IF(B63=B64,0,IF(B63=B62,D63+J62,D63))</f>
        <v>0</v>
      </c>
      <c r="J63" s="8" t="n">
        <f aca="false">IF(B63=B64,D63+J62,0)</f>
        <v>2159</v>
      </c>
      <c r="K63" s="9" t="n">
        <f aca="false">I63/SUM($I:$I)</f>
        <v>0</v>
      </c>
      <c r="L63" s="1" t="n">
        <f aca="false">IF(B63=B62,0,IF(B63=B64,1+M64,1))</f>
        <v>0</v>
      </c>
      <c r="M63" s="1" t="n">
        <f aca="false">IF(B63=B62,1+M64,0)</f>
        <v>5</v>
      </c>
      <c r="N63" s="1" t="n">
        <f aca="false">IF(A63=A62,0,IF(A63=A64,1+O64,1))</f>
        <v>0</v>
      </c>
      <c r="O63" s="1" t="n">
        <f aca="false">IF(A63=A62,1+O64,0)</f>
        <v>5</v>
      </c>
      <c r="P63" s="1" t="s">
        <v>23</v>
      </c>
      <c r="Q63" s="1" t="str">
        <f aca="false">IF(OR(B63="Prologue",B63="Epilogue"),B63,"Chapter "&amp;B63)</f>
        <v>Chapter 34</v>
      </c>
    </row>
    <row r="64" customFormat="false" ht="15.75" hidden="false" customHeight="false" outlineLevel="0" collapsed="false">
      <c r="A64" s="6" t="n">
        <v>4</v>
      </c>
      <c r="B64" s="6" t="n">
        <v>34</v>
      </c>
      <c r="C64" s="7" t="s">
        <v>17</v>
      </c>
      <c r="D64" s="8" t="n">
        <v>296</v>
      </c>
      <c r="E64" s="1" t="n">
        <v>63</v>
      </c>
      <c r="F64" s="7" t="n">
        <v>1</v>
      </c>
      <c r="G64" s="9" t="n">
        <f aca="false">F64/SUM(F:F)</f>
        <v>0.0131578947368421</v>
      </c>
      <c r="H64" s="9" t="n">
        <f aca="false">D64/SUM($D:$D)</f>
        <v>0.00140883281057386</v>
      </c>
      <c r="I64" s="1" t="n">
        <f aca="false">IF(B64=B65,0,IF(B64=B63,D64+J63,D64))</f>
        <v>0</v>
      </c>
      <c r="J64" s="8" t="n">
        <f aca="false">IF(B64=B65,D64+J63,0)</f>
        <v>2455</v>
      </c>
      <c r="K64" s="9" t="n">
        <f aca="false">I64/SUM($I:$I)</f>
        <v>0</v>
      </c>
      <c r="L64" s="1" t="n">
        <f aca="false">IF(B64=B63,0,IF(B64=B65,1+M65,1))</f>
        <v>0</v>
      </c>
      <c r="M64" s="1" t="n">
        <f aca="false">IF(B64=B63,1+M65,0)</f>
        <v>4</v>
      </c>
      <c r="N64" s="1" t="n">
        <f aca="false">IF(A64=A63,0,IF(A64=A65,1+O65,1))</f>
        <v>0</v>
      </c>
      <c r="O64" s="1" t="n">
        <f aca="false">IF(A64=A63,1+O65,0)</f>
        <v>4</v>
      </c>
      <c r="P64" s="1" t="s">
        <v>23</v>
      </c>
      <c r="Q64" s="1" t="str">
        <f aca="false">IF(OR(B64="Prologue",B64="Epilogue"),B64,"Chapter "&amp;B64)</f>
        <v>Chapter 34</v>
      </c>
    </row>
    <row r="65" customFormat="false" ht="15.75" hidden="false" customHeight="false" outlineLevel="0" collapsed="false">
      <c r="A65" s="6" t="n">
        <v>4</v>
      </c>
      <c r="B65" s="6" t="n">
        <v>34</v>
      </c>
      <c r="C65" s="7" t="s">
        <v>19</v>
      </c>
      <c r="D65" s="8" t="n">
        <v>161</v>
      </c>
      <c r="E65" s="1" t="n">
        <v>64</v>
      </c>
      <c r="F65" s="7" t="n">
        <v>1</v>
      </c>
      <c r="G65" s="9" t="n">
        <f aca="false">F65/SUM(F:F)</f>
        <v>0.0131578947368421</v>
      </c>
      <c r="H65" s="9" t="n">
        <f aca="false">D65/SUM($D:$D)</f>
        <v>0.000766290819264837</v>
      </c>
      <c r="I65" s="1" t="n">
        <f aca="false">IF(B65=B66,0,IF(B65=B64,D65+J64,D65))</f>
        <v>0</v>
      </c>
      <c r="J65" s="8" t="n">
        <f aca="false">IF(B65=B66,D65+J64,0)</f>
        <v>2616</v>
      </c>
      <c r="K65" s="9" t="n">
        <f aca="false">I65/SUM($I:$I)</f>
        <v>0</v>
      </c>
      <c r="L65" s="1" t="n">
        <f aca="false">IF(B65=B64,0,IF(B65=B66,1+M66,1))</f>
        <v>0</v>
      </c>
      <c r="M65" s="1" t="n">
        <f aca="false">IF(B65=B64,1+M66,0)</f>
        <v>3</v>
      </c>
      <c r="N65" s="1" t="n">
        <f aca="false">IF(A65=A64,0,IF(A65=A66,1+O66,1))</f>
        <v>0</v>
      </c>
      <c r="O65" s="1" t="n">
        <f aca="false">IF(A65=A64,1+O66,0)</f>
        <v>3</v>
      </c>
      <c r="P65" s="1" t="s">
        <v>23</v>
      </c>
      <c r="Q65" s="1" t="str">
        <f aca="false">IF(OR(B65="Prologue",B65="Epilogue"),B65,"Chapter "&amp;B65)</f>
        <v>Chapter 34</v>
      </c>
    </row>
    <row r="66" customFormat="false" ht="15.75" hidden="false" customHeight="false" outlineLevel="0" collapsed="false">
      <c r="A66" s="6" t="n">
        <v>4</v>
      </c>
      <c r="B66" s="6" t="n">
        <v>34</v>
      </c>
      <c r="C66" s="7" t="s">
        <v>17</v>
      </c>
      <c r="D66" s="8" t="n">
        <v>622</v>
      </c>
      <c r="E66" s="1" t="n">
        <v>65</v>
      </c>
      <c r="F66" s="7" t="n">
        <v>1</v>
      </c>
      <c r="G66" s="9" t="n">
        <f aca="false">F66/SUM(F:F)</f>
        <v>0.0131578947368421</v>
      </c>
      <c r="H66" s="9" t="n">
        <f aca="false">D66/SUM($D:$D)</f>
        <v>0.00296045273032751</v>
      </c>
      <c r="I66" s="1" t="n">
        <f aca="false">IF(B66=B67,0,IF(B66=B65,D66+J65,D66))</f>
        <v>0</v>
      </c>
      <c r="J66" s="8" t="n">
        <f aca="false">IF(B66=B67,D66+J65,0)</f>
        <v>3238</v>
      </c>
      <c r="K66" s="9" t="n">
        <f aca="false">I66/SUM($I:$I)</f>
        <v>0</v>
      </c>
      <c r="L66" s="1" t="n">
        <f aca="false">IF(B66=B65,0,IF(B66=B67,1+M67,1))</f>
        <v>0</v>
      </c>
      <c r="M66" s="1" t="n">
        <f aca="false">IF(B66=B65,1+M67,0)</f>
        <v>2</v>
      </c>
      <c r="N66" s="1" t="n">
        <f aca="false">IF(A66=A65,0,IF(A66=A67,1+O67,1))</f>
        <v>0</v>
      </c>
      <c r="O66" s="1" t="n">
        <f aca="false">IF(A66=A65,1+O67,0)</f>
        <v>2</v>
      </c>
      <c r="P66" s="1" t="s">
        <v>23</v>
      </c>
      <c r="Q66" s="1" t="str">
        <f aca="false">IF(OR(B66="Prologue",B66="Epilogue"),B66,"Chapter "&amp;B66)</f>
        <v>Chapter 34</v>
      </c>
    </row>
    <row r="67" customFormat="false" ht="15.75" hidden="false" customHeight="false" outlineLevel="0" collapsed="false">
      <c r="A67" s="6" t="n">
        <v>4</v>
      </c>
      <c r="B67" s="6" t="n">
        <v>34</v>
      </c>
      <c r="C67" s="7" t="s">
        <v>19</v>
      </c>
      <c r="D67" s="8" t="n">
        <v>1076</v>
      </c>
      <c r="E67" s="1" t="n">
        <v>66</v>
      </c>
      <c r="F67" s="7" t="n">
        <v>1</v>
      </c>
      <c r="G67" s="9" t="n">
        <f aca="false">F67/SUM(F:F)</f>
        <v>0.0131578947368421</v>
      </c>
      <c r="H67" s="9" t="n">
        <f aca="false">D67/SUM($D:$D)</f>
        <v>0.00512129764924823</v>
      </c>
      <c r="I67" s="8" t="n">
        <f aca="false">IF(B67=B68,0,IF(B67=B66,D67+J66,D67))</f>
        <v>4314</v>
      </c>
      <c r="J67" s="1" t="n">
        <f aca="false">IF(B67=B68,D67+J66,0)</f>
        <v>0</v>
      </c>
      <c r="K67" s="9" t="n">
        <f aca="false">I67/SUM($I:$I)</f>
        <v>0.0206252599672023</v>
      </c>
      <c r="L67" s="1" t="n">
        <f aca="false">IF(B67=B66,0,IF(B67=B68,1+M68,1))</f>
        <v>0</v>
      </c>
      <c r="M67" s="1" t="n">
        <f aca="false">IF(B67=B66,1+M68,0)</f>
        <v>1</v>
      </c>
      <c r="N67" s="1" t="n">
        <f aca="false">IF(A67=A66,0,IF(A67=A68,1+O68,1))</f>
        <v>0</v>
      </c>
      <c r="O67" s="1" t="n">
        <f aca="false">IF(A67=A66,1+O68,0)</f>
        <v>1</v>
      </c>
      <c r="P67" s="1" t="s">
        <v>23</v>
      </c>
      <c r="Q67" s="1" t="str">
        <f aca="false">IF(OR(B67="Prologue",B67="Epilogue"),B67,"Chapter "&amp;B67)</f>
        <v>Chapter 34</v>
      </c>
    </row>
    <row r="68" customFormat="false" ht="15.75" hidden="false" customHeight="false" outlineLevel="0" collapsed="false">
      <c r="A68" s="6" t="n">
        <v>5</v>
      </c>
      <c r="B68" s="6" t="n">
        <v>35</v>
      </c>
      <c r="C68" s="7" t="s">
        <v>19</v>
      </c>
      <c r="D68" s="8" t="n">
        <v>3933</v>
      </c>
      <c r="E68" s="1" t="n">
        <v>67</v>
      </c>
      <c r="F68" s="7" t="n">
        <v>1</v>
      </c>
      <c r="G68" s="9" t="n">
        <f aca="false">F68/SUM(F:F)</f>
        <v>0.0131578947368421</v>
      </c>
      <c r="H68" s="9" t="n">
        <f aca="false">D68/SUM($D:$D)</f>
        <v>0.0187193900134696</v>
      </c>
      <c r="I68" s="8" t="n">
        <f aca="false">IF(B68=B69,0,IF(B68=B67,D68+J67,D68))</f>
        <v>3933</v>
      </c>
      <c r="J68" s="1" t="n">
        <f aca="false">IF(B68=B69,D68+J67,0)</f>
        <v>0</v>
      </c>
      <c r="K68" s="9" t="n">
        <f aca="false">I68/SUM($I:$I)</f>
        <v>0.0188036966738541</v>
      </c>
      <c r="L68" s="1" t="n">
        <f aca="false">IF(B68=B67,0,IF(B68=B69,1+M69,1))</f>
        <v>1</v>
      </c>
      <c r="M68" s="1" t="n">
        <f aca="false">IF(B68=B67,1+M69,0)</f>
        <v>0</v>
      </c>
      <c r="N68" s="1" t="n">
        <f aca="false">IF(A68=A67,0,IF(A68=A69,1+O69,1))</f>
        <v>7</v>
      </c>
      <c r="O68" s="1" t="n">
        <f aca="false">IF(A68=A67,1+O69,0)</f>
        <v>0</v>
      </c>
      <c r="P68" s="1" t="s">
        <v>26</v>
      </c>
      <c r="Q68" s="1" t="str">
        <f aca="false">IF(OR(B68="Prologue",B68="Epilogue"),B68,"Chapter "&amp;B68)</f>
        <v>Chapter 35</v>
      </c>
    </row>
    <row r="69" customFormat="false" ht="15.75" hidden="false" customHeight="false" outlineLevel="0" collapsed="false">
      <c r="A69" s="6" t="n">
        <v>5</v>
      </c>
      <c r="B69" s="6" t="n">
        <v>36</v>
      </c>
      <c r="C69" s="7" t="s">
        <v>19</v>
      </c>
      <c r="D69" s="8" t="n">
        <v>1575</v>
      </c>
      <c r="E69" s="1" t="n">
        <v>68</v>
      </c>
      <c r="F69" s="7" t="n">
        <v>1</v>
      </c>
      <c r="G69" s="9" t="n">
        <f aca="false">F69/SUM(F:F)</f>
        <v>0.0131578947368421</v>
      </c>
      <c r="H69" s="9" t="n">
        <f aca="false">D69/SUM($D:$D)</f>
        <v>0.00749632323193862</v>
      </c>
      <c r="I69" s="1" t="n">
        <f aca="false">IF(B69=B70,0,IF(B69=B68,D69+J68,D69))</f>
        <v>0</v>
      </c>
      <c r="J69" s="8" t="n">
        <f aca="false">IF(B69=B70,D69+J68,0)</f>
        <v>1575</v>
      </c>
      <c r="K69" s="9" t="n">
        <f aca="false">I69/SUM($I:$I)</f>
        <v>0</v>
      </c>
      <c r="L69" s="1" t="n">
        <f aca="false">IF(B69=B68,0,IF(B69=B70,1+M70,1))</f>
        <v>3</v>
      </c>
      <c r="M69" s="1" t="n">
        <f aca="false">IF(B69=B68,1+M70,0)</f>
        <v>0</v>
      </c>
      <c r="N69" s="1" t="n">
        <f aca="false">IF(A69=A68,0,IF(A69=A70,1+O70,1))</f>
        <v>0</v>
      </c>
      <c r="O69" s="1" t="n">
        <f aca="false">IF(A69=A68,1+O70,0)</f>
        <v>6</v>
      </c>
      <c r="P69" s="1" t="s">
        <v>26</v>
      </c>
      <c r="Q69" s="1" t="str">
        <f aca="false">IF(OR(B69="Prologue",B69="Epilogue"),B69,"Chapter "&amp;B69)</f>
        <v>Chapter 36</v>
      </c>
    </row>
    <row r="70" customFormat="false" ht="15.75" hidden="false" customHeight="false" outlineLevel="0" collapsed="false">
      <c r="A70" s="6" t="n">
        <v>5</v>
      </c>
      <c r="B70" s="6" t="n">
        <v>36</v>
      </c>
      <c r="C70" s="7" t="s">
        <v>24</v>
      </c>
      <c r="D70" s="8" t="n">
        <v>951</v>
      </c>
      <c r="E70" s="1" t="n">
        <v>69</v>
      </c>
      <c r="F70" s="7" t="n">
        <v>1</v>
      </c>
      <c r="G70" s="9" t="n">
        <f aca="false">F70/SUM(F:F)</f>
        <v>0.0131578947368421</v>
      </c>
      <c r="H70" s="9" t="n">
        <f aca="false">D70/SUM($D:$D)</f>
        <v>0.00452635136099913</v>
      </c>
      <c r="I70" s="1" t="n">
        <f aca="false">IF(B70=B71,0,IF(B70=B69,D70+J69,D70))</f>
        <v>0</v>
      </c>
      <c r="J70" s="8" t="n">
        <f aca="false">IF(B70=B71,D70+J69,0)</f>
        <v>2526</v>
      </c>
      <c r="K70" s="9" t="n">
        <f aca="false">I70/SUM($I:$I)</f>
        <v>0</v>
      </c>
      <c r="L70" s="1" t="n">
        <f aca="false">IF(B70=B69,0,IF(B70=B71,1+M71,1))</f>
        <v>0</v>
      </c>
      <c r="M70" s="1" t="n">
        <f aca="false">IF(B70=B69,1+M71,0)</f>
        <v>2</v>
      </c>
      <c r="N70" s="1" t="n">
        <f aca="false">IF(A70=A69,0,IF(A70=A71,1+O71,1))</f>
        <v>0</v>
      </c>
      <c r="O70" s="1" t="n">
        <f aca="false">IF(A70=A69,1+O71,0)</f>
        <v>5</v>
      </c>
      <c r="P70" s="1" t="s">
        <v>26</v>
      </c>
      <c r="Q70" s="1" t="str">
        <f aca="false">IF(OR(B70="Prologue",B70="Epilogue"),B70,"Chapter "&amp;B70)</f>
        <v>Chapter 36</v>
      </c>
    </row>
    <row r="71" customFormat="false" ht="15.75" hidden="false" customHeight="false" outlineLevel="0" collapsed="false">
      <c r="A71" s="6" t="n">
        <v>5</v>
      </c>
      <c r="B71" s="6" t="n">
        <v>36</v>
      </c>
      <c r="C71" s="7" t="s">
        <v>19</v>
      </c>
      <c r="D71" s="8" t="n">
        <v>3137</v>
      </c>
      <c r="E71" s="1" t="n">
        <v>70</v>
      </c>
      <c r="F71" s="7" t="n">
        <v>1</v>
      </c>
      <c r="G71" s="9" t="n">
        <f aca="false">F71/SUM(F:F)</f>
        <v>0.0131578947368421</v>
      </c>
      <c r="H71" s="9" t="n">
        <f aca="false">D71/SUM($D:$D)</f>
        <v>0.0149307720498993</v>
      </c>
      <c r="I71" s="8" t="n">
        <f aca="false">IF(B71=B72,0,IF(B71=B70,D71+J70,D71))</f>
        <v>5663</v>
      </c>
      <c r="J71" s="1" t="n">
        <f aca="false">IF(B71=B72,D71+J70,0)</f>
        <v>0</v>
      </c>
      <c r="K71" s="9" t="n">
        <f aca="false">I71/SUM($I:$I)</f>
        <v>0.0270748370872199</v>
      </c>
      <c r="L71" s="1" t="n">
        <f aca="false">IF(B71=B70,0,IF(B71=B72,1+M72,1))</f>
        <v>0</v>
      </c>
      <c r="M71" s="1" t="n">
        <f aca="false">IF(B71=B70,1+M72,0)</f>
        <v>1</v>
      </c>
      <c r="N71" s="1" t="n">
        <f aca="false">IF(A71=A70,0,IF(A71=A72,1+O72,1))</f>
        <v>0</v>
      </c>
      <c r="O71" s="1" t="n">
        <f aca="false">IF(A71=A70,1+O72,0)</f>
        <v>4</v>
      </c>
      <c r="P71" s="1" t="s">
        <v>26</v>
      </c>
      <c r="Q71" s="1" t="str">
        <f aca="false">IF(OR(B71="Prologue",B71="Epilogue"),B71,"Chapter "&amp;B71)</f>
        <v>Chapter 36</v>
      </c>
    </row>
    <row r="72" customFormat="false" ht="15.75" hidden="false" customHeight="false" outlineLevel="0" collapsed="false">
      <c r="A72" s="6" t="n">
        <v>5</v>
      </c>
      <c r="B72" s="6" t="n">
        <v>37</v>
      </c>
      <c r="C72" s="7" t="s">
        <v>27</v>
      </c>
      <c r="D72" s="8" t="n">
        <v>1102</v>
      </c>
      <c r="E72" s="1" t="n">
        <v>71</v>
      </c>
      <c r="F72" s="7" t="n">
        <v>1</v>
      </c>
      <c r="G72" s="9" t="n">
        <f aca="false">F72/SUM(F:F)</f>
        <v>0.0131578947368421</v>
      </c>
      <c r="H72" s="9" t="n">
        <f aca="false">D72/SUM($D:$D)</f>
        <v>0.00524504647720404</v>
      </c>
      <c r="I72" s="1" t="n">
        <f aca="false">IF(B72=B73,0,IF(B72=B71,D72+J71,D72))</f>
        <v>0</v>
      </c>
      <c r="J72" s="8" t="n">
        <f aca="false">IF(B72=B73,D72+J71,0)</f>
        <v>1102</v>
      </c>
      <c r="K72" s="9" t="n">
        <f aca="false">I72/SUM($I:$I)</f>
        <v>0</v>
      </c>
      <c r="L72" s="1" t="n">
        <f aca="false">IF(B72=B71,0,IF(B72=B73,1+M73,1))</f>
        <v>2</v>
      </c>
      <c r="M72" s="1" t="n">
        <f aca="false">IF(B72=B71,1+M73,0)</f>
        <v>0</v>
      </c>
      <c r="N72" s="1" t="n">
        <f aca="false">IF(A72=A71,0,IF(A72=A73,1+O73,1))</f>
        <v>0</v>
      </c>
      <c r="O72" s="1" t="n">
        <f aca="false">IF(A72=A71,1+O73,0)</f>
        <v>3</v>
      </c>
      <c r="P72" s="1" t="s">
        <v>26</v>
      </c>
      <c r="Q72" s="1" t="str">
        <f aca="false">IF(OR(B72="Prologue",B72="Epilogue"),B72,"Chapter "&amp;B72)</f>
        <v>Chapter 37</v>
      </c>
    </row>
    <row r="73" customFormat="false" ht="15.75" hidden="false" customHeight="false" outlineLevel="0" collapsed="false">
      <c r="A73" s="6" t="n">
        <v>5</v>
      </c>
      <c r="B73" s="6" t="n">
        <v>37</v>
      </c>
      <c r="C73" s="7" t="s">
        <v>19</v>
      </c>
      <c r="D73" s="8" t="n">
        <v>3171</v>
      </c>
      <c r="E73" s="1" t="n">
        <v>72</v>
      </c>
      <c r="F73" s="7" t="n">
        <v>1</v>
      </c>
      <c r="G73" s="9" t="n">
        <f aca="false">F73/SUM(F:F)</f>
        <v>0.0131578947368421</v>
      </c>
      <c r="H73" s="9" t="n">
        <f aca="false">D73/SUM($D:$D)</f>
        <v>0.0150925974403031</v>
      </c>
      <c r="I73" s="8" t="n">
        <f aca="false">IF(B73=B74,0,IF(B73=B72,D73+J72,D73))</f>
        <v>4273</v>
      </c>
      <c r="J73" s="1" t="n">
        <f aca="false">IF(B73=B74,D73+J72,0)</f>
        <v>0</v>
      </c>
      <c r="K73" s="9" t="n">
        <f aca="false">I73/SUM($I:$I)</f>
        <v>0.0204292387204116</v>
      </c>
      <c r="L73" s="1" t="n">
        <f aca="false">IF(B73=B72,0,IF(B73=B74,1+M74,1))</f>
        <v>0</v>
      </c>
      <c r="M73" s="1" t="n">
        <f aca="false">IF(B73=B72,1+M74,0)</f>
        <v>1</v>
      </c>
      <c r="N73" s="1" t="n">
        <f aca="false">IF(A73=A72,0,IF(A73=A74,1+O74,1))</f>
        <v>0</v>
      </c>
      <c r="O73" s="1" t="n">
        <f aca="false">IF(A73=A72,1+O74,0)</f>
        <v>2</v>
      </c>
      <c r="P73" s="1" t="s">
        <v>26</v>
      </c>
      <c r="Q73" s="1" t="str">
        <f aca="false">IF(OR(B73="Prologue",B73="Epilogue"),B73,"Chapter "&amp;B73)</f>
        <v>Chapter 37</v>
      </c>
    </row>
    <row r="74" customFormat="false" ht="15.75" hidden="false" customHeight="false" outlineLevel="0" collapsed="false">
      <c r="A74" s="6" t="n">
        <v>5</v>
      </c>
      <c r="B74" s="6" t="n">
        <v>38</v>
      </c>
      <c r="C74" s="7" t="s">
        <v>19</v>
      </c>
      <c r="D74" s="8" t="n">
        <v>358</v>
      </c>
      <c r="E74" s="7" t="n">
        <v>73</v>
      </c>
      <c r="F74" s="7" t="n">
        <v>1</v>
      </c>
      <c r="G74" s="9" t="n">
        <f aca="false">F74/SUM(F:F)</f>
        <v>0.0131578947368421</v>
      </c>
      <c r="H74" s="9" t="n">
        <f aca="false">D74/SUM($D:$D)</f>
        <v>0.00170392616954541</v>
      </c>
      <c r="I74" s="1" t="n">
        <f aca="false">IF(B74=B75,0,IF(B74=B73,D74+J73,D74))</f>
        <v>0</v>
      </c>
      <c r="J74" s="1" t="n">
        <f aca="false">IF(B74=B77,D74+J73,0)</f>
        <v>0</v>
      </c>
      <c r="K74" s="9" t="n">
        <f aca="false">I74/SUM($I:$I)</f>
        <v>0</v>
      </c>
      <c r="L74" s="1" t="n">
        <f aca="false">IF(B74=B73,0,IF(B74=B75,1+M75,1))</f>
        <v>3</v>
      </c>
      <c r="M74" s="1" t="n">
        <f aca="false">IF(B74=B73,1+M75,0)</f>
        <v>0</v>
      </c>
      <c r="N74" s="1" t="n">
        <f aca="false">IF(A74=A73,0,IF(A74=A75,1+O75,1))</f>
        <v>0</v>
      </c>
      <c r="O74" s="1" t="n">
        <f aca="false">IF(A74=A73,1+O77,0)</f>
        <v>1</v>
      </c>
      <c r="P74" s="1" t="s">
        <v>26</v>
      </c>
      <c r="Q74" s="1" t="str">
        <f aca="false">IF(OR(B74="Prologue",B74="Epilogue"),B74,"Chapter "&amp;B74)</f>
        <v>Chapter 38</v>
      </c>
    </row>
    <row r="75" customFormat="false" ht="15.75" hidden="false" customHeight="false" outlineLevel="0" collapsed="false">
      <c r="A75" s="6" t="n">
        <v>5</v>
      </c>
      <c r="B75" s="6" t="n">
        <v>38</v>
      </c>
      <c r="C75" s="7" t="s">
        <v>28</v>
      </c>
      <c r="D75" s="8" t="n">
        <v>584</v>
      </c>
      <c r="E75" s="7" t="n">
        <v>74</v>
      </c>
      <c r="F75" s="7" t="n">
        <v>1</v>
      </c>
      <c r="G75" s="9" t="n">
        <f aca="false">F75/SUM(F:F)</f>
        <v>0.0131578947368421</v>
      </c>
      <c r="H75" s="9" t="n">
        <f aca="false">D75/SUM($D:$D)</f>
        <v>0.00277958905869978</v>
      </c>
      <c r="I75" s="1" t="n">
        <f aca="false">IF(B75=B76,0,IF(B75=B74,D75+J74,D75))</f>
        <v>0</v>
      </c>
      <c r="J75" s="1" t="n">
        <f aca="false">IF(B75=B78,D75+J74,0)</f>
        <v>0</v>
      </c>
      <c r="K75" s="9" t="n">
        <f aca="false">I75/SUM($I:$I)</f>
        <v>0</v>
      </c>
      <c r="L75" s="1" t="n">
        <f aca="false">IF(B75=B74,0,IF(B75=B76,1+M76,1))</f>
        <v>0</v>
      </c>
      <c r="M75" s="1" t="n">
        <f aca="false">IF(B75=B74,1+M76,0)</f>
        <v>2</v>
      </c>
      <c r="N75" s="1" t="n">
        <f aca="false">IF(A75=A74,0,IF(A75=A76,1+O76,1))</f>
        <v>0</v>
      </c>
      <c r="O75" s="1" t="n">
        <f aca="false">IF(A75=A74,1+O78,0)</f>
        <v>1</v>
      </c>
      <c r="P75" s="1" t="s">
        <v>26</v>
      </c>
      <c r="Q75" s="1" t="str">
        <f aca="false">IF(OR(B75="Prologue",B75="Epilogue"),B75,"Chapter "&amp;B75)</f>
        <v>Chapter 38</v>
      </c>
    </row>
    <row r="76" customFormat="false" ht="15.75" hidden="false" customHeight="false" outlineLevel="0" collapsed="false">
      <c r="A76" s="6" t="n">
        <v>5</v>
      </c>
      <c r="B76" s="6" t="n">
        <v>38</v>
      </c>
      <c r="C76" s="7" t="s">
        <v>19</v>
      </c>
      <c r="D76" s="8" t="n">
        <v>3795</v>
      </c>
      <c r="E76" s="7" t="n">
        <v>75</v>
      </c>
      <c r="F76" s="7" t="n">
        <v>1</v>
      </c>
      <c r="G76" s="9" t="n">
        <f aca="false">F76/SUM(F:F)</f>
        <v>0.0131578947368421</v>
      </c>
      <c r="H76" s="9" t="n">
        <f aca="false">D76/SUM($D:$D)</f>
        <v>0.0180625693112426</v>
      </c>
      <c r="I76" s="8" t="n">
        <f aca="false">IF(B76=B77,0,IF(B76=B75,D76+J75,D76))</f>
        <v>3795</v>
      </c>
      <c r="J76" s="1" t="n">
        <f aca="false">IF(B76=B79,D76+J75,0)</f>
        <v>0</v>
      </c>
      <c r="K76" s="9" t="n">
        <f aca="false">I76/SUM($I:$I)</f>
        <v>0.0181439178431926</v>
      </c>
      <c r="L76" s="1" t="n">
        <f aca="false">IF(B76=B75,0,IF(B76=B77,1+M77,1))</f>
        <v>0</v>
      </c>
      <c r="M76" s="1" t="n">
        <f aca="false">IF(B76=B75,1+M77,0)</f>
        <v>1</v>
      </c>
      <c r="N76" s="1" t="n">
        <f aca="false">IF(A76=A75,0,IF(A76=A77,1+O77,1))</f>
        <v>0</v>
      </c>
      <c r="O76" s="1" t="n">
        <f aca="false">IF(A76=A75,1+O79,0)</f>
        <v>1</v>
      </c>
      <c r="P76" s="1" t="s">
        <v>26</v>
      </c>
      <c r="Q76" s="1" t="str">
        <f aca="false">IF(OR(B76="Prologue",B76="Epilogue"),B76,"Chapter "&amp;B76)</f>
        <v>Chapter 38</v>
      </c>
    </row>
    <row r="77" customFormat="false" ht="15.75" hidden="false" customHeight="false" outlineLevel="0" collapsed="false">
      <c r="A77" s="6" t="s">
        <v>29</v>
      </c>
      <c r="B77" s="6" t="s">
        <v>29</v>
      </c>
      <c r="C77" s="7" t="s">
        <v>19</v>
      </c>
      <c r="D77" s="8" t="n">
        <v>3609</v>
      </c>
      <c r="E77" s="7" t="n">
        <v>76</v>
      </c>
      <c r="F77" s="7" t="n">
        <v>1</v>
      </c>
      <c r="G77" s="9" t="n">
        <f aca="false">F77/SUM(F:F)</f>
        <v>0.0131578947368421</v>
      </c>
      <c r="H77" s="9" t="n">
        <f aca="false">D77/SUM($D:$D)</f>
        <v>0.0171772892343279</v>
      </c>
      <c r="I77" s="8" t="n">
        <f aca="false">IF(B77=B78,0,IF(B77=B76,D77+J76,D77))</f>
        <v>3609</v>
      </c>
      <c r="J77" s="1" t="n">
        <f aca="false">IF(B77=B80,D77+J76,0)</f>
        <v>0</v>
      </c>
      <c r="K77" s="9" t="n">
        <f aca="false">I77/SUM($I:$I)</f>
        <v>0.0172546507236053</v>
      </c>
      <c r="L77" s="1" t="n">
        <f aca="false">IF(B77=B76,0,IF(B77=B78,1+M78,1))</f>
        <v>1</v>
      </c>
      <c r="M77" s="1" t="n">
        <f aca="false">IF(B77=B76,1+M78,0)</f>
        <v>0</v>
      </c>
      <c r="N77" s="1" t="n">
        <f aca="false">IF(A77=A76,0,IF(A77=A78,1+O78,1))</f>
        <v>1</v>
      </c>
      <c r="O77" s="1" t="n">
        <f aca="false">IF(A77=A76,1+O80,0)</f>
        <v>0</v>
      </c>
      <c r="Q77" s="1" t="str">
        <f aca="false">IF(OR(B77="Prologue",B77="Epilogue"),B77,"Chapter "&amp;B77)</f>
        <v>Epilogue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2</v>
      </c>
      <c r="B1" s="11" t="s">
        <v>30</v>
      </c>
      <c r="C1" s="12" t="s">
        <v>31</v>
      </c>
      <c r="D1" s="12" t="s">
        <v>32</v>
      </c>
      <c r="E1" s="13" t="s">
        <v>33</v>
      </c>
    </row>
    <row r="2" customFormat="false" ht="15.75" hidden="false" customHeight="false" outlineLevel="0" collapsed="false">
      <c r="A2" s="14" t="s">
        <v>67</v>
      </c>
      <c r="B2" s="15" t="n">
        <v>8</v>
      </c>
      <c r="C2" s="16" t="n">
        <v>0.222222222222222</v>
      </c>
      <c r="D2" s="17" t="n">
        <v>14780</v>
      </c>
      <c r="E2" s="18" t="n">
        <v>0.156150952964544</v>
      </c>
      <c r="G2" s="1" t="str">
        <f aca="false">"|-"&amp;CHAR(13)&amp;"| [["&amp;A2&amp;"]]"&amp;CHAR(13)&amp;"| align="&amp;CHAR(34)&amp;"right"&amp;CHAR(34)&amp;" | "&amp;B2&amp;CHAR(13)&amp;"| align="&amp;CHAR(34)&amp;"right"&amp;CHAR(34)&amp;" | "&amp;ROUND(100*C2,2)&amp;"%"&amp;CHAR(13)&amp;"| align="&amp;CHAR(34)&amp;"right"&amp;CHAR(34)&amp;" | "&amp;TEXT(D2,"#,###")&amp;CHAR(13)&amp;"| align="&amp;CHAR(34)&amp;"right"&amp;CHAR(34)&amp;" | "&amp;ROUND(100*E2,2)&amp;"%"&amp;CHAR(13)&amp;CHAR(13)</f>
        <v>|-| [[Wax]]| align="right" | 21| align="right" | 58.33%| align="right" | 64,222| align="right" | 67.85%</v>
      </c>
    </row>
    <row r="3" customFormat="false" ht="15.75" hidden="false" customHeight="false" outlineLevel="0" collapsed="false">
      <c r="A3" s="19" t="s">
        <v>69</v>
      </c>
      <c r="B3" s="20" t="n">
        <v>3</v>
      </c>
      <c r="C3" s="21" t="n">
        <v>0.0833333333333334</v>
      </c>
      <c r="D3" s="22" t="n">
        <v>6894</v>
      </c>
      <c r="E3" s="23" t="n">
        <v>0.0728352279930694</v>
      </c>
      <c r="G3" s="1" t="str">
        <f aca="false">"|-"&amp;CHAR(13)&amp;"| [["&amp;A3&amp;"]]"&amp;CHAR(13)&amp;"| align="&amp;CHAR(34)&amp;"right"&amp;CHAR(34)&amp;" | "&amp;B3&amp;CHAR(13)&amp;"| align="&amp;CHAR(34)&amp;"right"&amp;CHAR(34)&amp;" | "&amp;ROUND(100*C3,2)&amp;"%"&amp;CHAR(13)&amp;"| align="&amp;CHAR(34)&amp;"right"&amp;CHAR(34)&amp;" | "&amp;TEXT(D3,"#,###")&amp;CHAR(13)&amp;"| align="&amp;CHAR(34)&amp;"right"&amp;CHAR(34)&amp;" | "&amp;ROUND(100*E3,2)&amp;"%"&amp;CHAR(13)&amp;CHAR(13)</f>
        <v>|-| [[Marasi]]| align="right" | 8| align="right" | 22.22%| align="right" | 14,780| align="right" | 15.62%</v>
      </c>
    </row>
    <row r="4" customFormat="false" ht="15.75" hidden="false" customHeight="false" outlineLevel="0" collapsed="false">
      <c r="A4" s="19" t="s">
        <v>66</v>
      </c>
      <c r="B4" s="20" t="n">
        <v>21</v>
      </c>
      <c r="C4" s="21" t="n">
        <v>0.583333333335556</v>
      </c>
      <c r="D4" s="22" t="n">
        <v>64222</v>
      </c>
      <c r="E4" s="23" t="n">
        <v>0.678506529180577</v>
      </c>
      <c r="G4" s="1" t="str">
        <f aca="false">"|-"&amp;CHAR(13)&amp;"| [["&amp;A4&amp;"]]"&amp;CHAR(13)&amp;"| align="&amp;CHAR(34)&amp;"right"&amp;CHAR(34)&amp;" | "&amp;B4&amp;CHAR(13)&amp;"| align="&amp;CHAR(34)&amp;"right"&amp;CHAR(34)&amp;" | "&amp;ROUND(100*C4,2)&amp;"%"&amp;CHAR(13)&amp;"| align="&amp;CHAR(34)&amp;"right"&amp;CHAR(34)&amp;" | "&amp;TEXT(D4,"#,###")&amp;CHAR(13)&amp;"| align="&amp;CHAR(34)&amp;"right"&amp;CHAR(34)&amp;" | "&amp;ROUND(100*E4,2)&amp;"%"&amp;CHAR(13)&amp;CHAR(13)</f>
        <v>|-| [[Wayne]]| align="right" | 4| align="right" | 11.11%| align="right" | 8,756| align="right" | 9.25%</v>
      </c>
    </row>
    <row r="5" customFormat="false" ht="15.75" hidden="false" customHeight="false" outlineLevel="0" collapsed="false">
      <c r="A5" s="19" t="s">
        <v>68</v>
      </c>
      <c r="B5" s="20" t="n">
        <v>4</v>
      </c>
      <c r="C5" s="21" t="n">
        <v>0.111111111111111</v>
      </c>
      <c r="D5" s="22" t="n">
        <v>8756</v>
      </c>
      <c r="E5" s="23" t="n">
        <v>0.0925072898618095</v>
      </c>
      <c r="G5" s="1" t="str">
        <f aca="false">"|-"&amp;CHAR(13)&amp;"| [["&amp;A5&amp;"]]"&amp;CHAR(13)&amp;"| align="&amp;CHAR(34)&amp;"right"&amp;CHAR(34)&amp;" | "&amp;B5&amp;CHAR(13)&amp;"| align="&amp;CHAR(34)&amp;"right"&amp;CHAR(34)&amp;" | "&amp;ROUND(100*C5,2)&amp;"%"&amp;CHAR(13)&amp;"| align="&amp;CHAR(34)&amp;"right"&amp;CHAR(34)&amp;" | "&amp;TEXT(D5,"#,###")&amp;CHAR(13)&amp;"| align="&amp;CHAR(34)&amp;"right"&amp;CHAR(34)&amp;" | "&amp;ROUND(100*E5,2)&amp;"%"&amp;CHAR(13)&amp;CHAR(13)</f>
        <v>|-| [[Miles]]| align="right" | 3| align="right" | 8.33%| align="right" | 6,894| align="right" | 7.28%</v>
      </c>
    </row>
    <row r="6" customFormat="false" ht="15.75" hidden="false" customHeight="false" outlineLevel="0" collapsed="false">
      <c r="A6" s="19" t="s">
        <v>64</v>
      </c>
      <c r="B6" s="33"/>
      <c r="C6" s="34"/>
      <c r="D6" s="34"/>
      <c r="E6" s="35"/>
    </row>
    <row r="7" customFormat="false" ht="15.75" hidden="false" customHeight="false" outlineLevel="0" collapsed="false">
      <c r="A7" s="28" t="s">
        <v>34</v>
      </c>
      <c r="B7" s="29" t="n">
        <v>36</v>
      </c>
      <c r="C7" s="30" t="n">
        <v>1.00000000000222</v>
      </c>
      <c r="D7" s="31" t="n">
        <v>94652</v>
      </c>
      <c r="E7" s="3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false" hidden="true" outlineLevel="0" max="10" min="10" style="1" width="12.63"/>
    <col collapsed="false" customWidth="false" hidden="true" outlineLevel="0" max="13" min="13" style="1" width="12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35</v>
      </c>
      <c r="F1" s="4" t="s">
        <v>5</v>
      </c>
      <c r="G1" s="4" t="s">
        <v>36</v>
      </c>
      <c r="H1" s="3" t="s">
        <v>37</v>
      </c>
      <c r="I1" s="3" t="s">
        <v>8</v>
      </c>
      <c r="J1" s="3" t="s">
        <v>9</v>
      </c>
      <c r="K1" s="3" t="s">
        <v>38</v>
      </c>
      <c r="L1" s="3" t="s">
        <v>39</v>
      </c>
      <c r="M1" s="3" t="s">
        <v>9</v>
      </c>
      <c r="N1" s="3" t="s">
        <v>40</v>
      </c>
      <c r="O1" s="3" t="s">
        <v>9</v>
      </c>
      <c r="P1" s="5"/>
      <c r="Q1" s="5"/>
      <c r="R1" s="5"/>
      <c r="S1" s="5"/>
    </row>
    <row r="2" customFormat="false" ht="15.75" hidden="false" customHeight="false" outlineLevel="0" collapsed="false">
      <c r="A2" s="6"/>
      <c r="B2" s="6" t="s">
        <v>15</v>
      </c>
      <c r="C2" s="7" t="s">
        <v>66</v>
      </c>
      <c r="D2" s="8" t="n">
        <v>4911</v>
      </c>
      <c r="E2" s="1" t="n">
        <v>1</v>
      </c>
      <c r="F2" s="7" t="n">
        <v>1</v>
      </c>
      <c r="G2" s="9" t="n">
        <f aca="false">F2/SUM($F:$F)</f>
        <v>0.01428571429</v>
      </c>
      <c r="H2" s="9" t="n">
        <f aca="false">D2/SUM($D:$D)</f>
        <v>0.0446377443896054</v>
      </c>
      <c r="I2" s="8" t="n">
        <f aca="false">IF(B2=B3,0,IF(B2=B1,D2+J1,D2))</f>
        <v>4911</v>
      </c>
      <c r="J2" s="8" t="n">
        <f aca="false">D2</f>
        <v>4911</v>
      </c>
      <c r="K2" s="9" t="n">
        <f aca="false">I2/SUM($I:$I)</f>
        <v>0.0446377443896054</v>
      </c>
      <c r="L2" s="1" t="n">
        <f aca="false">IF(B2=B1,0,IF(B2=B3,1+M3,1))</f>
        <v>1</v>
      </c>
      <c r="M2" s="1" t="n">
        <f aca="false">IF(B2=B1,1+M3,0)</f>
        <v>0</v>
      </c>
      <c r="N2" s="1" t="n">
        <f aca="false">IF(A2=A1,0,IF(A2=A3,1+O3,1))</f>
        <v>70</v>
      </c>
      <c r="O2" s="1" t="n">
        <f aca="false">IF(A2=A1,1+O3,0)</f>
        <v>0</v>
      </c>
      <c r="Q2" s="1" t="str">
        <f aca="false">IF(OR(B2="Prologue",B2="Epilogue"),B2,"Chapter "&amp;B2)</f>
        <v>Prologue</v>
      </c>
      <c r="R2" s="1" t="str">
        <f aca="false">Q2</f>
        <v>Prologue</v>
      </c>
      <c r="S2" s="1" t="str">
        <f aca="false">"|-"&amp;CHAR(13)&amp;IF(AND(P2&lt;&gt;"",N2&lt;&gt;0),"| colspan="&amp;CHAR(34)&amp;4&amp;CHAR(34)&amp;" align="&amp;CHAR(34)&amp;"center"&amp;CHAR(34)&amp;" | '''"&amp;P2&amp;"'''"&amp;CHAR(13)&amp;"|-"&amp;CHAR(13),"")&amp;IF(L2&gt;1,"| rowspan="&amp;CHAR(34)&amp;L2&amp;CHAR(34)&amp;"| [[Summary:Shadows of Self#"&amp;Q2&amp;"|"&amp;R2&amp;"]] || ",IF(L2=1,"| [[Summary:Shadows of Self#"&amp;Q2&amp;"|"&amp;R2&amp;"]] || ","| "))&amp;"[["&amp;IF(C2="Dalinar Kholin (flashback)","Dalinar Kholin",C2)&amp;"]] "&amp;IF(C2="Dalinar Kholin (flashback)","(flashback)","")&amp;" || "&amp;TEXT(D2,"#,###")&amp;" || "&amp;ROUND(100*H2,2)&amp;"%"</f>
        <v>|-| [[Summary:Shadows of Self#Prologue|Prologue]] || [[Wax]]  || 4,911 || 4.46%</v>
      </c>
    </row>
    <row r="3" customFormat="false" ht="15.75" hidden="false" customHeight="false" outlineLevel="0" collapsed="false">
      <c r="A3" s="6"/>
      <c r="B3" s="6" t="n">
        <v>1</v>
      </c>
      <c r="C3" s="7" t="s">
        <v>70</v>
      </c>
      <c r="D3" s="8" t="n">
        <v>1858</v>
      </c>
      <c r="E3" s="1" t="n">
        <v>2</v>
      </c>
      <c r="F3" s="7" t="n">
        <v>1</v>
      </c>
      <c r="G3" s="9" t="n">
        <f aca="false">F3/SUM(F:F)</f>
        <v>0.0142857142857143</v>
      </c>
      <c r="H3" s="9" t="n">
        <f aca="false">D3/SUM($D:$D)</f>
        <v>0.0168879920740963</v>
      </c>
      <c r="I3" s="8" t="n">
        <f aca="false">IF(B3=B4,0,IF(B3=B2,D3+J2,D3))</f>
        <v>1858</v>
      </c>
      <c r="J3" s="8" t="n">
        <f aca="false">J2+D3</f>
        <v>6769</v>
      </c>
      <c r="K3" s="9" t="n">
        <f aca="false">I3/SUM($I:$I)</f>
        <v>0.0168879920740963</v>
      </c>
      <c r="L3" s="1" t="n">
        <f aca="false">IF(B3=B2,0,IF(B3=B4,1+M4,1))</f>
        <v>1</v>
      </c>
      <c r="M3" s="1" t="n">
        <f aca="false">IF(B3=B2,1+M4,0)</f>
        <v>0</v>
      </c>
      <c r="N3" s="1" t="n">
        <f aca="false">IF(A3=A2,0,IF(A3=A4,1+O4,1))</f>
        <v>0</v>
      </c>
      <c r="O3" s="1" t="n">
        <f aca="false">IF(A3=A2,1+O4,0)</f>
        <v>69</v>
      </c>
      <c r="Q3" s="1" t="str">
        <f aca="false">IF(OR(B3="Prologue",B3="Epilogue"),B3,"Chapter "&amp;B3)</f>
        <v>Chapter 1</v>
      </c>
      <c r="R3" s="1" t="str">
        <f aca="false">Q3</f>
        <v>Chapter 1</v>
      </c>
      <c r="S3" s="1" t="str">
        <f aca="false">"|-"&amp;CHAR(13)&amp;IF(AND(P3&lt;&gt;"",N3&lt;&gt;0),"| colspan="&amp;CHAR(34)&amp;4&amp;CHAR(34)&amp;" align="&amp;CHAR(34)&amp;"center"&amp;CHAR(34)&amp;" | '''"&amp;P3&amp;"'''"&amp;CHAR(13)&amp;"|-"&amp;CHAR(13),"")&amp;IF(L3&gt;1,"| rowspan="&amp;CHAR(34)&amp;L3&amp;CHAR(34)&amp;"| [[Summary:Shadows of Self#"&amp;Q3&amp;"|"&amp;R3&amp;"]] || ",IF(L3=1,"| [[Summary:Shadows of Self#"&amp;Q3&amp;"|"&amp;R3&amp;"]] || ","| "))&amp;"[["&amp;IF(C3="Dalinar Kholin (flashback)","Dalinar Kholin",C3)&amp;"]] "&amp;IF(C3="Dalinar Kholin (flashback)","(flashback)","")&amp;" || "&amp;TEXT(D3,"#,###")&amp;" || "&amp;ROUND(100*H3,2)&amp;"%"</f>
        <v>|-| [[Summary:Shadows of Self#Chapter 1|Chapter 1]] || [[Winsting]]  || 1,858 || 1.69%</v>
      </c>
    </row>
    <row r="4" customFormat="false" ht="15.75" hidden="false" customHeight="false" outlineLevel="0" collapsed="false">
      <c r="A4" s="6"/>
      <c r="B4" s="6" t="n">
        <v>2</v>
      </c>
      <c r="C4" s="7" t="s">
        <v>66</v>
      </c>
      <c r="D4" s="8" t="n">
        <v>3595</v>
      </c>
      <c r="E4" s="1" t="n">
        <v>3</v>
      </c>
      <c r="F4" s="7" t="n">
        <v>1</v>
      </c>
      <c r="G4" s="9" t="n">
        <f aca="false">F4/SUM(F:F)</f>
        <v>0.0142857142857143</v>
      </c>
      <c r="H4" s="9" t="n">
        <f aca="false">D4/SUM($D:$D)</f>
        <v>0.0326761741153801</v>
      </c>
      <c r="I4" s="8" t="n">
        <f aca="false">IF(B4=B5,0,IF(B4=B3,D4+J3,D4))</f>
        <v>3595</v>
      </c>
      <c r="J4" s="1" t="n">
        <f aca="false">IF(B4=B5,D4+J3,0)</f>
        <v>0</v>
      </c>
      <c r="K4" s="9" t="n">
        <f aca="false">I4/SUM($I:$I)</f>
        <v>0.0326761741153801</v>
      </c>
      <c r="L4" s="1" t="n">
        <f aca="false">IF(B4=B3,0,IF(B4=B5,1+M5,1))</f>
        <v>1</v>
      </c>
      <c r="M4" s="1" t="n">
        <f aca="false">IF(B4=B3,1+M5,0)</f>
        <v>0</v>
      </c>
      <c r="N4" s="1" t="n">
        <f aca="false">IF(A4=A3,0,IF(A4=A5,1+O5,1))</f>
        <v>0</v>
      </c>
      <c r="O4" s="1" t="n">
        <f aca="false">IF(A4=A3,1+O5,0)</f>
        <v>68</v>
      </c>
      <c r="Q4" s="1" t="str">
        <f aca="false">IF(OR(B4="Prologue",B4="Epilogue"),B4,"Chapter "&amp;B4)</f>
        <v>Chapter 2</v>
      </c>
      <c r="R4" s="1" t="str">
        <f aca="false">Q4</f>
        <v>Chapter 2</v>
      </c>
      <c r="S4" s="1" t="str">
        <f aca="false">"|-"&amp;CHAR(13)&amp;IF(AND(P4&lt;&gt;"",N4&lt;&gt;0),"| colspan="&amp;CHAR(34)&amp;4&amp;CHAR(34)&amp;" align="&amp;CHAR(34)&amp;"center"&amp;CHAR(34)&amp;" | '''"&amp;P4&amp;"'''"&amp;CHAR(13)&amp;"|-"&amp;CHAR(13),"")&amp;IF(L4&gt;1,"| rowspan="&amp;CHAR(34)&amp;L4&amp;CHAR(34)&amp;"| [[Summary:Shadows of Self#"&amp;Q4&amp;"|"&amp;R4&amp;"]] || ",IF(L4=1,"| [[Summary:Shadows of Self#"&amp;Q4&amp;"|"&amp;R4&amp;"]] || ","| "))&amp;"[["&amp;IF(C4="Dalinar Kholin (flashback)","Dalinar Kholin",C4)&amp;"]] "&amp;IF(C4="Dalinar Kholin (flashback)","(flashback)","")&amp;" || "&amp;TEXT(D4,"#,###")&amp;" || "&amp;ROUND(100*H4,2)&amp;"%"</f>
        <v>|-| [[Summary:Shadows of Self#Chapter 2|Chapter 2]] || [[Wax]]  || 3,595 || 3.27%</v>
      </c>
    </row>
    <row r="5" customFormat="false" ht="15.75" hidden="false" customHeight="false" outlineLevel="0" collapsed="false">
      <c r="A5" s="6"/>
      <c r="B5" s="6" t="n">
        <v>3</v>
      </c>
      <c r="C5" s="7" t="s">
        <v>68</v>
      </c>
      <c r="D5" s="8" t="n">
        <v>2171</v>
      </c>
      <c r="E5" s="1" t="n">
        <v>4</v>
      </c>
      <c r="F5" s="7" t="n">
        <v>1</v>
      </c>
      <c r="G5" s="9" t="n">
        <f aca="false">F5/SUM(F:F)</f>
        <v>0.0142857142857143</v>
      </c>
      <c r="H5" s="9" t="n">
        <f aca="false">D5/SUM($D:$D)</f>
        <v>0.0197329552168262</v>
      </c>
      <c r="I5" s="1" t="n">
        <f aca="false">IF(B5=B6,0,IF(B5=B4,D5+J4,D5))</f>
        <v>0</v>
      </c>
      <c r="J5" s="8" t="n">
        <f aca="false">IF(B5=B6,D5+J4,0)</f>
        <v>2171</v>
      </c>
      <c r="K5" s="9" t="n">
        <f aca="false">I5/SUM($I:$I)</f>
        <v>0</v>
      </c>
      <c r="L5" s="1" t="n">
        <f aca="false">IF(B5=B4,0,IF(B5=B6,1+M6,1))</f>
        <v>2</v>
      </c>
      <c r="M5" s="1" t="n">
        <f aca="false">IF(B5=B4,1+M6,0)</f>
        <v>0</v>
      </c>
      <c r="N5" s="1" t="n">
        <f aca="false">IF(A5=A4,0,IF(A5=A6,1+O6,1))</f>
        <v>0</v>
      </c>
      <c r="O5" s="1" t="n">
        <f aca="false">IF(A5=A4,1+O6,0)</f>
        <v>67</v>
      </c>
      <c r="Q5" s="1" t="str">
        <f aca="false">IF(OR(B5="Prologue",B5="Epilogue"),B5,"Chapter "&amp;B5)</f>
        <v>Chapter 3</v>
      </c>
      <c r="R5" s="1" t="str">
        <f aca="false">Q5</f>
        <v>Chapter 3</v>
      </c>
      <c r="S5" s="1" t="str">
        <f aca="false">"|-"&amp;CHAR(13)&amp;IF(AND(P5&lt;&gt;"",N5&lt;&gt;0),"| colspan="&amp;CHAR(34)&amp;4&amp;CHAR(34)&amp;" align="&amp;CHAR(34)&amp;"center"&amp;CHAR(34)&amp;" | '''"&amp;P5&amp;"'''"&amp;CHAR(13)&amp;"|-"&amp;CHAR(13),"")&amp;IF(L5&gt;1,"| rowspan="&amp;CHAR(34)&amp;L5&amp;CHAR(34)&amp;"| [[Summary:Shadows of Self#"&amp;Q5&amp;"|"&amp;R5&amp;"]] || ",IF(L5=1,"| [[Summary:Shadows of Self#"&amp;Q5&amp;"|"&amp;R5&amp;"]] || ","| "))&amp;"[["&amp;IF(C5="Dalinar Kholin (flashback)","Dalinar Kholin",C5)&amp;"]] "&amp;IF(C5="Dalinar Kholin (flashback)","(flashback)","")&amp;" || "&amp;TEXT(D5,"#,###")&amp;" || "&amp;ROUND(100*H5,2)&amp;"%"</f>
        <v>|-| rowspan="2"| [[Summary:Shadows of Self#Chapter 3|Chapter 3]] || [[Wayne]]  || 2,171 || 1.97%</v>
      </c>
    </row>
    <row r="6" customFormat="false" ht="15.75" hidden="false" customHeight="false" outlineLevel="0" collapsed="false">
      <c r="A6" s="6"/>
      <c r="B6" s="6" t="n">
        <v>3</v>
      </c>
      <c r="C6" s="7" t="s">
        <v>66</v>
      </c>
      <c r="D6" s="8" t="n">
        <v>1991</v>
      </c>
      <c r="E6" s="1" t="n">
        <v>5</v>
      </c>
      <c r="F6" s="7" t="n">
        <v>1</v>
      </c>
      <c r="G6" s="9" t="n">
        <f aca="false">F6/SUM(F:F)</f>
        <v>0.0142857142857143</v>
      </c>
      <c r="H6" s="9" t="n">
        <f aca="false">D6/SUM($D:$D)</f>
        <v>0.0180968741762786</v>
      </c>
      <c r="I6" s="8" t="n">
        <f aca="false">IF(B6=B7,0,IF(B6=B5,D6+J5,D6))</f>
        <v>4162</v>
      </c>
      <c r="J6" s="1" t="n">
        <f aca="false">IF(B6=B7,D6+J5,0)</f>
        <v>0</v>
      </c>
      <c r="K6" s="9" t="n">
        <f aca="false">I6/SUM($I:$I)</f>
        <v>0.0378298293931048</v>
      </c>
      <c r="L6" s="1" t="n">
        <f aca="false">IF(B6=B5,0,IF(B6=B7,1+M7,1))</f>
        <v>0</v>
      </c>
      <c r="M6" s="1" t="n">
        <f aca="false">IF(B6=B5,1+M7,0)</f>
        <v>1</v>
      </c>
      <c r="N6" s="1" t="n">
        <f aca="false">IF(A6=A5,0,IF(A6=A7,1+O7,1))</f>
        <v>0</v>
      </c>
      <c r="O6" s="1" t="n">
        <f aca="false">IF(A6=A5,1+O7,0)</f>
        <v>66</v>
      </c>
      <c r="Q6" s="1" t="str">
        <f aca="false">IF(OR(B6="Prologue",B6="Epilogue"),B6,"Chapter "&amp;B6)</f>
        <v>Chapter 3</v>
      </c>
      <c r="R6" s="1" t="str">
        <f aca="false">Q6</f>
        <v>Chapter 3</v>
      </c>
      <c r="S6" s="1" t="str">
        <f aca="false">"|-"&amp;CHAR(13)&amp;IF(AND(P6&lt;&gt;"",N6&lt;&gt;0),"| colspan="&amp;CHAR(34)&amp;4&amp;CHAR(34)&amp;" align="&amp;CHAR(34)&amp;"center"&amp;CHAR(34)&amp;" | '''"&amp;P6&amp;"'''"&amp;CHAR(13)&amp;"|-"&amp;CHAR(13),"")&amp;IF(L6&gt;1,"| rowspan="&amp;CHAR(34)&amp;L6&amp;CHAR(34)&amp;"| [[Summary:Shadows of Self#"&amp;Q6&amp;"|"&amp;R6&amp;"]] || ",IF(L6=1,"| [[Summary:Shadows of Self#"&amp;Q6&amp;"|"&amp;R6&amp;"]] || ","| "))&amp;"[["&amp;IF(C6="Dalinar Kholin (flashback)","Dalinar Kholin",C6)&amp;"]] "&amp;IF(C6="Dalinar Kholin (flashback)","(flashback)","")&amp;" || "&amp;TEXT(D6,"#,###")&amp;" || "&amp;ROUND(100*H6,2)&amp;"%"</f>
        <v>|-| [[Wax]]  || 1,991 || 1.81%</v>
      </c>
    </row>
    <row r="7" customFormat="false" ht="15.75" hidden="false" customHeight="false" outlineLevel="0" collapsed="false">
      <c r="A7" s="6"/>
      <c r="B7" s="6" t="n">
        <v>4</v>
      </c>
      <c r="C7" s="7" t="s">
        <v>66</v>
      </c>
      <c r="D7" s="8" t="n">
        <v>838</v>
      </c>
      <c r="E7" s="1" t="n">
        <v>6</v>
      </c>
      <c r="F7" s="7" t="n">
        <v>1</v>
      </c>
      <c r="G7" s="9" t="n">
        <f aca="false">F7/SUM(F:F)</f>
        <v>0.0142857142857143</v>
      </c>
      <c r="H7" s="9" t="n">
        <f aca="false">D7/SUM($D:$D)</f>
        <v>0.00761686617766022</v>
      </c>
      <c r="I7" s="1" t="n">
        <f aca="false">IF(B7=B8,0,IF(B7=B6,D7+J6,D7))</f>
        <v>0</v>
      </c>
      <c r="J7" s="8" t="n">
        <f aca="false">IF(B7=B8,D7+J6,0)</f>
        <v>838</v>
      </c>
      <c r="K7" s="9" t="n">
        <f aca="false">I7/SUM($I:$I)</f>
        <v>0</v>
      </c>
      <c r="L7" s="1" t="n">
        <f aca="false">IF(B7=B6,0,IF(B7=B8,1+M8,1))</f>
        <v>2</v>
      </c>
      <c r="M7" s="1" t="n">
        <f aca="false">IF(B7=B6,1+M8,0)</f>
        <v>0</v>
      </c>
      <c r="N7" s="1" t="n">
        <f aca="false">IF(A7=A6,0,IF(A7=A8,1+O8,1))</f>
        <v>0</v>
      </c>
      <c r="O7" s="1" t="n">
        <f aca="false">IF(A7=A6,1+O8,0)</f>
        <v>65</v>
      </c>
      <c r="Q7" s="1" t="str">
        <f aca="false">IF(OR(B7="Prologue",B7="Epilogue"),B7,"Chapter "&amp;B7)</f>
        <v>Chapter 4</v>
      </c>
      <c r="R7" s="1" t="str">
        <f aca="false">Q7</f>
        <v>Chapter 4</v>
      </c>
      <c r="S7" s="1" t="str">
        <f aca="false">"|-"&amp;CHAR(13)&amp;IF(AND(P7&lt;&gt;"",N7&lt;&gt;0),"| colspan="&amp;CHAR(34)&amp;4&amp;CHAR(34)&amp;" align="&amp;CHAR(34)&amp;"center"&amp;CHAR(34)&amp;" | '''"&amp;P7&amp;"'''"&amp;CHAR(13)&amp;"|-"&amp;CHAR(13),"")&amp;IF(L7&gt;1,"| rowspan="&amp;CHAR(34)&amp;L7&amp;CHAR(34)&amp;"| [[Summary:Shadows of Self#"&amp;Q7&amp;"|"&amp;R7&amp;"]] || ",IF(L7=1,"| [[Summary:Shadows of Self#"&amp;Q7&amp;"|"&amp;R7&amp;"]] || ","| "))&amp;"[["&amp;IF(C7="Dalinar Kholin (flashback)","Dalinar Kholin",C7)&amp;"]] "&amp;IF(C7="Dalinar Kholin (flashback)","(flashback)","")&amp;" || "&amp;TEXT(D7,"#,###")&amp;" || "&amp;ROUND(100*H7,2)&amp;"%"</f>
        <v>|-| rowspan="2"| [[Summary:Shadows of Self#Chapter 4|Chapter 4]] || [[Wax]]  || 838 || 0.76%</v>
      </c>
    </row>
    <row r="8" customFormat="false" ht="15.75" hidden="false" customHeight="false" outlineLevel="0" collapsed="false">
      <c r="A8" s="6"/>
      <c r="B8" s="6" t="n">
        <v>4</v>
      </c>
      <c r="C8" s="7" t="s">
        <v>67</v>
      </c>
      <c r="D8" s="8" t="n">
        <v>3167</v>
      </c>
      <c r="E8" s="1" t="n">
        <v>7</v>
      </c>
      <c r="F8" s="7" t="n">
        <v>1</v>
      </c>
      <c r="G8" s="9" t="n">
        <f aca="false">F8/SUM(F:F)</f>
        <v>0.0142857142857143</v>
      </c>
      <c r="H8" s="9" t="n">
        <f aca="false">D8/SUM($D:$D)</f>
        <v>0.0287859369745226</v>
      </c>
      <c r="I8" s="8" t="n">
        <f aca="false">IF(B8=B9,0,IF(B8=B7,D8+J7,D8))</f>
        <v>4005</v>
      </c>
      <c r="J8" s="1" t="n">
        <f aca="false">IF(B8=B9,D8+J7,0)</f>
        <v>0</v>
      </c>
      <c r="K8" s="9" t="n">
        <f aca="false">I8/SUM($I:$I)</f>
        <v>0.0364028031521828</v>
      </c>
      <c r="L8" s="1" t="n">
        <f aca="false">IF(B8=B7,0,IF(B8=B9,1+M9,1))</f>
        <v>0</v>
      </c>
      <c r="M8" s="1" t="n">
        <f aca="false">IF(B8=B7,1+M9,0)</f>
        <v>1</v>
      </c>
      <c r="N8" s="1" t="n">
        <f aca="false">IF(A8=A7,0,IF(A8=A9,1+O9,1))</f>
        <v>0</v>
      </c>
      <c r="O8" s="1" t="n">
        <f aca="false">IF(A8=A7,1+O9,0)</f>
        <v>64</v>
      </c>
      <c r="Q8" s="1" t="str">
        <f aca="false">IF(OR(B8="Prologue",B8="Epilogue"),B8,"Chapter "&amp;B8)</f>
        <v>Chapter 4</v>
      </c>
      <c r="R8" s="1" t="str">
        <f aca="false">Q8</f>
        <v>Chapter 4</v>
      </c>
      <c r="S8" s="1" t="str">
        <f aca="false">"|-"&amp;CHAR(13)&amp;IF(AND(P8&lt;&gt;"",N8&lt;&gt;0),"| colspan="&amp;CHAR(34)&amp;4&amp;CHAR(34)&amp;" align="&amp;CHAR(34)&amp;"center"&amp;CHAR(34)&amp;" | '''"&amp;P8&amp;"'''"&amp;CHAR(13)&amp;"|-"&amp;CHAR(13),"")&amp;IF(L8&gt;1,"| rowspan="&amp;CHAR(34)&amp;L8&amp;CHAR(34)&amp;"| [[Summary:Shadows of Self#"&amp;Q8&amp;"|"&amp;R8&amp;"]] || ",IF(L8=1,"| [[Summary:Shadows of Self#"&amp;Q8&amp;"|"&amp;R8&amp;"]] || ","| "))&amp;"[["&amp;IF(C8="Dalinar Kholin (flashback)","Dalinar Kholin",C8)&amp;"]] "&amp;IF(C8="Dalinar Kholin (flashback)","(flashback)","")&amp;" || "&amp;TEXT(D8,"#,###")&amp;" || "&amp;ROUND(100*H8,2)&amp;"%"</f>
        <v>|-| [[Marasi]]  || 3,167 || 2.88%</v>
      </c>
    </row>
    <row r="9" customFormat="false" ht="15.75" hidden="false" customHeight="false" outlineLevel="0" collapsed="false">
      <c r="A9" s="6"/>
      <c r="B9" s="6" t="n">
        <v>5</v>
      </c>
      <c r="C9" s="7" t="s">
        <v>68</v>
      </c>
      <c r="D9" s="8" t="n">
        <v>1603</v>
      </c>
      <c r="E9" s="1" t="n">
        <v>8</v>
      </c>
      <c r="F9" s="7" t="n">
        <v>1</v>
      </c>
      <c r="G9" s="9" t="n">
        <f aca="false">F9/SUM(F:F)</f>
        <v>0.0142857142857143</v>
      </c>
      <c r="H9" s="9" t="n">
        <f aca="false">D9/SUM($D:$D)</f>
        <v>0.0145702105999873</v>
      </c>
      <c r="I9" s="1" t="n">
        <f aca="false">IF(B9=B10,0,IF(B9=B8,D9+J8,D9))</f>
        <v>0</v>
      </c>
      <c r="J9" s="8" t="n">
        <f aca="false">IF(B9=B10,D9+J8,0)</f>
        <v>1603</v>
      </c>
      <c r="K9" s="9" t="n">
        <f aca="false">I9/SUM($I:$I)</f>
        <v>0</v>
      </c>
      <c r="L9" s="1" t="n">
        <f aca="false">IF(B9=B8,0,IF(B9=B10,1+M10,1))</f>
        <v>6</v>
      </c>
      <c r="M9" s="1" t="n">
        <f aca="false">IF(B9=B8,1+M10,0)</f>
        <v>0</v>
      </c>
      <c r="N9" s="1" t="n">
        <f aca="false">IF(A9=A8,0,IF(A9=A10,1+O10,1))</f>
        <v>0</v>
      </c>
      <c r="O9" s="1" t="n">
        <f aca="false">IF(A9=A8,1+O10,0)</f>
        <v>63</v>
      </c>
      <c r="Q9" s="1" t="str">
        <f aca="false">IF(OR(B9="Prologue",B9="Epilogue"),B9,"Chapter "&amp;B9)</f>
        <v>Chapter 5</v>
      </c>
      <c r="R9" s="1" t="str">
        <f aca="false">Q9</f>
        <v>Chapter 5</v>
      </c>
      <c r="S9" s="1" t="str">
        <f aca="false">"|-"&amp;CHAR(13)&amp;IF(AND(P9&lt;&gt;"",N9&lt;&gt;0),"| colspan="&amp;CHAR(34)&amp;4&amp;CHAR(34)&amp;" align="&amp;CHAR(34)&amp;"center"&amp;CHAR(34)&amp;" | '''"&amp;P9&amp;"'''"&amp;CHAR(13)&amp;"|-"&amp;CHAR(13),"")&amp;IF(L9&gt;1,"| rowspan="&amp;CHAR(34)&amp;L9&amp;CHAR(34)&amp;"| [[Summary:Shadows of Self#"&amp;Q9&amp;"|"&amp;R9&amp;"]] || ",IF(L9=1,"| [[Summary:Shadows of Self#"&amp;Q9&amp;"|"&amp;R9&amp;"]] || ","| "))&amp;"[["&amp;IF(C9="Dalinar Kholin (flashback)","Dalinar Kholin",C9)&amp;"]] "&amp;IF(C9="Dalinar Kholin (flashback)","(flashback)","")&amp;" || "&amp;TEXT(D9,"#,###")&amp;" || "&amp;ROUND(100*H9,2)&amp;"%"</f>
        <v>|-| rowspan="6"| [[Summary:Shadows of Self#Chapter 5|Chapter 5]] || [[Wayne]]  || 1,603 || 1.46%</v>
      </c>
    </row>
    <row r="10" customFormat="false" ht="15.75" hidden="false" customHeight="false" outlineLevel="0" collapsed="false">
      <c r="A10" s="6"/>
      <c r="B10" s="6" t="n">
        <v>5</v>
      </c>
      <c r="C10" s="7" t="s">
        <v>67</v>
      </c>
      <c r="D10" s="8" t="n">
        <v>706</v>
      </c>
      <c r="E10" s="1" t="n">
        <v>9</v>
      </c>
      <c r="F10" s="7" t="n">
        <v>1</v>
      </c>
      <c r="G10" s="9" t="n">
        <f aca="false">F10/SUM(F:F)</f>
        <v>0.0142857142857143</v>
      </c>
      <c r="H10" s="9" t="n">
        <f aca="false">D10/SUM($D:$D)</f>
        <v>0.00641707341459203</v>
      </c>
      <c r="I10" s="1" t="n">
        <f aca="false">IF(B10=B11,0,IF(B10=B9,D10+J9,D10))</f>
        <v>0</v>
      </c>
      <c r="J10" s="8" t="n">
        <f aca="false">IF(B10=B11,D10+J9,0)</f>
        <v>2309</v>
      </c>
      <c r="K10" s="9" t="n">
        <f aca="false">I10/SUM($I:$I)</f>
        <v>0</v>
      </c>
      <c r="L10" s="1" t="n">
        <f aca="false">IF(B10=B9,0,IF(B10=B11,1+M11,1))</f>
        <v>0</v>
      </c>
      <c r="M10" s="1" t="n">
        <f aca="false">IF(B10=B9,1+M11,0)</f>
        <v>5</v>
      </c>
      <c r="N10" s="1" t="n">
        <f aca="false">IF(A10=A9,0,IF(A10=A11,1+O11,1))</f>
        <v>0</v>
      </c>
      <c r="O10" s="1" t="n">
        <f aca="false">IF(A10=A9,1+O11,0)</f>
        <v>62</v>
      </c>
      <c r="Q10" s="1" t="str">
        <f aca="false">IF(OR(B10="Prologue",B10="Epilogue"),B10,"Chapter "&amp;B10)</f>
        <v>Chapter 5</v>
      </c>
      <c r="R10" s="1" t="str">
        <f aca="false">Q10</f>
        <v>Chapter 5</v>
      </c>
      <c r="S10" s="1" t="str">
        <f aca="false">"|-"&amp;CHAR(13)&amp;IF(AND(P10&lt;&gt;"",N10&lt;&gt;0),"| colspan="&amp;CHAR(34)&amp;4&amp;CHAR(34)&amp;" align="&amp;CHAR(34)&amp;"center"&amp;CHAR(34)&amp;" | '''"&amp;P10&amp;"'''"&amp;CHAR(13)&amp;"|-"&amp;CHAR(13),"")&amp;IF(L10&gt;1,"| rowspan="&amp;CHAR(34)&amp;L10&amp;CHAR(34)&amp;"| [[Summary:Shadows of Self#"&amp;Q10&amp;"|"&amp;R10&amp;"]] || ",IF(L10=1,"| [[Summary:Shadows of Self#"&amp;Q10&amp;"|"&amp;R10&amp;"]] || ","| "))&amp;"[["&amp;IF(C10="Dalinar Kholin (flashback)","Dalinar Kholin",C10)&amp;"]] "&amp;IF(C10="Dalinar Kholin (flashback)","(flashback)","")&amp;" || "&amp;TEXT(D10,"#,###")&amp;" || "&amp;ROUND(100*H10,2)&amp;"%"</f>
        <v>|-| [[Marasi]]  || 706 || 0.64%</v>
      </c>
    </row>
    <row r="11" customFormat="false" ht="15.75" hidden="false" customHeight="false" outlineLevel="0" collapsed="false">
      <c r="A11" s="6"/>
      <c r="B11" s="6" t="n">
        <v>5</v>
      </c>
      <c r="C11" s="7" t="s">
        <v>66</v>
      </c>
      <c r="D11" s="8" t="n">
        <v>741</v>
      </c>
      <c r="E11" s="1" t="n">
        <v>10</v>
      </c>
      <c r="F11" s="7" t="n">
        <v>1</v>
      </c>
      <c r="G11" s="9" t="n">
        <f aca="false">F11/SUM(F:F)</f>
        <v>0.0142857142857143</v>
      </c>
      <c r="H11" s="9" t="n">
        <f aca="false">D11/SUM($D:$D)</f>
        <v>0.00673520028358738</v>
      </c>
      <c r="I11" s="1" t="n">
        <f aca="false">IF(B11=B12,0,IF(B11=B10,D11+J10,D11))</f>
        <v>0</v>
      </c>
      <c r="J11" s="8" t="n">
        <f aca="false">IF(B11=B12,D11+J10,0)</f>
        <v>3050</v>
      </c>
      <c r="K11" s="9" t="n">
        <f aca="false">I11/SUM($I:$I)</f>
        <v>0</v>
      </c>
      <c r="L11" s="1" t="n">
        <f aca="false">IF(B11=B10,0,IF(B11=B12,1+M12,1))</f>
        <v>0</v>
      </c>
      <c r="M11" s="1" t="n">
        <f aca="false">IF(B11=B10,1+M12,0)</f>
        <v>4</v>
      </c>
      <c r="N11" s="1" t="n">
        <f aca="false">IF(A11=A10,0,IF(A11=A12,1+O12,1))</f>
        <v>0</v>
      </c>
      <c r="O11" s="1" t="n">
        <f aca="false">IF(A11=A10,1+O12,0)</f>
        <v>61</v>
      </c>
      <c r="Q11" s="1" t="str">
        <f aca="false">IF(OR(B11="Prologue",B11="Epilogue"),B11,"Chapter "&amp;B11)</f>
        <v>Chapter 5</v>
      </c>
      <c r="R11" s="1" t="str">
        <f aca="false">Q11</f>
        <v>Chapter 5</v>
      </c>
      <c r="S11" s="1" t="str">
        <f aca="false">"|-"&amp;CHAR(13)&amp;IF(AND(P11&lt;&gt;"",N11&lt;&gt;0),"| colspan="&amp;CHAR(34)&amp;4&amp;CHAR(34)&amp;" align="&amp;CHAR(34)&amp;"center"&amp;CHAR(34)&amp;" | '''"&amp;P11&amp;"'''"&amp;CHAR(13)&amp;"|-"&amp;CHAR(13),"")&amp;IF(L11&gt;1,"| rowspan="&amp;CHAR(34)&amp;L11&amp;CHAR(34)&amp;"| [[Summary:Shadows of Self#"&amp;Q11&amp;"|"&amp;R11&amp;"]] || ",IF(L11=1,"| [[Summary:Shadows of Self#"&amp;Q11&amp;"|"&amp;R11&amp;"]] || ","| "))&amp;"[["&amp;IF(C11="Dalinar Kholin (flashback)","Dalinar Kholin",C11)&amp;"]] "&amp;IF(C11="Dalinar Kholin (flashback)","(flashback)","")&amp;" || "&amp;TEXT(D11,"#,###")&amp;" || "&amp;ROUND(100*H11,2)&amp;"%"</f>
        <v>|-| [[Wax]]  || 741 || 0.67%</v>
      </c>
    </row>
    <row r="12" customFormat="false" ht="15.75" hidden="false" customHeight="false" outlineLevel="0" collapsed="false">
      <c r="A12" s="6"/>
      <c r="B12" s="6" t="n">
        <v>5</v>
      </c>
      <c r="C12" s="7" t="s">
        <v>68</v>
      </c>
      <c r="D12" s="8" t="n">
        <v>2277</v>
      </c>
      <c r="E12" s="1" t="n">
        <v>11</v>
      </c>
      <c r="F12" s="7" t="n">
        <v>1</v>
      </c>
      <c r="G12" s="9" t="n">
        <f aca="false">F12/SUM(F:F)</f>
        <v>0.0142857142857143</v>
      </c>
      <c r="H12" s="9" t="n">
        <f aca="false">D12/SUM($D:$D)</f>
        <v>0.0206964251629264</v>
      </c>
      <c r="I12" s="1" t="n">
        <f aca="false">IF(B12=B13,0,IF(B12=B11,D12+J11,D12))</f>
        <v>0</v>
      </c>
      <c r="J12" s="8" t="n">
        <f aca="false">IF(B12=B13,D12+J11,0)</f>
        <v>5327</v>
      </c>
      <c r="K12" s="9" t="n">
        <f aca="false">I12/SUM($I:$I)</f>
        <v>0</v>
      </c>
      <c r="L12" s="1" t="n">
        <f aca="false">IF(B12=B11,0,IF(B12=B13,1+M13,1))</f>
        <v>0</v>
      </c>
      <c r="M12" s="1" t="n">
        <f aca="false">IF(B12=B11,1+M13,0)</f>
        <v>3</v>
      </c>
      <c r="N12" s="1" t="n">
        <f aca="false">IF(A12=A11,0,IF(A12=A13,1+O13,1))</f>
        <v>0</v>
      </c>
      <c r="O12" s="1" t="n">
        <f aca="false">IF(A12=A11,1+O13,0)</f>
        <v>60</v>
      </c>
      <c r="Q12" s="1" t="str">
        <f aca="false">IF(OR(B12="Prologue",B12="Epilogue"),B12,"Chapter "&amp;B12)</f>
        <v>Chapter 5</v>
      </c>
      <c r="R12" s="1" t="str">
        <f aca="false">Q12</f>
        <v>Chapter 5</v>
      </c>
      <c r="S12" s="1" t="str">
        <f aca="false">"|-"&amp;CHAR(13)&amp;IF(AND(P12&lt;&gt;"",N12&lt;&gt;0),"| colspan="&amp;CHAR(34)&amp;4&amp;CHAR(34)&amp;" align="&amp;CHAR(34)&amp;"center"&amp;CHAR(34)&amp;" | '''"&amp;P12&amp;"'''"&amp;CHAR(13)&amp;"|-"&amp;CHAR(13),"")&amp;IF(L12&gt;1,"| rowspan="&amp;CHAR(34)&amp;L12&amp;CHAR(34)&amp;"| [[Summary:Shadows of Self#"&amp;Q12&amp;"|"&amp;R12&amp;"]] || ",IF(L12=1,"| [[Summary:Shadows of Self#"&amp;Q12&amp;"|"&amp;R12&amp;"]] || ","| "))&amp;"[["&amp;IF(C12="Dalinar Kholin (flashback)","Dalinar Kholin",C12)&amp;"]] "&amp;IF(C12="Dalinar Kholin (flashback)","(flashback)","")&amp;" || "&amp;TEXT(D12,"#,###")&amp;" || "&amp;ROUND(100*H12,2)&amp;"%"</f>
        <v>|-| [[Wayne]]  || 2,277 || 2.07%</v>
      </c>
    </row>
    <row r="13" customFormat="false" ht="15.75" hidden="false" customHeight="false" outlineLevel="0" collapsed="false">
      <c r="A13" s="6"/>
      <c r="B13" s="6" t="n">
        <v>5</v>
      </c>
      <c r="C13" s="7" t="s">
        <v>66</v>
      </c>
      <c r="D13" s="8" t="n">
        <v>1461</v>
      </c>
      <c r="E13" s="1" t="n">
        <v>12</v>
      </c>
      <c r="F13" s="7" t="n">
        <v>1</v>
      </c>
      <c r="G13" s="9" t="n">
        <f aca="false">F13/SUM(F:F)</f>
        <v>0.0142857142857143</v>
      </c>
      <c r="H13" s="9" t="n">
        <f aca="false">D13/SUM($D:$D)</f>
        <v>0.0132795244457775</v>
      </c>
      <c r="I13" s="1" t="n">
        <f aca="false">IF(B13=B14,0,IF(B13=B12,D13+J12,D13))</f>
        <v>0</v>
      </c>
      <c r="J13" s="8" t="n">
        <f aca="false">IF(B13=B14,D13+J12,0)</f>
        <v>6788</v>
      </c>
      <c r="K13" s="9" t="n">
        <f aca="false">I13/SUM($I:$I)</f>
        <v>0</v>
      </c>
      <c r="L13" s="1" t="n">
        <f aca="false">IF(B13=B12,0,IF(B13=B14,1+M14,1))</f>
        <v>0</v>
      </c>
      <c r="M13" s="1" t="n">
        <f aca="false">IF(B13=B12,1+M14,0)</f>
        <v>2</v>
      </c>
      <c r="N13" s="1" t="n">
        <f aca="false">IF(A13=A12,0,IF(A13=A14,1+O14,1))</f>
        <v>0</v>
      </c>
      <c r="O13" s="1" t="n">
        <f aca="false">IF(A13=A12,1+O14,0)</f>
        <v>59</v>
      </c>
      <c r="Q13" s="1" t="str">
        <f aca="false">IF(OR(B13="Prologue",B13="Epilogue"),B13,"Chapter "&amp;B13)</f>
        <v>Chapter 5</v>
      </c>
      <c r="R13" s="1" t="str">
        <f aca="false">Q13</f>
        <v>Chapter 5</v>
      </c>
      <c r="S13" s="1" t="str">
        <f aca="false">"|-"&amp;CHAR(13)&amp;IF(AND(P13&lt;&gt;"",N13&lt;&gt;0),"| colspan="&amp;CHAR(34)&amp;4&amp;CHAR(34)&amp;" align="&amp;CHAR(34)&amp;"center"&amp;CHAR(34)&amp;" | '''"&amp;P13&amp;"'''"&amp;CHAR(13)&amp;"|-"&amp;CHAR(13),"")&amp;IF(L13&gt;1,"| rowspan="&amp;CHAR(34)&amp;L13&amp;CHAR(34)&amp;"| [[Summary:Shadows of Self#"&amp;Q13&amp;"|"&amp;R13&amp;"]] || ",IF(L13=1,"| [[Summary:Shadows of Self#"&amp;Q13&amp;"|"&amp;R13&amp;"]] || ","| "))&amp;"[["&amp;IF(C13="Dalinar Kholin (flashback)","Dalinar Kholin",C13)&amp;"]] "&amp;IF(C13="Dalinar Kholin (flashback)","(flashback)","")&amp;" || "&amp;TEXT(D13,"#,###")&amp;" || "&amp;ROUND(100*H13,2)&amp;"%"</f>
        <v>|-| [[Wax]]  || 1,461 || 1.33%</v>
      </c>
    </row>
    <row r="14" customFormat="false" ht="15.75" hidden="false" customHeight="false" outlineLevel="0" collapsed="false">
      <c r="A14" s="6"/>
      <c r="B14" s="6" t="n">
        <v>5</v>
      </c>
      <c r="C14" s="7" t="s">
        <v>67</v>
      </c>
      <c r="D14" s="8" t="n">
        <v>1922</v>
      </c>
      <c r="E14" s="1" t="n">
        <v>13</v>
      </c>
      <c r="F14" s="7" t="n">
        <v>1</v>
      </c>
      <c r="G14" s="9" t="n">
        <f aca="false">F14/SUM(F:F)</f>
        <v>0.0142857142857143</v>
      </c>
      <c r="H14" s="9" t="n">
        <f aca="false">D14/SUM($D:$D)</f>
        <v>0.0174697097774021</v>
      </c>
      <c r="I14" s="8" t="n">
        <f aca="false">IF(B14=B15,0,IF(B14=B13,D14+J13,D14))</f>
        <v>8710</v>
      </c>
      <c r="J14" s="1" t="n">
        <f aca="false">IF(B14=B15,D14+J13,0)</f>
        <v>0</v>
      </c>
      <c r="K14" s="9" t="n">
        <f aca="false">I14/SUM($I:$I)</f>
        <v>0.0791681436842727</v>
      </c>
      <c r="L14" s="1" t="n">
        <f aca="false">IF(B14=B13,0,IF(B14=B15,1+M15,1))</f>
        <v>0</v>
      </c>
      <c r="M14" s="1" t="n">
        <f aca="false">IF(B14=B13,1+M15,0)</f>
        <v>1</v>
      </c>
      <c r="N14" s="1" t="n">
        <f aca="false">IF(A14=A13,0,IF(A14=A15,1+O15,1))</f>
        <v>0</v>
      </c>
      <c r="O14" s="1" t="n">
        <f aca="false">IF(A14=A13,1+O15,0)</f>
        <v>58</v>
      </c>
      <c r="Q14" s="1" t="str">
        <f aca="false">IF(OR(B14="Prologue",B14="Epilogue"),B14,"Chapter "&amp;B14)</f>
        <v>Chapter 5</v>
      </c>
      <c r="R14" s="1" t="str">
        <f aca="false">Q14</f>
        <v>Chapter 5</v>
      </c>
      <c r="S14" s="1" t="str">
        <f aca="false">"|-"&amp;CHAR(13)&amp;IF(AND(P14&lt;&gt;"",N14&lt;&gt;0),"| colspan="&amp;CHAR(34)&amp;4&amp;CHAR(34)&amp;" align="&amp;CHAR(34)&amp;"center"&amp;CHAR(34)&amp;" | '''"&amp;P14&amp;"'''"&amp;CHAR(13)&amp;"|-"&amp;CHAR(13),"")&amp;IF(L14&gt;1,"| rowspan="&amp;CHAR(34)&amp;L14&amp;CHAR(34)&amp;"| [[Summary:Shadows of Self#"&amp;Q14&amp;"|"&amp;R14&amp;"]] || ",IF(L14=1,"| [[Summary:Shadows of Self#"&amp;Q14&amp;"|"&amp;R14&amp;"]] || ","| "))&amp;"[["&amp;IF(C14="Dalinar Kholin (flashback)","Dalinar Kholin",C14)&amp;"]] "&amp;IF(C14="Dalinar Kholin (flashback)","(flashback)","")&amp;" || "&amp;TEXT(D14,"#,###")&amp;" || "&amp;ROUND(100*H14,2)&amp;"%"</f>
        <v>|-| [[Marasi]]  || 1,922 || 1.75%</v>
      </c>
    </row>
    <row r="15" customFormat="false" ht="15.75" hidden="false" customHeight="false" outlineLevel="0" collapsed="false">
      <c r="A15" s="6"/>
      <c r="B15" s="6" t="n">
        <v>6</v>
      </c>
      <c r="C15" s="7" t="s">
        <v>66</v>
      </c>
      <c r="D15" s="8" t="n">
        <v>1439</v>
      </c>
      <c r="E15" s="1" t="n">
        <v>14</v>
      </c>
      <c r="F15" s="7" t="n">
        <v>1</v>
      </c>
      <c r="G15" s="9" t="n">
        <f aca="false">F15/SUM(F:F)</f>
        <v>0.0142857142857143</v>
      </c>
      <c r="H15" s="9" t="n">
        <f aca="false">D15/SUM($D:$D)</f>
        <v>0.0130795589852662</v>
      </c>
      <c r="I15" s="1" t="n">
        <f aca="false">IF(B15=B16,0,IF(B15=B14,D15+J14,D15))</f>
        <v>0</v>
      </c>
      <c r="J15" s="8" t="n">
        <f aca="false">IF(B15=B16,D15+J14,0)</f>
        <v>1439</v>
      </c>
      <c r="K15" s="9" t="n">
        <f aca="false">I15/SUM($I:$I)</f>
        <v>0</v>
      </c>
      <c r="L15" s="1" t="n">
        <f aca="false">IF(B15=B14,0,IF(B15=B16,1+M16,1))</f>
        <v>7</v>
      </c>
      <c r="M15" s="1" t="n">
        <f aca="false">IF(B15=B14,1+M16,0)</f>
        <v>0</v>
      </c>
      <c r="N15" s="1" t="n">
        <f aca="false">IF(A15=A14,0,IF(A15=A16,1+O16,1))</f>
        <v>0</v>
      </c>
      <c r="O15" s="1" t="n">
        <f aca="false">IF(A15=A14,1+O16,0)</f>
        <v>57</v>
      </c>
      <c r="Q15" s="1" t="str">
        <f aca="false">IF(OR(B15="Prologue",B15="Epilogue"),B15,"Chapter "&amp;B15)</f>
        <v>Chapter 6</v>
      </c>
      <c r="R15" s="1" t="str">
        <f aca="false">Q15</f>
        <v>Chapter 6</v>
      </c>
      <c r="S15" s="1" t="str">
        <f aca="false">"|-"&amp;CHAR(13)&amp;IF(AND(P15&lt;&gt;"",N15&lt;&gt;0),"| colspan="&amp;CHAR(34)&amp;4&amp;CHAR(34)&amp;" align="&amp;CHAR(34)&amp;"center"&amp;CHAR(34)&amp;" | '''"&amp;P15&amp;"'''"&amp;CHAR(13)&amp;"|-"&amp;CHAR(13),"")&amp;IF(L15&gt;1,"| rowspan="&amp;CHAR(34)&amp;L15&amp;CHAR(34)&amp;"| [[Summary:Shadows of Self#"&amp;Q15&amp;"|"&amp;R15&amp;"]] || ",IF(L15=1,"| [[Summary:Shadows of Self#"&amp;Q15&amp;"|"&amp;R15&amp;"]] || ","| "))&amp;"[["&amp;IF(C15="Dalinar Kholin (flashback)","Dalinar Kholin",C15)&amp;"]] "&amp;IF(C15="Dalinar Kholin (flashback)","(flashback)","")&amp;" || "&amp;TEXT(D15,"#,###")&amp;" || "&amp;ROUND(100*H15,2)&amp;"%"</f>
        <v>|-| rowspan="7"| [[Summary:Shadows of Self#Chapter 6|Chapter 6]] || [[Wax]]  || 1,439 || 1.31%</v>
      </c>
    </row>
    <row r="16" customFormat="false" ht="15.75" hidden="false" customHeight="false" outlineLevel="0" collapsed="false">
      <c r="A16" s="6"/>
      <c r="B16" s="6" t="n">
        <v>6</v>
      </c>
      <c r="C16" s="7" t="s">
        <v>67</v>
      </c>
      <c r="D16" s="8" t="n">
        <v>1216</v>
      </c>
      <c r="E16" s="1" t="n">
        <v>15</v>
      </c>
      <c r="F16" s="7" t="n">
        <v>1</v>
      </c>
      <c r="G16" s="9" t="n">
        <f aca="false">F16/SUM(F:F)</f>
        <v>0.0142857142857143</v>
      </c>
      <c r="H16" s="9" t="n">
        <f aca="false">D16/SUM($D:$D)</f>
        <v>0.0110526363628101</v>
      </c>
      <c r="I16" s="1" t="n">
        <f aca="false">IF(B16=B17,0,IF(B16=B15,D16+J15,D16))</f>
        <v>0</v>
      </c>
      <c r="J16" s="8" t="n">
        <f aca="false">IF(B16=B17,D16+J15,0)</f>
        <v>2655</v>
      </c>
      <c r="K16" s="9" t="n">
        <f aca="false">I16/SUM($I:$I)</f>
        <v>0</v>
      </c>
      <c r="L16" s="1" t="n">
        <f aca="false">IF(B16=B15,0,IF(B16=B17,1+M17,1))</f>
        <v>0</v>
      </c>
      <c r="M16" s="1" t="n">
        <f aca="false">IF(B16=B15,1+M17,0)</f>
        <v>6</v>
      </c>
      <c r="N16" s="1" t="n">
        <f aca="false">IF(A16=A15,0,IF(A16=A17,1+O17,1))</f>
        <v>0</v>
      </c>
      <c r="O16" s="1" t="n">
        <f aca="false">IF(A16=A15,1+O17,0)</f>
        <v>56</v>
      </c>
      <c r="Q16" s="1" t="str">
        <f aca="false">IF(OR(B16="Prologue",B16="Epilogue"),B16,"Chapter "&amp;B16)</f>
        <v>Chapter 6</v>
      </c>
      <c r="R16" s="1" t="str">
        <f aca="false">Q16</f>
        <v>Chapter 6</v>
      </c>
      <c r="S16" s="1" t="str">
        <f aca="false">"|-"&amp;CHAR(13)&amp;IF(AND(P16&lt;&gt;"",N16&lt;&gt;0),"| colspan="&amp;CHAR(34)&amp;4&amp;CHAR(34)&amp;" align="&amp;CHAR(34)&amp;"center"&amp;CHAR(34)&amp;" | '''"&amp;P16&amp;"'''"&amp;CHAR(13)&amp;"|-"&amp;CHAR(13),"")&amp;IF(L16&gt;1,"| rowspan="&amp;CHAR(34)&amp;L16&amp;CHAR(34)&amp;"| [[Summary:Shadows of Self#"&amp;Q16&amp;"|"&amp;R16&amp;"]] || ",IF(L16=1,"| [[Summary:Shadows of Self#"&amp;Q16&amp;"|"&amp;R16&amp;"]] || ","| "))&amp;"[["&amp;IF(C16="Dalinar Kholin (flashback)","Dalinar Kholin",C16)&amp;"]] "&amp;IF(C16="Dalinar Kholin (flashback)","(flashback)","")&amp;" || "&amp;TEXT(D16,"#,###")&amp;" || "&amp;ROUND(100*H16,2)&amp;"%"</f>
        <v>|-| [[Marasi]]  || 1,216 || 1.11%</v>
      </c>
    </row>
    <row r="17" customFormat="false" ht="15.75" hidden="false" customHeight="false" outlineLevel="0" collapsed="false">
      <c r="A17" s="6"/>
      <c r="B17" s="6" t="n">
        <v>6</v>
      </c>
      <c r="C17" s="7" t="s">
        <v>66</v>
      </c>
      <c r="D17" s="8" t="n">
        <v>973</v>
      </c>
      <c r="E17" s="1" t="n">
        <v>16</v>
      </c>
      <c r="F17" s="7" t="n">
        <v>1</v>
      </c>
      <c r="G17" s="9" t="n">
        <f aca="false">F17/SUM(F:F)</f>
        <v>0.0142857142857143</v>
      </c>
      <c r="H17" s="9" t="n">
        <f aca="false">D17/SUM($D:$D)</f>
        <v>0.00884392695807088</v>
      </c>
      <c r="I17" s="1" t="n">
        <f aca="false">IF(B17=B18,0,IF(B17=B16,D17+J16,D17))</f>
        <v>0</v>
      </c>
      <c r="J17" s="8" t="n">
        <f aca="false">IF(B17=B18,D17+J16,0)</f>
        <v>3628</v>
      </c>
      <c r="K17" s="9" t="n">
        <f aca="false">I17/SUM($I:$I)</f>
        <v>0</v>
      </c>
      <c r="L17" s="1" t="n">
        <f aca="false">IF(B17=B16,0,IF(B17=B18,1+M18,1))</f>
        <v>0</v>
      </c>
      <c r="M17" s="1" t="n">
        <f aca="false">IF(B17=B16,1+M18,0)</f>
        <v>5</v>
      </c>
      <c r="N17" s="1" t="n">
        <f aca="false">IF(A17=A16,0,IF(A17=A18,1+O18,1))</f>
        <v>0</v>
      </c>
      <c r="O17" s="1" t="n">
        <f aca="false">IF(A17=A16,1+O18,0)</f>
        <v>55</v>
      </c>
      <c r="Q17" s="1" t="str">
        <f aca="false">IF(OR(B17="Prologue",B17="Epilogue"),B17,"Chapter "&amp;B17)</f>
        <v>Chapter 6</v>
      </c>
      <c r="R17" s="1" t="str">
        <f aca="false">Q17</f>
        <v>Chapter 6</v>
      </c>
      <c r="S17" s="1" t="str">
        <f aca="false">"|-"&amp;CHAR(13)&amp;IF(AND(P17&lt;&gt;"",N17&lt;&gt;0),"| colspan="&amp;CHAR(34)&amp;4&amp;CHAR(34)&amp;" align="&amp;CHAR(34)&amp;"center"&amp;CHAR(34)&amp;" | '''"&amp;P17&amp;"'''"&amp;CHAR(13)&amp;"|-"&amp;CHAR(13),"")&amp;IF(L17&gt;1,"| rowspan="&amp;CHAR(34)&amp;L17&amp;CHAR(34)&amp;"| [[Summary:Shadows of Self#"&amp;Q17&amp;"|"&amp;R17&amp;"]] || ",IF(L17=1,"| [[Summary:Shadows of Self#"&amp;Q17&amp;"|"&amp;R17&amp;"]] || ","| "))&amp;"[["&amp;IF(C17="Dalinar Kholin (flashback)","Dalinar Kholin",C17)&amp;"]] "&amp;IF(C17="Dalinar Kholin (flashback)","(flashback)","")&amp;" || "&amp;TEXT(D17,"#,###")&amp;" || "&amp;ROUND(100*H17,2)&amp;"%"</f>
        <v>|-| [[Wax]]  || 973 || 0.88%</v>
      </c>
    </row>
    <row r="18" customFormat="false" ht="15.75" hidden="false" customHeight="false" outlineLevel="0" collapsed="false">
      <c r="A18" s="6"/>
      <c r="B18" s="6" t="n">
        <v>6</v>
      </c>
      <c r="C18" s="7" t="s">
        <v>67</v>
      </c>
      <c r="D18" s="8" t="n">
        <v>1303</v>
      </c>
      <c r="E18" s="1" t="n">
        <v>17</v>
      </c>
      <c r="F18" s="7" t="n">
        <v>1</v>
      </c>
      <c r="G18" s="9" t="n">
        <f aca="false">F18/SUM(F:F)</f>
        <v>0.0142857142857143</v>
      </c>
      <c r="H18" s="9" t="n">
        <f aca="false">D18/SUM($D:$D)</f>
        <v>0.0118434088657414</v>
      </c>
      <c r="I18" s="1" t="n">
        <f aca="false">IF(B18=B19,0,IF(B18=B17,D18+J17,D18))</f>
        <v>0</v>
      </c>
      <c r="J18" s="8" t="n">
        <f aca="false">IF(B18=B19,D18+J17,0)</f>
        <v>4931</v>
      </c>
      <c r="K18" s="9" t="n">
        <f aca="false">I18/SUM($I:$I)</f>
        <v>0</v>
      </c>
      <c r="L18" s="1" t="n">
        <f aca="false">IF(B18=B17,0,IF(B18=B19,1+M19,1))</f>
        <v>0</v>
      </c>
      <c r="M18" s="1" t="n">
        <f aca="false">IF(B18=B17,1+M19,0)</f>
        <v>4</v>
      </c>
      <c r="N18" s="1" t="n">
        <f aca="false">IF(A18=A17,0,IF(A18=A19,1+O19,1))</f>
        <v>0</v>
      </c>
      <c r="O18" s="1" t="n">
        <f aca="false">IF(A18=A17,1+O19,0)</f>
        <v>54</v>
      </c>
      <c r="Q18" s="1" t="str">
        <f aca="false">IF(OR(B18="Prologue",B18="Epilogue"),B18,"Chapter "&amp;B18)</f>
        <v>Chapter 6</v>
      </c>
      <c r="R18" s="1" t="str">
        <f aca="false">Q18</f>
        <v>Chapter 6</v>
      </c>
      <c r="S18" s="1" t="str">
        <f aca="false">"|-"&amp;CHAR(13)&amp;IF(AND(P18&lt;&gt;"",N18&lt;&gt;0),"| colspan="&amp;CHAR(34)&amp;4&amp;CHAR(34)&amp;" align="&amp;CHAR(34)&amp;"center"&amp;CHAR(34)&amp;" | '''"&amp;P18&amp;"'''"&amp;CHAR(13)&amp;"|-"&amp;CHAR(13),"")&amp;IF(L18&gt;1,"| rowspan="&amp;CHAR(34)&amp;L18&amp;CHAR(34)&amp;"| [[Summary:Shadows of Self#"&amp;Q18&amp;"|"&amp;R18&amp;"]] || ",IF(L18=1,"| [[Summary:Shadows of Self#"&amp;Q18&amp;"|"&amp;R18&amp;"]] || ","| "))&amp;"[["&amp;IF(C18="Dalinar Kholin (flashback)","Dalinar Kholin",C18)&amp;"]] "&amp;IF(C18="Dalinar Kholin (flashback)","(flashback)","")&amp;" || "&amp;TEXT(D18,"#,###")&amp;" || "&amp;ROUND(100*H18,2)&amp;"%"</f>
        <v>|-| [[Marasi]]  || 1,303 || 1.18%</v>
      </c>
    </row>
    <row r="19" customFormat="false" ht="15.75" hidden="false" customHeight="false" outlineLevel="0" collapsed="false">
      <c r="A19" s="6"/>
      <c r="B19" s="6" t="n">
        <v>6</v>
      </c>
      <c r="C19" s="7" t="s">
        <v>68</v>
      </c>
      <c r="D19" s="8" t="n">
        <v>654</v>
      </c>
      <c r="E19" s="1" t="n">
        <v>18</v>
      </c>
      <c r="F19" s="7" t="n">
        <v>1</v>
      </c>
      <c r="G19" s="9" t="n">
        <f aca="false">F19/SUM(F:F)</f>
        <v>0.0142857142857143</v>
      </c>
      <c r="H19" s="9" t="n">
        <f aca="false">D19/SUM($D:$D)</f>
        <v>0.00594442778065607</v>
      </c>
      <c r="I19" s="1" t="n">
        <f aca="false">IF(B19=B20,0,IF(B19=B18,D19+J18,D19))</f>
        <v>0</v>
      </c>
      <c r="J19" s="8" t="n">
        <f aca="false">IF(B19=B20,D19+J18,0)</f>
        <v>5585</v>
      </c>
      <c r="K19" s="9" t="n">
        <f aca="false">I19/SUM($I:$I)</f>
        <v>0</v>
      </c>
      <c r="L19" s="1" t="n">
        <f aca="false">IF(B19=B18,0,IF(B19=B20,1+M20,1))</f>
        <v>0</v>
      </c>
      <c r="M19" s="1" t="n">
        <f aca="false">IF(B19=B18,1+M20,0)</f>
        <v>3</v>
      </c>
      <c r="N19" s="1" t="n">
        <f aca="false">IF(A19=A18,0,IF(A19=A20,1+O20,1))</f>
        <v>0</v>
      </c>
      <c r="O19" s="1" t="n">
        <f aca="false">IF(A19=A18,1+O20,0)</f>
        <v>53</v>
      </c>
      <c r="Q19" s="1" t="str">
        <f aca="false">IF(OR(B19="Prologue",B19="Epilogue"),B19,"Chapter "&amp;B19)</f>
        <v>Chapter 6</v>
      </c>
      <c r="R19" s="1" t="str">
        <f aca="false">Q19</f>
        <v>Chapter 6</v>
      </c>
      <c r="S19" s="1" t="str">
        <f aca="false">"|-"&amp;CHAR(13)&amp;IF(AND(P19&lt;&gt;"",N19&lt;&gt;0),"| colspan="&amp;CHAR(34)&amp;4&amp;CHAR(34)&amp;" align="&amp;CHAR(34)&amp;"center"&amp;CHAR(34)&amp;" | '''"&amp;P19&amp;"'''"&amp;CHAR(13)&amp;"|-"&amp;CHAR(13),"")&amp;IF(L19&gt;1,"| rowspan="&amp;CHAR(34)&amp;L19&amp;CHAR(34)&amp;"| [[Summary:Shadows of Self#"&amp;Q19&amp;"|"&amp;R19&amp;"]] || ",IF(L19=1,"| [[Summary:Shadows of Self#"&amp;Q19&amp;"|"&amp;R19&amp;"]] || ","| "))&amp;"[["&amp;IF(C19="Dalinar Kholin (flashback)","Dalinar Kholin",C19)&amp;"]] "&amp;IF(C19="Dalinar Kholin (flashback)","(flashback)","")&amp;" || "&amp;TEXT(D19,"#,###")&amp;" || "&amp;ROUND(100*H19,2)&amp;"%"</f>
        <v>|-| [[Wayne]]  || 654 || 0.59%</v>
      </c>
    </row>
    <row r="20" customFormat="false" ht="15.75" hidden="false" customHeight="false" outlineLevel="0" collapsed="false">
      <c r="A20" s="6"/>
      <c r="B20" s="6" t="n">
        <v>6</v>
      </c>
      <c r="C20" s="7" t="s">
        <v>67</v>
      </c>
      <c r="D20" s="8" t="n">
        <v>275</v>
      </c>
      <c r="E20" s="1" t="n">
        <v>19</v>
      </c>
      <c r="F20" s="7" t="n">
        <v>1</v>
      </c>
      <c r="G20" s="9" t="n">
        <f aca="false">F20/SUM(F:F)</f>
        <v>0.0142857142857143</v>
      </c>
      <c r="H20" s="9" t="n">
        <f aca="false">D20/SUM($D:$D)</f>
        <v>0.00249956825639208</v>
      </c>
      <c r="I20" s="1" t="n">
        <f aca="false">IF(B20=B21,0,IF(B20=B19,D20+J19,D20))</f>
        <v>0</v>
      </c>
      <c r="J20" s="8" t="n">
        <f aca="false">IF(B20=B21,D20+J19,0)</f>
        <v>5860</v>
      </c>
      <c r="K20" s="9" t="n">
        <f aca="false">I20/SUM($I:$I)</f>
        <v>0</v>
      </c>
      <c r="L20" s="1" t="n">
        <f aca="false">IF(B20=B19,0,IF(B20=B21,1+M21,1))</f>
        <v>0</v>
      </c>
      <c r="M20" s="1" t="n">
        <f aca="false">IF(B20=B19,1+M21,0)</f>
        <v>2</v>
      </c>
      <c r="N20" s="1" t="n">
        <f aca="false">IF(A20=A19,0,IF(A20=A21,1+O21,1))</f>
        <v>0</v>
      </c>
      <c r="O20" s="1" t="n">
        <f aca="false">IF(A20=A19,1+O21,0)</f>
        <v>52</v>
      </c>
      <c r="Q20" s="1" t="str">
        <f aca="false">IF(OR(B20="Prologue",B20="Epilogue"),B20,"Chapter "&amp;B20)</f>
        <v>Chapter 6</v>
      </c>
      <c r="R20" s="1" t="str">
        <f aca="false">Q20</f>
        <v>Chapter 6</v>
      </c>
      <c r="S20" s="1" t="str">
        <f aca="false">"|-"&amp;CHAR(13)&amp;IF(AND(P20&lt;&gt;"",N20&lt;&gt;0),"| colspan="&amp;CHAR(34)&amp;4&amp;CHAR(34)&amp;" align="&amp;CHAR(34)&amp;"center"&amp;CHAR(34)&amp;" | '''"&amp;P20&amp;"'''"&amp;CHAR(13)&amp;"|-"&amp;CHAR(13),"")&amp;IF(L20&gt;1,"| rowspan="&amp;CHAR(34)&amp;L20&amp;CHAR(34)&amp;"| [[Summary:Shadows of Self#"&amp;Q20&amp;"|"&amp;R20&amp;"]] || ",IF(L20=1,"| [[Summary:Shadows of Self#"&amp;Q20&amp;"|"&amp;R20&amp;"]] || ","| "))&amp;"[["&amp;IF(C20="Dalinar Kholin (flashback)","Dalinar Kholin",C20)&amp;"]] "&amp;IF(C20="Dalinar Kholin (flashback)","(flashback)","")&amp;" || "&amp;TEXT(D20,"#,###")&amp;" || "&amp;ROUND(100*H20,2)&amp;"%"</f>
        <v>|-| [[Marasi]]  || 275 || 0.25%</v>
      </c>
    </row>
    <row r="21" customFormat="false" ht="15.75" hidden="false" customHeight="false" outlineLevel="0" collapsed="false">
      <c r="A21" s="6"/>
      <c r="B21" s="6" t="n">
        <v>6</v>
      </c>
      <c r="C21" s="7" t="s">
        <v>66</v>
      </c>
      <c r="D21" s="8" t="n">
        <v>608</v>
      </c>
      <c r="E21" s="1" t="n">
        <v>20</v>
      </c>
      <c r="F21" s="7" t="n">
        <v>1</v>
      </c>
      <c r="G21" s="9" t="n">
        <f aca="false">F21/SUM(F:F)</f>
        <v>0.0142857142857143</v>
      </c>
      <c r="H21" s="9" t="n">
        <f aca="false">D21/SUM($D:$D)</f>
        <v>0.00552631818140503</v>
      </c>
      <c r="I21" s="8" t="n">
        <f aca="false">IF(B21=B22,0,IF(B21=B20,D21+J20,D21))</f>
        <v>6468</v>
      </c>
      <c r="J21" s="1" t="n">
        <f aca="false">IF(B21=B22,D21+J20,0)</f>
        <v>0</v>
      </c>
      <c r="K21" s="9" t="n">
        <f aca="false">I21/SUM($I:$I)</f>
        <v>0.0587898453903417</v>
      </c>
      <c r="L21" s="1" t="n">
        <f aca="false">IF(B21=B20,0,IF(B21=B22,1+M22,1))</f>
        <v>0</v>
      </c>
      <c r="M21" s="1" t="n">
        <f aca="false">IF(B21=B20,1+M22,0)</f>
        <v>1</v>
      </c>
      <c r="N21" s="1" t="n">
        <f aca="false">IF(A21=A20,0,IF(A21=A22,1+O22,1))</f>
        <v>0</v>
      </c>
      <c r="O21" s="1" t="n">
        <f aca="false">IF(A21=A20,1+O22,0)</f>
        <v>51</v>
      </c>
      <c r="Q21" s="1" t="str">
        <f aca="false">IF(OR(B21="Prologue",B21="Epilogue"),B21,"Chapter "&amp;B21)</f>
        <v>Chapter 6</v>
      </c>
      <c r="R21" s="1" t="str">
        <f aca="false">Q21</f>
        <v>Chapter 6</v>
      </c>
      <c r="S21" s="1" t="str">
        <f aca="false">"|-"&amp;CHAR(13)&amp;IF(AND(P21&lt;&gt;"",N21&lt;&gt;0),"| colspan="&amp;CHAR(34)&amp;4&amp;CHAR(34)&amp;" align="&amp;CHAR(34)&amp;"center"&amp;CHAR(34)&amp;" | '''"&amp;P21&amp;"'''"&amp;CHAR(13)&amp;"|-"&amp;CHAR(13),"")&amp;IF(L21&gt;1,"| rowspan="&amp;CHAR(34)&amp;L21&amp;CHAR(34)&amp;"| [[Summary:Shadows of Self#"&amp;Q21&amp;"|"&amp;R21&amp;"]] || ",IF(L21=1,"| [[Summary:Shadows of Self#"&amp;Q21&amp;"|"&amp;R21&amp;"]] || ","| "))&amp;"[["&amp;IF(C21="Dalinar Kholin (flashback)","Dalinar Kholin",C21)&amp;"]] "&amp;IF(C21="Dalinar Kholin (flashback)","(flashback)","")&amp;" || "&amp;TEXT(D21,"#,###")&amp;" || "&amp;ROUND(100*H21,2)&amp;"%"</f>
        <v>|-| [[Wax]]  || 608 || 0.55%</v>
      </c>
    </row>
    <row r="22" customFormat="false" ht="15.75" hidden="false" customHeight="false" outlineLevel="0" collapsed="false">
      <c r="A22" s="6"/>
      <c r="B22" s="6" t="n">
        <v>7</v>
      </c>
      <c r="C22" s="7" t="s">
        <v>66</v>
      </c>
      <c r="D22" s="8" t="n">
        <v>2734</v>
      </c>
      <c r="E22" s="1" t="n">
        <v>21</v>
      </c>
      <c r="F22" s="7" t="n">
        <v>1</v>
      </c>
      <c r="G22" s="9" t="n">
        <f aca="false">F22/SUM(F:F)</f>
        <v>0.0142857142857143</v>
      </c>
      <c r="H22" s="9" t="n">
        <f aca="false">D22/SUM($D:$D)</f>
        <v>0.0248502531380943</v>
      </c>
      <c r="I22" s="1" t="n">
        <f aca="false">IF(B22=B23,0,IF(B22=B21,D22+J21,D22))</f>
        <v>0</v>
      </c>
      <c r="J22" s="8" t="n">
        <f aca="false">IF(B22=B23,D22+J21,0)</f>
        <v>2734</v>
      </c>
      <c r="K22" s="9" t="n">
        <f aca="false">I22/SUM($I:$I)</f>
        <v>0</v>
      </c>
      <c r="L22" s="1" t="n">
        <f aca="false">IF(B22=B21,0,IF(B22=B23,1+M23,1))</f>
        <v>2</v>
      </c>
      <c r="M22" s="1" t="n">
        <f aca="false">IF(B22=B21,1+M23,0)</f>
        <v>0</v>
      </c>
      <c r="N22" s="1" t="n">
        <f aca="false">IF(A22=A21,0,IF(A22=A23,1+O23,1))</f>
        <v>0</v>
      </c>
      <c r="O22" s="1" t="n">
        <f aca="false">IF(A22=A21,1+O23,0)</f>
        <v>50</v>
      </c>
      <c r="Q22" s="1" t="str">
        <f aca="false">IF(OR(B22="Prologue",B22="Epilogue"),B22,"Chapter "&amp;B22)</f>
        <v>Chapter 7</v>
      </c>
      <c r="R22" s="1" t="str">
        <f aca="false">Q22</f>
        <v>Chapter 7</v>
      </c>
      <c r="S22" s="1" t="str">
        <f aca="false">"|-"&amp;CHAR(13)&amp;IF(AND(P22&lt;&gt;"",N22&lt;&gt;0),"| colspan="&amp;CHAR(34)&amp;4&amp;CHAR(34)&amp;" align="&amp;CHAR(34)&amp;"center"&amp;CHAR(34)&amp;" | '''"&amp;P22&amp;"'''"&amp;CHAR(13)&amp;"|-"&amp;CHAR(13),"")&amp;IF(L22&gt;1,"| rowspan="&amp;CHAR(34)&amp;L22&amp;CHAR(34)&amp;"| [[Summary:Shadows of Self#"&amp;Q22&amp;"|"&amp;R22&amp;"]] || ",IF(L22=1,"| [[Summary:Shadows of Self#"&amp;Q22&amp;"|"&amp;R22&amp;"]] || ","| "))&amp;"[["&amp;IF(C22="Dalinar Kholin (flashback)","Dalinar Kholin",C22)&amp;"]] "&amp;IF(C22="Dalinar Kholin (flashback)","(flashback)","")&amp;" || "&amp;TEXT(D22,"#,###")&amp;" || "&amp;ROUND(100*H22,2)&amp;"%"</f>
        <v>|-| rowspan="2"| [[Summary:Shadows of Self#Chapter 7|Chapter 7]] || [[Wax]]  || 2,734 || 2.49%</v>
      </c>
    </row>
    <row r="23" customFormat="false" ht="15.75" hidden="false" customHeight="false" outlineLevel="0" collapsed="false">
      <c r="A23" s="6"/>
      <c r="B23" s="6" t="n">
        <v>7</v>
      </c>
      <c r="C23" s="7" t="s">
        <v>67</v>
      </c>
      <c r="D23" s="8" t="n">
        <v>1877</v>
      </c>
      <c r="E23" s="1" t="n">
        <v>22</v>
      </c>
      <c r="F23" s="7" t="n">
        <v>1</v>
      </c>
      <c r="G23" s="9" t="n">
        <f aca="false">F23/SUM(F:F)</f>
        <v>0.0142857142857143</v>
      </c>
      <c r="H23" s="9" t="n">
        <f aca="false">D23/SUM($D:$D)</f>
        <v>0.0170606895172652</v>
      </c>
      <c r="I23" s="8" t="n">
        <f aca="false">IF(B23=B24,0,IF(B23=B22,D23+J22,D23))</f>
        <v>4611</v>
      </c>
      <c r="J23" s="1" t="n">
        <f aca="false">IF(B23=B24,D23+J22,0)</f>
        <v>0</v>
      </c>
      <c r="K23" s="9" t="n">
        <f aca="false">I23/SUM($I:$I)</f>
        <v>0.0419109426553595</v>
      </c>
      <c r="L23" s="1" t="n">
        <f aca="false">IF(B23=B22,0,IF(B23=B24,1+M24,1))</f>
        <v>0</v>
      </c>
      <c r="M23" s="1" t="n">
        <f aca="false">IF(B23=B22,1+M24,0)</f>
        <v>1</v>
      </c>
      <c r="N23" s="1" t="n">
        <f aca="false">IF(A23=A22,0,IF(A23=A24,1+O24,1))</f>
        <v>0</v>
      </c>
      <c r="O23" s="1" t="n">
        <f aca="false">IF(A23=A22,1+O24,0)</f>
        <v>49</v>
      </c>
      <c r="Q23" s="1" t="str">
        <f aca="false">IF(OR(B23="Prologue",B23="Epilogue"),B23,"Chapter "&amp;B23)</f>
        <v>Chapter 7</v>
      </c>
      <c r="R23" s="1" t="str">
        <f aca="false">Q23</f>
        <v>Chapter 7</v>
      </c>
      <c r="S23" s="1" t="str">
        <f aca="false">"|-"&amp;CHAR(13)&amp;IF(AND(P23&lt;&gt;"",N23&lt;&gt;0),"| colspan="&amp;CHAR(34)&amp;4&amp;CHAR(34)&amp;" align="&amp;CHAR(34)&amp;"center"&amp;CHAR(34)&amp;" | '''"&amp;P23&amp;"'''"&amp;CHAR(13)&amp;"|-"&amp;CHAR(13),"")&amp;IF(L23&gt;1,"| rowspan="&amp;CHAR(34)&amp;L23&amp;CHAR(34)&amp;"| [[Summary:Shadows of Self#"&amp;Q23&amp;"|"&amp;R23&amp;"]] || ",IF(L23=1,"| [[Summary:Shadows of Self#"&amp;Q23&amp;"|"&amp;R23&amp;"]] || ","| "))&amp;"[["&amp;IF(C23="Dalinar Kholin (flashback)","Dalinar Kholin",C23)&amp;"]] "&amp;IF(C23="Dalinar Kholin (flashback)","(flashback)","")&amp;" || "&amp;TEXT(D23,"#,###")&amp;" || "&amp;ROUND(100*H23,2)&amp;"%"</f>
        <v>|-| [[Marasi]]  || 1,877 || 1.71%</v>
      </c>
    </row>
    <row r="24" customFormat="false" ht="15.75" hidden="false" customHeight="false" outlineLevel="0" collapsed="false">
      <c r="A24" s="6"/>
      <c r="B24" s="6" t="n">
        <v>8</v>
      </c>
      <c r="C24" s="7" t="s">
        <v>66</v>
      </c>
      <c r="D24" s="8" t="n">
        <v>4059</v>
      </c>
      <c r="E24" s="1" t="n">
        <v>23</v>
      </c>
      <c r="F24" s="7" t="n">
        <v>1</v>
      </c>
      <c r="G24" s="9" t="n">
        <f aca="false">F24/SUM(F:F)</f>
        <v>0.0142857142857143</v>
      </c>
      <c r="H24" s="9" t="n">
        <f aca="false">D24/SUM($D:$D)</f>
        <v>0.0368936274643471</v>
      </c>
      <c r="I24" s="8" t="n">
        <f aca="false">IF(B24=B25,0,IF(B24=B23,D24+J23,D24))</f>
        <v>4059</v>
      </c>
      <c r="J24" s="1" t="n">
        <f aca="false">IF(B24=B25,D24+J23,0)</f>
        <v>0</v>
      </c>
      <c r="K24" s="9" t="n">
        <f aca="false">I24/SUM($I:$I)</f>
        <v>0.0368936274643471</v>
      </c>
      <c r="L24" s="1" t="n">
        <f aca="false">IF(B24=B23,0,IF(B24=B25,1+M25,1))</f>
        <v>1</v>
      </c>
      <c r="M24" s="1" t="n">
        <f aca="false">IF(B24=B23,1+M25,0)</f>
        <v>0</v>
      </c>
      <c r="N24" s="1" t="n">
        <f aca="false">IF(A24=A23,0,IF(A24=A25,1+O25,1))</f>
        <v>0</v>
      </c>
      <c r="O24" s="1" t="n">
        <f aca="false">IF(A24=A23,1+O25,0)</f>
        <v>48</v>
      </c>
      <c r="Q24" s="1" t="str">
        <f aca="false">IF(OR(B24="Prologue",B24="Epilogue"),B24,"Chapter "&amp;B24)</f>
        <v>Chapter 8</v>
      </c>
      <c r="R24" s="1" t="str">
        <f aca="false">Q24</f>
        <v>Chapter 8</v>
      </c>
      <c r="S24" s="1" t="str">
        <f aca="false">"|-"&amp;CHAR(13)&amp;IF(AND(P24&lt;&gt;"",N24&lt;&gt;0),"| colspan="&amp;CHAR(34)&amp;4&amp;CHAR(34)&amp;" align="&amp;CHAR(34)&amp;"center"&amp;CHAR(34)&amp;" | '''"&amp;P24&amp;"'''"&amp;CHAR(13)&amp;"|-"&amp;CHAR(13),"")&amp;IF(L24&gt;1,"| rowspan="&amp;CHAR(34)&amp;L24&amp;CHAR(34)&amp;"| [[Summary:Shadows of Self#"&amp;Q24&amp;"|"&amp;R24&amp;"]] || ",IF(L24=1,"| [[Summary:Shadows of Self#"&amp;Q24&amp;"|"&amp;R24&amp;"]] || ","| "))&amp;"[["&amp;IF(C24="Dalinar Kholin (flashback)","Dalinar Kholin",C24)&amp;"]] "&amp;IF(C24="Dalinar Kholin (flashback)","(flashback)","")&amp;" || "&amp;TEXT(D24,"#,###")&amp;" || "&amp;ROUND(100*H24,2)&amp;"%"</f>
        <v>|-| [[Summary:Shadows of Self#Chapter 8|Chapter 8]] || [[Wax]]  || 4,059 || 3.69%</v>
      </c>
    </row>
    <row r="25" customFormat="false" ht="15.75" hidden="false" customHeight="false" outlineLevel="0" collapsed="false">
      <c r="A25" s="6"/>
      <c r="B25" s="6" t="n">
        <v>9</v>
      </c>
      <c r="C25" s="7" t="s">
        <v>68</v>
      </c>
      <c r="D25" s="8" t="n">
        <v>1151</v>
      </c>
      <c r="E25" s="1" t="n">
        <v>24</v>
      </c>
      <c r="F25" s="7" t="n">
        <v>1</v>
      </c>
      <c r="G25" s="9" t="n">
        <f aca="false">F25/SUM(F:F)</f>
        <v>0.0142857142857143</v>
      </c>
      <c r="H25" s="9" t="n">
        <f aca="false">D25/SUM($D:$D)</f>
        <v>0.0104618293203901</v>
      </c>
      <c r="I25" s="1" t="n">
        <f aca="false">IF(B25=B26,0,IF(B25=B24,D25+J24,D25))</f>
        <v>0</v>
      </c>
      <c r="J25" s="8" t="n">
        <f aca="false">IF(B25=B26,D25+J24,0)</f>
        <v>1151</v>
      </c>
      <c r="K25" s="9" t="n">
        <f aca="false">I25/SUM($I:$I)</f>
        <v>0</v>
      </c>
      <c r="L25" s="1" t="n">
        <f aca="false">IF(B25=B24,0,IF(B25=B26,1+M26,1))</f>
        <v>4</v>
      </c>
      <c r="M25" s="1" t="n">
        <f aca="false">IF(B25=B24,1+M26,0)</f>
        <v>0</v>
      </c>
      <c r="N25" s="1" t="n">
        <f aca="false">IF(A25=A24,0,IF(A25=A26,1+O26,1))</f>
        <v>0</v>
      </c>
      <c r="O25" s="1" t="n">
        <f aca="false">IF(A25=A24,1+O26,0)</f>
        <v>47</v>
      </c>
      <c r="Q25" s="1" t="str">
        <f aca="false">IF(OR(B25="Prologue",B25="Epilogue"),B25,"Chapter "&amp;B25)</f>
        <v>Chapter 9</v>
      </c>
      <c r="R25" s="1" t="str">
        <f aca="false">Q25</f>
        <v>Chapter 9</v>
      </c>
      <c r="S25" s="1" t="str">
        <f aca="false">"|-"&amp;CHAR(13)&amp;IF(AND(P25&lt;&gt;"",N25&lt;&gt;0),"| colspan="&amp;CHAR(34)&amp;4&amp;CHAR(34)&amp;" align="&amp;CHAR(34)&amp;"center"&amp;CHAR(34)&amp;" | '''"&amp;P25&amp;"'''"&amp;CHAR(13)&amp;"|-"&amp;CHAR(13),"")&amp;IF(L25&gt;1,"| rowspan="&amp;CHAR(34)&amp;L25&amp;CHAR(34)&amp;"| [[Summary:Shadows of Self#"&amp;Q25&amp;"|"&amp;R25&amp;"]] || ",IF(L25=1,"| [[Summary:Shadows of Self#"&amp;Q25&amp;"|"&amp;R25&amp;"]] || ","| "))&amp;"[["&amp;IF(C25="Dalinar Kholin (flashback)","Dalinar Kholin",C25)&amp;"]] "&amp;IF(C25="Dalinar Kholin (flashback)","(flashback)","")&amp;" || "&amp;TEXT(D25,"#,###")&amp;" || "&amp;ROUND(100*H25,2)&amp;"%"</f>
        <v>|-| rowspan="4"| [[Summary:Shadows of Self#Chapter 9|Chapter 9]] || [[Wayne]]  || 1,151 || 1.05%</v>
      </c>
    </row>
    <row r="26" customFormat="false" ht="15.75" hidden="false" customHeight="false" outlineLevel="0" collapsed="false">
      <c r="A26" s="6"/>
      <c r="B26" s="6" t="n">
        <v>9</v>
      </c>
      <c r="C26" s="7" t="s">
        <v>66</v>
      </c>
      <c r="D26" s="8" t="n">
        <v>2590</v>
      </c>
      <c r="E26" s="1" t="n">
        <v>25</v>
      </c>
      <c r="F26" s="7" t="n">
        <v>1</v>
      </c>
      <c r="G26" s="9" t="n">
        <f aca="false">F26/SUM(F:F)</f>
        <v>0.0142857142857143</v>
      </c>
      <c r="H26" s="9" t="n">
        <f aca="false">D26/SUM($D:$D)</f>
        <v>0.0235413883056563</v>
      </c>
      <c r="I26" s="1" t="n">
        <f aca="false">IF(B26=B27,0,IF(B26=B25,D26+J25,D26))</f>
        <v>0</v>
      </c>
      <c r="J26" s="8" t="n">
        <f aca="false">IF(B26=B27,D26+J25,0)</f>
        <v>3741</v>
      </c>
      <c r="K26" s="9" t="n">
        <f aca="false">I26/SUM($I:$I)</f>
        <v>0</v>
      </c>
      <c r="L26" s="1" t="n">
        <f aca="false">IF(B26=B25,0,IF(B26=B27,1+M27,1))</f>
        <v>0</v>
      </c>
      <c r="M26" s="1" t="n">
        <f aca="false">IF(B26=B25,1+M27,0)</f>
        <v>3</v>
      </c>
      <c r="N26" s="1" t="n">
        <f aca="false">IF(A26=A25,0,IF(A26=A27,1+O27,1))</f>
        <v>0</v>
      </c>
      <c r="O26" s="1" t="n">
        <f aca="false">IF(A26=A25,1+O27,0)</f>
        <v>46</v>
      </c>
      <c r="Q26" s="1" t="str">
        <f aca="false">IF(OR(B26="Prologue",B26="Epilogue"),B26,"Chapter "&amp;B26)</f>
        <v>Chapter 9</v>
      </c>
      <c r="R26" s="1" t="str">
        <f aca="false">Q26</f>
        <v>Chapter 9</v>
      </c>
      <c r="S26" s="1" t="str">
        <f aca="false">"|-"&amp;CHAR(13)&amp;IF(AND(P26&lt;&gt;"",N26&lt;&gt;0),"| colspan="&amp;CHAR(34)&amp;4&amp;CHAR(34)&amp;" align="&amp;CHAR(34)&amp;"center"&amp;CHAR(34)&amp;" | '''"&amp;P26&amp;"'''"&amp;CHAR(13)&amp;"|-"&amp;CHAR(13),"")&amp;IF(L26&gt;1,"| rowspan="&amp;CHAR(34)&amp;L26&amp;CHAR(34)&amp;"| [[Summary:Shadows of Self#"&amp;Q26&amp;"|"&amp;R26&amp;"]] || ",IF(L26=1,"| [[Summary:Shadows of Self#"&amp;Q26&amp;"|"&amp;R26&amp;"]] || ","| "))&amp;"[["&amp;IF(C26="Dalinar Kholin (flashback)","Dalinar Kholin",C26)&amp;"]] "&amp;IF(C26="Dalinar Kholin (flashback)","(flashback)","")&amp;" || "&amp;TEXT(D26,"#,###")&amp;" || "&amp;ROUND(100*H26,2)&amp;"%"</f>
        <v>|-| [[Wax]]  || 2,590 || 2.35%</v>
      </c>
    </row>
    <row r="27" customFormat="false" ht="15.75" hidden="false" customHeight="false" outlineLevel="0" collapsed="false">
      <c r="A27" s="6"/>
      <c r="B27" s="6" t="n">
        <v>9</v>
      </c>
      <c r="C27" s="7" t="s">
        <v>68</v>
      </c>
      <c r="D27" s="8" t="n">
        <v>934</v>
      </c>
      <c r="E27" s="1" t="n">
        <v>26</v>
      </c>
      <c r="F27" s="7" t="n">
        <v>1</v>
      </c>
      <c r="G27" s="9" t="n">
        <f aca="false">F27/SUM(F:F)</f>
        <v>0.0142857142857143</v>
      </c>
      <c r="H27" s="9" t="n">
        <f aca="false">D27/SUM($D:$D)</f>
        <v>0.00848944273261891</v>
      </c>
      <c r="I27" s="1" t="n">
        <f aca="false">IF(B27=B28,0,IF(B27=B26,D27+J26,D27))</f>
        <v>0</v>
      </c>
      <c r="J27" s="8" t="n">
        <f aca="false">IF(B27=B28,D27+J26,0)</f>
        <v>4675</v>
      </c>
      <c r="K27" s="9" t="n">
        <f aca="false">I27/SUM($I:$I)</f>
        <v>0</v>
      </c>
      <c r="L27" s="1" t="n">
        <f aca="false">IF(B27=B26,0,IF(B27=B28,1+M28,1))</f>
        <v>0</v>
      </c>
      <c r="M27" s="1" t="n">
        <f aca="false">IF(B27=B26,1+M28,0)</f>
        <v>2</v>
      </c>
      <c r="N27" s="1" t="n">
        <f aca="false">IF(A27=A26,0,IF(A27=A28,1+O28,1))</f>
        <v>0</v>
      </c>
      <c r="O27" s="1" t="n">
        <f aca="false">IF(A27=A26,1+O28,0)</f>
        <v>45</v>
      </c>
      <c r="Q27" s="1" t="str">
        <f aca="false">IF(OR(B27="Prologue",B27="Epilogue"),B27,"Chapter "&amp;B27)</f>
        <v>Chapter 9</v>
      </c>
      <c r="R27" s="1" t="str">
        <f aca="false">Q27</f>
        <v>Chapter 9</v>
      </c>
      <c r="S27" s="1" t="str">
        <f aca="false">"|-"&amp;CHAR(13)&amp;IF(AND(P27&lt;&gt;"",N27&lt;&gt;0),"| colspan="&amp;CHAR(34)&amp;4&amp;CHAR(34)&amp;" align="&amp;CHAR(34)&amp;"center"&amp;CHAR(34)&amp;" | '''"&amp;P27&amp;"'''"&amp;CHAR(13)&amp;"|-"&amp;CHAR(13),"")&amp;IF(L27&gt;1,"| rowspan="&amp;CHAR(34)&amp;L27&amp;CHAR(34)&amp;"| [[Summary:Shadows of Self#"&amp;Q27&amp;"|"&amp;R27&amp;"]] || ",IF(L27=1,"| [[Summary:Shadows of Self#"&amp;Q27&amp;"|"&amp;R27&amp;"]] || ","| "))&amp;"[["&amp;IF(C27="Dalinar Kholin (flashback)","Dalinar Kholin",C27)&amp;"]] "&amp;IF(C27="Dalinar Kholin (flashback)","(flashback)","")&amp;" || "&amp;TEXT(D27,"#,###")&amp;" || "&amp;ROUND(100*H27,2)&amp;"%"</f>
        <v>|-| [[Wayne]]  || 934 || 0.85%</v>
      </c>
    </row>
    <row r="28" customFormat="false" ht="15.75" hidden="false" customHeight="false" outlineLevel="0" collapsed="false">
      <c r="A28" s="6"/>
      <c r="B28" s="6" t="n">
        <v>9</v>
      </c>
      <c r="C28" s="7" t="s">
        <v>66</v>
      </c>
      <c r="D28" s="8" t="n">
        <v>679</v>
      </c>
      <c r="E28" s="1" t="n">
        <v>27</v>
      </c>
      <c r="F28" s="7" t="n">
        <v>1</v>
      </c>
      <c r="G28" s="9" t="n">
        <f aca="false">F28/SUM(F:F)</f>
        <v>0.0142857142857143</v>
      </c>
      <c r="H28" s="9" t="n">
        <f aca="false">D28/SUM($D:$D)</f>
        <v>0.00617166125850989</v>
      </c>
      <c r="I28" s="8" t="n">
        <f aca="false">IF(B28=B29,0,IF(B28=B27,D28+J27,D28))</f>
        <v>5354</v>
      </c>
      <c r="J28" s="1" t="n">
        <f aca="false">IF(B28=B29,D28+J27,0)</f>
        <v>0</v>
      </c>
      <c r="K28" s="9" t="n">
        <f aca="false">I28/SUM($I:$I)</f>
        <v>0.0486643216171752</v>
      </c>
      <c r="L28" s="1" t="n">
        <f aca="false">IF(B28=B27,0,IF(B28=B29,1+M29,1))</f>
        <v>0</v>
      </c>
      <c r="M28" s="1" t="n">
        <f aca="false">IF(B28=B27,1+M29,0)</f>
        <v>1</v>
      </c>
      <c r="N28" s="1" t="n">
        <f aca="false">IF(A28=A27,0,IF(A28=A29,1+O29,1))</f>
        <v>0</v>
      </c>
      <c r="O28" s="1" t="n">
        <f aca="false">IF(A28=A27,1+O29,0)</f>
        <v>44</v>
      </c>
      <c r="Q28" s="1" t="str">
        <f aca="false">IF(OR(B28="Prologue",B28="Epilogue"),B28,"Chapter "&amp;B28)</f>
        <v>Chapter 9</v>
      </c>
      <c r="R28" s="1" t="str">
        <f aca="false">Q28</f>
        <v>Chapter 9</v>
      </c>
      <c r="S28" s="1" t="str">
        <f aca="false">"|-"&amp;CHAR(13)&amp;IF(AND(P28&lt;&gt;"",N28&lt;&gt;0),"| colspan="&amp;CHAR(34)&amp;4&amp;CHAR(34)&amp;" align="&amp;CHAR(34)&amp;"center"&amp;CHAR(34)&amp;" | '''"&amp;P28&amp;"'''"&amp;CHAR(13)&amp;"|-"&amp;CHAR(13),"")&amp;IF(L28&gt;1,"| rowspan="&amp;CHAR(34)&amp;L28&amp;CHAR(34)&amp;"| [[Summary:Shadows of Self#"&amp;Q28&amp;"|"&amp;R28&amp;"]] || ",IF(L28=1,"| [[Summary:Shadows of Self#"&amp;Q28&amp;"|"&amp;R28&amp;"]] || ","| "))&amp;"[["&amp;IF(C28="Dalinar Kholin (flashback)","Dalinar Kholin",C28)&amp;"]] "&amp;IF(C28="Dalinar Kholin (flashback)","(flashback)","")&amp;" || "&amp;TEXT(D28,"#,###")&amp;" || "&amp;ROUND(100*H28,2)&amp;"%"</f>
        <v>|-| [[Wax]]  || 679 || 0.62%</v>
      </c>
    </row>
    <row r="29" customFormat="false" ht="15.75" hidden="false" customHeight="false" outlineLevel="0" collapsed="false">
      <c r="A29" s="6"/>
      <c r="B29" s="6" t="n">
        <v>10</v>
      </c>
      <c r="C29" s="7" t="s">
        <v>68</v>
      </c>
      <c r="D29" s="8" t="n">
        <v>386</v>
      </c>
      <c r="E29" s="1" t="n">
        <v>28</v>
      </c>
      <c r="F29" s="7" t="n">
        <v>1</v>
      </c>
      <c r="G29" s="9" t="n">
        <f aca="false">F29/SUM(F:F)</f>
        <v>0.0142857142857143</v>
      </c>
      <c r="H29" s="9" t="n">
        <f aca="false">D29/SUM($D:$D)</f>
        <v>0.00350848489806306</v>
      </c>
      <c r="I29" s="1" t="n">
        <f aca="false">IF(B29=B30,0,IF(B29=B28,D29+J28,D29))</f>
        <v>0</v>
      </c>
      <c r="J29" s="8" t="n">
        <f aca="false">IF(B29=B30,D29+J28,0)</f>
        <v>386</v>
      </c>
      <c r="K29" s="9" t="n">
        <f aca="false">I29/SUM($I:$I)</f>
        <v>0</v>
      </c>
      <c r="L29" s="1" t="n">
        <f aca="false">IF(B29=B28,0,IF(B29=B30,1+M30,1))</f>
        <v>2</v>
      </c>
      <c r="M29" s="1" t="n">
        <f aca="false">IF(B29=B28,1+M30,0)</f>
        <v>0</v>
      </c>
      <c r="N29" s="1" t="n">
        <f aca="false">IF(A29=A28,0,IF(A29=A30,1+O30,1))</f>
        <v>0</v>
      </c>
      <c r="O29" s="1" t="n">
        <f aca="false">IF(A29=A28,1+O30,0)</f>
        <v>43</v>
      </c>
      <c r="Q29" s="1" t="str">
        <f aca="false">IF(OR(B29="Prologue",B29="Epilogue"),B29,"Chapter "&amp;B29)</f>
        <v>Chapter 10</v>
      </c>
      <c r="R29" s="1" t="str">
        <f aca="false">Q29</f>
        <v>Chapter 10</v>
      </c>
      <c r="S29" s="1" t="str">
        <f aca="false">"|-"&amp;CHAR(13)&amp;IF(AND(P29&lt;&gt;"",N29&lt;&gt;0),"| colspan="&amp;CHAR(34)&amp;4&amp;CHAR(34)&amp;" align="&amp;CHAR(34)&amp;"center"&amp;CHAR(34)&amp;" | '''"&amp;P29&amp;"'''"&amp;CHAR(13)&amp;"|-"&amp;CHAR(13),"")&amp;IF(L29&gt;1,"| rowspan="&amp;CHAR(34)&amp;L29&amp;CHAR(34)&amp;"| [[Summary:Shadows of Self#"&amp;Q29&amp;"|"&amp;R29&amp;"]] || ",IF(L29=1,"| [[Summary:Shadows of Self#"&amp;Q29&amp;"|"&amp;R29&amp;"]] || ","| "))&amp;"[["&amp;IF(C29="Dalinar Kholin (flashback)","Dalinar Kholin",C29)&amp;"]] "&amp;IF(C29="Dalinar Kholin (flashback)","(flashback)","")&amp;" || "&amp;TEXT(D29,"#,###")&amp;" || "&amp;ROUND(100*H29,2)&amp;"%"</f>
        <v>|-| rowspan="2"| [[Summary:Shadows of Self#Chapter 10|Chapter 10]] || [[Wayne]]  || 386 || 0.35%</v>
      </c>
    </row>
    <row r="30" customFormat="false" ht="15.75" hidden="false" customHeight="false" outlineLevel="0" collapsed="false">
      <c r="A30" s="6"/>
      <c r="B30" s="6" t="n">
        <v>10</v>
      </c>
      <c r="C30" s="7" t="s">
        <v>66</v>
      </c>
      <c r="D30" s="8" t="n">
        <v>1264</v>
      </c>
      <c r="E30" s="1" t="n">
        <v>29</v>
      </c>
      <c r="F30" s="7" t="n">
        <v>1</v>
      </c>
      <c r="G30" s="9" t="n">
        <f aca="false">F30/SUM(F:F)</f>
        <v>0.0142857142857143</v>
      </c>
      <c r="H30" s="9" t="n">
        <f aca="false">D30/SUM($D:$D)</f>
        <v>0.0114889246402894</v>
      </c>
      <c r="I30" s="8" t="n">
        <f aca="false">IF(B30=B31,0,IF(B30=B29,D30+J29,D30))</f>
        <v>1650</v>
      </c>
      <c r="J30" s="1" t="n">
        <f aca="false">IF(B30=B31,D30+J29,0)</f>
        <v>0</v>
      </c>
      <c r="K30" s="9" t="n">
        <f aca="false">I30/SUM($I:$I)</f>
        <v>0.0149974095383525</v>
      </c>
      <c r="L30" s="1" t="n">
        <f aca="false">IF(B30=B29,0,IF(B30=B31,1+M31,1))</f>
        <v>0</v>
      </c>
      <c r="M30" s="1" t="n">
        <f aca="false">IF(B30=B29,1+M31,0)</f>
        <v>1</v>
      </c>
      <c r="N30" s="1" t="n">
        <f aca="false">IF(A30=A29,0,IF(A30=A31,1+O31,1))</f>
        <v>0</v>
      </c>
      <c r="O30" s="1" t="n">
        <f aca="false">IF(A30=A29,1+O31,0)</f>
        <v>42</v>
      </c>
      <c r="Q30" s="1" t="str">
        <f aca="false">IF(OR(B30="Prologue",B30="Epilogue"),B30,"Chapter "&amp;B30)</f>
        <v>Chapter 10</v>
      </c>
      <c r="R30" s="1" t="str">
        <f aca="false">Q30</f>
        <v>Chapter 10</v>
      </c>
      <c r="S30" s="1" t="str">
        <f aca="false">"|-"&amp;CHAR(13)&amp;IF(AND(P30&lt;&gt;"",N30&lt;&gt;0),"| colspan="&amp;CHAR(34)&amp;4&amp;CHAR(34)&amp;" align="&amp;CHAR(34)&amp;"center"&amp;CHAR(34)&amp;" | '''"&amp;P30&amp;"'''"&amp;CHAR(13)&amp;"|-"&amp;CHAR(13),"")&amp;IF(L30&gt;1,"| rowspan="&amp;CHAR(34)&amp;L30&amp;CHAR(34)&amp;"| [[Summary:Shadows of Self#"&amp;Q30&amp;"|"&amp;R30&amp;"]] || ",IF(L30=1,"| [[Summary:Shadows of Self#"&amp;Q30&amp;"|"&amp;R30&amp;"]] || ","| "))&amp;"[["&amp;IF(C30="Dalinar Kholin (flashback)","Dalinar Kholin",C30)&amp;"]] "&amp;IF(C30="Dalinar Kholin (flashback)","(flashback)","")&amp;" || "&amp;TEXT(D30,"#,###")&amp;" || "&amp;ROUND(100*H30,2)&amp;"%"</f>
        <v>|-| [[Wax]]  || 1,264 || 1.15%</v>
      </c>
    </row>
    <row r="31" customFormat="false" ht="15.75" hidden="false" customHeight="false" outlineLevel="0" collapsed="false">
      <c r="A31" s="6"/>
      <c r="B31" s="6" t="n">
        <v>11</v>
      </c>
      <c r="C31" s="7" t="s">
        <v>66</v>
      </c>
      <c r="D31" s="8" t="n">
        <v>3347</v>
      </c>
      <c r="E31" s="1" t="n">
        <v>30</v>
      </c>
      <c r="F31" s="7" t="n">
        <v>1</v>
      </c>
      <c r="G31" s="9" t="n">
        <f aca="false">F31/SUM(F:F)</f>
        <v>0.0142857142857143</v>
      </c>
      <c r="H31" s="9" t="n">
        <f aca="false">D31/SUM($D:$D)</f>
        <v>0.0304220180150701</v>
      </c>
      <c r="I31" s="8" t="n">
        <f aca="false">IF(B31=B32,0,IF(B31=B30,D31+J30,D31))</f>
        <v>3347</v>
      </c>
      <c r="J31" s="1" t="n">
        <f aca="false">IF(B31=B32,D31+J30,0)</f>
        <v>0</v>
      </c>
      <c r="K31" s="9" t="n">
        <f aca="false">I31/SUM($I:$I)</f>
        <v>0.0304220180150701</v>
      </c>
      <c r="L31" s="1" t="n">
        <f aca="false">IF(B31=B30,0,IF(B31=B32,1+M32,1))</f>
        <v>1</v>
      </c>
      <c r="M31" s="1" t="n">
        <f aca="false">IF(B31=B30,1+M32,0)</f>
        <v>0</v>
      </c>
      <c r="N31" s="1" t="n">
        <f aca="false">IF(A31=A30,0,IF(A31=A32,1+O32,1))</f>
        <v>0</v>
      </c>
      <c r="O31" s="1" t="n">
        <f aca="false">IF(A31=A30,1+O32,0)</f>
        <v>41</v>
      </c>
      <c r="Q31" s="1" t="str">
        <f aca="false">IF(OR(B31="Prologue",B31="Epilogue"),B31,"Chapter "&amp;B31)</f>
        <v>Chapter 11</v>
      </c>
      <c r="R31" s="1" t="str">
        <f aca="false">Q31</f>
        <v>Chapter 11</v>
      </c>
      <c r="S31" s="1" t="str">
        <f aca="false">"|-"&amp;CHAR(13)&amp;IF(AND(P31&lt;&gt;"",N31&lt;&gt;0),"| colspan="&amp;CHAR(34)&amp;4&amp;CHAR(34)&amp;" align="&amp;CHAR(34)&amp;"center"&amp;CHAR(34)&amp;" | '''"&amp;P31&amp;"'''"&amp;CHAR(13)&amp;"|-"&amp;CHAR(13),"")&amp;IF(L31&gt;1,"| rowspan="&amp;CHAR(34)&amp;L31&amp;CHAR(34)&amp;"| [[Summary:Shadows of Self#"&amp;Q31&amp;"|"&amp;R31&amp;"]] || ",IF(L31=1,"| [[Summary:Shadows of Self#"&amp;Q31&amp;"|"&amp;R31&amp;"]] || ","| "))&amp;"[["&amp;IF(C31="Dalinar Kholin (flashback)","Dalinar Kholin",C31)&amp;"]] "&amp;IF(C31="Dalinar Kholin (flashback)","(flashback)","")&amp;" || "&amp;TEXT(D31,"#,###")&amp;" || "&amp;ROUND(100*H31,2)&amp;"%"</f>
        <v>|-| [[Summary:Shadows of Self#Chapter 11|Chapter 11]] || [[Wax]]  || 3,347 || 3.04%</v>
      </c>
    </row>
    <row r="32" customFormat="false" ht="15.75" hidden="false" customHeight="false" outlineLevel="0" collapsed="false">
      <c r="A32" s="6"/>
      <c r="B32" s="6" t="n">
        <v>12</v>
      </c>
      <c r="C32" s="7" t="s">
        <v>68</v>
      </c>
      <c r="D32" s="8" t="n">
        <v>629</v>
      </c>
      <c r="E32" s="1" t="n">
        <v>31</v>
      </c>
      <c r="F32" s="7" t="n">
        <v>1</v>
      </c>
      <c r="G32" s="9" t="n">
        <f aca="false">F32/SUM(F:F)</f>
        <v>0.0142857142857143</v>
      </c>
      <c r="H32" s="9" t="n">
        <f aca="false">D32/SUM($D:$D)</f>
        <v>0.00571719430280224</v>
      </c>
      <c r="I32" s="1" t="n">
        <f aca="false">IF(B32=B33,0,IF(B32=B31,D32+J31,D32))</f>
        <v>0</v>
      </c>
      <c r="J32" s="8" t="n">
        <f aca="false">IF(B32=B33,D32+J31,0)</f>
        <v>629</v>
      </c>
      <c r="K32" s="9" t="n">
        <f aca="false">I32/SUM($I:$I)</f>
        <v>0</v>
      </c>
      <c r="L32" s="1" t="n">
        <f aca="false">IF(B32=B31,0,IF(B32=B33,1+M33,1))</f>
        <v>5</v>
      </c>
      <c r="M32" s="1" t="n">
        <f aca="false">IF(B32=B31,1+M33,0)</f>
        <v>0</v>
      </c>
      <c r="N32" s="1" t="n">
        <f aca="false">IF(A32=A31,0,IF(A32=A33,1+O33,1))</f>
        <v>0</v>
      </c>
      <c r="O32" s="1" t="n">
        <f aca="false">IF(A32=A31,1+O33,0)</f>
        <v>40</v>
      </c>
      <c r="Q32" s="1" t="str">
        <f aca="false">IF(OR(B32="Prologue",B32="Epilogue"),B32,"Chapter "&amp;B32)</f>
        <v>Chapter 12</v>
      </c>
      <c r="R32" s="1" t="str">
        <f aca="false">Q32</f>
        <v>Chapter 12</v>
      </c>
      <c r="S32" s="1" t="str">
        <f aca="false">"|-"&amp;CHAR(13)&amp;IF(AND(P32&lt;&gt;"",N32&lt;&gt;0),"| colspan="&amp;CHAR(34)&amp;4&amp;CHAR(34)&amp;" align="&amp;CHAR(34)&amp;"center"&amp;CHAR(34)&amp;" | '''"&amp;P32&amp;"'''"&amp;CHAR(13)&amp;"|-"&amp;CHAR(13),"")&amp;IF(L32&gt;1,"| rowspan="&amp;CHAR(34)&amp;L32&amp;CHAR(34)&amp;"| [[Summary:Shadows of Self#"&amp;Q32&amp;"|"&amp;R32&amp;"]] || ",IF(L32=1,"| [[Summary:Shadows of Self#"&amp;Q32&amp;"|"&amp;R32&amp;"]] || ","| "))&amp;"[["&amp;IF(C32="Dalinar Kholin (flashback)","Dalinar Kholin",C32)&amp;"]] "&amp;IF(C32="Dalinar Kholin (flashback)","(flashback)","")&amp;" || "&amp;TEXT(D32,"#,###")&amp;" || "&amp;ROUND(100*H32,2)&amp;"%"</f>
        <v>|-| rowspan="5"| [[Summary:Shadows of Self#Chapter 12|Chapter 12]] || [[Wayne]]  || 629 || 0.57%</v>
      </c>
    </row>
    <row r="33" customFormat="false" ht="15.75" hidden="false" customHeight="false" outlineLevel="0" collapsed="false">
      <c r="A33" s="6"/>
      <c r="B33" s="6" t="n">
        <v>12</v>
      </c>
      <c r="C33" s="7" t="s">
        <v>66</v>
      </c>
      <c r="D33" s="8" t="n">
        <v>695</v>
      </c>
      <c r="E33" s="1" t="n">
        <v>32</v>
      </c>
      <c r="F33" s="7" t="n">
        <v>1</v>
      </c>
      <c r="G33" s="9" t="n">
        <f aca="false">F33/SUM(F:F)</f>
        <v>0.0142857142857143</v>
      </c>
      <c r="H33" s="9" t="n">
        <f aca="false">D33/SUM($D:$D)</f>
        <v>0.00631709068433634</v>
      </c>
      <c r="I33" s="1" t="n">
        <f aca="false">IF(B33=B34,0,IF(B33=B32,D33+J32,D33))</f>
        <v>0</v>
      </c>
      <c r="J33" s="8" t="n">
        <f aca="false">IF(B33=B34,D33+J32,0)</f>
        <v>1324</v>
      </c>
      <c r="K33" s="9" t="n">
        <f aca="false">I33/SUM($I:$I)</f>
        <v>0</v>
      </c>
      <c r="L33" s="1" t="n">
        <f aca="false">IF(B33=B32,0,IF(B33=B34,1+M34,1))</f>
        <v>0</v>
      </c>
      <c r="M33" s="1" t="n">
        <f aca="false">IF(B33=B32,1+M34,0)</f>
        <v>4</v>
      </c>
      <c r="N33" s="1" t="n">
        <f aca="false">IF(A33=A32,0,IF(A33=A34,1+O34,1))</f>
        <v>0</v>
      </c>
      <c r="O33" s="1" t="n">
        <f aca="false">IF(A33=A32,1+O34,0)</f>
        <v>39</v>
      </c>
      <c r="Q33" s="1" t="str">
        <f aca="false">IF(OR(B33="Prologue",B33="Epilogue"),B33,"Chapter "&amp;B33)</f>
        <v>Chapter 12</v>
      </c>
      <c r="R33" s="1" t="str">
        <f aca="false">Q33</f>
        <v>Chapter 12</v>
      </c>
      <c r="S33" s="1" t="str">
        <f aca="false">"|-"&amp;CHAR(13)&amp;IF(AND(P33&lt;&gt;"",N33&lt;&gt;0),"| colspan="&amp;CHAR(34)&amp;4&amp;CHAR(34)&amp;" align="&amp;CHAR(34)&amp;"center"&amp;CHAR(34)&amp;" | '''"&amp;P33&amp;"'''"&amp;CHAR(13)&amp;"|-"&amp;CHAR(13),"")&amp;IF(L33&gt;1,"| rowspan="&amp;CHAR(34)&amp;L33&amp;CHAR(34)&amp;"| [[Summary:Shadows of Self#"&amp;Q33&amp;"|"&amp;R33&amp;"]] || ",IF(L33=1,"| [[Summary:Shadows of Self#"&amp;Q33&amp;"|"&amp;R33&amp;"]] || ","| "))&amp;"[["&amp;IF(C33="Dalinar Kholin (flashback)","Dalinar Kholin",C33)&amp;"]] "&amp;IF(C33="Dalinar Kholin (flashback)","(flashback)","")&amp;" || "&amp;TEXT(D33,"#,###")&amp;" || "&amp;ROUND(100*H33,2)&amp;"%"</f>
        <v>|-| [[Wax]]  || 695 || 0.63%</v>
      </c>
    </row>
    <row r="34" customFormat="false" ht="15.75" hidden="false" customHeight="false" outlineLevel="0" collapsed="false">
      <c r="A34" s="6"/>
      <c r="B34" s="6" t="n">
        <v>12</v>
      </c>
      <c r="C34" s="7" t="s">
        <v>71</v>
      </c>
      <c r="D34" s="8" t="n">
        <v>551</v>
      </c>
      <c r="E34" s="1" t="n">
        <v>33</v>
      </c>
      <c r="F34" s="7" t="n">
        <v>1</v>
      </c>
      <c r="G34" s="9" t="n">
        <f aca="false">F34/SUM(F:F)</f>
        <v>0.0142857142857143</v>
      </c>
      <c r="H34" s="9" t="n">
        <f aca="false">D34/SUM($D:$D)</f>
        <v>0.00500822585189831</v>
      </c>
      <c r="I34" s="1" t="n">
        <f aca="false">IF(B34=B35,0,IF(B34=B33,D34+J33,D34))</f>
        <v>0</v>
      </c>
      <c r="J34" s="8" t="n">
        <f aca="false">IF(B34=B35,D34+J33,0)</f>
        <v>1875</v>
      </c>
      <c r="K34" s="9" t="n">
        <f aca="false">I34/SUM($I:$I)</f>
        <v>0</v>
      </c>
      <c r="L34" s="1" t="n">
        <f aca="false">IF(B34=B33,0,IF(B34=B35,1+M35,1))</f>
        <v>0</v>
      </c>
      <c r="M34" s="1" t="n">
        <f aca="false">IF(B34=B33,1+M35,0)</f>
        <v>3</v>
      </c>
      <c r="N34" s="1" t="n">
        <f aca="false">IF(A34=A33,0,IF(A34=A35,1+O35,1))</f>
        <v>0</v>
      </c>
      <c r="O34" s="1" t="n">
        <f aca="false">IF(A34=A33,1+O35,0)</f>
        <v>38</v>
      </c>
      <c r="Q34" s="1" t="str">
        <f aca="false">IF(OR(B34="Prologue",B34="Epilogue"),B34,"Chapter "&amp;B34)</f>
        <v>Chapter 12</v>
      </c>
      <c r="R34" s="1" t="str">
        <f aca="false">Q34</f>
        <v>Chapter 12</v>
      </c>
      <c r="S34" s="1" t="str">
        <f aca="false">"|-"&amp;CHAR(13)&amp;IF(AND(P34&lt;&gt;"",N34&lt;&gt;0),"| colspan="&amp;CHAR(34)&amp;4&amp;CHAR(34)&amp;" align="&amp;CHAR(34)&amp;"center"&amp;CHAR(34)&amp;" | '''"&amp;P34&amp;"'''"&amp;CHAR(13)&amp;"|-"&amp;CHAR(13),"")&amp;IF(L34&gt;1,"| rowspan="&amp;CHAR(34)&amp;L34&amp;CHAR(34)&amp;"| [[Summary:Shadows of Self#"&amp;Q34&amp;"|"&amp;R34&amp;"]] || ",IF(L34=1,"| [[Summary:Shadows of Self#"&amp;Q34&amp;"|"&amp;R34&amp;"]] || ","| "))&amp;"[["&amp;IF(C34="Dalinar Kholin (flashback)","Dalinar Kholin",C34)&amp;"]] "&amp;IF(C34="Dalinar Kholin (flashback)","(flashback)","")&amp;" || "&amp;TEXT(D34,"#,###")&amp;" || "&amp;ROUND(100*H34,2)&amp;"%"</f>
        <v>|-| [[Steris]]  || 551 || 0.5%</v>
      </c>
    </row>
    <row r="35" customFormat="false" ht="15.75" hidden="false" customHeight="false" outlineLevel="0" collapsed="false">
      <c r="A35" s="6"/>
      <c r="B35" s="6" t="n">
        <v>12</v>
      </c>
      <c r="C35" s="7" t="s">
        <v>66</v>
      </c>
      <c r="D35" s="8" t="n">
        <v>2083</v>
      </c>
      <c r="E35" s="1" t="n">
        <v>34</v>
      </c>
      <c r="F35" s="7" t="n">
        <v>1</v>
      </c>
      <c r="G35" s="9" t="n">
        <f aca="false">F35/SUM(F:F)</f>
        <v>0.0142857142857143</v>
      </c>
      <c r="H35" s="9" t="n">
        <f aca="false">D35/SUM($D:$D)</f>
        <v>0.0189330933747807</v>
      </c>
      <c r="I35" s="1" t="n">
        <f aca="false">IF(B35=B36,0,IF(B35=B34,D35+J34,D35))</f>
        <v>0</v>
      </c>
      <c r="J35" s="8" t="n">
        <f aca="false">IF(B35=B36,D35+J34,0)</f>
        <v>3958</v>
      </c>
      <c r="K35" s="9" t="n">
        <f aca="false">I35/SUM($I:$I)</f>
        <v>0</v>
      </c>
      <c r="L35" s="1" t="n">
        <f aca="false">IF(B35=B34,0,IF(B35=B36,1+M36,1))</f>
        <v>0</v>
      </c>
      <c r="M35" s="1" t="n">
        <f aca="false">IF(B35=B34,1+M36,0)</f>
        <v>2</v>
      </c>
      <c r="N35" s="1" t="n">
        <f aca="false">IF(A35=A34,0,IF(A35=A36,1+O36,1))</f>
        <v>0</v>
      </c>
      <c r="O35" s="1" t="n">
        <f aca="false">IF(A35=A34,1+O36,0)</f>
        <v>37</v>
      </c>
      <c r="Q35" s="1" t="str">
        <f aca="false">IF(OR(B35="Prologue",B35="Epilogue"),B35,"Chapter "&amp;B35)</f>
        <v>Chapter 12</v>
      </c>
      <c r="R35" s="1" t="str">
        <f aca="false">Q35</f>
        <v>Chapter 12</v>
      </c>
      <c r="S35" s="1" t="str">
        <f aca="false">"|-"&amp;CHAR(13)&amp;IF(AND(P35&lt;&gt;"",N35&lt;&gt;0),"| colspan="&amp;CHAR(34)&amp;4&amp;CHAR(34)&amp;" align="&amp;CHAR(34)&amp;"center"&amp;CHAR(34)&amp;" | '''"&amp;P35&amp;"'''"&amp;CHAR(13)&amp;"|-"&amp;CHAR(13),"")&amp;IF(L35&gt;1,"| rowspan="&amp;CHAR(34)&amp;L35&amp;CHAR(34)&amp;"| [[Summary:Shadows of Self#"&amp;Q35&amp;"|"&amp;R35&amp;"]] || ",IF(L35=1,"| [[Summary:Shadows of Self#"&amp;Q35&amp;"|"&amp;R35&amp;"]] || ","| "))&amp;"[["&amp;IF(C35="Dalinar Kholin (flashback)","Dalinar Kholin",C35)&amp;"]] "&amp;IF(C35="Dalinar Kholin (flashback)","(flashback)","")&amp;" || "&amp;TEXT(D35,"#,###")&amp;" || "&amp;ROUND(100*H35,2)&amp;"%"</f>
        <v>|-| [[Wax]]  || 2,083 || 1.89%</v>
      </c>
    </row>
    <row r="36" customFormat="false" ht="15.75" hidden="false" customHeight="false" outlineLevel="0" collapsed="false">
      <c r="A36" s="6"/>
      <c r="B36" s="6" t="n">
        <v>12</v>
      </c>
      <c r="C36" s="7" t="s">
        <v>67</v>
      </c>
      <c r="D36" s="8" t="n">
        <v>3211</v>
      </c>
      <c r="E36" s="1" t="n">
        <v>35</v>
      </c>
      <c r="F36" s="7" t="n">
        <v>1</v>
      </c>
      <c r="G36" s="9" t="n">
        <f aca="false">F36/SUM(F:F)</f>
        <v>0.0142857142857143</v>
      </c>
      <c r="H36" s="9" t="n">
        <f aca="false">D36/SUM($D:$D)</f>
        <v>0.0291858678955453</v>
      </c>
      <c r="I36" s="8" t="n">
        <f aca="false">IF(B36=B37,0,IF(B36=B35,D36+J35,D36))</f>
        <v>7169</v>
      </c>
      <c r="J36" s="1" t="n">
        <f aca="false">IF(B36=B37,D36+J35,0)</f>
        <v>0</v>
      </c>
      <c r="K36" s="9" t="n">
        <f aca="false">I36/SUM($I:$I)</f>
        <v>0.0651614721093629</v>
      </c>
      <c r="L36" s="1" t="n">
        <f aca="false">IF(B36=B35,0,IF(B36=B37,1+M37,1))</f>
        <v>0</v>
      </c>
      <c r="M36" s="1" t="n">
        <f aca="false">IF(B36=B35,1+M37,0)</f>
        <v>1</v>
      </c>
      <c r="N36" s="1" t="n">
        <f aca="false">IF(A36=A35,0,IF(A36=A37,1+O37,1))</f>
        <v>0</v>
      </c>
      <c r="O36" s="1" t="n">
        <f aca="false">IF(A36=A35,1+O37,0)</f>
        <v>36</v>
      </c>
      <c r="Q36" s="1" t="str">
        <f aca="false">IF(OR(B36="Prologue",B36="Epilogue"),B36,"Chapter "&amp;B36)</f>
        <v>Chapter 12</v>
      </c>
      <c r="R36" s="1" t="str">
        <f aca="false">Q36</f>
        <v>Chapter 12</v>
      </c>
      <c r="S36" s="1" t="str">
        <f aca="false">"|-"&amp;CHAR(13)&amp;IF(AND(P36&lt;&gt;"",N36&lt;&gt;0),"| colspan="&amp;CHAR(34)&amp;4&amp;CHAR(34)&amp;" align="&amp;CHAR(34)&amp;"center"&amp;CHAR(34)&amp;" | '''"&amp;P36&amp;"'''"&amp;CHAR(13)&amp;"|-"&amp;CHAR(13),"")&amp;IF(L36&gt;1,"| rowspan="&amp;CHAR(34)&amp;L36&amp;CHAR(34)&amp;"| [[Summary:Shadows of Self#"&amp;Q36&amp;"|"&amp;R36&amp;"]] || ",IF(L36=1,"| [[Summary:Shadows of Self#"&amp;Q36&amp;"|"&amp;R36&amp;"]] || ","| "))&amp;"[["&amp;IF(C36="Dalinar Kholin (flashback)","Dalinar Kholin",C36)&amp;"]] "&amp;IF(C36="Dalinar Kholin (flashback)","(flashback)","")&amp;" || "&amp;TEXT(D36,"#,###")&amp;" || "&amp;ROUND(100*H36,2)&amp;"%"</f>
        <v>|-| [[Marasi]]  || 3,211 || 2.92%</v>
      </c>
    </row>
    <row r="37" customFormat="false" ht="15.75" hidden="false" customHeight="false" outlineLevel="0" collapsed="false">
      <c r="A37" s="6"/>
      <c r="B37" s="6" t="n">
        <v>13</v>
      </c>
      <c r="C37" s="7" t="s">
        <v>68</v>
      </c>
      <c r="D37" s="8" t="n">
        <v>1904</v>
      </c>
      <c r="E37" s="1" t="n">
        <v>36</v>
      </c>
      <c r="F37" s="7" t="n">
        <v>1</v>
      </c>
      <c r="G37" s="9" t="n">
        <f aca="false">F37/SUM(F:F)</f>
        <v>0.0142857142857143</v>
      </c>
      <c r="H37" s="9" t="n">
        <f aca="false">D37/SUM($D:$D)</f>
        <v>0.0173061016733473</v>
      </c>
      <c r="I37" s="1" t="n">
        <f aca="false">IF(B37=B38,0,IF(B37=B36,D37+J36,D37))</f>
        <v>0</v>
      </c>
      <c r="J37" s="8" t="n">
        <f aca="false">IF(B37=B38,D37+J36,0)</f>
        <v>1904</v>
      </c>
      <c r="K37" s="9" t="n">
        <f aca="false">I37/SUM($I:$I)</f>
        <v>0</v>
      </c>
      <c r="L37" s="1" t="n">
        <f aca="false">IF(B37=B36,0,IF(B37=B38,1+M38,1))</f>
        <v>2</v>
      </c>
      <c r="M37" s="1" t="n">
        <f aca="false">IF(B37=B36,1+M38,0)</f>
        <v>0</v>
      </c>
      <c r="N37" s="1" t="n">
        <f aca="false">IF(A37=A36,0,IF(A37=A38,1+O38,1))</f>
        <v>0</v>
      </c>
      <c r="O37" s="1" t="n">
        <f aca="false">IF(A37=A36,1+O38,0)</f>
        <v>35</v>
      </c>
      <c r="Q37" s="1" t="str">
        <f aca="false">IF(OR(B37="Prologue",B37="Epilogue"),B37,"Chapter "&amp;B37)</f>
        <v>Chapter 13</v>
      </c>
      <c r="R37" s="1" t="str">
        <f aca="false">Q37</f>
        <v>Chapter 13</v>
      </c>
      <c r="S37" s="1" t="str">
        <f aca="false">"|-"&amp;CHAR(13)&amp;IF(AND(P37&lt;&gt;"",N37&lt;&gt;0),"| colspan="&amp;CHAR(34)&amp;4&amp;CHAR(34)&amp;" align="&amp;CHAR(34)&amp;"center"&amp;CHAR(34)&amp;" | '''"&amp;P37&amp;"'''"&amp;CHAR(13)&amp;"|-"&amp;CHAR(13),"")&amp;IF(L37&gt;1,"| rowspan="&amp;CHAR(34)&amp;L37&amp;CHAR(34)&amp;"| [[Summary:Shadows of Self#"&amp;Q37&amp;"|"&amp;R37&amp;"]] || ",IF(L37=1,"| [[Summary:Shadows of Self#"&amp;Q37&amp;"|"&amp;R37&amp;"]] || ","| "))&amp;"[["&amp;IF(C37="Dalinar Kholin (flashback)","Dalinar Kholin",C37)&amp;"]] "&amp;IF(C37="Dalinar Kholin (flashback)","(flashback)","")&amp;" || "&amp;TEXT(D37,"#,###")&amp;" || "&amp;ROUND(100*H37,2)&amp;"%"</f>
        <v>|-| rowspan="2"| [[Summary:Shadows of Self#Chapter 13|Chapter 13]] || [[Wayne]]  || 1,904 || 1.73%</v>
      </c>
    </row>
    <row r="38" customFormat="false" ht="15.75" hidden="false" customHeight="false" outlineLevel="0" collapsed="false">
      <c r="A38" s="6"/>
      <c r="B38" s="6" t="n">
        <v>13</v>
      </c>
      <c r="C38" s="7" t="s">
        <v>66</v>
      </c>
      <c r="D38" s="8" t="n">
        <v>3359</v>
      </c>
      <c r="E38" s="1" t="n">
        <v>36</v>
      </c>
      <c r="F38" s="7" t="n">
        <v>1</v>
      </c>
      <c r="G38" s="9" t="n">
        <f aca="false">F38/SUM(F:F)</f>
        <v>0.0142857142857143</v>
      </c>
      <c r="H38" s="9" t="n">
        <f aca="false">D38/SUM($D:$D)</f>
        <v>0.03053109008444</v>
      </c>
      <c r="I38" s="8" t="n">
        <f aca="false">IF(B38=B39,0,IF(B38=B37,D38+J37,D38))</f>
        <v>5263</v>
      </c>
      <c r="J38" s="1" t="n">
        <f aca="false">IF(B38=B39,D38+J37,0)</f>
        <v>0</v>
      </c>
      <c r="K38" s="9" t="n">
        <f aca="false">I38/SUM($I:$I)</f>
        <v>0.0478371917577873</v>
      </c>
      <c r="L38" s="1" t="n">
        <f aca="false">IF(B38=B37,0,IF(B38=B39,1+M39,1))</f>
        <v>0</v>
      </c>
      <c r="M38" s="1" t="n">
        <f aca="false">IF(B38=B37,1+M39,0)</f>
        <v>1</v>
      </c>
      <c r="N38" s="1" t="n">
        <f aca="false">IF(A38=A37,0,IF(A38=A39,1+O39,1))</f>
        <v>0</v>
      </c>
      <c r="O38" s="1" t="n">
        <f aca="false">IF(A38=A37,1+O39,0)</f>
        <v>34</v>
      </c>
      <c r="Q38" s="1" t="str">
        <f aca="false">IF(OR(B38="Prologue",B38="Epilogue"),B38,"Chapter "&amp;B38)</f>
        <v>Chapter 13</v>
      </c>
      <c r="R38" s="1" t="str">
        <f aca="false">Q38</f>
        <v>Chapter 13</v>
      </c>
      <c r="S38" s="1" t="str">
        <f aca="false">"|-"&amp;CHAR(13)&amp;IF(AND(P38&lt;&gt;"",N38&lt;&gt;0),"| colspan="&amp;CHAR(34)&amp;4&amp;CHAR(34)&amp;" align="&amp;CHAR(34)&amp;"center"&amp;CHAR(34)&amp;" | '''"&amp;P38&amp;"'''"&amp;CHAR(13)&amp;"|-"&amp;CHAR(13),"")&amp;IF(L38&gt;1,"| rowspan="&amp;CHAR(34)&amp;L38&amp;CHAR(34)&amp;"| [[Summary:Shadows of Self#"&amp;Q38&amp;"|"&amp;R38&amp;"]] || ",IF(L38=1,"| [[Summary:Shadows of Self#"&amp;Q38&amp;"|"&amp;R38&amp;"]] || ","| "))&amp;"[["&amp;IF(C38="Dalinar Kholin (flashback)","Dalinar Kholin",C38)&amp;"]] "&amp;IF(C38="Dalinar Kholin (flashback)","(flashback)","")&amp;" || "&amp;TEXT(D38,"#,###")&amp;" || "&amp;ROUND(100*H38,2)&amp;"%"</f>
        <v>|-| [[Wax]]  || 3,359 || 3.05%</v>
      </c>
    </row>
    <row r="39" customFormat="false" ht="15.75" hidden="false" customHeight="false" outlineLevel="0" collapsed="false">
      <c r="A39" s="6"/>
      <c r="B39" s="6" t="n">
        <v>14</v>
      </c>
      <c r="C39" s="7" t="s">
        <v>66</v>
      </c>
      <c r="D39" s="8" t="n">
        <v>2498</v>
      </c>
      <c r="E39" s="1" t="n">
        <v>36</v>
      </c>
      <c r="F39" s="7" t="n">
        <v>1</v>
      </c>
      <c r="G39" s="9" t="n">
        <f aca="false">F39/SUM(F:F)</f>
        <v>0.0142857142857143</v>
      </c>
      <c r="H39" s="9" t="n">
        <f aca="false">D39/SUM($D:$D)</f>
        <v>0.0227051691071542</v>
      </c>
      <c r="I39" s="1" t="n">
        <f aca="false">IF(B39=B40,0,IF(B39=B38,D39+J38,D39))</f>
        <v>0</v>
      </c>
      <c r="J39" s="8" t="n">
        <f aca="false">IF(B39=B40,D39+J38,0)</f>
        <v>2498</v>
      </c>
      <c r="K39" s="9" t="n">
        <f aca="false">I39/SUM($I:$I)</f>
        <v>0</v>
      </c>
      <c r="L39" s="1" t="n">
        <f aca="false">IF(B39=B38,0,IF(B39=B40,1+M40,1))</f>
        <v>2</v>
      </c>
      <c r="M39" s="1" t="n">
        <f aca="false">IF(B39=B38,1+M40,0)</f>
        <v>0</v>
      </c>
      <c r="N39" s="1" t="n">
        <f aca="false">IF(A39=A38,0,IF(A39=A40,1+O40,1))</f>
        <v>0</v>
      </c>
      <c r="O39" s="1" t="n">
        <f aca="false">IF(A39=A38,1+O40,0)</f>
        <v>33</v>
      </c>
      <c r="Q39" s="1" t="str">
        <f aca="false">IF(OR(B39="Prologue",B39="Epilogue"),B39,"Chapter "&amp;B39)</f>
        <v>Chapter 14</v>
      </c>
      <c r="R39" s="1" t="str">
        <f aca="false">Q39</f>
        <v>Chapter 14</v>
      </c>
      <c r="S39" s="1" t="str">
        <f aca="false">"|-"&amp;CHAR(13)&amp;IF(AND(P39&lt;&gt;"",N39&lt;&gt;0),"| colspan="&amp;CHAR(34)&amp;4&amp;CHAR(34)&amp;" align="&amp;CHAR(34)&amp;"center"&amp;CHAR(34)&amp;" | '''"&amp;P39&amp;"'''"&amp;CHAR(13)&amp;"|-"&amp;CHAR(13),"")&amp;IF(L39&gt;1,"| rowspan="&amp;CHAR(34)&amp;L39&amp;CHAR(34)&amp;"| [[Summary:Shadows of Self#"&amp;Q39&amp;"|"&amp;R39&amp;"]] || ",IF(L39=1,"| [[Summary:Shadows of Self#"&amp;Q39&amp;"|"&amp;R39&amp;"]] || ","| "))&amp;"[["&amp;IF(C39="Dalinar Kholin (flashback)","Dalinar Kholin",C39)&amp;"]] "&amp;IF(C39="Dalinar Kholin (flashback)","(flashback)","")&amp;" || "&amp;TEXT(D39,"#,###")&amp;" || "&amp;ROUND(100*H39,2)&amp;"%"</f>
        <v>|-| rowspan="2"| [[Summary:Shadows of Self#Chapter 14|Chapter 14]] || [[Wax]]  || 2,498 || 2.27%</v>
      </c>
    </row>
    <row r="40" customFormat="false" ht="15.75" hidden="false" customHeight="false" outlineLevel="0" collapsed="false">
      <c r="A40" s="6"/>
      <c r="B40" s="6" t="n">
        <v>14</v>
      </c>
      <c r="C40" s="7" t="s">
        <v>67</v>
      </c>
      <c r="D40" s="8" t="n">
        <v>2206</v>
      </c>
      <c r="E40" s="1" t="n">
        <v>36</v>
      </c>
      <c r="F40" s="7" t="n">
        <v>1</v>
      </c>
      <c r="G40" s="9" t="n">
        <f aca="false">F40/SUM(F:F)</f>
        <v>0.0142857142857143</v>
      </c>
      <c r="H40" s="9" t="n">
        <f aca="false">D40/SUM($D:$D)</f>
        <v>0.0200510820858215</v>
      </c>
      <c r="I40" s="8" t="n">
        <f aca="false">IF(B40=B41,0,IF(B40=B39,D40+J39,D40))</f>
        <v>4704</v>
      </c>
      <c r="J40" s="1" t="n">
        <f aca="false">IF(B40=B41,D40+J39,0)</f>
        <v>0</v>
      </c>
      <c r="K40" s="9" t="n">
        <f aca="false">I40/SUM($I:$I)</f>
        <v>0.0427562511929758</v>
      </c>
      <c r="L40" s="1" t="n">
        <f aca="false">IF(B40=B39,0,IF(B40=B41,1+M41,1))</f>
        <v>0</v>
      </c>
      <c r="M40" s="1" t="n">
        <f aca="false">IF(B40=B39,1+M41,0)</f>
        <v>1</v>
      </c>
      <c r="N40" s="1" t="n">
        <f aca="false">IF(A40=A39,0,IF(A40=A41,1+O41,1))</f>
        <v>0</v>
      </c>
      <c r="O40" s="1" t="n">
        <f aca="false">IF(A40=A39,1+O41,0)</f>
        <v>32</v>
      </c>
      <c r="Q40" s="1" t="str">
        <f aca="false">IF(OR(B40="Prologue",B40="Epilogue"),B40,"Chapter "&amp;B40)</f>
        <v>Chapter 14</v>
      </c>
      <c r="R40" s="1" t="str">
        <f aca="false">Q40</f>
        <v>Chapter 14</v>
      </c>
      <c r="S40" s="1" t="str">
        <f aca="false">"|-"&amp;CHAR(13)&amp;IF(AND(P40&lt;&gt;"",N40&lt;&gt;0),"| colspan="&amp;CHAR(34)&amp;4&amp;CHAR(34)&amp;" align="&amp;CHAR(34)&amp;"center"&amp;CHAR(34)&amp;" | '''"&amp;P40&amp;"'''"&amp;CHAR(13)&amp;"|-"&amp;CHAR(13),"")&amp;IF(L40&gt;1,"| rowspan="&amp;CHAR(34)&amp;L40&amp;CHAR(34)&amp;"| [[Summary:Shadows of Self#"&amp;Q40&amp;"|"&amp;R40&amp;"]] || ",IF(L40=1,"| [[Summary:Shadows of Self#"&amp;Q40&amp;"|"&amp;R40&amp;"]] || ","| "))&amp;"[["&amp;IF(C40="Dalinar Kholin (flashback)","Dalinar Kholin",C40)&amp;"]] "&amp;IF(C40="Dalinar Kholin (flashback)","(flashback)","")&amp;" || "&amp;TEXT(D40,"#,###")&amp;" || "&amp;ROUND(100*H40,2)&amp;"%"</f>
        <v>|-| [[Marasi]]  || 2,206 || 2.01%</v>
      </c>
    </row>
    <row r="41" customFormat="false" ht="15.75" hidden="false" customHeight="false" outlineLevel="0" collapsed="false">
      <c r="A41" s="6"/>
      <c r="B41" s="6" t="n">
        <v>15</v>
      </c>
      <c r="C41" s="7" t="s">
        <v>66</v>
      </c>
      <c r="D41" s="8" t="n">
        <v>1120</v>
      </c>
      <c r="E41" s="1" t="n">
        <v>36</v>
      </c>
      <c r="F41" s="7" t="n">
        <v>1</v>
      </c>
      <c r="G41" s="9" t="n">
        <f aca="false">F41/SUM(F:F)</f>
        <v>0.0142857142857143</v>
      </c>
      <c r="H41" s="9" t="n">
        <f aca="false">D41/SUM($D:$D)</f>
        <v>0.0101800598078514</v>
      </c>
      <c r="I41" s="1" t="n">
        <f aca="false">IF(B41=B42,0,IF(B41=B40,D41+J40,D41))</f>
        <v>0</v>
      </c>
      <c r="J41" s="8" t="n">
        <f aca="false">IF(B41=B42,D41+J40,0)</f>
        <v>1120</v>
      </c>
      <c r="K41" s="9" t="n">
        <f aca="false">I41/SUM($I:$I)</f>
        <v>0</v>
      </c>
      <c r="L41" s="1" t="n">
        <f aca="false">IF(B41=B40,0,IF(B41=B42,1+M42,1))</f>
        <v>3</v>
      </c>
      <c r="M41" s="1" t="n">
        <f aca="false">IF(B41=B40,1+M42,0)</f>
        <v>0</v>
      </c>
      <c r="N41" s="1" t="n">
        <f aca="false">IF(A41=A40,0,IF(A41=A42,1+O42,1))</f>
        <v>0</v>
      </c>
      <c r="O41" s="1" t="n">
        <f aca="false">IF(A41=A40,1+O42,0)</f>
        <v>31</v>
      </c>
      <c r="Q41" s="1" t="str">
        <f aca="false">IF(OR(B41="Prologue",B41="Epilogue"),B41,"Chapter "&amp;B41)</f>
        <v>Chapter 15</v>
      </c>
      <c r="R41" s="1" t="str">
        <f aca="false">Q41</f>
        <v>Chapter 15</v>
      </c>
      <c r="S41" s="1" t="str">
        <f aca="false">"|-"&amp;CHAR(13)&amp;IF(AND(P41&lt;&gt;"",N41&lt;&gt;0),"| colspan="&amp;CHAR(34)&amp;4&amp;CHAR(34)&amp;" align="&amp;CHAR(34)&amp;"center"&amp;CHAR(34)&amp;" | '''"&amp;P41&amp;"'''"&amp;CHAR(13)&amp;"|-"&amp;CHAR(13),"")&amp;IF(L41&gt;1,"| rowspan="&amp;CHAR(34)&amp;L41&amp;CHAR(34)&amp;"| [[Summary:Shadows of Self#"&amp;Q41&amp;"|"&amp;R41&amp;"]] || ",IF(L41=1,"| [[Summary:Shadows of Self#"&amp;Q41&amp;"|"&amp;R41&amp;"]] || ","| "))&amp;"[["&amp;IF(C41="Dalinar Kholin (flashback)","Dalinar Kholin",C41)&amp;"]] "&amp;IF(C41="Dalinar Kholin (flashback)","(flashback)","")&amp;" || "&amp;TEXT(D41,"#,###")&amp;" || "&amp;ROUND(100*H41,2)&amp;"%"</f>
        <v>|-| rowspan="3"| [[Summary:Shadows of Self#Chapter 15|Chapter 15]] || [[Wax]]  || 1,120 || 1.02%</v>
      </c>
    </row>
    <row r="42" customFormat="false" ht="15.75" hidden="false" customHeight="false" outlineLevel="0" collapsed="false">
      <c r="A42" s="6"/>
      <c r="B42" s="6" t="n">
        <v>15</v>
      </c>
      <c r="C42" s="7" t="s">
        <v>67</v>
      </c>
      <c r="D42" s="8" t="n">
        <v>1993</v>
      </c>
      <c r="E42" s="1" t="n">
        <v>36</v>
      </c>
      <c r="F42" s="7" t="n">
        <v>1</v>
      </c>
      <c r="G42" s="9" t="n">
        <f aca="false">F42/SUM(F:F)</f>
        <v>0.0142857142857143</v>
      </c>
      <c r="H42" s="9" t="n">
        <f aca="false">D42/SUM($D:$D)</f>
        <v>0.0181150528545069</v>
      </c>
      <c r="I42" s="1" t="n">
        <f aca="false">IF(B42=B43,0,IF(B42=B41,D42+J41,D42))</f>
        <v>0</v>
      </c>
      <c r="J42" s="8" t="n">
        <f aca="false">IF(B42=B43,D42+J41,0)</f>
        <v>3113</v>
      </c>
      <c r="K42" s="9" t="n">
        <f aca="false">I42/SUM($I:$I)</f>
        <v>0</v>
      </c>
      <c r="L42" s="1" t="n">
        <f aca="false">IF(B42=B41,0,IF(B42=B43,1+M43,1))</f>
        <v>0</v>
      </c>
      <c r="M42" s="1" t="n">
        <f aca="false">IF(B42=B41,1+M43,0)</f>
        <v>2</v>
      </c>
      <c r="N42" s="1" t="n">
        <f aca="false">IF(A42=A41,0,IF(A42=A43,1+O43,1))</f>
        <v>0</v>
      </c>
      <c r="O42" s="1" t="n">
        <f aca="false">IF(A42=A41,1+O43,0)</f>
        <v>30</v>
      </c>
      <c r="Q42" s="1" t="str">
        <f aca="false">IF(OR(B42="Prologue",B42="Epilogue"),B42,"Chapter "&amp;B42)</f>
        <v>Chapter 15</v>
      </c>
      <c r="R42" s="1" t="str">
        <f aca="false">Q42</f>
        <v>Chapter 15</v>
      </c>
      <c r="S42" s="1" t="str">
        <f aca="false">"|-"&amp;CHAR(13)&amp;IF(AND(P42&lt;&gt;"",N42&lt;&gt;0),"| colspan="&amp;CHAR(34)&amp;4&amp;CHAR(34)&amp;" align="&amp;CHAR(34)&amp;"center"&amp;CHAR(34)&amp;" | '''"&amp;P42&amp;"'''"&amp;CHAR(13)&amp;"|-"&amp;CHAR(13),"")&amp;IF(L42&gt;1,"| rowspan="&amp;CHAR(34)&amp;L42&amp;CHAR(34)&amp;"| [[Summary:Shadows of Self#"&amp;Q42&amp;"|"&amp;R42&amp;"]] || ",IF(L42=1,"| [[Summary:Shadows of Self#"&amp;Q42&amp;"|"&amp;R42&amp;"]] || ","| "))&amp;"[["&amp;IF(C42="Dalinar Kholin (flashback)","Dalinar Kholin",C42)&amp;"]] "&amp;IF(C42="Dalinar Kholin (flashback)","(flashback)","")&amp;" || "&amp;TEXT(D42,"#,###")&amp;" || "&amp;ROUND(100*H42,2)&amp;"%"</f>
        <v>|-| [[Marasi]]  || 1,993 || 1.81%</v>
      </c>
    </row>
    <row r="43" customFormat="false" ht="15.75" hidden="false" customHeight="false" outlineLevel="0" collapsed="false">
      <c r="A43" s="6"/>
      <c r="B43" s="6" t="n">
        <v>15</v>
      </c>
      <c r="C43" s="7" t="s">
        <v>66</v>
      </c>
      <c r="D43" s="8" t="n">
        <v>958</v>
      </c>
      <c r="E43" s="1" t="n">
        <v>36</v>
      </c>
      <c r="F43" s="7" t="n">
        <v>1</v>
      </c>
      <c r="G43" s="9" t="n">
        <f aca="false">F43/SUM(F:F)</f>
        <v>0.0142857142857143</v>
      </c>
      <c r="H43" s="9" t="n">
        <f aca="false">D43/SUM($D:$D)</f>
        <v>0.00870758687135858</v>
      </c>
      <c r="I43" s="8" t="n">
        <f aca="false">IF(B43=B44,0,IF(B43=B42,D43+J42,D43))</f>
        <v>4071</v>
      </c>
      <c r="J43" s="1" t="n">
        <f aca="false">IF(B43=B44,D43+J42,0)</f>
        <v>0</v>
      </c>
      <c r="K43" s="9" t="n">
        <f aca="false">I43/SUM($I:$I)</f>
        <v>0.0370026995337169</v>
      </c>
      <c r="L43" s="1" t="n">
        <f aca="false">IF(B43=B42,0,IF(B43=B44,1+M44,1))</f>
        <v>0</v>
      </c>
      <c r="M43" s="1" t="n">
        <f aca="false">IF(B43=B42,1+M44,0)</f>
        <v>1</v>
      </c>
      <c r="N43" s="1" t="n">
        <f aca="false">IF(A43=A42,0,IF(A43=A44,1+O44,1))</f>
        <v>0</v>
      </c>
      <c r="O43" s="1" t="n">
        <f aca="false">IF(A43=A42,1+O44,0)</f>
        <v>29</v>
      </c>
      <c r="Q43" s="1" t="str">
        <f aca="false">IF(OR(B43="Prologue",B43="Epilogue"),B43,"Chapter "&amp;B43)</f>
        <v>Chapter 15</v>
      </c>
      <c r="R43" s="1" t="str">
        <f aca="false">Q43</f>
        <v>Chapter 15</v>
      </c>
      <c r="S43" s="1" t="str">
        <f aca="false">"|-"&amp;CHAR(13)&amp;IF(AND(P43&lt;&gt;"",N43&lt;&gt;0),"| colspan="&amp;CHAR(34)&amp;4&amp;CHAR(34)&amp;" align="&amp;CHAR(34)&amp;"center"&amp;CHAR(34)&amp;" | '''"&amp;P43&amp;"'''"&amp;CHAR(13)&amp;"|-"&amp;CHAR(13),"")&amp;IF(L43&gt;1,"| rowspan="&amp;CHAR(34)&amp;L43&amp;CHAR(34)&amp;"| [[Summary:Shadows of Self#"&amp;Q43&amp;"|"&amp;R43&amp;"]] || ",IF(L43=1,"| [[Summary:Shadows of Self#"&amp;Q43&amp;"|"&amp;R43&amp;"]] || ","| "))&amp;"[["&amp;IF(C43="Dalinar Kholin (flashback)","Dalinar Kholin",C43)&amp;"]] "&amp;IF(C43="Dalinar Kholin (flashback)","(flashback)","")&amp;" || "&amp;TEXT(D43,"#,###")&amp;" || "&amp;ROUND(100*H43,2)&amp;"%"</f>
        <v>|-| [[Wax]]  || 958 || 0.87%</v>
      </c>
    </row>
    <row r="44" customFormat="false" ht="15.75" hidden="false" customHeight="false" outlineLevel="0" collapsed="false">
      <c r="A44" s="6"/>
      <c r="B44" s="6" t="n">
        <v>16</v>
      </c>
      <c r="C44" s="7" t="s">
        <v>66</v>
      </c>
      <c r="D44" s="8" t="n">
        <v>3573</v>
      </c>
      <c r="E44" s="1" t="n">
        <v>36</v>
      </c>
      <c r="F44" s="7" t="n">
        <v>1</v>
      </c>
      <c r="G44" s="9" t="n">
        <f aca="false">F44/SUM(F:F)</f>
        <v>0.0142857142857143</v>
      </c>
      <c r="H44" s="9" t="n">
        <f aca="false">D44/SUM($D:$D)</f>
        <v>0.0324762086548687</v>
      </c>
      <c r="I44" s="8" t="n">
        <f aca="false">IF(B44=B45,0,IF(B44=B43,D44+J43,D44))</f>
        <v>3573</v>
      </c>
      <c r="J44" s="1" t="n">
        <f aca="false">IF(B44=B45,D44+J43,0)</f>
        <v>0</v>
      </c>
      <c r="K44" s="9" t="n">
        <f aca="false">I44/SUM($I:$I)</f>
        <v>0.0324762086548687</v>
      </c>
      <c r="L44" s="1" t="n">
        <f aca="false">IF(B44=B43,0,IF(B44=B45,1+M45,1))</f>
        <v>1</v>
      </c>
      <c r="M44" s="1" t="n">
        <f aca="false">IF(B44=B43,1+M45,0)</f>
        <v>0</v>
      </c>
      <c r="N44" s="1" t="n">
        <f aca="false">IF(A44=A43,0,IF(A44=A45,1+O45,1))</f>
        <v>0</v>
      </c>
      <c r="O44" s="1" t="n">
        <f aca="false">IF(A44=A43,1+O45,0)</f>
        <v>28</v>
      </c>
      <c r="Q44" s="1" t="str">
        <f aca="false">IF(OR(B44="Prologue",B44="Epilogue"),B44,"Chapter "&amp;B44)</f>
        <v>Chapter 16</v>
      </c>
      <c r="R44" s="1" t="str">
        <f aca="false">Q44</f>
        <v>Chapter 16</v>
      </c>
      <c r="S44" s="1" t="str">
        <f aca="false">"|-"&amp;CHAR(13)&amp;IF(AND(P44&lt;&gt;"",N44&lt;&gt;0),"| colspan="&amp;CHAR(34)&amp;4&amp;CHAR(34)&amp;" align="&amp;CHAR(34)&amp;"center"&amp;CHAR(34)&amp;" | '''"&amp;P44&amp;"'''"&amp;CHAR(13)&amp;"|-"&amp;CHAR(13),"")&amp;IF(L44&gt;1,"| rowspan="&amp;CHAR(34)&amp;L44&amp;CHAR(34)&amp;"| [[Summary:Shadows of Self#"&amp;Q44&amp;"|"&amp;R44&amp;"]] || ",IF(L44=1,"| [[Summary:Shadows of Self#"&amp;Q44&amp;"|"&amp;R44&amp;"]] || ","| "))&amp;"[["&amp;IF(C44="Dalinar Kholin (flashback)","Dalinar Kholin",C44)&amp;"]] "&amp;IF(C44="Dalinar Kholin (flashback)","(flashback)","")&amp;" || "&amp;TEXT(D44,"#,###")&amp;" || "&amp;ROUND(100*H44,2)&amp;"%"</f>
        <v>|-| [[Summary:Shadows of Self#Chapter 16|Chapter 16]] || [[Wax]]  || 3,573 || 3.25%</v>
      </c>
    </row>
    <row r="45" customFormat="false" ht="15.75" hidden="false" customHeight="false" outlineLevel="0" collapsed="false">
      <c r="A45" s="6"/>
      <c r="B45" s="6" t="n">
        <v>17</v>
      </c>
      <c r="C45" s="7" t="s">
        <v>68</v>
      </c>
      <c r="D45" s="8" t="n">
        <v>2480</v>
      </c>
      <c r="E45" s="1" t="n">
        <v>36</v>
      </c>
      <c r="F45" s="7" t="n">
        <v>1</v>
      </c>
      <c r="G45" s="9" t="n">
        <f aca="false">F45/SUM(F:F)</f>
        <v>0.0142857142857143</v>
      </c>
      <c r="H45" s="9" t="n">
        <f aca="false">D45/SUM($D:$D)</f>
        <v>0.0225415610030995</v>
      </c>
      <c r="I45" s="1" t="n">
        <f aca="false">IF(B45=B46,0,IF(B45=B44,D45+J44,D45))</f>
        <v>0</v>
      </c>
      <c r="J45" s="8" t="n">
        <f aca="false">IF(B45=B46,D45+J44,0)</f>
        <v>2480</v>
      </c>
      <c r="K45" s="9" t="n">
        <f aca="false">I45/SUM($I:$I)</f>
        <v>0</v>
      </c>
      <c r="L45" s="1" t="n">
        <f aca="false">IF(B45=B44,0,IF(B45=B46,1+M46,1))</f>
        <v>2</v>
      </c>
      <c r="M45" s="1" t="n">
        <f aca="false">IF(B45=B44,1+M46,0)</f>
        <v>0</v>
      </c>
      <c r="N45" s="1" t="n">
        <f aca="false">IF(A45=A44,0,IF(A45=A46,1+O46,1))</f>
        <v>0</v>
      </c>
      <c r="O45" s="1" t="n">
        <f aca="false">IF(A45=A44,1+O46,0)</f>
        <v>27</v>
      </c>
      <c r="Q45" s="1" t="str">
        <f aca="false">IF(OR(B45="Prologue",B45="Epilogue"),B45,"Chapter "&amp;B45)</f>
        <v>Chapter 17</v>
      </c>
      <c r="R45" s="1" t="str">
        <f aca="false">Q45</f>
        <v>Chapter 17</v>
      </c>
      <c r="S45" s="1" t="str">
        <f aca="false">"|-"&amp;CHAR(13)&amp;IF(AND(P45&lt;&gt;"",N45&lt;&gt;0),"| colspan="&amp;CHAR(34)&amp;4&amp;CHAR(34)&amp;" align="&amp;CHAR(34)&amp;"center"&amp;CHAR(34)&amp;" | '''"&amp;P45&amp;"'''"&amp;CHAR(13)&amp;"|-"&amp;CHAR(13),"")&amp;IF(L45&gt;1,"| rowspan="&amp;CHAR(34)&amp;L45&amp;CHAR(34)&amp;"| [[Summary:Shadows of Self#"&amp;Q45&amp;"|"&amp;R45&amp;"]] || ",IF(L45=1,"| [[Summary:Shadows of Self#"&amp;Q45&amp;"|"&amp;R45&amp;"]] || ","| "))&amp;"[["&amp;IF(C45="Dalinar Kholin (flashback)","Dalinar Kholin",C45)&amp;"]] "&amp;IF(C45="Dalinar Kholin (flashback)","(flashback)","")&amp;" || "&amp;TEXT(D45,"#,###")&amp;" || "&amp;ROUND(100*H45,2)&amp;"%"</f>
        <v>|-| rowspan="2"| [[Summary:Shadows of Self#Chapter 17|Chapter 17]] || [[Wayne]]  || 2,480 || 2.25%</v>
      </c>
    </row>
    <row r="46" customFormat="false" ht="15.75" hidden="false" customHeight="false" outlineLevel="0" collapsed="false">
      <c r="A46" s="6"/>
      <c r="B46" s="6" t="n">
        <v>17</v>
      </c>
      <c r="C46" s="7" t="s">
        <v>66</v>
      </c>
      <c r="D46" s="8" t="n">
        <v>1510</v>
      </c>
      <c r="E46" s="1" t="n">
        <v>36</v>
      </c>
      <c r="F46" s="7" t="n">
        <v>1</v>
      </c>
      <c r="G46" s="9" t="n">
        <f aca="false">F46/SUM(F:F)</f>
        <v>0.0142857142857143</v>
      </c>
      <c r="H46" s="9" t="n">
        <f aca="false">D46/SUM($D:$D)</f>
        <v>0.013724902062371</v>
      </c>
      <c r="I46" s="8" t="n">
        <f aca="false">IF(B46=B47,0,IF(B46=B45,D46+J45,D46))</f>
        <v>3990</v>
      </c>
      <c r="J46" s="1" t="n">
        <f aca="false">IF(B46=B47,D46+J45,0)</f>
        <v>0</v>
      </c>
      <c r="K46" s="9" t="n">
        <f aca="false">I46/SUM($I:$I)</f>
        <v>0.0362664630654705</v>
      </c>
      <c r="L46" s="1" t="n">
        <f aca="false">IF(B46=B45,0,IF(B46=B47,1+M47,1))</f>
        <v>0</v>
      </c>
      <c r="M46" s="1" t="n">
        <f aca="false">IF(B46=B45,1+M47,0)</f>
        <v>1</v>
      </c>
      <c r="N46" s="1" t="n">
        <f aca="false">IF(A46=A45,0,IF(A46=A47,1+O47,1))</f>
        <v>0</v>
      </c>
      <c r="O46" s="1" t="n">
        <f aca="false">IF(A46=A45,1+O47,0)</f>
        <v>26</v>
      </c>
      <c r="Q46" s="1" t="str">
        <f aca="false">IF(OR(B46="Prologue",B46="Epilogue"),B46,"Chapter "&amp;B46)</f>
        <v>Chapter 17</v>
      </c>
      <c r="R46" s="1" t="str">
        <f aca="false">Q46</f>
        <v>Chapter 17</v>
      </c>
      <c r="S46" s="1" t="str">
        <f aca="false">"|-"&amp;CHAR(13)&amp;IF(AND(P46&lt;&gt;"",N46&lt;&gt;0),"| colspan="&amp;CHAR(34)&amp;4&amp;CHAR(34)&amp;" align="&amp;CHAR(34)&amp;"center"&amp;CHAR(34)&amp;" | '''"&amp;P46&amp;"'''"&amp;CHAR(13)&amp;"|-"&amp;CHAR(13),"")&amp;IF(L46&gt;1,"| rowspan="&amp;CHAR(34)&amp;L46&amp;CHAR(34)&amp;"| [[Summary:Shadows of Self#"&amp;Q46&amp;"|"&amp;R46&amp;"]] || ",IF(L46=1,"| [[Summary:Shadows of Self#"&amp;Q46&amp;"|"&amp;R46&amp;"]] || ","| "))&amp;"[["&amp;IF(C46="Dalinar Kholin (flashback)","Dalinar Kholin",C46)&amp;"]] "&amp;IF(C46="Dalinar Kholin (flashback)","(flashback)","")&amp;" || "&amp;TEXT(D46,"#,###")&amp;" || "&amp;ROUND(100*H46,2)&amp;"%"</f>
        <v>|-| [[Wax]]  || 1,510 || 1.37%</v>
      </c>
    </row>
    <row r="47" customFormat="false" ht="15.75" hidden="false" customHeight="false" outlineLevel="0" collapsed="false">
      <c r="A47" s="6"/>
      <c r="B47" s="6" t="n">
        <v>18</v>
      </c>
      <c r="C47" s="7" t="s">
        <v>67</v>
      </c>
      <c r="D47" s="8" t="n">
        <v>2824</v>
      </c>
      <c r="E47" s="1" t="n">
        <v>36</v>
      </c>
      <c r="F47" s="7" t="n">
        <v>1</v>
      </c>
      <c r="G47" s="9" t="n">
        <f aca="false">F47/SUM(F:F)</f>
        <v>0.0142857142857143</v>
      </c>
      <c r="H47" s="9" t="n">
        <f aca="false">D47/SUM($D:$D)</f>
        <v>0.0256682936583681</v>
      </c>
      <c r="I47" s="1" t="n">
        <f aca="false">IF(B47=B48,0,IF(B47=B46,D47+J46,D47))</f>
        <v>0</v>
      </c>
      <c r="J47" s="8" t="n">
        <f aca="false">IF(B47=B48,D47+J46,0)</f>
        <v>2824</v>
      </c>
      <c r="K47" s="9" t="n">
        <f aca="false">I47/SUM($I:$I)</f>
        <v>0</v>
      </c>
      <c r="L47" s="1" t="n">
        <f aca="false">IF(B47=B46,0,IF(B47=B48,1+M48,1))</f>
        <v>2</v>
      </c>
      <c r="M47" s="1" t="n">
        <f aca="false">IF(B47=B46,1+M48,0)</f>
        <v>0</v>
      </c>
      <c r="N47" s="1" t="n">
        <f aca="false">IF(A47=A46,0,IF(A47=A48,1+O48,1))</f>
        <v>0</v>
      </c>
      <c r="O47" s="1" t="n">
        <f aca="false">IF(A47=A46,1+O48,0)</f>
        <v>25</v>
      </c>
      <c r="Q47" s="1" t="str">
        <f aca="false">IF(OR(B47="Prologue",B47="Epilogue"),B47,"Chapter "&amp;B47)</f>
        <v>Chapter 18</v>
      </c>
      <c r="R47" s="1" t="str">
        <f aca="false">Q47</f>
        <v>Chapter 18</v>
      </c>
      <c r="S47" s="1" t="str">
        <f aca="false">"|-"&amp;CHAR(13)&amp;IF(AND(P47&lt;&gt;"",N47&lt;&gt;0),"| colspan="&amp;CHAR(34)&amp;4&amp;CHAR(34)&amp;" align="&amp;CHAR(34)&amp;"center"&amp;CHAR(34)&amp;" | '''"&amp;P47&amp;"'''"&amp;CHAR(13)&amp;"|-"&amp;CHAR(13),"")&amp;IF(L47&gt;1,"| rowspan="&amp;CHAR(34)&amp;L47&amp;CHAR(34)&amp;"| [[Summary:Shadows of Self#"&amp;Q47&amp;"|"&amp;R47&amp;"]] || ",IF(L47=1,"| [[Summary:Shadows of Self#"&amp;Q47&amp;"|"&amp;R47&amp;"]] || ","| "))&amp;"[["&amp;IF(C47="Dalinar Kholin (flashback)","Dalinar Kholin",C47)&amp;"]] "&amp;IF(C47="Dalinar Kholin (flashback)","(flashback)","")&amp;" || "&amp;TEXT(D47,"#,###")&amp;" || "&amp;ROUND(100*H47,2)&amp;"%"</f>
        <v>|-| rowspan="2"| [[Summary:Shadows of Self#Chapter 18|Chapter 18]] || [[Marasi]]  || 2,824 || 2.57%</v>
      </c>
    </row>
    <row r="48" customFormat="false" ht="15.75" hidden="false" customHeight="false" outlineLevel="0" collapsed="false">
      <c r="A48" s="6"/>
      <c r="B48" s="6" t="n">
        <v>18</v>
      </c>
      <c r="C48" s="7" t="s">
        <v>66</v>
      </c>
      <c r="D48" s="8" t="n">
        <v>910</v>
      </c>
      <c r="E48" s="1" t="n">
        <v>36</v>
      </c>
      <c r="F48" s="7" t="n">
        <v>1</v>
      </c>
      <c r="G48" s="9" t="n">
        <f aca="false">F48/SUM(F:F)</f>
        <v>0.0142857142857143</v>
      </c>
      <c r="H48" s="9" t="n">
        <f aca="false">D48/SUM($D:$D)</f>
        <v>0.00827129859387924</v>
      </c>
      <c r="I48" s="8" t="n">
        <f aca="false">IF(B48=B49,0,IF(B48=B47,D48+J47,D48))</f>
        <v>3734</v>
      </c>
      <c r="J48" s="1" t="n">
        <f aca="false">IF(B48=B49,D48+J47,0)</f>
        <v>0</v>
      </c>
      <c r="K48" s="9" t="n">
        <f aca="false">I48/SUM($I:$I)</f>
        <v>0.0339395922522473</v>
      </c>
      <c r="L48" s="1" t="n">
        <f aca="false">IF(B48=B47,0,IF(B48=B49,1+M49,1))</f>
        <v>0</v>
      </c>
      <c r="M48" s="1" t="n">
        <f aca="false">IF(B48=B47,1+M49,0)</f>
        <v>1</v>
      </c>
      <c r="N48" s="1" t="n">
        <f aca="false">IF(A48=A47,0,IF(A48=A49,1+O49,1))</f>
        <v>0</v>
      </c>
      <c r="O48" s="1" t="n">
        <f aca="false">IF(A48=A47,1+O49,0)</f>
        <v>24</v>
      </c>
      <c r="Q48" s="1" t="str">
        <f aca="false">IF(OR(B48="Prologue",B48="Epilogue"),B48,"Chapter "&amp;B48)</f>
        <v>Chapter 18</v>
      </c>
      <c r="R48" s="1" t="str">
        <f aca="false">Q48</f>
        <v>Chapter 18</v>
      </c>
      <c r="S48" s="1" t="str">
        <f aca="false">"|-"&amp;CHAR(13)&amp;IF(AND(P48&lt;&gt;"",N48&lt;&gt;0),"| colspan="&amp;CHAR(34)&amp;4&amp;CHAR(34)&amp;" align="&amp;CHAR(34)&amp;"center"&amp;CHAR(34)&amp;" | '''"&amp;P48&amp;"'''"&amp;CHAR(13)&amp;"|-"&amp;CHAR(13),"")&amp;IF(L48&gt;1,"| rowspan="&amp;CHAR(34)&amp;L48&amp;CHAR(34)&amp;"| [[Summary:Shadows of Self#"&amp;Q48&amp;"|"&amp;R48&amp;"]] || ",IF(L48=1,"| [[Summary:Shadows of Self#"&amp;Q48&amp;"|"&amp;R48&amp;"]] || ","| "))&amp;"[["&amp;IF(C48="Dalinar Kholin (flashback)","Dalinar Kholin",C48)&amp;"]] "&amp;IF(C48="Dalinar Kholin (flashback)","(flashback)","")&amp;" || "&amp;TEXT(D48,"#,###")&amp;" || "&amp;ROUND(100*H48,2)&amp;"%"</f>
        <v>|-| [[Wax]]  || 910 || 0.83%</v>
      </c>
    </row>
    <row r="49" customFormat="false" ht="15.75" hidden="false" customHeight="false" outlineLevel="0" collapsed="false">
      <c r="A49" s="6"/>
      <c r="B49" s="6" t="n">
        <v>19</v>
      </c>
      <c r="C49" s="7" t="s">
        <v>68</v>
      </c>
      <c r="D49" s="8" t="n">
        <v>2549</v>
      </c>
      <c r="E49" s="1" t="n">
        <v>36</v>
      </c>
      <c r="F49" s="7" t="n">
        <v>1</v>
      </c>
      <c r="G49" s="9" t="n">
        <f aca="false">F49/SUM(F:F)</f>
        <v>0.0142857142857143</v>
      </c>
      <c r="H49" s="9" t="n">
        <f aca="false">D49/SUM($D:$D)</f>
        <v>0.023168725401976</v>
      </c>
      <c r="I49" s="1" t="n">
        <f aca="false">IF(B49=B50,0,IF(B49=B48,D49+J48,D49))</f>
        <v>0</v>
      </c>
      <c r="J49" s="8" t="n">
        <f aca="false">IF(B49=B50,D49+J48,0)</f>
        <v>2549</v>
      </c>
      <c r="K49" s="9" t="n">
        <f aca="false">I49/SUM($I:$I)</f>
        <v>0</v>
      </c>
      <c r="L49" s="1" t="n">
        <f aca="false">IF(B49=B48,0,IF(B49=B50,1+M50,1))</f>
        <v>3</v>
      </c>
      <c r="M49" s="1" t="n">
        <f aca="false">IF(B49=B48,1+M50,0)</f>
        <v>0</v>
      </c>
      <c r="N49" s="1" t="n">
        <f aca="false">IF(A49=A48,0,IF(A49=A50,1+O50,1))</f>
        <v>0</v>
      </c>
      <c r="O49" s="1" t="n">
        <f aca="false">IF(A49=A48,1+O50,0)</f>
        <v>23</v>
      </c>
      <c r="Q49" s="1" t="str">
        <f aca="false">IF(OR(B49="Prologue",B49="Epilogue"),B49,"Chapter "&amp;B49)</f>
        <v>Chapter 19</v>
      </c>
      <c r="R49" s="1" t="str">
        <f aca="false">Q49</f>
        <v>Chapter 19</v>
      </c>
      <c r="S49" s="1" t="str">
        <f aca="false">"|-"&amp;CHAR(13)&amp;IF(AND(P49&lt;&gt;"",N49&lt;&gt;0),"| colspan="&amp;CHAR(34)&amp;4&amp;CHAR(34)&amp;" align="&amp;CHAR(34)&amp;"center"&amp;CHAR(34)&amp;" | '''"&amp;P49&amp;"'''"&amp;CHAR(13)&amp;"|-"&amp;CHAR(13),"")&amp;IF(L49&gt;1,"| rowspan="&amp;CHAR(34)&amp;L49&amp;CHAR(34)&amp;"| [[Summary:Shadows of Self#"&amp;Q49&amp;"|"&amp;R49&amp;"]] || ",IF(L49=1,"| [[Summary:Shadows of Self#"&amp;Q49&amp;"|"&amp;R49&amp;"]] || ","| "))&amp;"[["&amp;IF(C49="Dalinar Kholin (flashback)","Dalinar Kholin",C49)&amp;"]] "&amp;IF(C49="Dalinar Kholin (flashback)","(flashback)","")&amp;" || "&amp;TEXT(D49,"#,###")&amp;" || "&amp;ROUND(100*H49,2)&amp;"%"</f>
        <v>|-| rowspan="3"| [[Summary:Shadows of Self#Chapter 19|Chapter 19]] || [[Wayne]]  || 2,549 || 2.32%</v>
      </c>
    </row>
    <row r="50" customFormat="false" ht="15.75" hidden="false" customHeight="false" outlineLevel="0" collapsed="false">
      <c r="A50" s="6"/>
      <c r="B50" s="6" t="n">
        <v>19</v>
      </c>
      <c r="C50" s="7" t="s">
        <v>67</v>
      </c>
      <c r="D50" s="8" t="n">
        <v>1564</v>
      </c>
      <c r="E50" s="1" t="n">
        <v>36</v>
      </c>
      <c r="F50" s="7" t="n">
        <v>1</v>
      </c>
      <c r="G50" s="9" t="n">
        <f aca="false">F50/SUM(F:F)</f>
        <v>0.0142857142857143</v>
      </c>
      <c r="H50" s="9" t="n">
        <f aca="false">D50/SUM($D:$D)</f>
        <v>0.0142157263745353</v>
      </c>
      <c r="I50" s="1" t="n">
        <f aca="false">IF(B50=B51,0,IF(B50=B49,D50+J49,D50))</f>
        <v>0</v>
      </c>
      <c r="J50" s="8" t="n">
        <f aca="false">IF(B50=B51,D50+J49,0)</f>
        <v>4113</v>
      </c>
      <c r="K50" s="9" t="n">
        <f aca="false">I50/SUM($I:$I)</f>
        <v>0</v>
      </c>
      <c r="L50" s="1" t="n">
        <f aca="false">IF(B50=B49,0,IF(B50=B51,1+M51,1))</f>
        <v>0</v>
      </c>
      <c r="M50" s="1" t="n">
        <f aca="false">IF(B50=B49,1+M51,0)</f>
        <v>2</v>
      </c>
      <c r="N50" s="1" t="n">
        <f aca="false">IF(A50=A49,0,IF(A50=A51,1+O51,1))</f>
        <v>0</v>
      </c>
      <c r="O50" s="1" t="n">
        <f aca="false">IF(A50=A49,1+O51,0)</f>
        <v>22</v>
      </c>
      <c r="Q50" s="1" t="str">
        <f aca="false">IF(OR(B50="Prologue",B50="Epilogue"),B50,"Chapter "&amp;B50)</f>
        <v>Chapter 19</v>
      </c>
      <c r="R50" s="1" t="str">
        <f aca="false">Q50</f>
        <v>Chapter 19</v>
      </c>
      <c r="S50" s="1" t="str">
        <f aca="false">"|-"&amp;CHAR(13)&amp;IF(AND(P50&lt;&gt;"",N50&lt;&gt;0),"| colspan="&amp;CHAR(34)&amp;4&amp;CHAR(34)&amp;" align="&amp;CHAR(34)&amp;"center"&amp;CHAR(34)&amp;" | '''"&amp;P50&amp;"'''"&amp;CHAR(13)&amp;"|-"&amp;CHAR(13),"")&amp;IF(L50&gt;1,"| rowspan="&amp;CHAR(34)&amp;L50&amp;CHAR(34)&amp;"| [[Summary:Shadows of Self#"&amp;Q50&amp;"|"&amp;R50&amp;"]] || ",IF(L50=1,"| [[Summary:Shadows of Self#"&amp;Q50&amp;"|"&amp;R50&amp;"]] || ","| "))&amp;"[["&amp;IF(C50="Dalinar Kholin (flashback)","Dalinar Kholin",C50)&amp;"]] "&amp;IF(C50="Dalinar Kholin (flashback)","(flashback)","")&amp;" || "&amp;TEXT(D50,"#,###")&amp;" || "&amp;ROUND(100*H50,2)&amp;"%"</f>
        <v>|-| [[Marasi]]  || 1,564 || 1.42%</v>
      </c>
    </row>
    <row r="51" customFormat="false" ht="15.75" hidden="false" customHeight="false" outlineLevel="0" collapsed="false">
      <c r="A51" s="6"/>
      <c r="B51" s="6" t="n">
        <v>19</v>
      </c>
      <c r="C51" s="7" t="s">
        <v>66</v>
      </c>
      <c r="D51" s="8" t="n">
        <v>1159</v>
      </c>
      <c r="E51" s="1" t="n">
        <v>36</v>
      </c>
      <c r="F51" s="7" t="n">
        <v>1</v>
      </c>
      <c r="G51" s="9" t="n">
        <f aca="false">F51/SUM(F:F)</f>
        <v>0.0142857142857143</v>
      </c>
      <c r="H51" s="9" t="n">
        <f aca="false">D51/SUM($D:$D)</f>
        <v>0.0105345440333033</v>
      </c>
      <c r="I51" s="8" t="n">
        <f aca="false">IF(B51=B52,0,IF(B51=B50,D51+J50,D51))</f>
        <v>5272</v>
      </c>
      <c r="J51" s="1" t="n">
        <f aca="false">IF(B51=B52,D51+J50,0)</f>
        <v>0</v>
      </c>
      <c r="K51" s="9" t="n">
        <f aca="false">I51/SUM($I:$I)</f>
        <v>0.0479189958098147</v>
      </c>
      <c r="L51" s="1" t="n">
        <f aca="false">IF(B51=B50,0,IF(B51=B52,1+M52,1))</f>
        <v>0</v>
      </c>
      <c r="M51" s="1" t="n">
        <f aca="false">IF(B51=B50,1+M52,0)</f>
        <v>1</v>
      </c>
      <c r="N51" s="1" t="n">
        <f aca="false">IF(A51=A50,0,IF(A51=A52,1+O52,1))</f>
        <v>0</v>
      </c>
      <c r="O51" s="1" t="n">
        <f aca="false">IF(A51=A50,1+O52,0)</f>
        <v>21</v>
      </c>
      <c r="Q51" s="1" t="str">
        <f aca="false">IF(OR(B51="Prologue",B51="Epilogue"),B51,"Chapter "&amp;B51)</f>
        <v>Chapter 19</v>
      </c>
      <c r="R51" s="1" t="str">
        <f aca="false">Q51</f>
        <v>Chapter 19</v>
      </c>
      <c r="S51" s="1" t="str">
        <f aca="false">"|-"&amp;CHAR(13)&amp;IF(AND(P51&lt;&gt;"",N51&lt;&gt;0),"| colspan="&amp;CHAR(34)&amp;4&amp;CHAR(34)&amp;" align="&amp;CHAR(34)&amp;"center"&amp;CHAR(34)&amp;" | '''"&amp;P51&amp;"'''"&amp;CHAR(13)&amp;"|-"&amp;CHAR(13),"")&amp;IF(L51&gt;1,"| rowspan="&amp;CHAR(34)&amp;L51&amp;CHAR(34)&amp;"| [[Summary:Shadows of Self#"&amp;Q51&amp;"|"&amp;R51&amp;"]] || ",IF(L51=1,"| [[Summary:Shadows of Self#"&amp;Q51&amp;"|"&amp;R51&amp;"]] || ","| "))&amp;"[["&amp;IF(C51="Dalinar Kholin (flashback)","Dalinar Kholin",C51)&amp;"]] "&amp;IF(C51="Dalinar Kholin (flashback)","(flashback)","")&amp;" || "&amp;TEXT(D51,"#,###")&amp;" || "&amp;ROUND(100*H51,2)&amp;"%"</f>
        <v>|-| [[Wax]]  || 1,159 || 1.05%</v>
      </c>
    </row>
    <row r="52" customFormat="false" ht="15.75" hidden="false" customHeight="false" outlineLevel="0" collapsed="false">
      <c r="A52" s="6"/>
      <c r="B52" s="6" t="n">
        <v>20</v>
      </c>
      <c r="C52" s="7" t="s">
        <v>66</v>
      </c>
      <c r="D52" s="8" t="n">
        <v>2839</v>
      </c>
      <c r="E52" s="1" t="n">
        <v>36</v>
      </c>
      <c r="F52" s="7" t="n">
        <v>1</v>
      </c>
      <c r="G52" s="9" t="n">
        <f aca="false">F52/SUM(F:F)</f>
        <v>0.0142857142857143</v>
      </c>
      <c r="H52" s="9" t="n">
        <f aca="false">D52/SUM($D:$D)</f>
        <v>0.0258046337450804</v>
      </c>
      <c r="I52" s="1" t="n">
        <f aca="false">IF(B52=B53,0,IF(B52=B51,D52+J51,D52))</f>
        <v>0</v>
      </c>
      <c r="J52" s="8" t="n">
        <f aca="false">IF(B52=B53,D52+J51,0)</f>
        <v>2839</v>
      </c>
      <c r="K52" s="9" t="n">
        <f aca="false">I52/SUM($I:$I)</f>
        <v>0</v>
      </c>
      <c r="L52" s="1" t="n">
        <f aca="false">IF(B52=B51,0,IF(B52=B53,1+M53,1))</f>
        <v>2</v>
      </c>
      <c r="M52" s="1" t="n">
        <f aca="false">IF(B52=B51,1+M53,0)</f>
        <v>0</v>
      </c>
      <c r="N52" s="1" t="n">
        <f aca="false">IF(A52=A51,0,IF(A52=A53,1+O53,1))</f>
        <v>0</v>
      </c>
      <c r="O52" s="1" t="n">
        <f aca="false">IF(A52=A51,1+O53,0)</f>
        <v>20</v>
      </c>
      <c r="Q52" s="1" t="str">
        <f aca="false">IF(OR(B52="Prologue",B52="Epilogue"),B52,"Chapter "&amp;B52)</f>
        <v>Chapter 20</v>
      </c>
      <c r="R52" s="1" t="str">
        <f aca="false">Q52</f>
        <v>Chapter 20</v>
      </c>
      <c r="S52" s="1" t="str">
        <f aca="false">"|-"&amp;CHAR(13)&amp;IF(AND(P52&lt;&gt;"",N52&lt;&gt;0),"| colspan="&amp;CHAR(34)&amp;4&amp;CHAR(34)&amp;" align="&amp;CHAR(34)&amp;"center"&amp;CHAR(34)&amp;" | '''"&amp;P52&amp;"'''"&amp;CHAR(13)&amp;"|-"&amp;CHAR(13),"")&amp;IF(L52&gt;1,"| rowspan="&amp;CHAR(34)&amp;L52&amp;CHAR(34)&amp;"| [[Summary:Shadows of Self#"&amp;Q52&amp;"|"&amp;R52&amp;"]] || ",IF(L52=1,"| [[Summary:Shadows of Self#"&amp;Q52&amp;"|"&amp;R52&amp;"]] || ","| "))&amp;"[["&amp;IF(C52="Dalinar Kholin (flashback)","Dalinar Kholin",C52)&amp;"]] "&amp;IF(C52="Dalinar Kholin (flashback)","(flashback)","")&amp;" || "&amp;TEXT(D52,"#,###")&amp;" || "&amp;ROUND(100*H52,2)&amp;"%"</f>
        <v>|-| rowspan="2"| [[Summary:Shadows of Self#Chapter 20|Chapter 20]] || [[Wax]]  || 2,839 || 2.58%</v>
      </c>
    </row>
    <row r="53" customFormat="false" ht="15.75" hidden="false" customHeight="false" outlineLevel="0" collapsed="false">
      <c r="A53" s="6"/>
      <c r="B53" s="6" t="n">
        <v>20</v>
      </c>
      <c r="C53" s="7" t="s">
        <v>68</v>
      </c>
      <c r="D53" s="8" t="n">
        <v>1147</v>
      </c>
      <c r="E53" s="1" t="n">
        <v>36</v>
      </c>
      <c r="F53" s="7" t="n">
        <v>1</v>
      </c>
      <c r="G53" s="9" t="n">
        <f aca="false">F53/SUM(F:F)</f>
        <v>0.0142857142857143</v>
      </c>
      <c r="H53" s="9" t="n">
        <f aca="false">D53/SUM($D:$D)</f>
        <v>0.0104254719639335</v>
      </c>
      <c r="I53" s="8" t="n">
        <f aca="false">IF(B53=B54,0,IF(B53=B52,D53+J52,D53))</f>
        <v>3986</v>
      </c>
      <c r="J53" s="1" t="n">
        <f aca="false">IF(B53=B54,D53+J52,0)</f>
        <v>0</v>
      </c>
      <c r="K53" s="9" t="n">
        <f aca="false">I53/SUM($I:$I)</f>
        <v>0.0362301057090139</v>
      </c>
      <c r="L53" s="1" t="n">
        <f aca="false">IF(B53=B52,0,IF(B53=B54,1+M54,1))</f>
        <v>0</v>
      </c>
      <c r="M53" s="1" t="n">
        <f aca="false">IF(B53=B52,1+M54,0)</f>
        <v>1</v>
      </c>
      <c r="N53" s="1" t="n">
        <f aca="false">IF(A53=A52,0,IF(A53=A54,1+O54,1))</f>
        <v>0</v>
      </c>
      <c r="O53" s="1" t="n">
        <f aca="false">IF(A53=A52,1+O54,0)</f>
        <v>19</v>
      </c>
      <c r="Q53" s="1" t="str">
        <f aca="false">IF(OR(B53="Prologue",B53="Epilogue"),B53,"Chapter "&amp;B53)</f>
        <v>Chapter 20</v>
      </c>
      <c r="R53" s="1" t="str">
        <f aca="false">Q53</f>
        <v>Chapter 20</v>
      </c>
      <c r="S53" s="1" t="str">
        <f aca="false">"|-"&amp;CHAR(13)&amp;IF(AND(P53&lt;&gt;"",N53&lt;&gt;0),"| colspan="&amp;CHAR(34)&amp;4&amp;CHAR(34)&amp;" align="&amp;CHAR(34)&amp;"center"&amp;CHAR(34)&amp;" | '''"&amp;P53&amp;"'''"&amp;CHAR(13)&amp;"|-"&amp;CHAR(13),"")&amp;IF(L53&gt;1,"| rowspan="&amp;CHAR(34)&amp;L53&amp;CHAR(34)&amp;"| [[Summary:Shadows of Self#"&amp;Q53&amp;"|"&amp;R53&amp;"]] || ",IF(L53=1,"| [[Summary:Shadows of Self#"&amp;Q53&amp;"|"&amp;R53&amp;"]] || ","| "))&amp;"[["&amp;IF(C53="Dalinar Kholin (flashback)","Dalinar Kholin",C53)&amp;"]] "&amp;IF(C53="Dalinar Kholin (flashback)","(flashback)","")&amp;" || "&amp;TEXT(D53,"#,###")&amp;" || "&amp;ROUND(100*H53,2)&amp;"%"</f>
        <v>|-| [[Wayne]]  || 1,147 || 1.04%</v>
      </c>
    </row>
    <row r="54" customFormat="false" ht="15.75" hidden="false" customHeight="false" outlineLevel="0" collapsed="false">
      <c r="A54" s="6"/>
      <c r="B54" s="6" t="n">
        <v>21</v>
      </c>
      <c r="C54" s="7" t="s">
        <v>66</v>
      </c>
      <c r="D54" s="8" t="n">
        <v>2372</v>
      </c>
      <c r="E54" s="1" t="n">
        <v>36</v>
      </c>
      <c r="F54" s="7" t="n">
        <v>1</v>
      </c>
      <c r="G54" s="9" t="n">
        <f aca="false">F54/SUM(F:F)</f>
        <v>0.0142857142857143</v>
      </c>
      <c r="H54" s="9" t="n">
        <f aca="false">D54/SUM($D:$D)</f>
        <v>0.0215599123787709</v>
      </c>
      <c r="I54" s="1" t="n">
        <f aca="false">IF(B54=B55,0,IF(B54=B53,D54+J53,D54))</f>
        <v>0</v>
      </c>
      <c r="J54" s="8" t="n">
        <f aca="false">IF(B54=B55,D54+J53,0)</f>
        <v>2372</v>
      </c>
      <c r="K54" s="9" t="n">
        <f aca="false">I54/SUM($I:$I)</f>
        <v>0</v>
      </c>
      <c r="L54" s="1" t="n">
        <f aca="false">IF(B54=B53,0,IF(B54=B55,1+M55,1))</f>
        <v>3</v>
      </c>
      <c r="M54" s="1" t="n">
        <f aca="false">IF(B54=B53,1+M55,0)</f>
        <v>0</v>
      </c>
      <c r="N54" s="1" t="n">
        <f aca="false">IF(A54=A53,0,IF(A54=A55,1+O55,1))</f>
        <v>0</v>
      </c>
      <c r="O54" s="1" t="n">
        <f aca="false">IF(A54=A53,1+O55,0)</f>
        <v>18</v>
      </c>
      <c r="Q54" s="1" t="str">
        <f aca="false">IF(OR(B54="Prologue",B54="Epilogue"),B54,"Chapter "&amp;B54)</f>
        <v>Chapter 21</v>
      </c>
      <c r="R54" s="1" t="str">
        <f aca="false">Q54</f>
        <v>Chapter 21</v>
      </c>
      <c r="S54" s="1" t="str">
        <f aca="false">"|-"&amp;CHAR(13)&amp;IF(AND(P54&lt;&gt;"",N54&lt;&gt;0),"| colspan="&amp;CHAR(34)&amp;4&amp;CHAR(34)&amp;" align="&amp;CHAR(34)&amp;"center"&amp;CHAR(34)&amp;" | '''"&amp;P54&amp;"'''"&amp;CHAR(13)&amp;"|-"&amp;CHAR(13),"")&amp;IF(L54&gt;1,"| rowspan="&amp;CHAR(34)&amp;L54&amp;CHAR(34)&amp;"| [[Summary:Shadows of Self#"&amp;Q54&amp;"|"&amp;R54&amp;"]] || ",IF(L54=1,"| [[Summary:Shadows of Self#"&amp;Q54&amp;"|"&amp;R54&amp;"]] || ","| "))&amp;"[["&amp;IF(C54="Dalinar Kholin (flashback)","Dalinar Kholin",C54)&amp;"]] "&amp;IF(C54="Dalinar Kholin (flashback)","(flashback)","")&amp;" || "&amp;TEXT(D54,"#,###")&amp;" || "&amp;ROUND(100*H54,2)&amp;"%"</f>
        <v>|-| rowspan="3"| [[Summary:Shadows of Self#Chapter 21|Chapter 21]] || [[Wax]]  || 2,372 || 2.16%</v>
      </c>
    </row>
    <row r="55" customFormat="false" ht="15.75" hidden="false" customHeight="false" outlineLevel="0" collapsed="false">
      <c r="A55" s="6"/>
      <c r="B55" s="6" t="n">
        <v>21</v>
      </c>
      <c r="C55" s="7" t="s">
        <v>68</v>
      </c>
      <c r="D55" s="8" t="n">
        <v>346</v>
      </c>
      <c r="E55" s="1" t="n">
        <v>36</v>
      </c>
      <c r="F55" s="7" t="n">
        <v>1</v>
      </c>
      <c r="G55" s="9" t="n">
        <f aca="false">F55/SUM(F:F)</f>
        <v>0.0142857142857143</v>
      </c>
      <c r="H55" s="9" t="n">
        <f aca="false">D55/SUM($D:$D)</f>
        <v>0.00314491133349694</v>
      </c>
      <c r="I55" s="1" t="n">
        <f aca="false">IF(B55=B56,0,IF(B55=B54,D55+J54,D55))</f>
        <v>0</v>
      </c>
      <c r="J55" s="8" t="n">
        <f aca="false">IF(B55=B56,D55+J54,0)</f>
        <v>2718</v>
      </c>
      <c r="K55" s="9" t="n">
        <f aca="false">I55/SUM($I:$I)</f>
        <v>0</v>
      </c>
      <c r="L55" s="1" t="n">
        <f aca="false">IF(B55=B54,0,IF(B55=B56,1+M56,1))</f>
        <v>0</v>
      </c>
      <c r="M55" s="1" t="n">
        <f aca="false">IF(B55=B54,1+M56,0)</f>
        <v>2</v>
      </c>
      <c r="N55" s="1" t="n">
        <f aca="false">IF(A55=A54,0,IF(A55=A56,1+O56,1))</f>
        <v>0</v>
      </c>
      <c r="O55" s="1" t="n">
        <f aca="false">IF(A55=A54,1+O56,0)</f>
        <v>17</v>
      </c>
      <c r="Q55" s="1" t="str">
        <f aca="false">IF(OR(B55="Prologue",B55="Epilogue"),B55,"Chapter "&amp;B55)</f>
        <v>Chapter 21</v>
      </c>
      <c r="R55" s="1" t="str">
        <f aca="false">Q55</f>
        <v>Chapter 21</v>
      </c>
      <c r="S55" s="1" t="str">
        <f aca="false">"|-"&amp;CHAR(13)&amp;IF(AND(P55&lt;&gt;"",N55&lt;&gt;0),"| colspan="&amp;CHAR(34)&amp;4&amp;CHAR(34)&amp;" align="&amp;CHAR(34)&amp;"center"&amp;CHAR(34)&amp;" | '''"&amp;P55&amp;"'''"&amp;CHAR(13)&amp;"|-"&amp;CHAR(13),"")&amp;IF(L55&gt;1,"| rowspan="&amp;CHAR(34)&amp;L55&amp;CHAR(34)&amp;"| [[Summary:Shadows of Self#"&amp;Q55&amp;"|"&amp;R55&amp;"]] || ",IF(L55=1,"| [[Summary:Shadows of Self#"&amp;Q55&amp;"|"&amp;R55&amp;"]] || ","| "))&amp;"[["&amp;IF(C55="Dalinar Kholin (flashback)","Dalinar Kholin",C55)&amp;"]] "&amp;IF(C55="Dalinar Kholin (flashback)","(flashback)","")&amp;" || "&amp;TEXT(D55,"#,###")&amp;" || "&amp;ROUND(100*H55,2)&amp;"%"</f>
        <v>|-| [[Wayne]]  || 346 || 0.31%</v>
      </c>
    </row>
    <row r="56" customFormat="false" ht="15.75" hidden="false" customHeight="false" outlineLevel="0" collapsed="false">
      <c r="A56" s="6"/>
      <c r="B56" s="6" t="n">
        <v>21</v>
      </c>
      <c r="C56" s="7" t="s">
        <v>66</v>
      </c>
      <c r="D56" s="8" t="n">
        <v>900</v>
      </c>
      <c r="E56" s="1" t="n">
        <v>36</v>
      </c>
      <c r="F56" s="7" t="n">
        <v>1</v>
      </c>
      <c r="G56" s="9" t="n">
        <f aca="false">F56/SUM(F:F)</f>
        <v>0.0142857142857143</v>
      </c>
      <c r="H56" s="9" t="n">
        <f aca="false">D56/SUM($D:$D)</f>
        <v>0.00818040520273771</v>
      </c>
      <c r="I56" s="8" t="n">
        <f aca="false">IF(B56=B57,0,IF(B56=B55,D56+J55,D56))</f>
        <v>3618</v>
      </c>
      <c r="J56" s="1" t="n">
        <f aca="false">IF(B56=B57,D56+J55,0)</f>
        <v>0</v>
      </c>
      <c r="K56" s="9" t="n">
        <f aca="false">I56/SUM($I:$I)</f>
        <v>0.0328852289150056</v>
      </c>
      <c r="L56" s="1" t="n">
        <f aca="false">IF(B56=B55,0,IF(B56=B57,1+M57,1))</f>
        <v>0</v>
      </c>
      <c r="M56" s="1" t="n">
        <f aca="false">IF(B56=B55,1+M57,0)</f>
        <v>1</v>
      </c>
      <c r="N56" s="1" t="n">
        <f aca="false">IF(A56=A55,0,IF(A56=A57,1+O57,1))</f>
        <v>0</v>
      </c>
      <c r="O56" s="1" t="n">
        <f aca="false">IF(A56=A55,1+O57,0)</f>
        <v>16</v>
      </c>
      <c r="Q56" s="1" t="str">
        <f aca="false">IF(OR(B56="Prologue",B56="Epilogue"),B56,"Chapter "&amp;B56)</f>
        <v>Chapter 21</v>
      </c>
      <c r="R56" s="1" t="str">
        <f aca="false">Q56</f>
        <v>Chapter 21</v>
      </c>
      <c r="S56" s="1" t="str">
        <f aca="false">"|-"&amp;CHAR(13)&amp;IF(AND(P56&lt;&gt;"",N56&lt;&gt;0),"| colspan="&amp;CHAR(34)&amp;4&amp;CHAR(34)&amp;" align="&amp;CHAR(34)&amp;"center"&amp;CHAR(34)&amp;" | '''"&amp;P56&amp;"'''"&amp;CHAR(13)&amp;"|-"&amp;CHAR(13),"")&amp;IF(L56&gt;1,"| rowspan="&amp;CHAR(34)&amp;L56&amp;CHAR(34)&amp;"| [[Summary:Shadows of Self#"&amp;Q56&amp;"|"&amp;R56&amp;"]] || ",IF(L56=1,"| [[Summary:Shadows of Self#"&amp;Q56&amp;"|"&amp;R56&amp;"]] || ","| "))&amp;"[["&amp;IF(C56="Dalinar Kholin (flashback)","Dalinar Kholin",C56)&amp;"]] "&amp;IF(C56="Dalinar Kholin (flashback)","(flashback)","")&amp;" || "&amp;TEXT(D56,"#,###")&amp;" || "&amp;ROUND(100*H56,2)&amp;"%"</f>
        <v>|-| [[Wax]]  || 900 || 0.82%</v>
      </c>
    </row>
    <row r="57" customFormat="false" ht="15.75" hidden="false" customHeight="false" outlineLevel="0" collapsed="false">
      <c r="A57" s="6"/>
      <c r="B57" s="6" t="n">
        <v>22</v>
      </c>
      <c r="C57" s="7" t="s">
        <v>66</v>
      </c>
      <c r="D57" s="8" t="n">
        <v>2067</v>
      </c>
      <c r="E57" s="1" t="n">
        <v>36</v>
      </c>
      <c r="F57" s="7" t="n">
        <v>1</v>
      </c>
      <c r="G57" s="9" t="n">
        <f aca="false">F57/SUM(F:F)</f>
        <v>0.0142857142857143</v>
      </c>
      <c r="H57" s="9" t="n">
        <f aca="false">D57/SUM($D:$D)</f>
        <v>0.0187876639489543</v>
      </c>
      <c r="I57" s="8" t="n">
        <f aca="false">IF(B57=B58,0,IF(B57=B56,D57+J56,D57))</f>
        <v>2067</v>
      </c>
      <c r="J57" s="1" t="n">
        <f aca="false">IF(B57=B58,D57+J56,0)</f>
        <v>0</v>
      </c>
      <c r="K57" s="9" t="n">
        <f aca="false">I57/SUM($I:$I)</f>
        <v>0.0187876639489543</v>
      </c>
      <c r="L57" s="1" t="n">
        <f aca="false">IF(B57=B56,0,IF(B57=B58,1+M58,1))</f>
        <v>1</v>
      </c>
      <c r="M57" s="1" t="n">
        <f aca="false">IF(B57=B56,1+M58,0)</f>
        <v>0</v>
      </c>
      <c r="N57" s="1" t="n">
        <f aca="false">IF(A57=A56,0,IF(A57=A58,1+O58,1))</f>
        <v>0</v>
      </c>
      <c r="O57" s="1" t="n">
        <f aca="false">IF(A57=A56,1+O58,0)</f>
        <v>15</v>
      </c>
      <c r="Q57" s="1" t="str">
        <f aca="false">IF(OR(B57="Prologue",B57="Epilogue"),B57,"Chapter "&amp;B57)</f>
        <v>Chapter 22</v>
      </c>
      <c r="R57" s="1" t="str">
        <f aca="false">Q57</f>
        <v>Chapter 22</v>
      </c>
      <c r="S57" s="1" t="str">
        <f aca="false">"|-"&amp;CHAR(13)&amp;IF(AND(P57&lt;&gt;"",N57&lt;&gt;0),"| colspan="&amp;CHAR(34)&amp;4&amp;CHAR(34)&amp;" align="&amp;CHAR(34)&amp;"center"&amp;CHAR(34)&amp;" | '''"&amp;P57&amp;"'''"&amp;CHAR(13)&amp;"|-"&amp;CHAR(13),"")&amp;IF(L57&gt;1,"| rowspan="&amp;CHAR(34)&amp;L57&amp;CHAR(34)&amp;"| [[Summary:Shadows of Self#"&amp;Q57&amp;"|"&amp;R57&amp;"]] || ",IF(L57=1,"| [[Summary:Shadows of Self#"&amp;Q57&amp;"|"&amp;R57&amp;"]] || ","| "))&amp;"[["&amp;IF(C57="Dalinar Kholin (flashback)","Dalinar Kholin",C57)&amp;"]] "&amp;IF(C57="Dalinar Kholin (flashback)","(flashback)","")&amp;" || "&amp;TEXT(D57,"#,###")&amp;" || "&amp;ROUND(100*H57,2)&amp;"%"</f>
        <v>|-| [[Summary:Shadows of Self#Chapter 22|Chapter 22]] || [[Wax]]  || 2,067 || 1.88%</v>
      </c>
    </row>
    <row r="58" customFormat="false" ht="15.75" hidden="false" customHeight="false" outlineLevel="0" collapsed="false">
      <c r="A58" s="6"/>
      <c r="B58" s="6" t="n">
        <v>23</v>
      </c>
      <c r="C58" s="7" t="s">
        <v>66</v>
      </c>
      <c r="D58" s="8" t="n">
        <v>722</v>
      </c>
      <c r="E58" s="1" t="n">
        <v>36</v>
      </c>
      <c r="F58" s="7" t="n">
        <v>1</v>
      </c>
      <c r="G58" s="9" t="n">
        <f aca="false">F58/SUM(F:F)</f>
        <v>0.0142857142857143</v>
      </c>
      <c r="H58" s="9" t="n">
        <f aca="false">D58/SUM($D:$D)</f>
        <v>0.00656250284041847</v>
      </c>
      <c r="I58" s="1" t="n">
        <f aca="false">IF(B58=B59,0,IF(B58=B57,D58+J57,D58))</f>
        <v>0</v>
      </c>
      <c r="J58" s="8" t="n">
        <f aca="false">IF(B58=B59,D58+J57,0)</f>
        <v>722</v>
      </c>
      <c r="K58" s="9" t="n">
        <f aca="false">I58/SUM($I:$I)</f>
        <v>0</v>
      </c>
      <c r="L58" s="1" t="n">
        <f aca="false">IF(B58=B57,0,IF(B58=B59,1+M59,1))</f>
        <v>2</v>
      </c>
      <c r="M58" s="1" t="n">
        <f aca="false">IF(B58=B57,1+M59,0)</f>
        <v>0</v>
      </c>
      <c r="N58" s="1" t="n">
        <f aca="false">IF(A58=A57,0,IF(A58=A59,1+O59,1))</f>
        <v>0</v>
      </c>
      <c r="O58" s="1" t="n">
        <f aca="false">IF(A58=A57,1+O59,0)</f>
        <v>14</v>
      </c>
      <c r="Q58" s="1" t="str">
        <f aca="false">IF(OR(B58="Prologue",B58="Epilogue"),B58,"Chapter "&amp;B58)</f>
        <v>Chapter 23</v>
      </c>
      <c r="R58" s="1" t="str">
        <f aca="false">Q58</f>
        <v>Chapter 23</v>
      </c>
      <c r="S58" s="1" t="str">
        <f aca="false">"|-"&amp;CHAR(13)&amp;IF(AND(P58&lt;&gt;"",N58&lt;&gt;0),"| colspan="&amp;CHAR(34)&amp;4&amp;CHAR(34)&amp;" align="&amp;CHAR(34)&amp;"center"&amp;CHAR(34)&amp;" | '''"&amp;P58&amp;"'''"&amp;CHAR(13)&amp;"|-"&amp;CHAR(13),"")&amp;IF(L58&gt;1,"| rowspan="&amp;CHAR(34)&amp;L58&amp;CHAR(34)&amp;"| [[Summary:Shadows of Self#"&amp;Q58&amp;"|"&amp;R58&amp;"]] || ",IF(L58=1,"| [[Summary:Shadows of Self#"&amp;Q58&amp;"|"&amp;R58&amp;"]] || ","| "))&amp;"[["&amp;IF(C58="Dalinar Kholin (flashback)","Dalinar Kholin",C58)&amp;"]] "&amp;IF(C58="Dalinar Kholin (flashback)","(flashback)","")&amp;" || "&amp;TEXT(D58,"#,###")&amp;" || "&amp;ROUND(100*H58,2)&amp;"%"</f>
        <v>|-| rowspan="2"| [[Summary:Shadows of Self#Chapter 23|Chapter 23]] || [[Wax]]  || 722 || 0.66%</v>
      </c>
    </row>
    <row r="59" customFormat="false" ht="15.75" hidden="false" customHeight="false" outlineLevel="0" collapsed="false">
      <c r="A59" s="6"/>
      <c r="B59" s="6" t="n">
        <v>23</v>
      </c>
      <c r="C59" s="7" t="s">
        <v>68</v>
      </c>
      <c r="D59" s="8" t="n">
        <v>682</v>
      </c>
      <c r="E59" s="1" t="n">
        <v>36</v>
      </c>
      <c r="F59" s="7" t="n">
        <v>1</v>
      </c>
      <c r="G59" s="9" t="n">
        <f aca="false">F59/SUM(F:F)</f>
        <v>0.0142857142857143</v>
      </c>
      <c r="H59" s="9" t="n">
        <f aca="false">D59/SUM($D:$D)</f>
        <v>0.00619892927585235</v>
      </c>
      <c r="I59" s="8" t="n">
        <f aca="false">IF(B59=B60,0,IF(B59=B58,D59+J58,D59))</f>
        <v>1404</v>
      </c>
      <c r="J59" s="1" t="n">
        <f aca="false">IF(B59=B60,D59+J58,0)</f>
        <v>0</v>
      </c>
      <c r="K59" s="9" t="n">
        <f aca="false">I59/SUM($I:$I)</f>
        <v>0.0127614321162708</v>
      </c>
      <c r="L59" s="1" t="n">
        <f aca="false">IF(B59=B58,0,IF(B59=B60,1+M60,1))</f>
        <v>0</v>
      </c>
      <c r="M59" s="1" t="n">
        <f aca="false">IF(B59=B58,1+M60,0)</f>
        <v>1</v>
      </c>
      <c r="N59" s="1" t="n">
        <f aca="false">IF(A59=A58,0,IF(A59=A60,1+O60,1))</f>
        <v>0</v>
      </c>
      <c r="O59" s="1" t="n">
        <f aca="false">IF(A59=A58,1+O60,0)</f>
        <v>13</v>
      </c>
      <c r="Q59" s="1" t="str">
        <f aca="false">IF(OR(B59="Prologue",B59="Epilogue"),B59,"Chapter "&amp;B59)</f>
        <v>Chapter 23</v>
      </c>
      <c r="R59" s="1" t="str">
        <f aca="false">Q59</f>
        <v>Chapter 23</v>
      </c>
      <c r="S59" s="1" t="str">
        <f aca="false">"|-"&amp;CHAR(13)&amp;IF(AND(P59&lt;&gt;"",N59&lt;&gt;0),"| colspan="&amp;CHAR(34)&amp;4&amp;CHAR(34)&amp;" align="&amp;CHAR(34)&amp;"center"&amp;CHAR(34)&amp;" | '''"&amp;P59&amp;"'''"&amp;CHAR(13)&amp;"|-"&amp;CHAR(13),"")&amp;IF(L59&gt;1,"| rowspan="&amp;CHAR(34)&amp;L59&amp;CHAR(34)&amp;"| [[Summary:Shadows of Self#"&amp;Q59&amp;"|"&amp;R59&amp;"]] || ",IF(L59=1,"| [[Summary:Shadows of Self#"&amp;Q59&amp;"|"&amp;R59&amp;"]] || ","| "))&amp;"[["&amp;IF(C59="Dalinar Kholin (flashback)","Dalinar Kholin",C59)&amp;"]] "&amp;IF(C59="Dalinar Kholin (flashback)","(flashback)","")&amp;" || "&amp;TEXT(D59,"#,###")&amp;" || "&amp;ROUND(100*H59,2)&amp;"%"</f>
        <v>|-| [[Wayne]]  || 682 || 0.62%</v>
      </c>
    </row>
    <row r="60" customFormat="false" ht="15.75" hidden="false" customHeight="false" outlineLevel="0" collapsed="false">
      <c r="A60" s="6"/>
      <c r="B60" s="6" t="n">
        <v>24</v>
      </c>
      <c r="C60" s="7" t="s">
        <v>66</v>
      </c>
      <c r="D60" s="8" t="n">
        <v>734</v>
      </c>
      <c r="E60" s="1" t="n">
        <v>36</v>
      </c>
      <c r="F60" s="7" t="n">
        <v>1</v>
      </c>
      <c r="G60" s="9" t="n">
        <f aca="false">F60/SUM(F:F)</f>
        <v>0.0142857142857143</v>
      </c>
      <c r="H60" s="9" t="n">
        <f aca="false">D60/SUM($D:$D)</f>
        <v>0.00667157490978831</v>
      </c>
      <c r="I60" s="1" t="n">
        <f aca="false">IF(B60=B61,0,IF(B60=B59,D60+J59,D60))</f>
        <v>0</v>
      </c>
      <c r="J60" s="8" t="n">
        <f aca="false">IF(B60=B61,D60+J59,0)</f>
        <v>734</v>
      </c>
      <c r="K60" s="9" t="n">
        <f aca="false">I60/SUM($I:$I)</f>
        <v>0</v>
      </c>
      <c r="L60" s="1" t="n">
        <f aca="false">IF(B60=B59,0,IF(B60=B61,1+M61,1))</f>
        <v>2</v>
      </c>
      <c r="M60" s="1" t="n">
        <f aca="false">IF(B60=B59,1+M61,0)</f>
        <v>0</v>
      </c>
      <c r="N60" s="1" t="n">
        <f aca="false">IF(A60=A59,0,IF(A60=A61,1+O61,1))</f>
        <v>0</v>
      </c>
      <c r="O60" s="1" t="n">
        <f aca="false">IF(A60=A59,1+O61,0)</f>
        <v>12</v>
      </c>
      <c r="Q60" s="1" t="str">
        <f aca="false">IF(OR(B60="Prologue",B60="Epilogue"),B60,"Chapter "&amp;B60)</f>
        <v>Chapter 24</v>
      </c>
      <c r="R60" s="1" t="str">
        <f aca="false">Q60</f>
        <v>Chapter 24</v>
      </c>
      <c r="S60" s="1" t="str">
        <f aca="false">"|-"&amp;CHAR(13)&amp;IF(AND(P60&lt;&gt;"",N60&lt;&gt;0),"| colspan="&amp;CHAR(34)&amp;4&amp;CHAR(34)&amp;" align="&amp;CHAR(34)&amp;"center"&amp;CHAR(34)&amp;" | '''"&amp;P60&amp;"'''"&amp;CHAR(13)&amp;"|-"&amp;CHAR(13),"")&amp;IF(L60&gt;1,"| rowspan="&amp;CHAR(34)&amp;L60&amp;CHAR(34)&amp;"| [[Summary:Shadows of Self#"&amp;Q60&amp;"|"&amp;R60&amp;"]] || ",IF(L60=1,"| [[Summary:Shadows of Self#"&amp;Q60&amp;"|"&amp;R60&amp;"]] || ","| "))&amp;"[["&amp;IF(C60="Dalinar Kholin (flashback)","Dalinar Kholin",C60)&amp;"]] "&amp;IF(C60="Dalinar Kholin (flashback)","(flashback)","")&amp;" || "&amp;TEXT(D60,"#,###")&amp;" || "&amp;ROUND(100*H60,2)&amp;"%"</f>
        <v>|-| rowspan="2"| [[Summary:Shadows of Self#Chapter 24|Chapter 24]] || [[Wax]]  || 734 || 0.67%</v>
      </c>
    </row>
    <row r="61" customFormat="false" ht="15.75" hidden="false" customHeight="false" outlineLevel="0" collapsed="false">
      <c r="A61" s="6"/>
      <c r="B61" s="6" t="n">
        <v>24</v>
      </c>
      <c r="C61" s="7" t="s">
        <v>67</v>
      </c>
      <c r="D61" s="8" t="n">
        <v>656</v>
      </c>
      <c r="E61" s="1" t="n">
        <v>36</v>
      </c>
      <c r="F61" s="7" t="n">
        <v>1</v>
      </c>
      <c r="G61" s="9" t="n">
        <f aca="false">F61/SUM(F:F)</f>
        <v>0.0142857142857143</v>
      </c>
      <c r="H61" s="9" t="n">
        <f aca="false">D61/SUM($D:$D)</f>
        <v>0.00596260645888438</v>
      </c>
      <c r="I61" s="8" t="n">
        <f aca="false">IF(B61=B62,0,IF(B61=B60,D61+J60,D61))</f>
        <v>1390</v>
      </c>
      <c r="J61" s="1" t="n">
        <f aca="false">IF(B61=B62,D61+J60,0)</f>
        <v>0</v>
      </c>
      <c r="K61" s="9" t="n">
        <f aca="false">I61/SUM($I:$I)</f>
        <v>0.0126341813686727</v>
      </c>
      <c r="L61" s="1" t="n">
        <f aca="false">IF(B61=B60,0,IF(B61=B62,1+M62,1))</f>
        <v>0</v>
      </c>
      <c r="M61" s="1" t="n">
        <f aca="false">IF(B61=B60,1+M62,0)</f>
        <v>1</v>
      </c>
      <c r="N61" s="1" t="n">
        <f aca="false">IF(A61=A60,0,IF(A61=A62,1+O62,1))</f>
        <v>0</v>
      </c>
      <c r="O61" s="1" t="n">
        <f aca="false">IF(A61=A60,1+O62,0)</f>
        <v>11</v>
      </c>
      <c r="Q61" s="1" t="str">
        <f aca="false">IF(OR(B61="Prologue",B61="Epilogue"),B61,"Chapter "&amp;B61)</f>
        <v>Chapter 24</v>
      </c>
      <c r="R61" s="1" t="str">
        <f aca="false">Q61</f>
        <v>Chapter 24</v>
      </c>
      <c r="S61" s="1" t="str">
        <f aca="false">"|-"&amp;CHAR(13)&amp;IF(AND(P61&lt;&gt;"",N61&lt;&gt;0),"| colspan="&amp;CHAR(34)&amp;4&amp;CHAR(34)&amp;" align="&amp;CHAR(34)&amp;"center"&amp;CHAR(34)&amp;" | '''"&amp;P61&amp;"'''"&amp;CHAR(13)&amp;"|-"&amp;CHAR(13),"")&amp;IF(L61&gt;1,"| rowspan="&amp;CHAR(34)&amp;L61&amp;CHAR(34)&amp;"| [[Summary:Shadows of Self#"&amp;Q61&amp;"|"&amp;R61&amp;"]] || ",IF(L61=1,"| [[Summary:Shadows of Self#"&amp;Q61&amp;"|"&amp;R61&amp;"]] || ","| "))&amp;"[["&amp;IF(C61="Dalinar Kholin (flashback)","Dalinar Kholin",C61)&amp;"]] "&amp;IF(C61="Dalinar Kholin (flashback)","(flashback)","")&amp;" || "&amp;TEXT(D61,"#,###")&amp;" || "&amp;ROUND(100*H61,2)&amp;"%"</f>
        <v>|-| [[Marasi]]  || 656 || 0.6%</v>
      </c>
    </row>
    <row r="62" customFormat="false" ht="15.75" hidden="false" customHeight="false" outlineLevel="0" collapsed="false">
      <c r="A62" s="6"/>
      <c r="B62" s="6" t="n">
        <v>25</v>
      </c>
      <c r="C62" s="7" t="s">
        <v>66</v>
      </c>
      <c r="D62" s="8" t="n">
        <v>301</v>
      </c>
      <c r="E62" s="1" t="n">
        <v>36</v>
      </c>
      <c r="F62" s="7" t="n">
        <v>1</v>
      </c>
      <c r="G62" s="9" t="n">
        <f aca="false">F62/SUM(F:F)</f>
        <v>0.0142857142857143</v>
      </c>
      <c r="H62" s="9" t="n">
        <f aca="false">D62/SUM($D:$D)</f>
        <v>0.00273589107336006</v>
      </c>
      <c r="I62" s="1" t="n">
        <f aca="false">IF(B62=B63,0,IF(B62=B61,D62+J61,D62))</f>
        <v>0</v>
      </c>
      <c r="J62" s="8" t="n">
        <f aca="false">IF(B62=B63,D62+J61,0)</f>
        <v>301</v>
      </c>
      <c r="K62" s="9" t="n">
        <f aca="false">I62/SUM($I:$I)</f>
        <v>0</v>
      </c>
      <c r="L62" s="1" t="n">
        <f aca="false">IF(B62=B61,0,IF(B62=B63,1+M63,1))</f>
        <v>5</v>
      </c>
      <c r="M62" s="1" t="n">
        <f aca="false">IF(B62=B61,1+M63,0)</f>
        <v>0</v>
      </c>
      <c r="N62" s="1" t="n">
        <f aca="false">IF(A62=A61,0,IF(A62=A63,1+O63,1))</f>
        <v>0</v>
      </c>
      <c r="O62" s="1" t="n">
        <f aca="false">IF(A62=A61,1+O63,0)</f>
        <v>10</v>
      </c>
      <c r="Q62" s="1" t="str">
        <f aca="false">IF(OR(B62="Prologue",B62="Epilogue"),B62,"Chapter "&amp;B62)</f>
        <v>Chapter 25</v>
      </c>
      <c r="R62" s="1" t="str">
        <f aca="false">Q62</f>
        <v>Chapter 25</v>
      </c>
      <c r="S62" s="1" t="str">
        <f aca="false">"|-"&amp;CHAR(13)&amp;IF(AND(P62&lt;&gt;"",N62&lt;&gt;0),"| colspan="&amp;CHAR(34)&amp;4&amp;CHAR(34)&amp;" align="&amp;CHAR(34)&amp;"center"&amp;CHAR(34)&amp;" | '''"&amp;P62&amp;"'''"&amp;CHAR(13)&amp;"|-"&amp;CHAR(13),"")&amp;IF(L62&gt;1,"| rowspan="&amp;CHAR(34)&amp;L62&amp;CHAR(34)&amp;"| [[Summary:Shadows of Self#"&amp;Q62&amp;"|"&amp;R62&amp;"]] || ",IF(L62=1,"| [[Summary:Shadows of Self#"&amp;Q62&amp;"|"&amp;R62&amp;"]] || ","| "))&amp;"[["&amp;IF(C62="Dalinar Kholin (flashback)","Dalinar Kholin",C62)&amp;"]] "&amp;IF(C62="Dalinar Kholin (flashback)","(flashback)","")&amp;" || "&amp;TEXT(D62,"#,###")&amp;" || "&amp;ROUND(100*H62,2)&amp;"%"</f>
        <v>|-| rowspan="5"| [[Summary:Shadows of Self#Chapter 25|Chapter 25]] || [[Wax]]  || 301 || 0.27%</v>
      </c>
    </row>
    <row r="63" customFormat="false" ht="15.75" hidden="false" customHeight="false" outlineLevel="0" collapsed="false">
      <c r="A63" s="6"/>
      <c r="B63" s="6" t="n">
        <v>25</v>
      </c>
      <c r="C63" s="7" t="s">
        <v>67</v>
      </c>
      <c r="D63" s="8" t="n">
        <v>517</v>
      </c>
      <c r="E63" s="1" t="n">
        <v>36</v>
      </c>
      <c r="F63" s="7" t="n">
        <v>1</v>
      </c>
      <c r="G63" s="9" t="n">
        <f aca="false">F63/SUM(F:F)</f>
        <v>0.0142857142857143</v>
      </c>
      <c r="H63" s="9" t="n">
        <f aca="false">D63/SUM($D:$D)</f>
        <v>0.00469918832201711</v>
      </c>
      <c r="I63" s="1" t="n">
        <f aca="false">IF(B63=B64,0,IF(B63=B62,D63+J62,D63))</f>
        <v>0</v>
      </c>
      <c r="J63" s="8" t="n">
        <f aca="false">IF(B63=B64,D63+J62,0)</f>
        <v>818</v>
      </c>
      <c r="K63" s="9" t="n">
        <f aca="false">I63/SUM($I:$I)</f>
        <v>0</v>
      </c>
      <c r="L63" s="1" t="n">
        <f aca="false">IF(B63=B62,0,IF(B63=B64,1+M64,1))</f>
        <v>0</v>
      </c>
      <c r="M63" s="1" t="n">
        <f aca="false">IF(B63=B62,1+M64,0)</f>
        <v>4</v>
      </c>
      <c r="N63" s="1" t="n">
        <f aca="false">IF(A63=A62,0,IF(A63=A64,1+O64,1))</f>
        <v>0</v>
      </c>
      <c r="O63" s="1" t="n">
        <f aca="false">IF(A63=A62,1+O64,0)</f>
        <v>9</v>
      </c>
      <c r="Q63" s="1" t="str">
        <f aca="false">IF(OR(B63="Prologue",B63="Epilogue"),B63,"Chapter "&amp;B63)</f>
        <v>Chapter 25</v>
      </c>
      <c r="R63" s="1" t="str">
        <f aca="false">Q63</f>
        <v>Chapter 25</v>
      </c>
      <c r="S63" s="1" t="str">
        <f aca="false">"|-"&amp;CHAR(13)&amp;IF(AND(P63&lt;&gt;"",N63&lt;&gt;0),"| colspan="&amp;CHAR(34)&amp;4&amp;CHAR(34)&amp;" align="&amp;CHAR(34)&amp;"center"&amp;CHAR(34)&amp;" | '''"&amp;P63&amp;"'''"&amp;CHAR(13)&amp;"|-"&amp;CHAR(13),"")&amp;IF(L63&gt;1,"| rowspan="&amp;CHAR(34)&amp;L63&amp;CHAR(34)&amp;"| [[Summary:Shadows of Self#"&amp;Q63&amp;"|"&amp;R63&amp;"]] || ",IF(L63=1,"| [[Summary:Shadows of Self#"&amp;Q63&amp;"|"&amp;R63&amp;"]] || ","| "))&amp;"[["&amp;IF(C63="Dalinar Kholin (flashback)","Dalinar Kholin",C63)&amp;"]] "&amp;IF(C63="Dalinar Kholin (flashback)","(flashback)","")&amp;" || "&amp;TEXT(D63,"#,###")&amp;" || "&amp;ROUND(100*H63,2)&amp;"%"</f>
        <v>|-| [[Marasi]]  || 517 || 0.47%</v>
      </c>
    </row>
    <row r="64" customFormat="false" ht="15.75" hidden="false" customHeight="false" outlineLevel="0" collapsed="false">
      <c r="A64" s="6"/>
      <c r="B64" s="6" t="n">
        <v>25</v>
      </c>
      <c r="C64" s="7" t="s">
        <v>66</v>
      </c>
      <c r="D64" s="8" t="n">
        <v>449</v>
      </c>
      <c r="E64" s="1" t="n">
        <v>36</v>
      </c>
      <c r="F64" s="7" t="n">
        <v>1</v>
      </c>
      <c r="G64" s="9" t="n">
        <f aca="false">F64/SUM(F:F)</f>
        <v>0.0142857142857143</v>
      </c>
      <c r="H64" s="9" t="n">
        <f aca="false">D64/SUM($D:$D)</f>
        <v>0.0040811132622547</v>
      </c>
      <c r="I64" s="1" t="n">
        <f aca="false">IF(B64=B65,0,IF(B64=B63,D64+J63,D64))</f>
        <v>0</v>
      </c>
      <c r="J64" s="8" t="n">
        <f aca="false">IF(B64=B65,D64+J63,0)</f>
        <v>1267</v>
      </c>
      <c r="K64" s="9" t="n">
        <f aca="false">I64/SUM($I:$I)</f>
        <v>0</v>
      </c>
      <c r="L64" s="1" t="n">
        <f aca="false">IF(B64=B63,0,IF(B64=B65,1+M65,1))</f>
        <v>0</v>
      </c>
      <c r="M64" s="1" t="n">
        <f aca="false">IF(B64=B63,1+M65,0)</f>
        <v>3</v>
      </c>
      <c r="N64" s="1" t="n">
        <f aca="false">IF(A64=A63,0,IF(A64=A65,1+O65,1))</f>
        <v>0</v>
      </c>
      <c r="O64" s="1" t="n">
        <f aca="false">IF(A64=A63,1+O65,0)</f>
        <v>8</v>
      </c>
      <c r="Q64" s="1" t="str">
        <f aca="false">IF(OR(B64="Prologue",B64="Epilogue"),B64,"Chapter "&amp;B64)</f>
        <v>Chapter 25</v>
      </c>
      <c r="R64" s="1" t="str">
        <f aca="false">Q64</f>
        <v>Chapter 25</v>
      </c>
      <c r="S64" s="1" t="str">
        <f aca="false">"|-"&amp;CHAR(13)&amp;IF(AND(P64&lt;&gt;"",N64&lt;&gt;0),"| colspan="&amp;CHAR(34)&amp;4&amp;CHAR(34)&amp;" align="&amp;CHAR(34)&amp;"center"&amp;CHAR(34)&amp;" | '''"&amp;P64&amp;"'''"&amp;CHAR(13)&amp;"|-"&amp;CHAR(13),"")&amp;IF(L64&gt;1,"| rowspan="&amp;CHAR(34)&amp;L64&amp;CHAR(34)&amp;"| [[Summary:Shadows of Self#"&amp;Q64&amp;"|"&amp;R64&amp;"]] || ",IF(L64=1,"| [[Summary:Shadows of Self#"&amp;Q64&amp;"|"&amp;R64&amp;"]] || ","| "))&amp;"[["&amp;IF(C64="Dalinar Kholin (flashback)","Dalinar Kholin",C64)&amp;"]] "&amp;IF(C64="Dalinar Kholin (flashback)","(flashback)","")&amp;" || "&amp;TEXT(D64,"#,###")&amp;" || "&amp;ROUND(100*H64,2)&amp;"%"</f>
        <v>|-| [[Wax]]  || 449 || 0.41%</v>
      </c>
    </row>
    <row r="65" customFormat="false" ht="15.75" hidden="false" customHeight="false" outlineLevel="0" collapsed="false">
      <c r="A65" s="6"/>
      <c r="B65" s="6" t="n">
        <v>25</v>
      </c>
      <c r="C65" s="7" t="s">
        <v>67</v>
      </c>
      <c r="D65" s="8" t="n">
        <v>904</v>
      </c>
      <c r="E65" s="1" t="n">
        <v>36</v>
      </c>
      <c r="F65" s="7" t="n">
        <v>1</v>
      </c>
      <c r="G65" s="9" t="n">
        <f aca="false">F65/SUM(F:F)</f>
        <v>0.0142857142857143</v>
      </c>
      <c r="H65" s="9" t="n">
        <f aca="false">D65/SUM($D:$D)</f>
        <v>0.00821676255919432</v>
      </c>
      <c r="I65" s="1" t="n">
        <f aca="false">IF(B65=B66,0,IF(B65=B64,D65+J64,D65))</f>
        <v>0</v>
      </c>
      <c r="J65" s="8" t="n">
        <f aca="false">IF(B65=B66,D65+J64,0)</f>
        <v>2171</v>
      </c>
      <c r="K65" s="9" t="n">
        <f aca="false">I65/SUM($I:$I)</f>
        <v>0</v>
      </c>
      <c r="L65" s="1" t="n">
        <f aca="false">IF(B65=B64,0,IF(B65=B66,1+M66,1))</f>
        <v>0</v>
      </c>
      <c r="M65" s="1" t="n">
        <f aca="false">IF(B65=B64,1+M66,0)</f>
        <v>2</v>
      </c>
      <c r="N65" s="1" t="n">
        <f aca="false">IF(A65=A64,0,IF(A65=A66,1+O66,1))</f>
        <v>0</v>
      </c>
      <c r="O65" s="1" t="n">
        <f aca="false">IF(A65=A64,1+O66,0)</f>
        <v>7</v>
      </c>
      <c r="Q65" s="1" t="str">
        <f aca="false">IF(OR(B65="Prologue",B65="Epilogue"),B65,"Chapter "&amp;B65)</f>
        <v>Chapter 25</v>
      </c>
      <c r="R65" s="1" t="str">
        <f aca="false">Q65</f>
        <v>Chapter 25</v>
      </c>
      <c r="S65" s="1" t="str">
        <f aca="false">"|-"&amp;CHAR(13)&amp;IF(AND(P65&lt;&gt;"",N65&lt;&gt;0),"| colspan="&amp;CHAR(34)&amp;4&amp;CHAR(34)&amp;" align="&amp;CHAR(34)&amp;"center"&amp;CHAR(34)&amp;" | '''"&amp;P65&amp;"'''"&amp;CHAR(13)&amp;"|-"&amp;CHAR(13),"")&amp;IF(L65&gt;1,"| rowspan="&amp;CHAR(34)&amp;L65&amp;CHAR(34)&amp;"| [[Summary:Shadows of Self#"&amp;Q65&amp;"|"&amp;R65&amp;"]] || ",IF(L65=1,"| [[Summary:Shadows of Self#"&amp;Q65&amp;"|"&amp;R65&amp;"]] || ","| "))&amp;"[["&amp;IF(C65="Dalinar Kholin (flashback)","Dalinar Kholin",C65)&amp;"]] "&amp;IF(C65="Dalinar Kholin (flashback)","(flashback)","")&amp;" || "&amp;TEXT(D65,"#,###")&amp;" || "&amp;ROUND(100*H65,2)&amp;"%"</f>
        <v>|-| [[Marasi]]  || 904 || 0.82%</v>
      </c>
    </row>
    <row r="66" customFormat="false" ht="15.75" hidden="false" customHeight="false" outlineLevel="0" collapsed="false">
      <c r="A66" s="6"/>
      <c r="B66" s="6" t="n">
        <v>25</v>
      </c>
      <c r="C66" s="7" t="s">
        <v>66</v>
      </c>
      <c r="D66" s="8" t="n">
        <v>278</v>
      </c>
      <c r="E66" s="1" t="n">
        <v>36</v>
      </c>
      <c r="F66" s="7" t="n">
        <v>1</v>
      </c>
      <c r="G66" s="9" t="n">
        <f aca="false">F66/SUM(F:F)</f>
        <v>0.0142857142857143</v>
      </c>
      <c r="H66" s="9" t="n">
        <f aca="false">D66/SUM($D:$D)</f>
        <v>0.00252683627373454</v>
      </c>
      <c r="I66" s="8" t="n">
        <f aca="false">IF(B66=B67,0,IF(B66=B65,D66+J65,D66))</f>
        <v>2449</v>
      </c>
      <c r="J66" s="1" t="n">
        <f aca="false">IF(B66=B67,D66+J65,0)</f>
        <v>0</v>
      </c>
      <c r="K66" s="9" t="n">
        <f aca="false">I66/SUM($I:$I)</f>
        <v>0.0222597914905607</v>
      </c>
      <c r="L66" s="1" t="n">
        <f aca="false">IF(B66=B65,0,IF(B66=B67,1+M67,1))</f>
        <v>0</v>
      </c>
      <c r="M66" s="1" t="n">
        <f aca="false">IF(B66=B65,1+M67,0)</f>
        <v>1</v>
      </c>
      <c r="N66" s="1" t="n">
        <f aca="false">IF(A66=A65,0,IF(A66=A67,1+O67,1))</f>
        <v>0</v>
      </c>
      <c r="O66" s="1" t="n">
        <f aca="false">IF(A66=A65,1+O67,0)</f>
        <v>6</v>
      </c>
      <c r="Q66" s="1" t="str">
        <f aca="false">IF(OR(B66="Prologue",B66="Epilogue"),B66,"Chapter "&amp;B66)</f>
        <v>Chapter 25</v>
      </c>
      <c r="R66" s="1" t="str">
        <f aca="false">Q66</f>
        <v>Chapter 25</v>
      </c>
      <c r="S66" s="1" t="str">
        <f aca="false">"|-"&amp;CHAR(13)&amp;IF(AND(P66&lt;&gt;"",N66&lt;&gt;0),"| colspan="&amp;CHAR(34)&amp;4&amp;CHAR(34)&amp;" align="&amp;CHAR(34)&amp;"center"&amp;CHAR(34)&amp;" | '''"&amp;P66&amp;"'''"&amp;CHAR(13)&amp;"|-"&amp;CHAR(13),"")&amp;IF(L66&gt;1,"| rowspan="&amp;CHAR(34)&amp;L66&amp;CHAR(34)&amp;"| [[Summary:Shadows of Self#"&amp;Q66&amp;"|"&amp;R66&amp;"]] || ",IF(L66=1,"| [[Summary:Shadows of Self#"&amp;Q66&amp;"|"&amp;R66&amp;"]] || ","| "))&amp;"[["&amp;IF(C66="Dalinar Kholin (flashback)","Dalinar Kholin",C66)&amp;"]] "&amp;IF(C66="Dalinar Kholin (flashback)","(flashback)","")&amp;" || "&amp;TEXT(D66,"#,###")&amp;" || "&amp;ROUND(100*H66,2)&amp;"%"</f>
        <v>|-| [[Wax]]  || 278 || 0.25%</v>
      </c>
    </row>
    <row r="67" customFormat="false" ht="15.75" hidden="false" customHeight="false" outlineLevel="0" collapsed="false">
      <c r="A67" s="6"/>
      <c r="B67" s="6" t="n">
        <v>26</v>
      </c>
      <c r="C67" s="7" t="s">
        <v>67</v>
      </c>
      <c r="D67" s="8" t="n">
        <v>963</v>
      </c>
      <c r="E67" s="1" t="n">
        <v>36</v>
      </c>
      <c r="F67" s="7" t="n">
        <v>1</v>
      </c>
      <c r="G67" s="9" t="n">
        <f aca="false">F67/SUM(F:F)</f>
        <v>0.0142857142857143</v>
      </c>
      <c r="H67" s="9" t="n">
        <f aca="false">D67/SUM($D:$D)</f>
        <v>0.00875303356692935</v>
      </c>
      <c r="I67" s="1" t="n">
        <f aca="false">IF(B67=B68,0,IF(B67=B66,D67+J66,D67))</f>
        <v>0</v>
      </c>
      <c r="J67" s="8" t="n">
        <f aca="false">IF(B67=B68,D67+J66,0)</f>
        <v>963</v>
      </c>
      <c r="K67" s="9" t="n">
        <f aca="false">I67/SUM($I:$I)</f>
        <v>0</v>
      </c>
      <c r="L67" s="1" t="n">
        <f aca="false">IF(B67=B66,0,IF(B67=B68,1+M68,1))</f>
        <v>2</v>
      </c>
      <c r="M67" s="1" t="n">
        <f aca="false">IF(B67=B66,1+M68,0)</f>
        <v>0</v>
      </c>
      <c r="N67" s="1" t="n">
        <f aca="false">IF(A67=A66,0,IF(A67=A68,1+O68,1))</f>
        <v>0</v>
      </c>
      <c r="O67" s="1" t="n">
        <f aca="false">IF(A67=A66,1+O68,0)</f>
        <v>5</v>
      </c>
      <c r="Q67" s="1" t="str">
        <f aca="false">IF(OR(B67="Prologue",B67="Epilogue"),B67,"Chapter "&amp;B67)</f>
        <v>Chapter 26</v>
      </c>
      <c r="R67" s="1" t="str">
        <f aca="false">Q67</f>
        <v>Chapter 26</v>
      </c>
      <c r="S67" s="1" t="str">
        <f aca="false">"|-"&amp;CHAR(13)&amp;IF(AND(P67&lt;&gt;"",N67&lt;&gt;0),"| colspan="&amp;CHAR(34)&amp;4&amp;CHAR(34)&amp;" align="&amp;CHAR(34)&amp;"center"&amp;CHAR(34)&amp;" | '''"&amp;P67&amp;"'''"&amp;CHAR(13)&amp;"|-"&amp;CHAR(13),"")&amp;IF(L67&gt;1,"| rowspan="&amp;CHAR(34)&amp;L67&amp;CHAR(34)&amp;"| [[Summary:Shadows of Self#"&amp;Q67&amp;"|"&amp;R67&amp;"]] || ",IF(L67=1,"| [[Summary:Shadows of Self#"&amp;Q67&amp;"|"&amp;R67&amp;"]] || ","| "))&amp;"[["&amp;IF(C67="Dalinar Kholin (flashback)","Dalinar Kholin",C67)&amp;"]] "&amp;IF(C67="Dalinar Kholin (flashback)","(flashback)","")&amp;" || "&amp;TEXT(D67,"#,###")&amp;" || "&amp;ROUND(100*H67,2)&amp;"%"</f>
        <v>|-| rowspan="2"| [[Summary:Shadows of Self#Chapter 26|Chapter 26]] || [[Marasi]]  || 963 || 0.88%</v>
      </c>
    </row>
    <row r="68" customFormat="false" ht="15.75" hidden="false" customHeight="false" outlineLevel="0" collapsed="false">
      <c r="A68" s="6"/>
      <c r="B68" s="6" t="n">
        <v>26</v>
      </c>
      <c r="C68" s="7" t="s">
        <v>66</v>
      </c>
      <c r="D68" s="8" t="n">
        <v>778</v>
      </c>
      <c r="E68" s="1" t="n">
        <v>36</v>
      </c>
      <c r="F68" s="7" t="n">
        <v>1</v>
      </c>
      <c r="G68" s="9" t="n">
        <f aca="false">F68/SUM(F:F)</f>
        <v>0.0142857142857143</v>
      </c>
      <c r="H68" s="9" t="n">
        <f aca="false">D68/SUM($D:$D)</f>
        <v>0.00707150583081104</v>
      </c>
      <c r="I68" s="8" t="n">
        <f aca="false">IF(B68=B69,0,IF(B68=B67,D68+J67,D68))</f>
        <v>1741</v>
      </c>
      <c r="J68" s="1" t="n">
        <f aca="false">IF(B68=B69,D68+J67,0)</f>
        <v>0</v>
      </c>
      <c r="K68" s="9" t="n">
        <f aca="false">I68/SUM($I:$I)</f>
        <v>0.0158245393977404</v>
      </c>
      <c r="L68" s="1" t="n">
        <f aca="false">IF(B68=B67,0,IF(B68=B69,1+M69,1))</f>
        <v>0</v>
      </c>
      <c r="M68" s="1" t="n">
        <f aca="false">IF(B68=B67,1+M69,0)</f>
        <v>1</v>
      </c>
      <c r="N68" s="1" t="n">
        <f aca="false">IF(A68=A67,0,IF(A68=A69,1+O69,1))</f>
        <v>0</v>
      </c>
      <c r="O68" s="1" t="n">
        <f aca="false">IF(A68=A67,1+O69,0)</f>
        <v>4</v>
      </c>
      <c r="Q68" s="1" t="str">
        <f aca="false">IF(OR(B68="Prologue",B68="Epilogue"),B68,"Chapter "&amp;B68)</f>
        <v>Chapter 26</v>
      </c>
      <c r="R68" s="1" t="str">
        <f aca="false">Q68</f>
        <v>Chapter 26</v>
      </c>
      <c r="S68" s="1" t="str">
        <f aca="false">"|-"&amp;CHAR(13)&amp;IF(AND(P68&lt;&gt;"",N68&lt;&gt;0),"| colspan="&amp;CHAR(34)&amp;4&amp;CHAR(34)&amp;" align="&amp;CHAR(34)&amp;"center"&amp;CHAR(34)&amp;" | '''"&amp;P68&amp;"'''"&amp;CHAR(13)&amp;"|-"&amp;CHAR(13),"")&amp;IF(L68&gt;1,"| rowspan="&amp;CHAR(34)&amp;L68&amp;CHAR(34)&amp;"| [[Summary:Shadows of Self#"&amp;Q68&amp;"|"&amp;R68&amp;"]] || ",IF(L68=1,"| [[Summary:Shadows of Self#"&amp;Q68&amp;"|"&amp;R68&amp;"]] || ","| "))&amp;"[["&amp;IF(C68="Dalinar Kholin (flashback)","Dalinar Kholin",C68)&amp;"]] "&amp;IF(C68="Dalinar Kholin (flashback)","(flashback)","")&amp;" || "&amp;TEXT(D68,"#,###")&amp;" || "&amp;ROUND(100*H68,2)&amp;"%"</f>
        <v>|-| [[Wax]]  || 778 || 0.71%</v>
      </c>
    </row>
    <row r="69" customFormat="false" ht="15.75" hidden="false" customHeight="false" outlineLevel="0" collapsed="false">
      <c r="A69" s="6"/>
      <c r="B69" s="6" t="s">
        <v>29</v>
      </c>
      <c r="C69" s="7" t="s">
        <v>66</v>
      </c>
      <c r="D69" s="8" t="n">
        <v>1211</v>
      </c>
      <c r="E69" s="1" t="n">
        <v>36</v>
      </c>
      <c r="F69" s="7" t="n">
        <v>1</v>
      </c>
      <c r="G69" s="9" t="n">
        <f aca="false">F69/SUM(F:F)</f>
        <v>0.0142857142857143</v>
      </c>
      <c r="H69" s="9" t="n">
        <f aca="false">D69/SUM($D:$D)</f>
        <v>0.0110071896672393</v>
      </c>
      <c r="I69" s="1" t="n">
        <f aca="false">IF(B69=B70,0,IF(B69=B68,D69+J68,D69))</f>
        <v>0</v>
      </c>
      <c r="J69" s="8" t="n">
        <f aca="false">IF(B69=B70,D69+J68,0)</f>
        <v>1211</v>
      </c>
      <c r="K69" s="9" t="n">
        <f aca="false">I69/SUM($I:$I)</f>
        <v>0</v>
      </c>
      <c r="L69" s="1" t="n">
        <f aca="false">IF(B69=B68,0,IF(B69=B70,1+M70,1))</f>
        <v>3</v>
      </c>
      <c r="M69" s="1" t="n">
        <f aca="false">IF(B69=B68,1+M70,0)</f>
        <v>0</v>
      </c>
      <c r="N69" s="1" t="n">
        <f aca="false">IF(A69=A68,0,IF(A69=A70,1+O70,1))</f>
        <v>0</v>
      </c>
      <c r="O69" s="1" t="n">
        <f aca="false">IF(A69=A68,1+O70,0)</f>
        <v>3</v>
      </c>
      <c r="Q69" s="1" t="str">
        <f aca="false">IF(OR(B69="Prologue",B69="Epilogue"),B69,"Chapter "&amp;B69)</f>
        <v>Epilogue</v>
      </c>
      <c r="R69" s="1" t="str">
        <f aca="false">Q69</f>
        <v>Epilogue</v>
      </c>
      <c r="S69" s="1" t="str">
        <f aca="false">"|-"&amp;CHAR(13)&amp;IF(AND(P69&lt;&gt;"",N69&lt;&gt;0),"| colspan="&amp;CHAR(34)&amp;4&amp;CHAR(34)&amp;" align="&amp;CHAR(34)&amp;"center"&amp;CHAR(34)&amp;" | '''"&amp;P69&amp;"'''"&amp;CHAR(13)&amp;"|-"&amp;CHAR(13),"")&amp;IF(L69&gt;1,"| rowspan="&amp;CHAR(34)&amp;L69&amp;CHAR(34)&amp;"| [[Summary:Shadows of Self#"&amp;Q69&amp;"|"&amp;R69&amp;"]] || ",IF(L69=1,"| [[Summary:Shadows of Self#"&amp;Q69&amp;"|"&amp;R69&amp;"]] || ","| "))&amp;"[["&amp;IF(C69="Dalinar Kholin (flashback)","Dalinar Kholin",C69)&amp;"]] "&amp;IF(C69="Dalinar Kholin (flashback)","(flashback)","")&amp;" || "&amp;TEXT(D69,"#,###")&amp;" || "&amp;ROUND(100*H69,2)&amp;"%"</f>
        <v>|-| rowspan="3"| [[Summary:Shadows of Self#Epilogue|Epilogue]] || [[Wax]]  || 1,211 || 1.1%</v>
      </c>
    </row>
    <row r="70" customFormat="false" ht="15.75" hidden="false" customHeight="false" outlineLevel="0" collapsed="false">
      <c r="A70" s="6"/>
      <c r="B70" s="6" t="s">
        <v>29</v>
      </c>
      <c r="C70" s="7" t="s">
        <v>67</v>
      </c>
      <c r="D70" s="8" t="n">
        <v>1516</v>
      </c>
      <c r="E70" s="1" t="n">
        <v>36</v>
      </c>
      <c r="F70" s="7" t="n">
        <v>1</v>
      </c>
      <c r="G70" s="9" t="n">
        <f aca="false">F70/SUM(F:F)</f>
        <v>0.0142857142857143</v>
      </c>
      <c r="H70" s="9" t="n">
        <f aca="false">D70/SUM($D:$D)</f>
        <v>0.013779438097056</v>
      </c>
      <c r="I70" s="1" t="n">
        <f aca="false">IF(B70=B71,0,IF(B70=B69,D70+J69,D70))</f>
        <v>0</v>
      </c>
      <c r="J70" s="8" t="n">
        <f aca="false">IF(B70=B71,D70+J69,0)</f>
        <v>2727</v>
      </c>
      <c r="K70" s="9" t="n">
        <f aca="false">I70/SUM($I:$I)</f>
        <v>0</v>
      </c>
      <c r="L70" s="1" t="n">
        <f aca="false">IF(B70=B69,0,IF(B70=B71,1+M71,1))</f>
        <v>0</v>
      </c>
      <c r="M70" s="1" t="n">
        <f aca="false">IF(B70=B69,1+M71,0)</f>
        <v>2</v>
      </c>
      <c r="N70" s="1" t="n">
        <f aca="false">IF(A70=A69,0,IF(A70=A71,1+O71,1))</f>
        <v>0</v>
      </c>
      <c r="O70" s="1" t="n">
        <f aca="false">IF(A70=A69,1+O71,0)</f>
        <v>2</v>
      </c>
      <c r="Q70" s="1" t="str">
        <f aca="false">IF(OR(B70="Prologue",B70="Epilogue"),B70,"Chapter "&amp;B70)</f>
        <v>Epilogue</v>
      </c>
      <c r="R70" s="1" t="str">
        <f aca="false">Q70</f>
        <v>Epilogue</v>
      </c>
      <c r="S70" s="1" t="str">
        <f aca="false">"|-"&amp;CHAR(13)&amp;IF(AND(P70&lt;&gt;"",N70&lt;&gt;0),"| colspan="&amp;CHAR(34)&amp;4&amp;CHAR(34)&amp;" align="&amp;CHAR(34)&amp;"center"&amp;CHAR(34)&amp;" | '''"&amp;P70&amp;"'''"&amp;CHAR(13)&amp;"|-"&amp;CHAR(13),"")&amp;IF(L70&gt;1,"| rowspan="&amp;CHAR(34)&amp;L70&amp;CHAR(34)&amp;"| [[Summary:Shadows of Self#"&amp;Q70&amp;"|"&amp;R70&amp;"]] || ",IF(L70=1,"| [[Summary:Shadows of Self#"&amp;Q70&amp;"|"&amp;R70&amp;"]] || ","| "))&amp;"[["&amp;IF(C70="Dalinar Kholin (flashback)","Dalinar Kholin",C70)&amp;"]] "&amp;IF(C70="Dalinar Kholin (flashback)","(flashback)","")&amp;" || "&amp;TEXT(D70,"#,###")&amp;" || "&amp;ROUND(100*H70,2)&amp;"%"</f>
        <v>|-| [[Marasi]]  || 1,516 || 1.38%</v>
      </c>
    </row>
    <row r="71" customFormat="false" ht="15.75" hidden="false" customHeight="false" outlineLevel="0" collapsed="false">
      <c r="A71" s="6"/>
      <c r="B71" s="6" t="s">
        <v>29</v>
      </c>
      <c r="C71" s="7" t="s">
        <v>66</v>
      </c>
      <c r="D71" s="8" t="n">
        <v>131</v>
      </c>
      <c r="E71" s="1" t="n">
        <v>36</v>
      </c>
      <c r="F71" s="7" t="n">
        <v>1</v>
      </c>
      <c r="G71" s="9" t="n">
        <f aca="false">F71/SUM(F:F)</f>
        <v>0.0142857142857143</v>
      </c>
      <c r="H71" s="9" t="n">
        <f aca="false">D71/SUM($D:$D)</f>
        <v>0.00119070342395404</v>
      </c>
      <c r="I71" s="8" t="n">
        <f aca="false">IF(B71=B72,0,IF(B71=B70,D71+J70,D71))</f>
        <v>2858</v>
      </c>
      <c r="J71" s="1" t="n">
        <f aca="false">IF(B71=B72,D71+J70,0)</f>
        <v>0</v>
      </c>
      <c r="K71" s="9" t="n">
        <f aca="false">I71/SUM($I:$I)</f>
        <v>0.0259773311882493</v>
      </c>
      <c r="L71" s="1" t="n">
        <f aca="false">IF(B71=B70,0,IF(B71=B72,1+M72,1))</f>
        <v>0</v>
      </c>
      <c r="M71" s="1" t="n">
        <f aca="false">IF(B71=B70,1+M72,0)</f>
        <v>1</v>
      </c>
      <c r="N71" s="1" t="n">
        <f aca="false">IF(A71=A70,0,IF(A71=A72,1+O72,1))</f>
        <v>0</v>
      </c>
      <c r="O71" s="1" t="n">
        <f aca="false">IF(A71=A70,1+O72,0)</f>
        <v>1</v>
      </c>
      <c r="Q71" s="1" t="str">
        <f aca="false">IF(OR(B71="Prologue",B71="Epilogue"),B71,"Chapter "&amp;B71)</f>
        <v>Epilogue</v>
      </c>
      <c r="R71" s="1" t="str">
        <f aca="false">Q71</f>
        <v>Epilogue</v>
      </c>
      <c r="S71" s="1" t="str">
        <f aca="false">"|-"&amp;CHAR(13)&amp;IF(AND(P71&lt;&gt;"",N71&lt;&gt;0),"| colspan="&amp;CHAR(34)&amp;4&amp;CHAR(34)&amp;" align="&amp;CHAR(34)&amp;"center"&amp;CHAR(34)&amp;" | '''"&amp;P71&amp;"'''"&amp;CHAR(13)&amp;"|-"&amp;CHAR(13),"")&amp;IF(L71&gt;1,"| rowspan="&amp;CHAR(34)&amp;L71&amp;CHAR(34)&amp;"| [[Summary:Shadows of Self#"&amp;Q71&amp;"|"&amp;R71&amp;"]] || ",IF(L71=1,"| [[Summary:Shadows of Self#"&amp;Q71&amp;"|"&amp;R71&amp;"]] || ","| "))&amp;"[["&amp;IF(C71="Dalinar Kholin (flashback)","Dalinar Kholin",C71)&amp;"]] "&amp;IF(C71="Dalinar Kholin (flashback)","(flashback)","")&amp;" || "&amp;TEXT(D71,"#,###")&amp;" || "&amp;ROUND(100*H71,2)&amp;"%"</f>
        <v>|-| [[Wax]]  || 131 || 0.12%</v>
      </c>
    </row>
    <row r="72" customFormat="false" ht="15.75" hidden="false" customHeight="false" outlineLevel="0" collapsed="false">
      <c r="A72" s="6"/>
      <c r="B72" s="6"/>
      <c r="D72" s="8"/>
      <c r="G72" s="9"/>
      <c r="H72" s="9"/>
      <c r="K72" s="9"/>
    </row>
    <row r="73" customFormat="false" ht="15.75" hidden="false" customHeight="false" outlineLevel="0" collapsed="false">
      <c r="A73" s="6"/>
      <c r="B73" s="6"/>
      <c r="D73" s="8"/>
      <c r="G73" s="9"/>
      <c r="H73" s="9"/>
      <c r="K73" s="9"/>
    </row>
    <row r="74" customFormat="false" ht="15.75" hidden="false" customHeight="false" outlineLevel="0" collapsed="false">
      <c r="A74" s="6"/>
      <c r="B74" s="6"/>
      <c r="D74" s="8"/>
      <c r="G74" s="9"/>
      <c r="H74" s="9"/>
      <c r="K74" s="9"/>
    </row>
    <row r="75" customFormat="false" ht="15.75" hidden="false" customHeight="false" outlineLevel="0" collapsed="false">
      <c r="A75" s="6"/>
      <c r="B75" s="6"/>
      <c r="D75" s="8"/>
      <c r="G75" s="9"/>
      <c r="H75" s="9"/>
      <c r="K75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2</v>
      </c>
      <c r="B1" s="11" t="s">
        <v>30</v>
      </c>
      <c r="C1" s="12" t="s">
        <v>31</v>
      </c>
      <c r="D1" s="12" t="s">
        <v>32</v>
      </c>
      <c r="E1" s="13" t="s">
        <v>33</v>
      </c>
    </row>
    <row r="2" customFormat="false" ht="15.75" hidden="false" customHeight="false" outlineLevel="0" collapsed="false">
      <c r="A2" s="14" t="s">
        <v>67</v>
      </c>
      <c r="B2" s="15" t="n">
        <v>17</v>
      </c>
      <c r="C2" s="16" t="n">
        <v>0.242857142857143</v>
      </c>
      <c r="D2" s="17" t="n">
        <v>26820</v>
      </c>
      <c r="E2" s="18" t="n">
        <v>0.243776075041584</v>
      </c>
      <c r="G2" s="1" t="str">
        <f aca="false">"|-"&amp;CHAR(13)&amp;"| [["&amp;A2&amp;"]]"&amp;CHAR(13)&amp;"| align="&amp;CHAR(34)&amp;"right"&amp;CHAR(34)&amp;" | "&amp;B2&amp;CHAR(13)&amp;"| align="&amp;CHAR(34)&amp;"right"&amp;CHAR(34)&amp;" | "&amp;ROUND(100*C2,2)&amp;"%"&amp;CHAR(13)&amp;"| align="&amp;CHAR(34)&amp;"right"&amp;CHAR(34)&amp;" | "&amp;TEXT(D2,"#,###")&amp;CHAR(13)&amp;"| align="&amp;CHAR(34)&amp;"right"&amp;CHAR(34)&amp;" | "&amp;ROUND(100*E2,2)&amp;"%"&amp;CHAR(13)&amp;CHAR(13)</f>
        <v>|-| [[Wax]]| align="right" | 37| align="right" | 52.86%| align="right" | 61,877| align="right" | 56.24%</v>
      </c>
    </row>
    <row r="3" customFormat="false" ht="15.75" hidden="false" customHeight="false" outlineLevel="0" collapsed="false">
      <c r="A3" s="19" t="s">
        <v>71</v>
      </c>
      <c r="B3" s="20" t="n">
        <v>1</v>
      </c>
      <c r="C3" s="21" t="n">
        <v>0.0142857142857143</v>
      </c>
      <c r="D3" s="22" t="n">
        <v>551</v>
      </c>
      <c r="E3" s="23" t="n">
        <v>0.00500822585189831</v>
      </c>
      <c r="G3" s="1" t="str">
        <f aca="false">"|-"&amp;CHAR(13)&amp;"| [["&amp;A3&amp;"]]"&amp;CHAR(13)&amp;"| align="&amp;CHAR(34)&amp;"right"&amp;CHAR(34)&amp;" | "&amp;B3&amp;CHAR(13)&amp;"| align="&amp;CHAR(34)&amp;"right"&amp;CHAR(34)&amp;" | "&amp;ROUND(100*C3,2)&amp;"%"&amp;CHAR(13)&amp;"| align="&amp;CHAR(34)&amp;"right"&amp;CHAR(34)&amp;" | "&amp;TEXT(D3,"#,###")&amp;CHAR(13)&amp;"| align="&amp;CHAR(34)&amp;"right"&amp;CHAR(34)&amp;" | "&amp;ROUND(100*E3,2)&amp;"%"&amp;CHAR(13)&amp;CHAR(13)</f>
        <v>|-| [[Marasi]]| align="right" | 17| align="right" | 24.29%| align="right" | 26,820| align="right" | 24.38%</v>
      </c>
    </row>
    <row r="4" customFormat="false" ht="15.75" hidden="false" customHeight="false" outlineLevel="0" collapsed="false">
      <c r="A4" s="19" t="s">
        <v>66</v>
      </c>
      <c r="B4" s="20" t="n">
        <v>37</v>
      </c>
      <c r="C4" s="21" t="n">
        <v>0.528571428575715</v>
      </c>
      <c r="D4" s="22" t="n">
        <v>61877</v>
      </c>
      <c r="E4" s="23" t="n">
        <v>0.562421036366446</v>
      </c>
      <c r="G4" s="1" t="str">
        <f aca="false">"|-"&amp;CHAR(13)&amp;"| [["&amp;A4&amp;"]]"&amp;CHAR(13)&amp;"| align="&amp;CHAR(34)&amp;"right"&amp;CHAR(34)&amp;" | "&amp;B4&amp;CHAR(13)&amp;"| align="&amp;CHAR(34)&amp;"right"&amp;CHAR(34)&amp;" | "&amp;ROUND(100*C4,2)&amp;"%"&amp;CHAR(13)&amp;"| align="&amp;CHAR(34)&amp;"right"&amp;CHAR(34)&amp;" | "&amp;TEXT(D4,"#,###")&amp;CHAR(13)&amp;"| align="&amp;CHAR(34)&amp;"right"&amp;CHAR(34)&amp;" | "&amp;ROUND(100*E4,2)&amp;"%"&amp;CHAR(13)&amp;CHAR(13)</f>
        <v>|-| [[Wayne]]| align="right" | 14| align="right" | 20%| align="right" | 18,913| align="right" | 17.19%</v>
      </c>
    </row>
    <row r="5" customFormat="false" ht="15.75" hidden="false" customHeight="false" outlineLevel="0" collapsed="false">
      <c r="A5" s="19" t="s">
        <v>68</v>
      </c>
      <c r="B5" s="20" t="n">
        <v>14</v>
      </c>
      <c r="C5" s="21" t="n">
        <v>0.2</v>
      </c>
      <c r="D5" s="22" t="n">
        <v>18913</v>
      </c>
      <c r="E5" s="23" t="n">
        <v>0.171906670665976</v>
      </c>
      <c r="G5" s="1" t="str">
        <f aca="false">"|-"&amp;CHAR(13)&amp;"| [["&amp;A5&amp;"]]"&amp;CHAR(13)&amp;"| align="&amp;CHAR(34)&amp;"right"&amp;CHAR(34)&amp;" | "&amp;B5&amp;CHAR(13)&amp;"| align="&amp;CHAR(34)&amp;"right"&amp;CHAR(34)&amp;" | "&amp;ROUND(100*C5,2)&amp;"%"&amp;CHAR(13)&amp;"| align="&amp;CHAR(34)&amp;"right"&amp;CHAR(34)&amp;" | "&amp;TEXT(D5,"#,###")&amp;CHAR(13)&amp;"| align="&amp;CHAR(34)&amp;"right"&amp;CHAR(34)&amp;" | "&amp;ROUND(100*E5,2)&amp;"%"&amp;CHAR(13)&amp;CHAR(13)</f>
        <v>|-| [[Winsting]]| align="right" | 1| align="right" | 1.43%| align="right" | 1,858| align="right" | 1.69%</v>
      </c>
    </row>
    <row r="6" customFormat="false" ht="15.75" hidden="false" customHeight="false" outlineLevel="0" collapsed="false">
      <c r="A6" s="19" t="s">
        <v>70</v>
      </c>
      <c r="B6" s="20" t="n">
        <v>1</v>
      </c>
      <c r="C6" s="21" t="n">
        <v>0.0142857142857143</v>
      </c>
      <c r="D6" s="22" t="n">
        <v>1858</v>
      </c>
      <c r="E6" s="23" t="n">
        <v>0.0168879920740963</v>
      </c>
      <c r="G6" s="1" t="str">
        <f aca="false">"|-"&amp;CHAR(13)&amp;"| [["&amp;A6&amp;"]]"&amp;CHAR(13)&amp;"| align="&amp;CHAR(34)&amp;"right"&amp;CHAR(34)&amp;" | "&amp;B6&amp;CHAR(13)&amp;"| align="&amp;CHAR(34)&amp;"right"&amp;CHAR(34)&amp;" | "&amp;ROUND(100*C6,2)&amp;"%"&amp;CHAR(13)&amp;"| align="&amp;CHAR(34)&amp;"right"&amp;CHAR(34)&amp;" | "&amp;TEXT(D6,"#,###")&amp;CHAR(13)&amp;"| align="&amp;CHAR(34)&amp;"right"&amp;CHAR(34)&amp;" | "&amp;ROUND(100*E6,2)&amp;"%"&amp;CHAR(13)&amp;CHAR(13)</f>
        <v>|-| [[Steris]]| align="right" | 1| align="right" | 1.43%| align="right" | 551| align="right" | 0.5%</v>
      </c>
    </row>
    <row r="7" customFormat="false" ht="15.75" hidden="false" customHeight="false" outlineLevel="0" collapsed="false">
      <c r="A7" s="19" t="s">
        <v>64</v>
      </c>
      <c r="B7" s="33"/>
      <c r="C7" s="34"/>
      <c r="D7" s="34"/>
      <c r="E7" s="35"/>
    </row>
    <row r="8" customFormat="false" ht="15.75" hidden="false" customHeight="false" outlineLevel="0" collapsed="false">
      <c r="A8" s="28" t="s">
        <v>34</v>
      </c>
      <c r="B8" s="29" t="n">
        <v>70</v>
      </c>
      <c r="C8" s="30" t="n">
        <v>1.00000000000429</v>
      </c>
      <c r="D8" s="31" t="n">
        <v>110019</v>
      </c>
      <c r="E8" s="32" t="n">
        <v>0.999999999999999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false" hidden="true" outlineLevel="0" max="10" min="10" style="1" width="12.63"/>
    <col collapsed="false" customWidth="false" hidden="true" outlineLevel="0" max="13" min="13" style="1" width="12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35</v>
      </c>
      <c r="F1" s="4" t="s">
        <v>5</v>
      </c>
      <c r="G1" s="4" t="s">
        <v>36</v>
      </c>
      <c r="H1" s="3" t="s">
        <v>37</v>
      </c>
      <c r="I1" s="3" t="s">
        <v>8</v>
      </c>
      <c r="J1" s="3" t="s">
        <v>9</v>
      </c>
      <c r="K1" s="3" t="s">
        <v>38</v>
      </c>
      <c r="L1" s="3" t="s">
        <v>39</v>
      </c>
      <c r="M1" s="3" t="s">
        <v>9</v>
      </c>
      <c r="N1" s="3" t="s">
        <v>40</v>
      </c>
      <c r="O1" s="3" t="s">
        <v>9</v>
      </c>
      <c r="P1" s="5"/>
      <c r="Q1" s="5"/>
      <c r="R1" s="5"/>
      <c r="S1" s="5"/>
    </row>
    <row r="2" customFormat="false" ht="15.75" hidden="false" customHeight="false" outlineLevel="0" collapsed="false">
      <c r="A2" s="6"/>
      <c r="B2" s="6" t="s">
        <v>15</v>
      </c>
      <c r="C2" s="7" t="s">
        <v>66</v>
      </c>
      <c r="D2" s="8" t="n">
        <v>5821</v>
      </c>
      <c r="E2" s="1" t="n">
        <v>1</v>
      </c>
      <c r="F2" s="7" t="n">
        <v>1</v>
      </c>
      <c r="G2" s="9" t="n">
        <f aca="false">F2/SUM($F:$F)</f>
        <v>0.01204819277</v>
      </c>
      <c r="H2" s="9" t="n">
        <f aca="false">D2/SUM($D:$D)</f>
        <v>0.0456706628169721</v>
      </c>
      <c r="I2" s="1" t="n">
        <f aca="false">IF(B2=B3,0,IF(B2=B1,D2+J1,D2))</f>
        <v>0</v>
      </c>
      <c r="J2" s="8" t="n">
        <f aca="false">D2</f>
        <v>5821</v>
      </c>
      <c r="K2" s="9" t="n">
        <f aca="false">I2/SUM($I:$I)</f>
        <v>0</v>
      </c>
      <c r="L2" s="1" t="n">
        <f aca="false">IF(B2=B1,0,IF(B2=B3,1+M3,1))</f>
        <v>2</v>
      </c>
      <c r="M2" s="1" t="n">
        <f aca="false">IF(B2=B1,1+M3,0)</f>
        <v>0</v>
      </c>
      <c r="N2" s="1" t="n">
        <f aca="false">IF(A2=A1,0,IF(A2=A3,1+O3,1))</f>
        <v>83</v>
      </c>
      <c r="O2" s="1" t="n">
        <f aca="false">IF(A2=A1,1+O3,0)</f>
        <v>0</v>
      </c>
      <c r="Q2" s="1" t="str">
        <f aca="false">IF(OR(B2="Prologue",B2="Epilogue"),B2,"Chapter "&amp;B2)</f>
        <v>Prologue</v>
      </c>
      <c r="R2" s="1" t="str">
        <f aca="false">Q2</f>
        <v>Prologue</v>
      </c>
      <c r="S2" s="1" t="str">
        <f aca="false">"|-"&amp;CHAR(13)&amp;IF(AND(P2&lt;&gt;"",N2&lt;&gt;0),"| colspan="&amp;CHAR(34)&amp;4&amp;CHAR(34)&amp;" align="&amp;CHAR(34)&amp;"center"&amp;CHAR(34)&amp;" | '''"&amp;P2&amp;"'''"&amp;CHAR(13)&amp;"|-"&amp;CHAR(13),"")&amp;IF(L2&gt;1,"| rowspan="&amp;CHAR(34)&amp;L2&amp;CHAR(34)&amp;"| [[Summary:The Bands of Mourning#"&amp;Q2&amp;"|"&amp;R2&amp;"]] || ",IF(L2=1,"| [[Summary:The Bands of Mourning#"&amp;Q2&amp;"|"&amp;R2&amp;"]] || ","| "))&amp;"[["&amp;IF(C2="Dalinar Kholin (flashback)","Dalinar Kholin",C2)&amp;"]] "&amp;IF(C2="Dalinar Kholin (flashback)","(flashback)","")&amp;" || "&amp;TEXT(D2,"#,###")&amp;" || "&amp;ROUND(100*H2,2)&amp;"%"</f>
        <v>|-| rowspan="2"| [[Summary:The Bands of Mourning#Prologue|Prologue]] || [[Wax]]  || 5,821 || 4.57%</v>
      </c>
    </row>
    <row r="3" customFormat="false" ht="15.75" hidden="false" customHeight="false" outlineLevel="0" collapsed="false">
      <c r="A3" s="6"/>
      <c r="B3" s="6" t="s">
        <v>15</v>
      </c>
      <c r="C3" s="7" t="s">
        <v>72</v>
      </c>
      <c r="D3" s="8" t="n">
        <v>663</v>
      </c>
      <c r="E3" s="1" t="n">
        <v>2</v>
      </c>
      <c r="F3" s="7" t="n">
        <v>1</v>
      </c>
      <c r="G3" s="9" t="n">
        <f aca="false">F3/SUM(F:F)</f>
        <v>0.0120481927710843</v>
      </c>
      <c r="H3" s="9" t="n">
        <f aca="false">D3/SUM($D:$D)</f>
        <v>0.00520179512929952</v>
      </c>
      <c r="I3" s="8" t="n">
        <f aca="false">IF(B3=B4,0,IF(B3=B2,D3+J2,D3))</f>
        <v>6484</v>
      </c>
      <c r="J3" s="8" t="n">
        <f aca="false">J2+D3</f>
        <v>6484</v>
      </c>
      <c r="K3" s="9" t="n">
        <f aca="false">I3/SUM($I:$I)</f>
        <v>0.0508724579462717</v>
      </c>
      <c r="L3" s="1" t="n">
        <f aca="false">IF(B3=B2,0,IF(B3=B4,1+M4,1))</f>
        <v>0</v>
      </c>
      <c r="M3" s="1" t="n">
        <f aca="false">IF(B3=B2,1+M4,0)</f>
        <v>1</v>
      </c>
      <c r="N3" s="1" t="n">
        <f aca="false">IF(A3=A2,0,IF(A3=A4,1+O4,1))</f>
        <v>0</v>
      </c>
      <c r="O3" s="1" t="n">
        <f aca="false">IF(A3=A2,1+O4,0)</f>
        <v>82</v>
      </c>
      <c r="Q3" s="1" t="str">
        <f aca="false">IF(OR(B3="Prologue",B3="Epilogue"),B3,"Chapter "&amp;B3)</f>
        <v>Prologue</v>
      </c>
      <c r="R3" s="1" t="str">
        <f aca="false">Q3</f>
        <v>Prologue</v>
      </c>
      <c r="S3" s="1" t="str">
        <f aca="false">"|-"&amp;CHAR(13)&amp;IF(AND(P3&lt;&gt;"",N3&lt;&gt;0),"| colspan="&amp;CHAR(34)&amp;4&amp;CHAR(34)&amp;" align="&amp;CHAR(34)&amp;"center"&amp;CHAR(34)&amp;" | '''"&amp;P3&amp;"'''"&amp;CHAR(13)&amp;"|-"&amp;CHAR(13),"")&amp;IF(L3&gt;1,"| rowspan="&amp;CHAR(34)&amp;L3&amp;CHAR(34)&amp;"| [[Summary:The Bands of Mourning#"&amp;Q3&amp;"|"&amp;R3&amp;"]] || ",IF(L3=1,"| [[Summary:The Bands of Mourning#"&amp;Q3&amp;"|"&amp;R3&amp;"]] || ","| "))&amp;"[["&amp;IF(C3="Dalinar Kholin (flashback)","Dalinar Kholin",C3)&amp;"]] "&amp;IF(C3="Dalinar Kholin (flashback)","(flashback)","")&amp;" || "&amp;TEXT(D3,"#,###")&amp;" || "&amp;ROUND(100*H3,2)&amp;"%"</f>
        <v>|-| [[Migs]]  || 663 || 0.52%</v>
      </c>
    </row>
    <row r="4" customFormat="false" ht="15.75" hidden="false" customHeight="false" outlineLevel="0" collapsed="false">
      <c r="A4" s="6"/>
      <c r="B4" s="6" t="n">
        <v>1</v>
      </c>
      <c r="C4" s="7" t="s">
        <v>66</v>
      </c>
      <c r="D4" s="8" t="n">
        <v>3339</v>
      </c>
      <c r="E4" s="1" t="n">
        <v>3</v>
      </c>
      <c r="F4" s="7" t="n">
        <v>1</v>
      </c>
      <c r="G4" s="9" t="n">
        <f aca="false">F4/SUM(F:F)</f>
        <v>0.0120481927710843</v>
      </c>
      <c r="H4" s="9" t="n">
        <f aca="false">D4/SUM($D:$D)</f>
        <v>0.0261972759226714</v>
      </c>
      <c r="I4" s="8" t="n">
        <f aca="false">IF(B4=B5,0,IF(B4=B3,D4+J3,D4))</f>
        <v>3339</v>
      </c>
      <c r="J4" s="1" t="n">
        <f aca="false">IF(B4=B5,D4+J3,0)</f>
        <v>0</v>
      </c>
      <c r="K4" s="9" t="n">
        <f aca="false">I4/SUM($I:$I)</f>
        <v>0.0261972759226714</v>
      </c>
      <c r="L4" s="1" t="n">
        <f aca="false">IF(B4=B3,0,IF(B4=B5,1+M5,1))</f>
        <v>1</v>
      </c>
      <c r="M4" s="1" t="n">
        <f aca="false">IF(B4=B3,1+M5,0)</f>
        <v>0</v>
      </c>
      <c r="N4" s="1" t="n">
        <f aca="false">IF(A4=A3,0,IF(A4=A5,1+O5,1))</f>
        <v>0</v>
      </c>
      <c r="O4" s="1" t="n">
        <f aca="false">IF(A4=A3,1+O5,0)</f>
        <v>81</v>
      </c>
      <c r="Q4" s="1" t="str">
        <f aca="false">IF(OR(B4="Prologue",B4="Epilogue"),B4,"Chapter "&amp;B4)</f>
        <v>Chapter 1</v>
      </c>
      <c r="R4" s="1" t="str">
        <f aca="false">Q4</f>
        <v>Chapter 1</v>
      </c>
      <c r="S4" s="1" t="str">
        <f aca="false">"|-"&amp;CHAR(13)&amp;IF(AND(P4&lt;&gt;"",N4&lt;&gt;0),"| colspan="&amp;CHAR(34)&amp;4&amp;CHAR(34)&amp;" align="&amp;CHAR(34)&amp;"center"&amp;CHAR(34)&amp;" | '''"&amp;P4&amp;"'''"&amp;CHAR(13)&amp;"|-"&amp;CHAR(13),"")&amp;IF(L4&gt;1,"| rowspan="&amp;CHAR(34)&amp;L4&amp;CHAR(34)&amp;"| [[Summary:The Bands of Mourning#"&amp;Q4&amp;"|"&amp;R4&amp;"]] || ",IF(L4=1,"| [[Summary:The Bands of Mourning#"&amp;Q4&amp;"|"&amp;R4&amp;"]] || ","| "))&amp;"[["&amp;IF(C4="Dalinar Kholin (flashback)","Dalinar Kholin",C4)&amp;"]] "&amp;IF(C4="Dalinar Kholin (flashback)","(flashback)","")&amp;" || "&amp;TEXT(D4,"#,###")&amp;" || "&amp;ROUND(100*H4,2)&amp;"%"</f>
        <v>|-| [[Summary:The Bands of Mourning#Chapter 1|Chapter 1]] || [[Wax]]  || 3,339 || 2.62%</v>
      </c>
    </row>
    <row r="5" customFormat="false" ht="15.75" hidden="false" customHeight="false" outlineLevel="0" collapsed="false">
      <c r="A5" s="6"/>
      <c r="B5" s="6" t="n">
        <v>2</v>
      </c>
      <c r="C5" s="7" t="s">
        <v>66</v>
      </c>
      <c r="D5" s="8" t="n">
        <v>832</v>
      </c>
      <c r="E5" s="1" t="n">
        <v>4</v>
      </c>
      <c r="F5" s="7" t="n">
        <v>1</v>
      </c>
      <c r="G5" s="9" t="n">
        <f aca="false">F5/SUM(F:F)</f>
        <v>0.0120481927710843</v>
      </c>
      <c r="H5" s="9" t="n">
        <f aca="false">D5/SUM($D:$D)</f>
        <v>0.00652774290735626</v>
      </c>
      <c r="I5" s="1" t="n">
        <f aca="false">IF(B5=B6,0,IF(B5=B4,D5+J4,D5))</f>
        <v>0</v>
      </c>
      <c r="J5" s="8" t="n">
        <f aca="false">IF(B5=B6,D5+J4,0)</f>
        <v>832</v>
      </c>
      <c r="K5" s="9" t="n">
        <f aca="false">I5/SUM($I:$I)</f>
        <v>0</v>
      </c>
      <c r="L5" s="1" t="n">
        <f aca="false">IF(B5=B4,0,IF(B5=B6,1+M6,1))</f>
        <v>2</v>
      </c>
      <c r="M5" s="1" t="n">
        <f aca="false">IF(B5=B4,1+M6,0)</f>
        <v>0</v>
      </c>
      <c r="N5" s="1" t="n">
        <f aca="false">IF(A5=A4,0,IF(A5=A6,1+O6,1))</f>
        <v>0</v>
      </c>
      <c r="O5" s="1" t="n">
        <f aca="false">IF(A5=A4,1+O6,0)</f>
        <v>80</v>
      </c>
      <c r="Q5" s="1" t="str">
        <f aca="false">IF(OR(B5="Prologue",B5="Epilogue"),B5,"Chapter "&amp;B5)</f>
        <v>Chapter 2</v>
      </c>
      <c r="R5" s="1" t="str">
        <f aca="false">Q5</f>
        <v>Chapter 2</v>
      </c>
      <c r="S5" s="1" t="str">
        <f aca="false">"|-"&amp;CHAR(13)&amp;IF(AND(P5&lt;&gt;"",N5&lt;&gt;0),"| colspan="&amp;CHAR(34)&amp;4&amp;CHAR(34)&amp;" align="&amp;CHAR(34)&amp;"center"&amp;CHAR(34)&amp;" | '''"&amp;P5&amp;"'''"&amp;CHAR(13)&amp;"|-"&amp;CHAR(13),"")&amp;IF(L5&gt;1,"| rowspan="&amp;CHAR(34)&amp;L5&amp;CHAR(34)&amp;"| [[Summary:The Bands of Mourning#"&amp;Q5&amp;"|"&amp;R5&amp;"]] || ",IF(L5=1,"| [[Summary:The Bands of Mourning#"&amp;Q5&amp;"|"&amp;R5&amp;"]] || ","| "))&amp;"[["&amp;IF(C5="Dalinar Kholin (flashback)","Dalinar Kholin",C5)&amp;"]] "&amp;IF(C5="Dalinar Kholin (flashback)","(flashback)","")&amp;" || "&amp;TEXT(D5,"#,###")&amp;" || "&amp;ROUND(100*H5,2)&amp;"%"</f>
        <v>|-| rowspan="2"| [[Summary:The Bands of Mourning#Chapter 2|Chapter 2]] || [[Wax]]  || 832 || 0.65%</v>
      </c>
    </row>
    <row r="6" customFormat="false" ht="15.75" hidden="false" customHeight="false" outlineLevel="0" collapsed="false">
      <c r="A6" s="6"/>
      <c r="B6" s="6" t="n">
        <v>2</v>
      </c>
      <c r="C6" s="7" t="s">
        <v>67</v>
      </c>
      <c r="D6" s="8" t="n">
        <v>1777</v>
      </c>
      <c r="E6" s="1" t="n">
        <v>5</v>
      </c>
      <c r="F6" s="7" t="n">
        <v>1</v>
      </c>
      <c r="G6" s="9" t="n">
        <f aca="false">F6/SUM(F:F)</f>
        <v>0.0120481927710843</v>
      </c>
      <c r="H6" s="9" t="n">
        <f aca="false">D6/SUM($D:$D)</f>
        <v>0.0139420662816972</v>
      </c>
      <c r="I6" s="8" t="n">
        <f aca="false">IF(B6=B7,0,IF(B6=B5,D6+J5,D6))</f>
        <v>2609</v>
      </c>
      <c r="J6" s="1" t="n">
        <f aca="false">IF(B6=B7,D6+J5,0)</f>
        <v>0</v>
      </c>
      <c r="K6" s="9" t="n">
        <f aca="false">I6/SUM($I:$I)</f>
        <v>0.0204698091890535</v>
      </c>
      <c r="L6" s="1" t="n">
        <f aca="false">IF(B6=B5,0,IF(B6=B7,1+M7,1))</f>
        <v>0</v>
      </c>
      <c r="M6" s="1" t="n">
        <f aca="false">IF(B6=B5,1+M7,0)</f>
        <v>1</v>
      </c>
      <c r="N6" s="1" t="n">
        <f aca="false">IF(A6=A5,0,IF(A6=A7,1+O7,1))</f>
        <v>0</v>
      </c>
      <c r="O6" s="1" t="n">
        <f aca="false">IF(A6=A5,1+O7,0)</f>
        <v>79</v>
      </c>
      <c r="Q6" s="1" t="str">
        <f aca="false">IF(OR(B6="Prologue",B6="Epilogue"),B6,"Chapter "&amp;B6)</f>
        <v>Chapter 2</v>
      </c>
      <c r="R6" s="1" t="str">
        <f aca="false">Q6</f>
        <v>Chapter 2</v>
      </c>
      <c r="S6" s="1" t="str">
        <f aca="false">"|-"&amp;CHAR(13)&amp;IF(AND(P6&lt;&gt;"",N6&lt;&gt;0),"| colspan="&amp;CHAR(34)&amp;4&amp;CHAR(34)&amp;" align="&amp;CHAR(34)&amp;"center"&amp;CHAR(34)&amp;" | '''"&amp;P6&amp;"'''"&amp;CHAR(13)&amp;"|-"&amp;CHAR(13),"")&amp;IF(L6&gt;1,"| rowspan="&amp;CHAR(34)&amp;L6&amp;CHAR(34)&amp;"| [[Summary:The Bands of Mourning#"&amp;Q6&amp;"|"&amp;R6&amp;"]] || ",IF(L6=1,"| [[Summary:The Bands of Mourning#"&amp;Q6&amp;"|"&amp;R6&amp;"]] || ","| "))&amp;"[["&amp;IF(C6="Dalinar Kholin (flashback)","Dalinar Kholin",C6)&amp;"]] "&amp;IF(C6="Dalinar Kholin (flashback)","(flashback)","")&amp;" || "&amp;TEXT(D6,"#,###")&amp;" || "&amp;ROUND(100*H6,2)&amp;"%"</f>
        <v>|-| [[Marasi]]  || 1,777 || 1.39%</v>
      </c>
    </row>
    <row r="7" customFormat="false" ht="15.75" hidden="false" customHeight="false" outlineLevel="0" collapsed="false">
      <c r="A7" s="6"/>
      <c r="B7" s="6" t="n">
        <v>3</v>
      </c>
      <c r="C7" s="7" t="s">
        <v>66</v>
      </c>
      <c r="D7" s="8" t="n">
        <v>5567</v>
      </c>
      <c r="E7" s="1" t="n">
        <v>6</v>
      </c>
      <c r="F7" s="7" t="n">
        <v>1</v>
      </c>
      <c r="G7" s="9" t="n">
        <f aca="false">F7/SUM(F:F)</f>
        <v>0.0120481927710843</v>
      </c>
      <c r="H7" s="9" t="n">
        <f aca="false">D7/SUM($D:$D)</f>
        <v>0.0436778182274667</v>
      </c>
      <c r="I7" s="8" t="n">
        <f aca="false">IF(B7=B8,0,IF(B7=B6,D7+J6,D7))</f>
        <v>5567</v>
      </c>
      <c r="J7" s="1" t="n">
        <f aca="false">IF(B7=B8,D7+J6,0)</f>
        <v>0</v>
      </c>
      <c r="K7" s="9" t="n">
        <f aca="false">I7/SUM($I:$I)</f>
        <v>0.0436778182274667</v>
      </c>
      <c r="L7" s="1" t="n">
        <f aca="false">IF(B7=B6,0,IF(B7=B8,1+M8,1))</f>
        <v>1</v>
      </c>
      <c r="M7" s="1" t="n">
        <f aca="false">IF(B7=B6,1+M8,0)</f>
        <v>0</v>
      </c>
      <c r="N7" s="1" t="n">
        <f aca="false">IF(A7=A6,0,IF(A7=A8,1+O8,1))</f>
        <v>0</v>
      </c>
      <c r="O7" s="1" t="n">
        <f aca="false">IF(A7=A6,1+O8,0)</f>
        <v>78</v>
      </c>
      <c r="Q7" s="1" t="str">
        <f aca="false">IF(OR(B7="Prologue",B7="Epilogue"),B7,"Chapter "&amp;B7)</f>
        <v>Chapter 3</v>
      </c>
      <c r="R7" s="1" t="str">
        <f aca="false">Q7</f>
        <v>Chapter 3</v>
      </c>
      <c r="S7" s="1" t="str">
        <f aca="false">"|-"&amp;CHAR(13)&amp;IF(AND(P7&lt;&gt;"",N7&lt;&gt;0),"| colspan="&amp;CHAR(34)&amp;4&amp;CHAR(34)&amp;" align="&amp;CHAR(34)&amp;"center"&amp;CHAR(34)&amp;" | '''"&amp;P7&amp;"'''"&amp;CHAR(13)&amp;"|-"&amp;CHAR(13),"")&amp;IF(L7&gt;1,"| rowspan="&amp;CHAR(34)&amp;L7&amp;CHAR(34)&amp;"| [[Summary:The Bands of Mourning#"&amp;Q7&amp;"|"&amp;R7&amp;"]] || ",IF(L7=1,"| [[Summary:The Bands of Mourning#"&amp;Q7&amp;"|"&amp;R7&amp;"]] || ","| "))&amp;"[["&amp;IF(C7="Dalinar Kholin (flashback)","Dalinar Kholin",C7)&amp;"]] "&amp;IF(C7="Dalinar Kholin (flashback)","(flashback)","")&amp;" || "&amp;TEXT(D7,"#,###")&amp;" || "&amp;ROUND(100*H7,2)&amp;"%"</f>
        <v>|-| [[Summary:The Bands of Mourning#Chapter 3|Chapter 3]] || [[Wax]]  || 5,567 || 4.37%</v>
      </c>
    </row>
    <row r="8" customFormat="false" ht="15.75" hidden="false" customHeight="false" outlineLevel="0" collapsed="false">
      <c r="A8" s="6"/>
      <c r="B8" s="6" t="n">
        <v>4</v>
      </c>
      <c r="C8" s="7" t="s">
        <v>68</v>
      </c>
      <c r="D8" s="8" t="n">
        <v>5641</v>
      </c>
      <c r="E8" s="1" t="n">
        <v>7</v>
      </c>
      <c r="F8" s="7" t="n">
        <v>1</v>
      </c>
      <c r="G8" s="9" t="n">
        <f aca="false">F8/SUM(F:F)</f>
        <v>0.0120481927710843</v>
      </c>
      <c r="H8" s="9" t="n">
        <f aca="false">D8/SUM($D:$D)</f>
        <v>0.0442584107456691</v>
      </c>
      <c r="I8" s="8" t="n">
        <f aca="false">IF(B8=B9,0,IF(B8=B7,D8+J7,D8))</f>
        <v>5641</v>
      </c>
      <c r="J8" s="1" t="n">
        <f aca="false">IF(B8=B9,D8+J7,0)</f>
        <v>0</v>
      </c>
      <c r="K8" s="9" t="n">
        <f aca="false">I8/SUM($I:$I)</f>
        <v>0.0442584107456691</v>
      </c>
      <c r="L8" s="1" t="n">
        <f aca="false">IF(B8=B7,0,IF(B8=B9,1+M9,1))</f>
        <v>1</v>
      </c>
      <c r="M8" s="1" t="n">
        <f aca="false">IF(B8=B7,1+M9,0)</f>
        <v>0</v>
      </c>
      <c r="N8" s="1" t="n">
        <f aca="false">IF(A8=A7,0,IF(A8=A9,1+O9,1))</f>
        <v>0</v>
      </c>
      <c r="O8" s="1" t="n">
        <f aca="false">IF(A8=A7,1+O9,0)</f>
        <v>77</v>
      </c>
      <c r="Q8" s="1" t="str">
        <f aca="false">IF(OR(B8="Prologue",B8="Epilogue"),B8,"Chapter "&amp;B8)</f>
        <v>Chapter 4</v>
      </c>
      <c r="R8" s="1" t="str">
        <f aca="false">Q8</f>
        <v>Chapter 4</v>
      </c>
      <c r="S8" s="1" t="str">
        <f aca="false">"|-"&amp;CHAR(13)&amp;IF(AND(P8&lt;&gt;"",N8&lt;&gt;0),"| colspan="&amp;CHAR(34)&amp;4&amp;CHAR(34)&amp;" align="&amp;CHAR(34)&amp;"center"&amp;CHAR(34)&amp;" | '''"&amp;P8&amp;"'''"&amp;CHAR(13)&amp;"|-"&amp;CHAR(13),"")&amp;IF(L8&gt;1,"| rowspan="&amp;CHAR(34)&amp;L8&amp;CHAR(34)&amp;"| [[Summary:The Bands of Mourning#"&amp;Q8&amp;"|"&amp;R8&amp;"]] || ",IF(L8=1,"| [[Summary:The Bands of Mourning#"&amp;Q8&amp;"|"&amp;R8&amp;"]] || ","| "))&amp;"[["&amp;IF(C8="Dalinar Kholin (flashback)","Dalinar Kholin",C8)&amp;"]] "&amp;IF(C8="Dalinar Kholin (flashback)","(flashback)","")&amp;" || "&amp;TEXT(D8,"#,###")&amp;" || "&amp;ROUND(100*H8,2)&amp;"%"</f>
        <v>|-| [[Summary:The Bands of Mourning#Chapter 4|Chapter 4]] || [[Wayne]]  || 5,641 || 4.43%</v>
      </c>
    </row>
    <row r="9" customFormat="false" ht="15.75" hidden="false" customHeight="false" outlineLevel="0" collapsed="false">
      <c r="A9" s="6"/>
      <c r="B9" s="6" t="n">
        <v>5</v>
      </c>
      <c r="C9" s="7" t="s">
        <v>66</v>
      </c>
      <c r="D9" s="8" t="n">
        <v>3806</v>
      </c>
      <c r="E9" s="1" t="n">
        <v>8</v>
      </c>
      <c r="F9" s="7" t="n">
        <v>1</v>
      </c>
      <c r="G9" s="9" t="n">
        <f aca="false">F9/SUM(F:F)</f>
        <v>0.0120481927710843</v>
      </c>
      <c r="H9" s="9" t="n">
        <f aca="false">D9/SUM($D:$D)</f>
        <v>0.0298612854632187</v>
      </c>
      <c r="I9" s="8" t="n">
        <f aca="false">IF(B9=B10,0,IF(B9=B8,D9+J8,D9))</f>
        <v>3806</v>
      </c>
      <c r="J9" s="1" t="n">
        <f aca="false">IF(B9=B10,D9+J8,0)</f>
        <v>0</v>
      </c>
      <c r="K9" s="9" t="n">
        <f aca="false">I9/SUM($I:$I)</f>
        <v>0.0298612854632187</v>
      </c>
      <c r="L9" s="1" t="n">
        <f aca="false">IF(B9=B8,0,IF(B9=B10,1+M10,1))</f>
        <v>1</v>
      </c>
      <c r="M9" s="1" t="n">
        <f aca="false">IF(B9=B8,1+M10,0)</f>
        <v>0</v>
      </c>
      <c r="N9" s="1" t="n">
        <f aca="false">IF(A9=A8,0,IF(A9=A10,1+O10,1))</f>
        <v>0</v>
      </c>
      <c r="O9" s="1" t="n">
        <f aca="false">IF(A9=A8,1+O10,0)</f>
        <v>76</v>
      </c>
      <c r="Q9" s="1" t="str">
        <f aca="false">IF(OR(B9="Prologue",B9="Epilogue"),B9,"Chapter "&amp;B9)</f>
        <v>Chapter 5</v>
      </c>
      <c r="R9" s="1" t="str">
        <f aca="false">Q9</f>
        <v>Chapter 5</v>
      </c>
      <c r="S9" s="1" t="str">
        <f aca="false">"|-"&amp;CHAR(13)&amp;IF(AND(P9&lt;&gt;"",N9&lt;&gt;0),"| colspan="&amp;CHAR(34)&amp;4&amp;CHAR(34)&amp;" align="&amp;CHAR(34)&amp;"center"&amp;CHAR(34)&amp;" | '''"&amp;P9&amp;"'''"&amp;CHAR(13)&amp;"|-"&amp;CHAR(13),"")&amp;IF(L9&gt;1,"| rowspan="&amp;CHAR(34)&amp;L9&amp;CHAR(34)&amp;"| [[Summary:The Bands of Mourning#"&amp;Q9&amp;"|"&amp;R9&amp;"]] || ",IF(L9=1,"| [[Summary:The Bands of Mourning#"&amp;Q9&amp;"|"&amp;R9&amp;"]] || ","| "))&amp;"[["&amp;IF(C9="Dalinar Kholin (flashback)","Dalinar Kholin",C9)&amp;"]] "&amp;IF(C9="Dalinar Kholin (flashback)","(flashback)","")&amp;" || "&amp;TEXT(D9,"#,###")&amp;" || "&amp;ROUND(100*H9,2)&amp;"%"</f>
        <v>|-| [[Summary:The Bands of Mourning#Chapter 5|Chapter 5]] || [[Wax]]  || 3,806 || 2.99%</v>
      </c>
    </row>
    <row r="10" customFormat="false" ht="15.75" hidden="false" customHeight="false" outlineLevel="0" collapsed="false">
      <c r="A10" s="6"/>
      <c r="B10" s="6" t="n">
        <v>6</v>
      </c>
      <c r="C10" s="7" t="s">
        <v>67</v>
      </c>
      <c r="D10" s="8" t="n">
        <v>2846</v>
      </c>
      <c r="E10" s="1" t="n">
        <v>9</v>
      </c>
      <c r="F10" s="7" t="n">
        <v>1</v>
      </c>
      <c r="G10" s="9" t="n">
        <f aca="false">F10/SUM(F:F)</f>
        <v>0.0120481927710843</v>
      </c>
      <c r="H10" s="9" t="n">
        <f aca="false">D10/SUM($D:$D)</f>
        <v>0.0223292744162691</v>
      </c>
      <c r="I10" s="8" t="n">
        <f aca="false">IF(B10=B11,0,IF(B10=B9,D10+J9,D10))</f>
        <v>2846</v>
      </c>
      <c r="J10" s="1" t="n">
        <f aca="false">IF(B10=B11,D10+J9,0)</f>
        <v>0</v>
      </c>
      <c r="K10" s="9" t="n">
        <f aca="false">I10/SUM($I:$I)</f>
        <v>0.0223292744162691</v>
      </c>
      <c r="L10" s="1" t="n">
        <f aca="false">IF(B10=B9,0,IF(B10=B11,1+M11,1))</f>
        <v>1</v>
      </c>
      <c r="M10" s="1" t="n">
        <f aca="false">IF(B10=B9,1+M11,0)</f>
        <v>0</v>
      </c>
      <c r="N10" s="1" t="n">
        <f aca="false">IF(A10=A9,0,IF(A10=A11,1+O11,1))</f>
        <v>0</v>
      </c>
      <c r="O10" s="1" t="n">
        <f aca="false">IF(A10=A9,1+O11,0)</f>
        <v>75</v>
      </c>
      <c r="Q10" s="1" t="str">
        <f aca="false">IF(OR(B10="Prologue",B10="Epilogue"),B10,"Chapter "&amp;B10)</f>
        <v>Chapter 6</v>
      </c>
      <c r="R10" s="1" t="str">
        <f aca="false">Q10</f>
        <v>Chapter 6</v>
      </c>
      <c r="S10" s="1" t="str">
        <f aca="false">"|-"&amp;CHAR(13)&amp;IF(AND(P10&lt;&gt;"",N10&lt;&gt;0),"| colspan="&amp;CHAR(34)&amp;4&amp;CHAR(34)&amp;" align="&amp;CHAR(34)&amp;"center"&amp;CHAR(34)&amp;" | '''"&amp;P10&amp;"'''"&amp;CHAR(13)&amp;"|-"&amp;CHAR(13),"")&amp;IF(L10&gt;1,"| rowspan="&amp;CHAR(34)&amp;L10&amp;CHAR(34)&amp;"| [[Summary:The Bands of Mourning#"&amp;Q10&amp;"|"&amp;R10&amp;"]] || ",IF(L10=1,"| [[Summary:The Bands of Mourning#"&amp;Q10&amp;"|"&amp;R10&amp;"]] || ","| "))&amp;"[["&amp;IF(C10="Dalinar Kholin (flashback)","Dalinar Kholin",C10)&amp;"]] "&amp;IF(C10="Dalinar Kholin (flashback)","(flashback)","")&amp;" || "&amp;TEXT(D10,"#,###")&amp;" || "&amp;ROUND(100*H10,2)&amp;"%"</f>
        <v>|-| [[Summary:The Bands of Mourning#Chapter 6|Chapter 6]] || [[Marasi]]  || 2,846 || 2.23%</v>
      </c>
    </row>
    <row r="11" customFormat="false" ht="15.75" hidden="false" customHeight="false" outlineLevel="0" collapsed="false">
      <c r="A11" s="6"/>
      <c r="B11" s="6" t="n">
        <v>7</v>
      </c>
      <c r="C11" s="7" t="s">
        <v>66</v>
      </c>
      <c r="D11" s="8" t="n">
        <v>3065</v>
      </c>
      <c r="E11" s="1" t="n">
        <v>10</v>
      </c>
      <c r="F11" s="7" t="n">
        <v>1</v>
      </c>
      <c r="G11" s="9" t="n">
        <f aca="false">F11/SUM(F:F)</f>
        <v>0.0120481927710843</v>
      </c>
      <c r="H11" s="9" t="n">
        <f aca="false">D11/SUM($D:$D)</f>
        <v>0.0240475144363545</v>
      </c>
      <c r="I11" s="1" t="n">
        <f aca="false">IF(B11=B12,0,IF(B11=B10,D11+J10,D11))</f>
        <v>0</v>
      </c>
      <c r="J11" s="8" t="n">
        <f aca="false">IF(B11=B12,D11+J10,0)</f>
        <v>3065</v>
      </c>
      <c r="K11" s="9" t="n">
        <f aca="false">I11/SUM($I:$I)</f>
        <v>0</v>
      </c>
      <c r="L11" s="1" t="n">
        <f aca="false">IF(B11=B10,0,IF(B11=B12,1+M12,1))</f>
        <v>3</v>
      </c>
      <c r="M11" s="1" t="n">
        <f aca="false">IF(B11=B10,1+M12,0)</f>
        <v>0</v>
      </c>
      <c r="N11" s="1" t="n">
        <f aca="false">IF(A11=A10,0,IF(A11=A12,1+O12,1))</f>
        <v>0</v>
      </c>
      <c r="O11" s="1" t="n">
        <f aca="false">IF(A11=A10,1+O12,0)</f>
        <v>74</v>
      </c>
      <c r="Q11" s="1" t="str">
        <f aca="false">IF(OR(B11="Prologue",B11="Epilogue"),B11,"Chapter "&amp;B11)</f>
        <v>Chapter 7</v>
      </c>
      <c r="R11" s="1" t="str">
        <f aca="false">Q11</f>
        <v>Chapter 7</v>
      </c>
      <c r="S11" s="1" t="str">
        <f aca="false">"|-"&amp;CHAR(13)&amp;IF(AND(P11&lt;&gt;"",N11&lt;&gt;0),"| colspan="&amp;CHAR(34)&amp;4&amp;CHAR(34)&amp;" align="&amp;CHAR(34)&amp;"center"&amp;CHAR(34)&amp;" | '''"&amp;P11&amp;"'''"&amp;CHAR(13)&amp;"|-"&amp;CHAR(13),"")&amp;IF(L11&gt;1,"| rowspan="&amp;CHAR(34)&amp;L11&amp;CHAR(34)&amp;"| [[Summary:The Bands of Mourning#"&amp;Q11&amp;"|"&amp;R11&amp;"]] || ",IF(L11=1,"| [[Summary:The Bands of Mourning#"&amp;Q11&amp;"|"&amp;R11&amp;"]] || ","| "))&amp;"[["&amp;IF(C11="Dalinar Kholin (flashback)","Dalinar Kholin",C11)&amp;"]] "&amp;IF(C11="Dalinar Kholin (flashback)","(flashback)","")&amp;" || "&amp;TEXT(D11,"#,###")&amp;" || "&amp;ROUND(100*H11,2)&amp;"%"</f>
        <v>|-| rowspan="3"| [[Summary:The Bands of Mourning#Chapter 7|Chapter 7]] || [[Wax]]  || 3,065 || 2.4%</v>
      </c>
    </row>
    <row r="12" customFormat="false" ht="15.75" hidden="false" customHeight="false" outlineLevel="0" collapsed="false">
      <c r="A12" s="6"/>
      <c r="B12" s="6" t="n">
        <v>7</v>
      </c>
      <c r="C12" s="7" t="s">
        <v>67</v>
      </c>
      <c r="D12" s="8" t="n">
        <v>1159</v>
      </c>
      <c r="E12" s="1" t="n">
        <v>11</v>
      </c>
      <c r="F12" s="7" t="n">
        <v>1</v>
      </c>
      <c r="G12" s="9" t="n">
        <f aca="false">F12/SUM(F:F)</f>
        <v>0.0120481927710843</v>
      </c>
      <c r="H12" s="9" t="n">
        <f aca="false">D12/SUM($D:$D)</f>
        <v>0.00909333417022345</v>
      </c>
      <c r="I12" s="1" t="n">
        <f aca="false">IF(B12=B13,0,IF(B12=B11,D12+J11,D12))</f>
        <v>0</v>
      </c>
      <c r="J12" s="8" t="n">
        <f aca="false">IF(B12=B13,D12+J11,0)</f>
        <v>4224</v>
      </c>
      <c r="K12" s="9" t="n">
        <f aca="false">I12/SUM($I:$I)</f>
        <v>0</v>
      </c>
      <c r="L12" s="1" t="n">
        <f aca="false">IF(B12=B11,0,IF(B12=B13,1+M13,1))</f>
        <v>0</v>
      </c>
      <c r="M12" s="1" t="n">
        <f aca="false">IF(B12=B11,1+M13,0)</f>
        <v>2</v>
      </c>
      <c r="N12" s="1" t="n">
        <f aca="false">IF(A12=A11,0,IF(A12=A13,1+O13,1))</f>
        <v>0</v>
      </c>
      <c r="O12" s="1" t="n">
        <f aca="false">IF(A12=A11,1+O13,0)</f>
        <v>73</v>
      </c>
      <c r="Q12" s="1" t="str">
        <f aca="false">IF(OR(B12="Prologue",B12="Epilogue"),B12,"Chapter "&amp;B12)</f>
        <v>Chapter 7</v>
      </c>
      <c r="R12" s="1" t="str">
        <f aca="false">Q12</f>
        <v>Chapter 7</v>
      </c>
      <c r="S12" s="1" t="str">
        <f aca="false">"|-"&amp;CHAR(13)&amp;IF(AND(P12&lt;&gt;"",N12&lt;&gt;0),"| colspan="&amp;CHAR(34)&amp;4&amp;CHAR(34)&amp;" align="&amp;CHAR(34)&amp;"center"&amp;CHAR(34)&amp;" | '''"&amp;P12&amp;"'''"&amp;CHAR(13)&amp;"|-"&amp;CHAR(13),"")&amp;IF(L12&gt;1,"| rowspan="&amp;CHAR(34)&amp;L12&amp;CHAR(34)&amp;"| [[Summary:The Bands of Mourning#"&amp;Q12&amp;"|"&amp;R12&amp;"]] || ",IF(L12=1,"| [[Summary:The Bands of Mourning#"&amp;Q12&amp;"|"&amp;R12&amp;"]] || ","| "))&amp;"[["&amp;IF(C12="Dalinar Kholin (flashback)","Dalinar Kholin",C12)&amp;"]] "&amp;IF(C12="Dalinar Kholin (flashback)","(flashback)","")&amp;" || "&amp;TEXT(D12,"#,###")&amp;" || "&amp;ROUND(100*H12,2)&amp;"%"</f>
        <v>|-| [[Marasi]]  || 1,159 || 0.91%</v>
      </c>
    </row>
    <row r="13" customFormat="false" ht="15.75" hidden="false" customHeight="false" outlineLevel="0" collapsed="false">
      <c r="A13" s="6"/>
      <c r="B13" s="6" t="n">
        <v>7</v>
      </c>
      <c r="C13" s="7" t="s">
        <v>66</v>
      </c>
      <c r="D13" s="8" t="n">
        <v>1137</v>
      </c>
      <c r="E13" s="1" t="n">
        <v>12</v>
      </c>
      <c r="F13" s="7" t="n">
        <v>1</v>
      </c>
      <c r="G13" s="9" t="n">
        <f aca="false">F13/SUM(F:F)</f>
        <v>0.0120481927710843</v>
      </c>
      <c r="H13" s="9" t="n">
        <f aca="false">D13/SUM($D:$D)</f>
        <v>0.00892072558373086</v>
      </c>
      <c r="I13" s="8" t="n">
        <f aca="false">IF(B13=B14,0,IF(B13=B12,D13+J12,D13))</f>
        <v>5361</v>
      </c>
      <c r="J13" s="1" t="n">
        <f aca="false">IF(B13=B14,D13+J12,0)</f>
        <v>0</v>
      </c>
      <c r="K13" s="9" t="n">
        <f aca="false">I13/SUM($I:$I)</f>
        <v>0.0420615741903088</v>
      </c>
      <c r="L13" s="1" t="n">
        <f aca="false">IF(B13=B12,0,IF(B13=B14,1+M14,1))</f>
        <v>0</v>
      </c>
      <c r="M13" s="1" t="n">
        <f aca="false">IF(B13=B12,1+M14,0)</f>
        <v>1</v>
      </c>
      <c r="N13" s="1" t="n">
        <f aca="false">IF(A13=A12,0,IF(A13=A14,1+O14,1))</f>
        <v>0</v>
      </c>
      <c r="O13" s="1" t="n">
        <f aca="false">IF(A13=A12,1+O14,0)</f>
        <v>72</v>
      </c>
      <c r="Q13" s="1" t="str">
        <f aca="false">IF(OR(B13="Prologue",B13="Epilogue"),B13,"Chapter "&amp;B13)</f>
        <v>Chapter 7</v>
      </c>
      <c r="R13" s="1" t="str">
        <f aca="false">Q13</f>
        <v>Chapter 7</v>
      </c>
      <c r="S13" s="1" t="str">
        <f aca="false">"|-"&amp;CHAR(13)&amp;IF(AND(P13&lt;&gt;"",N13&lt;&gt;0),"| colspan="&amp;CHAR(34)&amp;4&amp;CHAR(34)&amp;" align="&amp;CHAR(34)&amp;"center"&amp;CHAR(34)&amp;" | '''"&amp;P13&amp;"'''"&amp;CHAR(13)&amp;"|-"&amp;CHAR(13),"")&amp;IF(L13&gt;1,"| rowspan="&amp;CHAR(34)&amp;L13&amp;CHAR(34)&amp;"| [[Summary:The Bands of Mourning#"&amp;Q13&amp;"|"&amp;R13&amp;"]] || ",IF(L13=1,"| [[Summary:The Bands of Mourning#"&amp;Q13&amp;"|"&amp;R13&amp;"]] || ","| "))&amp;"[["&amp;IF(C13="Dalinar Kholin (flashback)","Dalinar Kholin",C13)&amp;"]] "&amp;IF(C13="Dalinar Kholin (flashback)","(flashback)","")&amp;" || "&amp;TEXT(D13,"#,###")&amp;" || "&amp;ROUND(100*H13,2)&amp;"%"</f>
        <v>|-| [[Wax]]  || 1,137 || 0.89%</v>
      </c>
    </row>
    <row r="14" customFormat="false" ht="15.75" hidden="false" customHeight="false" outlineLevel="0" collapsed="false">
      <c r="A14" s="6"/>
      <c r="B14" s="6" t="n">
        <v>8</v>
      </c>
      <c r="C14" s="7" t="s">
        <v>66</v>
      </c>
      <c r="D14" s="8" t="n">
        <v>1095</v>
      </c>
      <c r="E14" s="1" t="n">
        <v>13</v>
      </c>
      <c r="F14" s="7" t="n">
        <v>1</v>
      </c>
      <c r="G14" s="9" t="n">
        <f aca="false">F14/SUM(F:F)</f>
        <v>0.0120481927710843</v>
      </c>
      <c r="H14" s="9" t="n">
        <f aca="false">D14/SUM($D:$D)</f>
        <v>0.00859120010042682</v>
      </c>
      <c r="I14" s="1" t="n">
        <f aca="false">IF(B14=B15,0,IF(B14=B13,D14+J13,D14))</f>
        <v>0</v>
      </c>
      <c r="J14" s="8" t="n">
        <f aca="false">IF(B14=B15,D14+J13,0)</f>
        <v>1095</v>
      </c>
      <c r="K14" s="9" t="n">
        <f aca="false">I14/SUM($I:$I)</f>
        <v>0</v>
      </c>
      <c r="L14" s="1" t="n">
        <f aca="false">IF(B14=B13,0,IF(B14=B15,1+M15,1))</f>
        <v>3</v>
      </c>
      <c r="M14" s="1" t="n">
        <f aca="false">IF(B14=B13,1+M15,0)</f>
        <v>0</v>
      </c>
      <c r="N14" s="1" t="n">
        <f aca="false">IF(A14=A13,0,IF(A14=A15,1+O15,1))</f>
        <v>0</v>
      </c>
      <c r="O14" s="1" t="n">
        <f aca="false">IF(A14=A13,1+O15,0)</f>
        <v>71</v>
      </c>
      <c r="Q14" s="1" t="str">
        <f aca="false">IF(OR(B14="Prologue",B14="Epilogue"),B14,"Chapter "&amp;B14)</f>
        <v>Chapter 8</v>
      </c>
      <c r="R14" s="1" t="str">
        <f aca="false">Q14</f>
        <v>Chapter 8</v>
      </c>
      <c r="S14" s="1" t="str">
        <f aca="false">"|-"&amp;CHAR(13)&amp;IF(AND(P14&lt;&gt;"",N14&lt;&gt;0),"| colspan="&amp;CHAR(34)&amp;4&amp;CHAR(34)&amp;" align="&amp;CHAR(34)&amp;"center"&amp;CHAR(34)&amp;" | '''"&amp;P14&amp;"'''"&amp;CHAR(13)&amp;"|-"&amp;CHAR(13),"")&amp;IF(L14&gt;1,"| rowspan="&amp;CHAR(34)&amp;L14&amp;CHAR(34)&amp;"| [[Summary:The Bands of Mourning#"&amp;Q14&amp;"|"&amp;R14&amp;"]] || ",IF(L14=1,"| [[Summary:The Bands of Mourning#"&amp;Q14&amp;"|"&amp;R14&amp;"]] || ","| "))&amp;"[["&amp;IF(C14="Dalinar Kholin (flashback)","Dalinar Kholin",C14)&amp;"]] "&amp;IF(C14="Dalinar Kholin (flashback)","(flashback)","")&amp;" || "&amp;TEXT(D14,"#,###")&amp;" || "&amp;ROUND(100*H14,2)&amp;"%"</f>
        <v>|-| rowspan="3"| [[Summary:The Bands of Mourning#Chapter 8|Chapter 8]] || [[Wax]]  || 1,095 || 0.86%</v>
      </c>
    </row>
    <row r="15" customFormat="false" ht="15.75" hidden="false" customHeight="false" outlineLevel="0" collapsed="false">
      <c r="A15" s="6"/>
      <c r="B15" s="6" t="n">
        <v>8</v>
      </c>
      <c r="C15" s="7" t="s">
        <v>67</v>
      </c>
      <c r="D15" s="8" t="n">
        <v>665</v>
      </c>
      <c r="E15" s="1" t="n">
        <v>14</v>
      </c>
      <c r="F15" s="7" t="n">
        <v>1</v>
      </c>
      <c r="G15" s="9" t="n">
        <f aca="false">F15/SUM(F:F)</f>
        <v>0.0120481927710843</v>
      </c>
      <c r="H15" s="9" t="n">
        <f aca="false">D15/SUM($D:$D)</f>
        <v>0.00521748681898067</v>
      </c>
      <c r="I15" s="1" t="n">
        <f aca="false">IF(B15=B16,0,IF(B15=B14,D15+J14,D15))</f>
        <v>0</v>
      </c>
      <c r="J15" s="8" t="n">
        <f aca="false">IF(B15=B16,D15+J14,0)</f>
        <v>1760</v>
      </c>
      <c r="K15" s="9" t="n">
        <f aca="false">I15/SUM($I:$I)</f>
        <v>0</v>
      </c>
      <c r="L15" s="1" t="n">
        <f aca="false">IF(B15=B14,0,IF(B15=B16,1+M16,1))</f>
        <v>0</v>
      </c>
      <c r="M15" s="1" t="n">
        <f aca="false">IF(B15=B14,1+M16,0)</f>
        <v>2</v>
      </c>
      <c r="N15" s="1" t="n">
        <f aca="false">IF(A15=A14,0,IF(A15=A16,1+O16,1))</f>
        <v>0</v>
      </c>
      <c r="O15" s="1" t="n">
        <f aca="false">IF(A15=A14,1+O16,0)</f>
        <v>70</v>
      </c>
      <c r="Q15" s="1" t="str">
        <f aca="false">IF(OR(B15="Prologue",B15="Epilogue"),B15,"Chapter "&amp;B15)</f>
        <v>Chapter 8</v>
      </c>
      <c r="R15" s="1" t="str">
        <f aca="false">Q15</f>
        <v>Chapter 8</v>
      </c>
      <c r="S15" s="1" t="str">
        <f aca="false">"|-"&amp;CHAR(13)&amp;IF(AND(P15&lt;&gt;"",N15&lt;&gt;0),"| colspan="&amp;CHAR(34)&amp;4&amp;CHAR(34)&amp;" align="&amp;CHAR(34)&amp;"center"&amp;CHAR(34)&amp;" | '''"&amp;P15&amp;"'''"&amp;CHAR(13)&amp;"|-"&amp;CHAR(13),"")&amp;IF(L15&gt;1,"| rowspan="&amp;CHAR(34)&amp;L15&amp;CHAR(34)&amp;"| [[Summary:The Bands of Mourning#"&amp;Q15&amp;"|"&amp;R15&amp;"]] || ",IF(L15=1,"| [[Summary:The Bands of Mourning#"&amp;Q15&amp;"|"&amp;R15&amp;"]] || ","| "))&amp;"[["&amp;IF(C15="Dalinar Kholin (flashback)","Dalinar Kholin",C15)&amp;"]] "&amp;IF(C15="Dalinar Kholin (flashback)","(flashback)","")&amp;" || "&amp;TEXT(D15,"#,###")&amp;" || "&amp;ROUND(100*H15,2)&amp;"%"</f>
        <v>|-| [[Marasi]]  || 665 || 0.52%</v>
      </c>
    </row>
    <row r="16" customFormat="false" ht="15.75" hidden="false" customHeight="false" outlineLevel="0" collapsed="false">
      <c r="A16" s="6"/>
      <c r="B16" s="6" t="n">
        <v>8</v>
      </c>
      <c r="C16" s="7" t="s">
        <v>66</v>
      </c>
      <c r="D16" s="8" t="n">
        <v>616</v>
      </c>
      <c r="E16" s="1" t="n">
        <v>15</v>
      </c>
      <c r="F16" s="7" t="n">
        <v>1</v>
      </c>
      <c r="G16" s="9" t="n">
        <f aca="false">F16/SUM(F:F)</f>
        <v>0.0120481927710843</v>
      </c>
      <c r="H16" s="9" t="n">
        <f aca="false">D16/SUM($D:$D)</f>
        <v>0.00483304042179262</v>
      </c>
      <c r="I16" s="8" t="n">
        <f aca="false">IF(B16=B17,0,IF(B16=B15,D16+J15,D16))</f>
        <v>2376</v>
      </c>
      <c r="J16" s="1" t="n">
        <f aca="false">IF(B16=B17,D16+J15,0)</f>
        <v>0</v>
      </c>
      <c r="K16" s="9" t="n">
        <f aca="false">I16/SUM($I:$I)</f>
        <v>0.0186417273412001</v>
      </c>
      <c r="L16" s="1" t="n">
        <f aca="false">IF(B16=B15,0,IF(B16=B17,1+M17,1))</f>
        <v>0</v>
      </c>
      <c r="M16" s="1" t="n">
        <f aca="false">IF(B16=B15,1+M17,0)</f>
        <v>1</v>
      </c>
      <c r="N16" s="1" t="n">
        <f aca="false">IF(A16=A15,0,IF(A16=A17,1+O17,1))</f>
        <v>0</v>
      </c>
      <c r="O16" s="1" t="n">
        <f aca="false">IF(A16=A15,1+O17,0)</f>
        <v>69</v>
      </c>
      <c r="Q16" s="1" t="str">
        <f aca="false">IF(OR(B16="Prologue",B16="Epilogue"),B16,"Chapter "&amp;B16)</f>
        <v>Chapter 8</v>
      </c>
      <c r="R16" s="1" t="str">
        <f aca="false">Q16</f>
        <v>Chapter 8</v>
      </c>
      <c r="S16" s="1" t="str">
        <f aca="false">"|-"&amp;CHAR(13)&amp;IF(AND(P16&lt;&gt;"",N16&lt;&gt;0),"| colspan="&amp;CHAR(34)&amp;4&amp;CHAR(34)&amp;" align="&amp;CHAR(34)&amp;"center"&amp;CHAR(34)&amp;" | '''"&amp;P16&amp;"'''"&amp;CHAR(13)&amp;"|-"&amp;CHAR(13),"")&amp;IF(L16&gt;1,"| rowspan="&amp;CHAR(34)&amp;L16&amp;CHAR(34)&amp;"| [[Summary:The Bands of Mourning#"&amp;Q16&amp;"|"&amp;R16&amp;"]] || ",IF(L16=1,"| [[Summary:The Bands of Mourning#"&amp;Q16&amp;"|"&amp;R16&amp;"]] || ","| "))&amp;"[["&amp;IF(C16="Dalinar Kholin (flashback)","Dalinar Kholin",C16)&amp;"]] "&amp;IF(C16="Dalinar Kholin (flashback)","(flashback)","")&amp;" || "&amp;TEXT(D16,"#,###")&amp;" || "&amp;ROUND(100*H16,2)&amp;"%"</f>
        <v>|-| [[Wax]]  || 616 || 0.48%</v>
      </c>
    </row>
    <row r="17" customFormat="false" ht="15.75" hidden="false" customHeight="false" outlineLevel="0" collapsed="false">
      <c r="A17" s="6"/>
      <c r="B17" s="6" t="n">
        <v>9</v>
      </c>
      <c r="C17" s="7" t="s">
        <v>66</v>
      </c>
      <c r="D17" s="8" t="n">
        <v>3265</v>
      </c>
      <c r="E17" s="1" t="n">
        <v>16</v>
      </c>
      <c r="F17" s="7" t="n">
        <v>1</v>
      </c>
      <c r="G17" s="9" t="n">
        <f aca="false">F17/SUM(F:F)</f>
        <v>0.0120481927710843</v>
      </c>
      <c r="H17" s="9" t="n">
        <f aca="false">D17/SUM($D:$D)</f>
        <v>0.025616683404469</v>
      </c>
      <c r="I17" s="8" t="n">
        <f aca="false">IF(B17=B18,0,IF(B17=B16,D17+J16,D17))</f>
        <v>3265</v>
      </c>
      <c r="J17" s="1" t="n">
        <f aca="false">IF(B17=B18,D17+J16,0)</f>
        <v>0</v>
      </c>
      <c r="K17" s="9" t="n">
        <f aca="false">I17/SUM($I:$I)</f>
        <v>0.025616683404469</v>
      </c>
      <c r="L17" s="1" t="n">
        <f aca="false">IF(B17=B16,0,IF(B17=B18,1+M18,1))</f>
        <v>1</v>
      </c>
      <c r="M17" s="1" t="n">
        <f aca="false">IF(B17=B16,1+M18,0)</f>
        <v>0</v>
      </c>
      <c r="N17" s="1" t="n">
        <f aca="false">IF(A17=A16,0,IF(A17=A18,1+O18,1))</f>
        <v>0</v>
      </c>
      <c r="O17" s="1" t="n">
        <f aca="false">IF(A17=A16,1+O18,0)</f>
        <v>68</v>
      </c>
      <c r="Q17" s="1" t="str">
        <f aca="false">IF(OR(B17="Prologue",B17="Epilogue"),B17,"Chapter "&amp;B17)</f>
        <v>Chapter 9</v>
      </c>
      <c r="R17" s="1" t="str">
        <f aca="false">Q17</f>
        <v>Chapter 9</v>
      </c>
      <c r="S17" s="1" t="str">
        <f aca="false">"|-"&amp;CHAR(13)&amp;IF(AND(P17&lt;&gt;"",N17&lt;&gt;0),"| colspan="&amp;CHAR(34)&amp;4&amp;CHAR(34)&amp;" align="&amp;CHAR(34)&amp;"center"&amp;CHAR(34)&amp;" | '''"&amp;P17&amp;"'''"&amp;CHAR(13)&amp;"|-"&amp;CHAR(13),"")&amp;IF(L17&gt;1,"| rowspan="&amp;CHAR(34)&amp;L17&amp;CHAR(34)&amp;"| [[Summary:The Bands of Mourning#"&amp;Q17&amp;"|"&amp;R17&amp;"]] || ",IF(L17=1,"| [[Summary:The Bands of Mourning#"&amp;Q17&amp;"|"&amp;R17&amp;"]] || ","| "))&amp;"[["&amp;IF(C17="Dalinar Kholin (flashback)","Dalinar Kholin",C17)&amp;"]] "&amp;IF(C17="Dalinar Kholin (flashback)","(flashback)","")&amp;" || "&amp;TEXT(D17,"#,###")&amp;" || "&amp;ROUND(100*H17,2)&amp;"%"</f>
        <v>|-| [[Summary:The Bands of Mourning#Chapter 9|Chapter 9]] || [[Wax]]  || 3,265 || 2.56%</v>
      </c>
    </row>
    <row r="18" customFormat="false" ht="15.75" hidden="false" customHeight="false" outlineLevel="0" collapsed="false">
      <c r="A18" s="6"/>
      <c r="B18" s="6" t="n">
        <v>10</v>
      </c>
      <c r="C18" s="7" t="s">
        <v>66</v>
      </c>
      <c r="D18" s="8" t="n">
        <v>2393</v>
      </c>
      <c r="E18" s="1" t="n">
        <v>17</v>
      </c>
      <c r="F18" s="7" t="n">
        <v>1</v>
      </c>
      <c r="G18" s="9" t="n">
        <f aca="false">F18/SUM(F:F)</f>
        <v>0.0120481927710843</v>
      </c>
      <c r="H18" s="9" t="n">
        <f aca="false">D18/SUM($D:$D)</f>
        <v>0.0187751067034898</v>
      </c>
      <c r="I18" s="1" t="n">
        <f aca="false">IF(B18=B19,0,IF(B18=B17,D18+J17,D18))</f>
        <v>0</v>
      </c>
      <c r="J18" s="8" t="n">
        <f aca="false">IF(B18=B19,D18+J17,0)</f>
        <v>2393</v>
      </c>
      <c r="K18" s="9" t="n">
        <f aca="false">I18/SUM($I:$I)</f>
        <v>0</v>
      </c>
      <c r="L18" s="1" t="n">
        <f aca="false">IF(B18=B17,0,IF(B18=B19,1+M19,1))</f>
        <v>2</v>
      </c>
      <c r="M18" s="1" t="n">
        <f aca="false">IF(B18=B17,1+M19,0)</f>
        <v>0</v>
      </c>
      <c r="N18" s="1" t="n">
        <f aca="false">IF(A18=A17,0,IF(A18=A19,1+O19,1))</f>
        <v>0</v>
      </c>
      <c r="O18" s="1" t="n">
        <f aca="false">IF(A18=A17,1+O19,0)</f>
        <v>67</v>
      </c>
      <c r="Q18" s="1" t="str">
        <f aca="false">IF(OR(B18="Prologue",B18="Epilogue"),B18,"Chapter "&amp;B18)</f>
        <v>Chapter 10</v>
      </c>
      <c r="R18" s="1" t="str">
        <f aca="false">Q18</f>
        <v>Chapter 10</v>
      </c>
      <c r="S18" s="1" t="str">
        <f aca="false">"|-"&amp;CHAR(13)&amp;IF(AND(P18&lt;&gt;"",N18&lt;&gt;0),"| colspan="&amp;CHAR(34)&amp;4&amp;CHAR(34)&amp;" align="&amp;CHAR(34)&amp;"center"&amp;CHAR(34)&amp;" | '''"&amp;P18&amp;"'''"&amp;CHAR(13)&amp;"|-"&amp;CHAR(13),"")&amp;IF(L18&gt;1,"| rowspan="&amp;CHAR(34)&amp;L18&amp;CHAR(34)&amp;"| [[Summary:The Bands of Mourning#"&amp;Q18&amp;"|"&amp;R18&amp;"]] || ",IF(L18=1,"| [[Summary:The Bands of Mourning#"&amp;Q18&amp;"|"&amp;R18&amp;"]] || ","| "))&amp;"[["&amp;IF(C18="Dalinar Kholin (flashback)","Dalinar Kholin",C18)&amp;"]] "&amp;IF(C18="Dalinar Kholin (flashback)","(flashback)","")&amp;" || "&amp;TEXT(D18,"#,###")&amp;" || "&amp;ROUND(100*H18,2)&amp;"%"</f>
        <v>|-| rowspan="2"| [[Summary:The Bands of Mourning#Chapter 10|Chapter 10]] || [[Wax]]  || 2,393 || 1.88%</v>
      </c>
    </row>
    <row r="19" customFormat="false" ht="15.75" hidden="false" customHeight="false" outlineLevel="0" collapsed="false">
      <c r="A19" s="6"/>
      <c r="B19" s="6" t="n">
        <v>10</v>
      </c>
      <c r="C19" s="7" t="s">
        <v>68</v>
      </c>
      <c r="D19" s="8" t="n">
        <v>1659</v>
      </c>
      <c r="E19" s="1" t="n">
        <v>18</v>
      </c>
      <c r="F19" s="7" t="n">
        <v>1</v>
      </c>
      <c r="G19" s="9" t="n">
        <f aca="false">F19/SUM(F:F)</f>
        <v>0.0120481927710843</v>
      </c>
      <c r="H19" s="9" t="n">
        <f aca="false">D19/SUM($D:$D)</f>
        <v>0.0130162565905097</v>
      </c>
      <c r="I19" s="8" t="n">
        <f aca="false">IF(B19=B20,0,IF(B19=B18,D19+J18,D19))</f>
        <v>4052</v>
      </c>
      <c r="J19" s="1" t="n">
        <f aca="false">IF(B19=B20,D19+J18,0)</f>
        <v>0</v>
      </c>
      <c r="K19" s="9" t="n">
        <f aca="false">I19/SUM($I:$I)</f>
        <v>0.0317913632939995</v>
      </c>
      <c r="L19" s="1" t="n">
        <f aca="false">IF(B19=B18,0,IF(B19=B20,1+M20,1))</f>
        <v>0</v>
      </c>
      <c r="M19" s="1" t="n">
        <f aca="false">IF(B19=B18,1+M20,0)</f>
        <v>1</v>
      </c>
      <c r="N19" s="1" t="n">
        <f aca="false">IF(A19=A18,0,IF(A19=A20,1+O20,1))</f>
        <v>0</v>
      </c>
      <c r="O19" s="1" t="n">
        <f aca="false">IF(A19=A18,1+O20,0)</f>
        <v>66</v>
      </c>
      <c r="Q19" s="1" t="str">
        <f aca="false">IF(OR(B19="Prologue",B19="Epilogue"),B19,"Chapter "&amp;B19)</f>
        <v>Chapter 10</v>
      </c>
      <c r="R19" s="1" t="str">
        <f aca="false">Q19</f>
        <v>Chapter 10</v>
      </c>
      <c r="S19" s="1" t="str">
        <f aca="false">"|-"&amp;CHAR(13)&amp;IF(AND(P19&lt;&gt;"",N19&lt;&gt;0),"| colspan="&amp;CHAR(34)&amp;4&amp;CHAR(34)&amp;" align="&amp;CHAR(34)&amp;"center"&amp;CHAR(34)&amp;" | '''"&amp;P19&amp;"'''"&amp;CHAR(13)&amp;"|-"&amp;CHAR(13),"")&amp;IF(L19&gt;1,"| rowspan="&amp;CHAR(34)&amp;L19&amp;CHAR(34)&amp;"| [[Summary:The Bands of Mourning#"&amp;Q19&amp;"|"&amp;R19&amp;"]] || ",IF(L19=1,"| [[Summary:The Bands of Mourning#"&amp;Q19&amp;"|"&amp;R19&amp;"]] || ","| "))&amp;"[["&amp;IF(C19="Dalinar Kholin (flashback)","Dalinar Kholin",C19)&amp;"]] "&amp;IF(C19="Dalinar Kholin (flashback)","(flashback)","")&amp;" || "&amp;TEXT(D19,"#,###")&amp;" || "&amp;ROUND(100*H19,2)&amp;"%"</f>
        <v>|-| [[Wayne]]  || 1,659 || 1.3%</v>
      </c>
    </row>
    <row r="20" customFormat="false" ht="15.75" hidden="false" customHeight="false" outlineLevel="0" collapsed="false">
      <c r="A20" s="6"/>
      <c r="B20" s="6" t="n">
        <v>11</v>
      </c>
      <c r="C20" s="7" t="s">
        <v>66</v>
      </c>
      <c r="D20" s="8" t="n">
        <v>1696</v>
      </c>
      <c r="E20" s="1" t="n">
        <v>19</v>
      </c>
      <c r="F20" s="7" t="n">
        <v>1</v>
      </c>
      <c r="G20" s="9" t="n">
        <f aca="false">F20/SUM(F:F)</f>
        <v>0.0120481927710843</v>
      </c>
      <c r="H20" s="9" t="n">
        <f aca="false">D20/SUM($D:$D)</f>
        <v>0.0133065528496108</v>
      </c>
      <c r="I20" s="1" t="n">
        <f aca="false">IF(B20=B21,0,IF(B20=B19,D20+J19,D20))</f>
        <v>0</v>
      </c>
      <c r="J20" s="8" t="n">
        <f aca="false">IF(B20=B21,D20+J19,0)</f>
        <v>1696</v>
      </c>
      <c r="K20" s="9" t="n">
        <f aca="false">I20/SUM($I:$I)</f>
        <v>0</v>
      </c>
      <c r="L20" s="1" t="n">
        <f aca="false">IF(B20=B19,0,IF(B20=B21,1+M21,1))</f>
        <v>2</v>
      </c>
      <c r="M20" s="1" t="n">
        <f aca="false">IF(B20=B19,1+M21,0)</f>
        <v>0</v>
      </c>
      <c r="N20" s="1" t="n">
        <f aca="false">IF(A20=A19,0,IF(A20=A21,1+O21,1))</f>
        <v>0</v>
      </c>
      <c r="O20" s="1" t="n">
        <f aca="false">IF(A20=A19,1+O21,0)</f>
        <v>65</v>
      </c>
      <c r="Q20" s="1" t="str">
        <f aca="false">IF(OR(B20="Prologue",B20="Epilogue"),B20,"Chapter "&amp;B20)</f>
        <v>Chapter 11</v>
      </c>
      <c r="R20" s="1" t="str">
        <f aca="false">Q20</f>
        <v>Chapter 11</v>
      </c>
      <c r="S20" s="1" t="str">
        <f aca="false">"|-"&amp;CHAR(13)&amp;IF(AND(P20&lt;&gt;"",N20&lt;&gt;0),"| colspan="&amp;CHAR(34)&amp;4&amp;CHAR(34)&amp;" align="&amp;CHAR(34)&amp;"center"&amp;CHAR(34)&amp;" | '''"&amp;P20&amp;"'''"&amp;CHAR(13)&amp;"|-"&amp;CHAR(13),"")&amp;IF(L20&gt;1,"| rowspan="&amp;CHAR(34)&amp;L20&amp;CHAR(34)&amp;"| [[Summary:The Bands of Mourning#"&amp;Q20&amp;"|"&amp;R20&amp;"]] || ",IF(L20=1,"| [[Summary:The Bands of Mourning#"&amp;Q20&amp;"|"&amp;R20&amp;"]] || ","| "))&amp;"[["&amp;IF(C20="Dalinar Kholin (flashback)","Dalinar Kholin",C20)&amp;"]] "&amp;IF(C20="Dalinar Kholin (flashback)","(flashback)","")&amp;" || "&amp;TEXT(D20,"#,###")&amp;" || "&amp;ROUND(100*H20,2)&amp;"%"</f>
        <v>|-| rowspan="2"| [[Summary:The Bands of Mourning#Chapter 11|Chapter 11]] || [[Wax]]  || 1,696 || 1.33%</v>
      </c>
    </row>
    <row r="21" customFormat="false" ht="15.75" hidden="false" customHeight="false" outlineLevel="0" collapsed="false">
      <c r="A21" s="6"/>
      <c r="B21" s="6" t="n">
        <v>11</v>
      </c>
      <c r="C21" s="7" t="s">
        <v>68</v>
      </c>
      <c r="D21" s="8" t="n">
        <v>1892</v>
      </c>
      <c r="E21" s="1" t="n">
        <v>20</v>
      </c>
      <c r="F21" s="7" t="n">
        <v>1</v>
      </c>
      <c r="G21" s="9" t="n">
        <f aca="false">F21/SUM(F:F)</f>
        <v>0.0120481927710843</v>
      </c>
      <c r="H21" s="9" t="n">
        <f aca="false">D21/SUM($D:$D)</f>
        <v>0.014844338438363</v>
      </c>
      <c r="I21" s="8" t="n">
        <f aca="false">IF(B21=B22,0,IF(B21=B20,D21+J20,D21))</f>
        <v>3588</v>
      </c>
      <c r="J21" s="1" t="n">
        <f aca="false">IF(B21=B22,D21+J20,0)</f>
        <v>0</v>
      </c>
      <c r="K21" s="9" t="n">
        <f aca="false">I21/SUM($I:$I)</f>
        <v>0.0281508912879739</v>
      </c>
      <c r="L21" s="1" t="n">
        <f aca="false">IF(B21=B20,0,IF(B21=B22,1+M22,1))</f>
        <v>0</v>
      </c>
      <c r="M21" s="1" t="n">
        <f aca="false">IF(B21=B20,1+M22,0)</f>
        <v>1</v>
      </c>
      <c r="N21" s="1" t="n">
        <f aca="false">IF(A21=A20,0,IF(A21=A22,1+O22,1))</f>
        <v>0</v>
      </c>
      <c r="O21" s="1" t="n">
        <f aca="false">IF(A21=A20,1+O22,0)</f>
        <v>64</v>
      </c>
      <c r="Q21" s="1" t="str">
        <f aca="false">IF(OR(B21="Prologue",B21="Epilogue"),B21,"Chapter "&amp;B21)</f>
        <v>Chapter 11</v>
      </c>
      <c r="R21" s="1" t="str">
        <f aca="false">Q21</f>
        <v>Chapter 11</v>
      </c>
      <c r="S21" s="1" t="str">
        <f aca="false">"|-"&amp;CHAR(13)&amp;IF(AND(P21&lt;&gt;"",N21&lt;&gt;0),"| colspan="&amp;CHAR(34)&amp;4&amp;CHAR(34)&amp;" align="&amp;CHAR(34)&amp;"center"&amp;CHAR(34)&amp;" | '''"&amp;P21&amp;"'''"&amp;CHAR(13)&amp;"|-"&amp;CHAR(13),"")&amp;IF(L21&gt;1,"| rowspan="&amp;CHAR(34)&amp;L21&amp;CHAR(34)&amp;"| [[Summary:The Bands of Mourning#"&amp;Q21&amp;"|"&amp;R21&amp;"]] || ",IF(L21=1,"| [[Summary:The Bands of Mourning#"&amp;Q21&amp;"|"&amp;R21&amp;"]] || ","| "))&amp;"[["&amp;IF(C21="Dalinar Kholin (flashback)","Dalinar Kholin",C21)&amp;"]] "&amp;IF(C21="Dalinar Kholin (flashback)","(flashback)","")&amp;" || "&amp;TEXT(D21,"#,###")&amp;" || "&amp;ROUND(100*H21,2)&amp;"%"</f>
        <v>|-| [[Wayne]]  || 1,892 || 1.48%</v>
      </c>
    </row>
    <row r="22" customFormat="false" ht="15.75" hidden="false" customHeight="false" outlineLevel="0" collapsed="false">
      <c r="A22" s="6"/>
      <c r="B22" s="6" t="n">
        <v>12</v>
      </c>
      <c r="C22" s="7" t="s">
        <v>66</v>
      </c>
      <c r="D22" s="8" t="n">
        <v>4002</v>
      </c>
      <c r="E22" s="1" t="n">
        <v>21</v>
      </c>
      <c r="F22" s="7" t="n">
        <v>1</v>
      </c>
      <c r="G22" s="9" t="n">
        <f aca="false">F22/SUM(F:F)</f>
        <v>0.0120481927710843</v>
      </c>
      <c r="H22" s="9" t="n">
        <f aca="false">D22/SUM($D:$D)</f>
        <v>0.0313990710519709</v>
      </c>
      <c r="I22" s="1" t="n">
        <f aca="false">IF(B22=B23,0,IF(B22=B21,D22+J21,D22))</f>
        <v>0</v>
      </c>
      <c r="J22" s="8" t="n">
        <f aca="false">IF(B22=B23,D22+J21,0)</f>
        <v>4002</v>
      </c>
      <c r="K22" s="9" t="n">
        <f aca="false">I22/SUM($I:$I)</f>
        <v>0</v>
      </c>
      <c r="L22" s="1" t="n">
        <f aca="false">IF(B22=B21,0,IF(B22=B23,1+M23,1))</f>
        <v>2</v>
      </c>
      <c r="M22" s="1" t="n">
        <f aca="false">IF(B22=B21,1+M23,0)</f>
        <v>0</v>
      </c>
      <c r="N22" s="1" t="n">
        <f aca="false">IF(A22=A21,0,IF(A22=A23,1+O23,1))</f>
        <v>0</v>
      </c>
      <c r="O22" s="1" t="n">
        <f aca="false">IF(A22=A21,1+O23,0)</f>
        <v>63</v>
      </c>
      <c r="Q22" s="1" t="str">
        <f aca="false">IF(OR(B22="Prologue",B22="Epilogue"),B22,"Chapter "&amp;B22)</f>
        <v>Chapter 12</v>
      </c>
      <c r="R22" s="1" t="str">
        <f aca="false">Q22</f>
        <v>Chapter 12</v>
      </c>
      <c r="S22" s="1" t="str">
        <f aca="false">"|-"&amp;CHAR(13)&amp;IF(AND(P22&lt;&gt;"",N22&lt;&gt;0),"| colspan="&amp;CHAR(34)&amp;4&amp;CHAR(34)&amp;" align="&amp;CHAR(34)&amp;"center"&amp;CHAR(34)&amp;" | '''"&amp;P22&amp;"'''"&amp;CHAR(13)&amp;"|-"&amp;CHAR(13),"")&amp;IF(L22&gt;1,"| rowspan="&amp;CHAR(34)&amp;L22&amp;CHAR(34)&amp;"| [[Summary:The Bands of Mourning#"&amp;Q22&amp;"|"&amp;R22&amp;"]] || ",IF(L22=1,"| [[Summary:The Bands of Mourning#"&amp;Q22&amp;"|"&amp;R22&amp;"]] || ","| "))&amp;"[["&amp;IF(C22="Dalinar Kholin (flashback)","Dalinar Kholin",C22)&amp;"]] "&amp;IF(C22="Dalinar Kholin (flashback)","(flashback)","")&amp;" || "&amp;TEXT(D22,"#,###")&amp;" || "&amp;ROUND(100*H22,2)&amp;"%"</f>
        <v>|-| rowspan="2"| [[Summary:The Bands of Mourning#Chapter 12|Chapter 12]] || [[Wax]]  || 4,002 || 3.14%</v>
      </c>
    </row>
    <row r="23" customFormat="false" ht="15.75" hidden="false" customHeight="false" outlineLevel="0" collapsed="false">
      <c r="A23" s="6"/>
      <c r="B23" s="6" t="n">
        <v>12</v>
      </c>
      <c r="C23" s="7" t="s">
        <v>67</v>
      </c>
      <c r="D23" s="8" t="n">
        <v>2670</v>
      </c>
      <c r="E23" s="1" t="n">
        <v>22</v>
      </c>
      <c r="F23" s="7" t="n">
        <v>1</v>
      </c>
      <c r="G23" s="9" t="n">
        <f aca="false">F23/SUM(F:F)</f>
        <v>0.0120481927710843</v>
      </c>
      <c r="H23" s="9" t="n">
        <f aca="false">D23/SUM($D:$D)</f>
        <v>0.0209484057243284</v>
      </c>
      <c r="I23" s="8" t="n">
        <f aca="false">IF(B23=B24,0,IF(B23=B22,D23+J22,D23))</f>
        <v>6672</v>
      </c>
      <c r="J23" s="1" t="n">
        <f aca="false">IF(B23=B24,D23+J22,0)</f>
        <v>0</v>
      </c>
      <c r="K23" s="9" t="n">
        <f aca="false">I23/SUM($I:$I)</f>
        <v>0.0523474767762993</v>
      </c>
      <c r="L23" s="1" t="n">
        <f aca="false">IF(B23=B22,0,IF(B23=B24,1+M24,1))</f>
        <v>0</v>
      </c>
      <c r="M23" s="1" t="n">
        <f aca="false">IF(B23=B22,1+M24,0)</f>
        <v>1</v>
      </c>
      <c r="N23" s="1" t="n">
        <f aca="false">IF(A23=A22,0,IF(A23=A24,1+O24,1))</f>
        <v>0</v>
      </c>
      <c r="O23" s="1" t="n">
        <f aca="false">IF(A23=A22,1+O24,0)</f>
        <v>62</v>
      </c>
      <c r="Q23" s="1" t="str">
        <f aca="false">IF(OR(B23="Prologue",B23="Epilogue"),B23,"Chapter "&amp;B23)</f>
        <v>Chapter 12</v>
      </c>
      <c r="R23" s="1" t="str">
        <f aca="false">Q23</f>
        <v>Chapter 12</v>
      </c>
      <c r="S23" s="1" t="str">
        <f aca="false">"|-"&amp;CHAR(13)&amp;IF(AND(P23&lt;&gt;"",N23&lt;&gt;0),"| colspan="&amp;CHAR(34)&amp;4&amp;CHAR(34)&amp;" align="&amp;CHAR(34)&amp;"center"&amp;CHAR(34)&amp;" | '''"&amp;P23&amp;"'''"&amp;CHAR(13)&amp;"|-"&amp;CHAR(13),"")&amp;IF(L23&gt;1,"| rowspan="&amp;CHAR(34)&amp;L23&amp;CHAR(34)&amp;"| [[Summary:The Bands of Mourning#"&amp;Q23&amp;"|"&amp;R23&amp;"]] || ",IF(L23=1,"| [[Summary:The Bands of Mourning#"&amp;Q23&amp;"|"&amp;R23&amp;"]] || ","| "))&amp;"[["&amp;IF(C23="Dalinar Kholin (flashback)","Dalinar Kholin",C23)&amp;"]] "&amp;IF(C23="Dalinar Kholin (flashback)","(flashback)","")&amp;" || "&amp;TEXT(D23,"#,###")&amp;" || "&amp;ROUND(100*H23,2)&amp;"%"</f>
        <v>|-| [[Marasi]]  || 2,670 || 2.09%</v>
      </c>
    </row>
    <row r="24" customFormat="false" ht="15.75" hidden="false" customHeight="false" outlineLevel="0" collapsed="false">
      <c r="A24" s="6"/>
      <c r="B24" s="6" t="n">
        <v>13</v>
      </c>
      <c r="C24" s="7" t="s">
        <v>66</v>
      </c>
      <c r="D24" s="8" t="n">
        <v>2350</v>
      </c>
      <c r="E24" s="1" t="n">
        <v>23</v>
      </c>
      <c r="F24" s="7" t="n">
        <v>1</v>
      </c>
      <c r="G24" s="9" t="n">
        <f aca="false">F24/SUM(F:F)</f>
        <v>0.0120481927710843</v>
      </c>
      <c r="H24" s="9" t="n">
        <f aca="false">D24/SUM($D:$D)</f>
        <v>0.0184377353753452</v>
      </c>
      <c r="I24" s="1" t="n">
        <f aca="false">IF(B24=B25,0,IF(B24=B23,D24+J23,D24))</f>
        <v>0</v>
      </c>
      <c r="J24" s="8" t="n">
        <f aca="false">IF(B24=B25,D24+J23,0)</f>
        <v>2350</v>
      </c>
      <c r="K24" s="9" t="n">
        <f aca="false">I24/SUM($I:$I)</f>
        <v>0</v>
      </c>
      <c r="L24" s="1" t="n">
        <f aca="false">IF(B24=B23,0,IF(B24=B25,1+M25,1))</f>
        <v>2</v>
      </c>
      <c r="M24" s="1" t="n">
        <f aca="false">IF(B24=B23,1+M25,0)</f>
        <v>0</v>
      </c>
      <c r="N24" s="1" t="n">
        <f aca="false">IF(A24=A23,0,IF(A24=A25,1+O25,1))</f>
        <v>0</v>
      </c>
      <c r="O24" s="1" t="n">
        <f aca="false">IF(A24=A23,1+O25,0)</f>
        <v>61</v>
      </c>
      <c r="Q24" s="1" t="str">
        <f aca="false">IF(OR(B24="Prologue",B24="Epilogue"),B24,"Chapter "&amp;B24)</f>
        <v>Chapter 13</v>
      </c>
      <c r="R24" s="1" t="str">
        <f aca="false">Q24</f>
        <v>Chapter 13</v>
      </c>
      <c r="S24" s="1" t="str">
        <f aca="false">"|-"&amp;CHAR(13)&amp;IF(AND(P24&lt;&gt;"",N24&lt;&gt;0),"| colspan="&amp;CHAR(34)&amp;4&amp;CHAR(34)&amp;" align="&amp;CHAR(34)&amp;"center"&amp;CHAR(34)&amp;" | '''"&amp;P24&amp;"'''"&amp;CHAR(13)&amp;"|-"&amp;CHAR(13),"")&amp;IF(L24&gt;1,"| rowspan="&amp;CHAR(34)&amp;L24&amp;CHAR(34)&amp;"| [[Summary:The Bands of Mourning#"&amp;Q24&amp;"|"&amp;R24&amp;"]] || ",IF(L24=1,"| [[Summary:The Bands of Mourning#"&amp;Q24&amp;"|"&amp;R24&amp;"]] || ","| "))&amp;"[["&amp;IF(C24="Dalinar Kholin (flashback)","Dalinar Kholin",C24)&amp;"]] "&amp;IF(C24="Dalinar Kholin (flashback)","(flashback)","")&amp;" || "&amp;TEXT(D24,"#,###")&amp;" || "&amp;ROUND(100*H24,2)&amp;"%"</f>
        <v>|-| rowspan="2"| [[Summary:The Bands of Mourning#Chapter 13|Chapter 13]] || [[Wax]]  || 2,350 || 1.84%</v>
      </c>
    </row>
    <row r="25" customFormat="false" ht="15.75" hidden="false" customHeight="false" outlineLevel="0" collapsed="false">
      <c r="A25" s="6"/>
      <c r="B25" s="6" t="n">
        <v>13</v>
      </c>
      <c r="C25" s="7" t="s">
        <v>67</v>
      </c>
      <c r="D25" s="8" t="n">
        <v>751</v>
      </c>
      <c r="E25" s="1" t="n">
        <v>24</v>
      </c>
      <c r="F25" s="7" t="n">
        <v>1</v>
      </c>
      <c r="G25" s="9" t="n">
        <f aca="false">F25/SUM(F:F)</f>
        <v>0.0120481927710843</v>
      </c>
      <c r="H25" s="9" t="n">
        <f aca="false">D25/SUM($D:$D)</f>
        <v>0.0058922294752699</v>
      </c>
      <c r="I25" s="8" t="n">
        <f aca="false">IF(B25=B26,0,IF(B25=B24,D25+J24,D25))</f>
        <v>3101</v>
      </c>
      <c r="J25" s="1" t="n">
        <f aca="false">IF(B25=B26,D25+J24,0)</f>
        <v>0</v>
      </c>
      <c r="K25" s="9" t="n">
        <f aca="false">I25/SUM($I:$I)</f>
        <v>0.0243299648506151</v>
      </c>
      <c r="L25" s="1" t="n">
        <f aca="false">IF(B25=B24,0,IF(B25=B26,1+M26,1))</f>
        <v>0</v>
      </c>
      <c r="M25" s="1" t="n">
        <f aca="false">IF(B25=B24,1+M26,0)</f>
        <v>1</v>
      </c>
      <c r="N25" s="1" t="n">
        <f aca="false">IF(A25=A24,0,IF(A25=A26,1+O26,1))</f>
        <v>0</v>
      </c>
      <c r="O25" s="1" t="n">
        <f aca="false">IF(A25=A24,1+O26,0)</f>
        <v>60</v>
      </c>
      <c r="Q25" s="1" t="str">
        <f aca="false">IF(OR(B25="Prologue",B25="Epilogue"),B25,"Chapter "&amp;B25)</f>
        <v>Chapter 13</v>
      </c>
      <c r="R25" s="1" t="str">
        <f aca="false">Q25</f>
        <v>Chapter 13</v>
      </c>
      <c r="S25" s="1" t="str">
        <f aca="false">"|-"&amp;CHAR(13)&amp;IF(AND(P25&lt;&gt;"",N25&lt;&gt;0),"| colspan="&amp;CHAR(34)&amp;4&amp;CHAR(34)&amp;" align="&amp;CHAR(34)&amp;"center"&amp;CHAR(34)&amp;" | '''"&amp;P25&amp;"'''"&amp;CHAR(13)&amp;"|-"&amp;CHAR(13),"")&amp;IF(L25&gt;1,"| rowspan="&amp;CHAR(34)&amp;L25&amp;CHAR(34)&amp;"| [[Summary:The Bands of Mourning#"&amp;Q25&amp;"|"&amp;R25&amp;"]] || ",IF(L25=1,"| [[Summary:The Bands of Mourning#"&amp;Q25&amp;"|"&amp;R25&amp;"]] || ","| "))&amp;"[["&amp;IF(C25="Dalinar Kholin (flashback)","Dalinar Kholin",C25)&amp;"]] "&amp;IF(C25="Dalinar Kholin (flashback)","(flashback)","")&amp;" || "&amp;TEXT(D25,"#,###")&amp;" || "&amp;ROUND(100*H25,2)&amp;"%"</f>
        <v>|-| [[Marasi]]  || 751 || 0.59%</v>
      </c>
    </row>
    <row r="26" customFormat="false" ht="15.75" hidden="false" customHeight="false" outlineLevel="0" collapsed="false">
      <c r="A26" s="6"/>
      <c r="B26" s="6" t="n">
        <v>14</v>
      </c>
      <c r="C26" s="7" t="s">
        <v>67</v>
      </c>
      <c r="D26" s="8" t="n">
        <v>1224</v>
      </c>
      <c r="E26" s="1" t="n">
        <v>25</v>
      </c>
      <c r="F26" s="7" t="n">
        <v>1</v>
      </c>
      <c r="G26" s="9" t="n">
        <f aca="false">F26/SUM(F:F)</f>
        <v>0.0120481927710843</v>
      </c>
      <c r="H26" s="9" t="n">
        <f aca="false">D26/SUM($D:$D)</f>
        <v>0.00960331408486066</v>
      </c>
      <c r="I26" s="1" t="n">
        <f aca="false">IF(B26=B27,0,IF(B26=B25,D26+J25,D26))</f>
        <v>0</v>
      </c>
      <c r="J26" s="8" t="n">
        <f aca="false">IF(B26=B27,D26+J25,0)</f>
        <v>1224</v>
      </c>
      <c r="K26" s="9" t="n">
        <f aca="false">I26/SUM($I:$I)</f>
        <v>0</v>
      </c>
      <c r="L26" s="1" t="n">
        <f aca="false">IF(B26=B25,0,IF(B26=B27,1+M27,1))</f>
        <v>3</v>
      </c>
      <c r="M26" s="1" t="n">
        <f aca="false">IF(B26=B25,1+M27,0)</f>
        <v>0</v>
      </c>
      <c r="N26" s="1" t="n">
        <f aca="false">IF(A26=A25,0,IF(A26=A27,1+O27,1))</f>
        <v>0</v>
      </c>
      <c r="O26" s="1" t="n">
        <f aca="false">IF(A26=A25,1+O27,0)</f>
        <v>59</v>
      </c>
      <c r="Q26" s="1" t="str">
        <f aca="false">IF(OR(B26="Prologue",B26="Epilogue"),B26,"Chapter "&amp;B26)</f>
        <v>Chapter 14</v>
      </c>
      <c r="R26" s="1" t="str">
        <f aca="false">Q26</f>
        <v>Chapter 14</v>
      </c>
      <c r="S26" s="1" t="str">
        <f aca="false">"|-"&amp;CHAR(13)&amp;IF(AND(P26&lt;&gt;"",N26&lt;&gt;0),"| colspan="&amp;CHAR(34)&amp;4&amp;CHAR(34)&amp;" align="&amp;CHAR(34)&amp;"center"&amp;CHAR(34)&amp;" | '''"&amp;P26&amp;"'''"&amp;CHAR(13)&amp;"|-"&amp;CHAR(13),"")&amp;IF(L26&gt;1,"| rowspan="&amp;CHAR(34)&amp;L26&amp;CHAR(34)&amp;"| [[Summary:The Bands of Mourning#"&amp;Q26&amp;"|"&amp;R26&amp;"]] || ",IF(L26=1,"| [[Summary:The Bands of Mourning#"&amp;Q26&amp;"|"&amp;R26&amp;"]] || ","| "))&amp;"[["&amp;IF(C26="Dalinar Kholin (flashback)","Dalinar Kholin",C26)&amp;"]] "&amp;IF(C26="Dalinar Kholin (flashback)","(flashback)","")&amp;" || "&amp;TEXT(D26,"#,###")&amp;" || "&amp;ROUND(100*H26,2)&amp;"%"</f>
        <v>|-| rowspan="3"| [[Summary:The Bands of Mourning#Chapter 14|Chapter 14]] || [[Marasi]]  || 1,224 || 0.96%</v>
      </c>
    </row>
    <row r="27" customFormat="false" ht="15.75" hidden="false" customHeight="false" outlineLevel="0" collapsed="false">
      <c r="A27" s="6"/>
      <c r="B27" s="6" t="n">
        <v>14</v>
      </c>
      <c r="C27" s="7" t="s">
        <v>66</v>
      </c>
      <c r="D27" s="8" t="n">
        <v>1517</v>
      </c>
      <c r="E27" s="1" t="n">
        <v>26</v>
      </c>
      <c r="F27" s="7" t="n">
        <v>1</v>
      </c>
      <c r="G27" s="9" t="n">
        <f aca="false">F27/SUM(F:F)</f>
        <v>0.0120481927710843</v>
      </c>
      <c r="H27" s="9" t="n">
        <f aca="false">D27/SUM($D:$D)</f>
        <v>0.0119021466231484</v>
      </c>
      <c r="I27" s="1" t="n">
        <f aca="false">IF(B27=B28,0,IF(B27=B26,D27+J26,D27))</f>
        <v>0</v>
      </c>
      <c r="J27" s="8" t="n">
        <f aca="false">IF(B27=B28,D27+J26,0)</f>
        <v>2741</v>
      </c>
      <c r="K27" s="9" t="n">
        <f aca="false">I27/SUM($I:$I)</f>
        <v>0</v>
      </c>
      <c r="L27" s="1" t="n">
        <f aca="false">IF(B27=B26,0,IF(B27=B28,1+M28,1))</f>
        <v>0</v>
      </c>
      <c r="M27" s="1" t="n">
        <f aca="false">IF(B27=B26,1+M28,0)</f>
        <v>2</v>
      </c>
      <c r="N27" s="1" t="n">
        <f aca="false">IF(A27=A26,0,IF(A27=A28,1+O28,1))</f>
        <v>0</v>
      </c>
      <c r="O27" s="1" t="n">
        <f aca="false">IF(A27=A26,1+O28,0)</f>
        <v>58</v>
      </c>
      <c r="Q27" s="1" t="str">
        <f aca="false">IF(OR(B27="Prologue",B27="Epilogue"),B27,"Chapter "&amp;B27)</f>
        <v>Chapter 14</v>
      </c>
      <c r="R27" s="1" t="str">
        <f aca="false">Q27</f>
        <v>Chapter 14</v>
      </c>
      <c r="S27" s="1" t="str">
        <f aca="false">"|-"&amp;CHAR(13)&amp;IF(AND(P27&lt;&gt;"",N27&lt;&gt;0),"| colspan="&amp;CHAR(34)&amp;4&amp;CHAR(34)&amp;" align="&amp;CHAR(34)&amp;"center"&amp;CHAR(34)&amp;" | '''"&amp;P27&amp;"'''"&amp;CHAR(13)&amp;"|-"&amp;CHAR(13),"")&amp;IF(L27&gt;1,"| rowspan="&amp;CHAR(34)&amp;L27&amp;CHAR(34)&amp;"| [[Summary:The Bands of Mourning#"&amp;Q27&amp;"|"&amp;R27&amp;"]] || ",IF(L27=1,"| [[Summary:The Bands of Mourning#"&amp;Q27&amp;"|"&amp;R27&amp;"]] || ","| "))&amp;"[["&amp;IF(C27="Dalinar Kholin (flashback)","Dalinar Kholin",C27)&amp;"]] "&amp;IF(C27="Dalinar Kholin (flashback)","(flashback)","")&amp;" || "&amp;TEXT(D27,"#,###")&amp;" || "&amp;ROUND(100*H27,2)&amp;"%"</f>
        <v>|-| [[Wax]]  || 1,517 || 1.19%</v>
      </c>
    </row>
    <row r="28" customFormat="false" ht="15.75" hidden="false" customHeight="false" outlineLevel="0" collapsed="false">
      <c r="A28" s="6"/>
      <c r="B28" s="6" t="n">
        <v>14</v>
      </c>
      <c r="C28" s="7" t="s">
        <v>67</v>
      </c>
      <c r="D28" s="8" t="n">
        <v>548</v>
      </c>
      <c r="E28" s="1" t="n">
        <v>27</v>
      </c>
      <c r="F28" s="7" t="n">
        <v>1</v>
      </c>
      <c r="G28" s="9" t="n">
        <f aca="false">F28/SUM(F:F)</f>
        <v>0.0120481927710843</v>
      </c>
      <c r="H28" s="9" t="n">
        <f aca="false">D28/SUM($D:$D)</f>
        <v>0.00429952297263369</v>
      </c>
      <c r="I28" s="8" t="n">
        <f aca="false">IF(B28=B29,0,IF(B28=B27,D28+J27,D28))</f>
        <v>3289</v>
      </c>
      <c r="J28" s="1" t="n">
        <f aca="false">IF(B28=B29,D28+J27,0)</f>
        <v>0</v>
      </c>
      <c r="K28" s="9" t="n">
        <f aca="false">I28/SUM($I:$I)</f>
        <v>0.0258049836806427</v>
      </c>
      <c r="L28" s="1" t="n">
        <f aca="false">IF(B28=B27,0,IF(B28=B29,1+M29,1))</f>
        <v>0</v>
      </c>
      <c r="M28" s="1" t="n">
        <f aca="false">IF(B28=B27,1+M29,0)</f>
        <v>1</v>
      </c>
      <c r="N28" s="1" t="n">
        <f aca="false">IF(A28=A27,0,IF(A28=A29,1+O29,1))</f>
        <v>0</v>
      </c>
      <c r="O28" s="1" t="n">
        <f aca="false">IF(A28=A27,1+O29,0)</f>
        <v>57</v>
      </c>
      <c r="Q28" s="1" t="str">
        <f aca="false">IF(OR(B28="Prologue",B28="Epilogue"),B28,"Chapter "&amp;B28)</f>
        <v>Chapter 14</v>
      </c>
      <c r="R28" s="1" t="str">
        <f aca="false">Q28</f>
        <v>Chapter 14</v>
      </c>
      <c r="S28" s="1" t="str">
        <f aca="false">"|-"&amp;CHAR(13)&amp;IF(AND(P28&lt;&gt;"",N28&lt;&gt;0),"| colspan="&amp;CHAR(34)&amp;4&amp;CHAR(34)&amp;" align="&amp;CHAR(34)&amp;"center"&amp;CHAR(34)&amp;" | '''"&amp;P28&amp;"'''"&amp;CHAR(13)&amp;"|-"&amp;CHAR(13),"")&amp;IF(L28&gt;1,"| rowspan="&amp;CHAR(34)&amp;L28&amp;CHAR(34)&amp;"| [[Summary:The Bands of Mourning#"&amp;Q28&amp;"|"&amp;R28&amp;"]] || ",IF(L28=1,"| [[Summary:The Bands of Mourning#"&amp;Q28&amp;"|"&amp;R28&amp;"]] || ","| "))&amp;"[["&amp;IF(C28="Dalinar Kholin (flashback)","Dalinar Kholin",C28)&amp;"]] "&amp;IF(C28="Dalinar Kholin (flashback)","(flashback)","")&amp;" || "&amp;TEXT(D28,"#,###")&amp;" || "&amp;ROUND(100*H28,2)&amp;"%"</f>
        <v>|-| [[Marasi]]  || 548 || 0.43%</v>
      </c>
    </row>
    <row r="29" customFormat="false" ht="15.75" hidden="false" customHeight="false" outlineLevel="0" collapsed="false">
      <c r="A29" s="6"/>
      <c r="B29" s="6" t="n">
        <v>15</v>
      </c>
      <c r="C29" s="7" t="s">
        <v>73</v>
      </c>
      <c r="D29" s="8" t="n">
        <v>826</v>
      </c>
      <c r="E29" s="1" t="n">
        <v>28</v>
      </c>
      <c r="F29" s="7" t="n">
        <v>1</v>
      </c>
      <c r="G29" s="9" t="n">
        <f aca="false">F29/SUM(F:F)</f>
        <v>0.0120481927710843</v>
      </c>
      <c r="H29" s="9" t="n">
        <f aca="false">D29/SUM($D:$D)</f>
        <v>0.00648066783831283</v>
      </c>
      <c r="I29" s="1" t="n">
        <f aca="false">IF(B29=B30,0,IF(B29=B28,D29+J28,D29))</f>
        <v>0</v>
      </c>
      <c r="J29" s="8" t="n">
        <f aca="false">IF(B29=B30,D29+J28,0)</f>
        <v>826</v>
      </c>
      <c r="K29" s="9" t="n">
        <f aca="false">I29/SUM($I:$I)</f>
        <v>0</v>
      </c>
      <c r="L29" s="1" t="n">
        <f aca="false">IF(B29=B28,0,IF(B29=B30,1+M30,1))</f>
        <v>3</v>
      </c>
      <c r="M29" s="1" t="n">
        <f aca="false">IF(B29=B28,1+M30,0)</f>
        <v>0</v>
      </c>
      <c r="N29" s="1" t="n">
        <f aca="false">IF(A29=A28,0,IF(A29=A30,1+O30,1))</f>
        <v>0</v>
      </c>
      <c r="O29" s="1" t="n">
        <f aca="false">IF(A29=A28,1+O30,0)</f>
        <v>56</v>
      </c>
      <c r="Q29" s="1" t="str">
        <f aca="false">IF(OR(B29="Prologue",B29="Epilogue"),B29,"Chapter "&amp;B29)</f>
        <v>Chapter 15</v>
      </c>
      <c r="R29" s="1" t="str">
        <f aca="false">Q29</f>
        <v>Chapter 15</v>
      </c>
      <c r="S29" s="1" t="str">
        <f aca="false">"|-"&amp;CHAR(13)&amp;IF(AND(P29&lt;&gt;"",N29&lt;&gt;0),"| colspan="&amp;CHAR(34)&amp;4&amp;CHAR(34)&amp;" align="&amp;CHAR(34)&amp;"center"&amp;CHAR(34)&amp;" | '''"&amp;P29&amp;"'''"&amp;CHAR(13)&amp;"|-"&amp;CHAR(13),"")&amp;IF(L29&gt;1,"| rowspan="&amp;CHAR(34)&amp;L29&amp;CHAR(34)&amp;"| [[Summary:The Bands of Mourning#"&amp;Q29&amp;"|"&amp;R29&amp;"]] || ",IF(L29=1,"| [[Summary:The Bands of Mourning#"&amp;Q29&amp;"|"&amp;R29&amp;"]] || ","| "))&amp;"[["&amp;IF(C29="Dalinar Kholin (flashback)","Dalinar Kholin",C29)&amp;"]] "&amp;IF(C29="Dalinar Kholin (flashback)","(flashback)","")&amp;" || "&amp;TEXT(D29,"#,###")&amp;" || "&amp;ROUND(100*H29,2)&amp;"%"</f>
        <v>|-| rowspan="3"| [[Summary:The Bands of Mourning#Chapter 15|Chapter 15]] || [[Templeton]]  || 826 || 0.65%</v>
      </c>
    </row>
    <row r="30" customFormat="false" ht="15.75" hidden="false" customHeight="false" outlineLevel="0" collapsed="false">
      <c r="A30" s="6"/>
      <c r="B30" s="6" t="n">
        <v>15</v>
      </c>
      <c r="C30" s="7" t="s">
        <v>68</v>
      </c>
      <c r="D30" s="8" t="n">
        <v>524</v>
      </c>
      <c r="E30" s="1" t="n">
        <v>29</v>
      </c>
      <c r="F30" s="7" t="n">
        <v>1</v>
      </c>
      <c r="G30" s="9" t="n">
        <f aca="false">F30/SUM(F:F)</f>
        <v>0.0120481927710843</v>
      </c>
      <c r="H30" s="9" t="n">
        <f aca="false">D30/SUM($D:$D)</f>
        <v>0.00411122269645996</v>
      </c>
      <c r="I30" s="1" t="n">
        <f aca="false">IF(B30=B31,0,IF(B30=B29,D30+J29,D30))</f>
        <v>0</v>
      </c>
      <c r="J30" s="8" t="n">
        <f aca="false">IF(B30=B31,D30+J29,0)</f>
        <v>1350</v>
      </c>
      <c r="K30" s="9" t="n">
        <f aca="false">I30/SUM($I:$I)</f>
        <v>0</v>
      </c>
      <c r="L30" s="1" t="n">
        <f aca="false">IF(B30=B29,0,IF(B30=B31,1+M31,1))</f>
        <v>0</v>
      </c>
      <c r="M30" s="1" t="n">
        <f aca="false">IF(B30=B29,1+M31,0)</f>
        <v>2</v>
      </c>
      <c r="N30" s="1" t="n">
        <f aca="false">IF(A30=A29,0,IF(A30=A31,1+O31,1))</f>
        <v>0</v>
      </c>
      <c r="O30" s="1" t="n">
        <f aca="false">IF(A30=A29,1+O31,0)</f>
        <v>55</v>
      </c>
      <c r="Q30" s="1" t="str">
        <f aca="false">IF(OR(B30="Prologue",B30="Epilogue"),B30,"Chapter "&amp;B30)</f>
        <v>Chapter 15</v>
      </c>
      <c r="R30" s="1" t="str">
        <f aca="false">Q30</f>
        <v>Chapter 15</v>
      </c>
      <c r="S30" s="1" t="str">
        <f aca="false">"|-"&amp;CHAR(13)&amp;IF(AND(P30&lt;&gt;"",N30&lt;&gt;0),"| colspan="&amp;CHAR(34)&amp;4&amp;CHAR(34)&amp;" align="&amp;CHAR(34)&amp;"center"&amp;CHAR(34)&amp;" | '''"&amp;P30&amp;"'''"&amp;CHAR(13)&amp;"|-"&amp;CHAR(13),"")&amp;IF(L30&gt;1,"| rowspan="&amp;CHAR(34)&amp;L30&amp;CHAR(34)&amp;"| [[Summary:The Bands of Mourning#"&amp;Q30&amp;"|"&amp;R30&amp;"]] || ",IF(L30=1,"| [[Summary:The Bands of Mourning#"&amp;Q30&amp;"|"&amp;R30&amp;"]] || ","| "))&amp;"[["&amp;IF(C30="Dalinar Kholin (flashback)","Dalinar Kholin",C30)&amp;"]] "&amp;IF(C30="Dalinar Kholin (flashback)","(flashback)","")&amp;" || "&amp;TEXT(D30,"#,###")&amp;" || "&amp;ROUND(100*H30,2)&amp;"%"</f>
        <v>|-| [[Wayne]]  || 524 || 0.41%</v>
      </c>
    </row>
    <row r="31" customFormat="false" ht="15.75" hidden="false" customHeight="false" outlineLevel="0" collapsed="false">
      <c r="A31" s="6"/>
      <c r="B31" s="6" t="n">
        <v>15</v>
      </c>
      <c r="C31" s="7" t="s">
        <v>66</v>
      </c>
      <c r="D31" s="8" t="n">
        <v>1388</v>
      </c>
      <c r="E31" s="1" t="n">
        <v>30</v>
      </c>
      <c r="F31" s="7" t="n">
        <v>1</v>
      </c>
      <c r="G31" s="9" t="n">
        <f aca="false">F31/SUM(F:F)</f>
        <v>0.0120481927710843</v>
      </c>
      <c r="H31" s="9" t="n">
        <f aca="false">D31/SUM($D:$D)</f>
        <v>0.0108900326387145</v>
      </c>
      <c r="I31" s="8" t="n">
        <f aca="false">IF(B31=B32,0,IF(B31=B30,D31+J30,D31))</f>
        <v>2738</v>
      </c>
      <c r="J31" s="1" t="n">
        <f aca="false">IF(B31=B32,D31+J30,0)</f>
        <v>0</v>
      </c>
      <c r="K31" s="9" t="n">
        <f aca="false">I31/SUM($I:$I)</f>
        <v>0.0214819231734873</v>
      </c>
      <c r="L31" s="1" t="n">
        <f aca="false">IF(B31=B30,0,IF(B31=B32,1+M32,1))</f>
        <v>0</v>
      </c>
      <c r="M31" s="1" t="n">
        <f aca="false">IF(B31=B30,1+M32,0)</f>
        <v>1</v>
      </c>
      <c r="N31" s="1" t="n">
        <f aca="false">IF(A31=A30,0,IF(A31=A32,1+O32,1))</f>
        <v>0</v>
      </c>
      <c r="O31" s="1" t="n">
        <f aca="false">IF(A31=A30,1+O32,0)</f>
        <v>54</v>
      </c>
      <c r="Q31" s="1" t="str">
        <f aca="false">IF(OR(B31="Prologue",B31="Epilogue"),B31,"Chapter "&amp;B31)</f>
        <v>Chapter 15</v>
      </c>
      <c r="R31" s="1" t="str">
        <f aca="false">Q31</f>
        <v>Chapter 15</v>
      </c>
      <c r="S31" s="1" t="str">
        <f aca="false">"|-"&amp;CHAR(13)&amp;IF(AND(P31&lt;&gt;"",N31&lt;&gt;0),"| colspan="&amp;CHAR(34)&amp;4&amp;CHAR(34)&amp;" align="&amp;CHAR(34)&amp;"center"&amp;CHAR(34)&amp;" | '''"&amp;P31&amp;"'''"&amp;CHAR(13)&amp;"|-"&amp;CHAR(13),"")&amp;IF(L31&gt;1,"| rowspan="&amp;CHAR(34)&amp;L31&amp;CHAR(34)&amp;"| [[Summary:The Bands of Mourning#"&amp;Q31&amp;"|"&amp;R31&amp;"]] || ",IF(L31=1,"| [[Summary:The Bands of Mourning#"&amp;Q31&amp;"|"&amp;R31&amp;"]] || ","| "))&amp;"[["&amp;IF(C31="Dalinar Kholin (flashback)","Dalinar Kholin",C31)&amp;"]] "&amp;IF(C31="Dalinar Kholin (flashback)","(flashback)","")&amp;" || "&amp;TEXT(D31,"#,###")&amp;" || "&amp;ROUND(100*H31,2)&amp;"%"</f>
        <v>|-| [[Wax]]  || 1,388 || 1.09%</v>
      </c>
    </row>
    <row r="32" customFormat="false" ht="15.75" hidden="false" customHeight="false" outlineLevel="0" collapsed="false">
      <c r="A32" s="6"/>
      <c r="B32" s="6" t="n">
        <v>16</v>
      </c>
      <c r="C32" s="7" t="s">
        <v>66</v>
      </c>
      <c r="D32" s="8" t="n">
        <v>2614</v>
      </c>
      <c r="E32" s="1" t="n">
        <v>31</v>
      </c>
      <c r="F32" s="7" t="n">
        <v>1</v>
      </c>
      <c r="G32" s="9" t="n">
        <f aca="false">F32/SUM(F:F)</f>
        <v>0.0120481927710843</v>
      </c>
      <c r="H32" s="9" t="n">
        <f aca="false">D32/SUM($D:$D)</f>
        <v>0.0205090384132563</v>
      </c>
      <c r="I32" s="1" t="n">
        <f aca="false">IF(B32=B33,0,IF(B32=B31,D32+J31,D32))</f>
        <v>0</v>
      </c>
      <c r="J32" s="8" t="n">
        <f aca="false">IF(B32=B33,D32+J31,0)</f>
        <v>2614</v>
      </c>
      <c r="K32" s="9" t="n">
        <f aca="false">I32/SUM($I:$I)</f>
        <v>0</v>
      </c>
      <c r="L32" s="1" t="n">
        <f aca="false">IF(B32=B31,0,IF(B32=B33,1+M33,1))</f>
        <v>3</v>
      </c>
      <c r="M32" s="1" t="n">
        <f aca="false">IF(B32=B31,1+M33,0)</f>
        <v>0</v>
      </c>
      <c r="N32" s="1" t="n">
        <f aca="false">IF(A32=A31,0,IF(A32=A33,1+O33,1))</f>
        <v>0</v>
      </c>
      <c r="O32" s="1" t="n">
        <f aca="false">IF(A32=A31,1+O33,0)</f>
        <v>53</v>
      </c>
      <c r="Q32" s="1" t="str">
        <f aca="false">IF(OR(B32="Prologue",B32="Epilogue"),B32,"Chapter "&amp;B32)</f>
        <v>Chapter 16</v>
      </c>
      <c r="R32" s="1" t="str">
        <f aca="false">Q32</f>
        <v>Chapter 16</v>
      </c>
      <c r="S32" s="1" t="str">
        <f aca="false">"|-"&amp;CHAR(13)&amp;IF(AND(P32&lt;&gt;"",N32&lt;&gt;0),"| colspan="&amp;CHAR(34)&amp;4&amp;CHAR(34)&amp;" align="&amp;CHAR(34)&amp;"center"&amp;CHAR(34)&amp;" | '''"&amp;P32&amp;"'''"&amp;CHAR(13)&amp;"|-"&amp;CHAR(13),"")&amp;IF(L32&gt;1,"| rowspan="&amp;CHAR(34)&amp;L32&amp;CHAR(34)&amp;"| [[Summary:The Bands of Mourning#"&amp;Q32&amp;"|"&amp;R32&amp;"]] || ",IF(L32=1,"| [[Summary:The Bands of Mourning#"&amp;Q32&amp;"|"&amp;R32&amp;"]] || ","| "))&amp;"[["&amp;IF(C32="Dalinar Kholin (flashback)","Dalinar Kholin",C32)&amp;"]] "&amp;IF(C32="Dalinar Kholin (flashback)","(flashback)","")&amp;" || "&amp;TEXT(D32,"#,###")&amp;" || "&amp;ROUND(100*H32,2)&amp;"%"</f>
        <v>|-| rowspan="3"| [[Summary:The Bands of Mourning#Chapter 16|Chapter 16]] || [[Wax]]  || 2,614 || 2.05%</v>
      </c>
    </row>
    <row r="33" customFormat="false" ht="15.75" hidden="false" customHeight="false" outlineLevel="0" collapsed="false">
      <c r="A33" s="6"/>
      <c r="B33" s="6" t="n">
        <v>16</v>
      </c>
      <c r="C33" s="7" t="s">
        <v>68</v>
      </c>
      <c r="D33" s="8" t="n">
        <v>687</v>
      </c>
      <c r="E33" s="1" t="n">
        <v>32</v>
      </c>
      <c r="F33" s="7" t="n">
        <v>1</v>
      </c>
      <c r="G33" s="9" t="n">
        <f aca="false">F33/SUM(F:F)</f>
        <v>0.0120481927710843</v>
      </c>
      <c r="H33" s="9" t="n">
        <f aca="false">D33/SUM($D:$D)</f>
        <v>0.00539009540547326</v>
      </c>
      <c r="I33" s="1" t="n">
        <f aca="false">IF(B33=B34,0,IF(B33=B32,D33+J32,D33))</f>
        <v>0</v>
      </c>
      <c r="J33" s="8" t="n">
        <f aca="false">IF(B33=B34,D33+J32,0)</f>
        <v>3301</v>
      </c>
      <c r="K33" s="9" t="n">
        <f aca="false">I33/SUM($I:$I)</f>
        <v>0</v>
      </c>
      <c r="L33" s="1" t="n">
        <f aca="false">IF(B33=B32,0,IF(B33=B34,1+M34,1))</f>
        <v>0</v>
      </c>
      <c r="M33" s="1" t="n">
        <f aca="false">IF(B33=B32,1+M34,0)</f>
        <v>2</v>
      </c>
      <c r="N33" s="1" t="n">
        <f aca="false">IF(A33=A32,0,IF(A33=A34,1+O34,1))</f>
        <v>0</v>
      </c>
      <c r="O33" s="1" t="n">
        <f aca="false">IF(A33=A32,1+O34,0)</f>
        <v>52</v>
      </c>
      <c r="Q33" s="1" t="str">
        <f aca="false">IF(OR(B33="Prologue",B33="Epilogue"),B33,"Chapter "&amp;B33)</f>
        <v>Chapter 16</v>
      </c>
      <c r="R33" s="1" t="str">
        <f aca="false">Q33</f>
        <v>Chapter 16</v>
      </c>
      <c r="S33" s="1" t="str">
        <f aca="false">"|-"&amp;CHAR(13)&amp;IF(AND(P33&lt;&gt;"",N33&lt;&gt;0),"| colspan="&amp;CHAR(34)&amp;4&amp;CHAR(34)&amp;" align="&amp;CHAR(34)&amp;"center"&amp;CHAR(34)&amp;" | '''"&amp;P33&amp;"'''"&amp;CHAR(13)&amp;"|-"&amp;CHAR(13),"")&amp;IF(L33&gt;1,"| rowspan="&amp;CHAR(34)&amp;L33&amp;CHAR(34)&amp;"| [[Summary:The Bands of Mourning#"&amp;Q33&amp;"|"&amp;R33&amp;"]] || ",IF(L33=1,"| [[Summary:The Bands of Mourning#"&amp;Q33&amp;"|"&amp;R33&amp;"]] || ","| "))&amp;"[["&amp;IF(C33="Dalinar Kholin (flashback)","Dalinar Kholin",C33)&amp;"]] "&amp;IF(C33="Dalinar Kholin (flashback)","(flashback)","")&amp;" || "&amp;TEXT(D33,"#,###")&amp;" || "&amp;ROUND(100*H33,2)&amp;"%"</f>
        <v>|-| [[Wayne]]  || 687 || 0.54%</v>
      </c>
    </row>
    <row r="34" customFormat="false" ht="15.75" hidden="false" customHeight="false" outlineLevel="0" collapsed="false">
      <c r="A34" s="6"/>
      <c r="B34" s="6" t="n">
        <v>16</v>
      </c>
      <c r="C34" s="7" t="s">
        <v>66</v>
      </c>
      <c r="D34" s="8" t="n">
        <v>957</v>
      </c>
      <c r="E34" s="1" t="n">
        <v>33</v>
      </c>
      <c r="F34" s="7" t="n">
        <v>1</v>
      </c>
      <c r="G34" s="9" t="n">
        <f aca="false">F34/SUM(F:F)</f>
        <v>0.0120481927710843</v>
      </c>
      <c r="H34" s="9" t="n">
        <f aca="false">D34/SUM($D:$D)</f>
        <v>0.00750847351242782</v>
      </c>
      <c r="I34" s="8" t="n">
        <f aca="false">IF(B34=B35,0,IF(B34=B33,D34+J33,D34))</f>
        <v>4258</v>
      </c>
      <c r="J34" s="1" t="n">
        <f aca="false">IF(B34=B35,D34+J33,0)</f>
        <v>0</v>
      </c>
      <c r="K34" s="9" t="n">
        <f aca="false">I34/SUM($I:$I)</f>
        <v>0.0334076073311574</v>
      </c>
      <c r="L34" s="1" t="n">
        <f aca="false">IF(B34=B33,0,IF(B34=B35,1+M35,1))</f>
        <v>0</v>
      </c>
      <c r="M34" s="1" t="n">
        <f aca="false">IF(B34=B33,1+M35,0)</f>
        <v>1</v>
      </c>
      <c r="N34" s="1" t="n">
        <f aca="false">IF(A34=A33,0,IF(A34=A35,1+O35,1))</f>
        <v>0</v>
      </c>
      <c r="O34" s="1" t="n">
        <f aca="false">IF(A34=A33,1+O35,0)</f>
        <v>51</v>
      </c>
      <c r="Q34" s="1" t="str">
        <f aca="false">IF(OR(B34="Prologue",B34="Epilogue"),B34,"Chapter "&amp;B34)</f>
        <v>Chapter 16</v>
      </c>
      <c r="R34" s="1" t="str">
        <f aca="false">Q34</f>
        <v>Chapter 16</v>
      </c>
      <c r="S34" s="1" t="str">
        <f aca="false">"|-"&amp;CHAR(13)&amp;IF(AND(P34&lt;&gt;"",N34&lt;&gt;0),"| colspan="&amp;CHAR(34)&amp;4&amp;CHAR(34)&amp;" align="&amp;CHAR(34)&amp;"center"&amp;CHAR(34)&amp;" | '''"&amp;P34&amp;"'''"&amp;CHAR(13)&amp;"|-"&amp;CHAR(13),"")&amp;IF(L34&gt;1,"| rowspan="&amp;CHAR(34)&amp;L34&amp;CHAR(34)&amp;"| [[Summary:The Bands of Mourning#"&amp;Q34&amp;"|"&amp;R34&amp;"]] || ",IF(L34=1,"| [[Summary:The Bands of Mourning#"&amp;Q34&amp;"|"&amp;R34&amp;"]] || ","| "))&amp;"[["&amp;IF(C34="Dalinar Kholin (flashback)","Dalinar Kholin",C34)&amp;"]] "&amp;IF(C34="Dalinar Kholin (flashback)","(flashback)","")&amp;" || "&amp;TEXT(D34,"#,###")&amp;" || "&amp;ROUND(100*H34,2)&amp;"%"</f>
        <v>|-| [[Wax]]  || 957 || 0.75%</v>
      </c>
    </row>
    <row r="35" customFormat="false" ht="15.75" hidden="false" customHeight="false" outlineLevel="0" collapsed="false">
      <c r="A35" s="6"/>
      <c r="B35" s="6" t="n">
        <v>17</v>
      </c>
      <c r="C35" s="7" t="s">
        <v>67</v>
      </c>
      <c r="D35" s="8" t="n">
        <v>2003</v>
      </c>
      <c r="E35" s="1" t="n">
        <v>34</v>
      </c>
      <c r="F35" s="7" t="n">
        <v>1</v>
      </c>
      <c r="G35" s="9" t="n">
        <f aca="false">F35/SUM(F:F)</f>
        <v>0.0120481927710843</v>
      </c>
      <c r="H35" s="9" t="n">
        <f aca="false">D35/SUM($D:$D)</f>
        <v>0.0157152272156666</v>
      </c>
      <c r="I35" s="1" t="n">
        <f aca="false">IF(B35=B36,0,IF(B35=B34,D35+J34,D35))</f>
        <v>0</v>
      </c>
      <c r="J35" s="8" t="n">
        <f aca="false">IF(B35=B36,D35+J34,0)</f>
        <v>2003</v>
      </c>
      <c r="K35" s="9" t="n">
        <f aca="false">I35/SUM($I:$I)</f>
        <v>0</v>
      </c>
      <c r="L35" s="1" t="n">
        <f aca="false">IF(B35=B34,0,IF(B35=B36,1+M36,1))</f>
        <v>3</v>
      </c>
      <c r="M35" s="1" t="n">
        <f aca="false">IF(B35=B34,1+M36,0)</f>
        <v>0</v>
      </c>
      <c r="N35" s="1" t="n">
        <f aca="false">IF(A35=A34,0,IF(A35=A36,1+O36,1))</f>
        <v>0</v>
      </c>
      <c r="O35" s="1" t="n">
        <f aca="false">IF(A35=A34,1+O36,0)</f>
        <v>50</v>
      </c>
      <c r="Q35" s="1" t="str">
        <f aca="false">IF(OR(B35="Prologue",B35="Epilogue"),B35,"Chapter "&amp;B35)</f>
        <v>Chapter 17</v>
      </c>
      <c r="R35" s="1" t="str">
        <f aca="false">Q35</f>
        <v>Chapter 17</v>
      </c>
      <c r="S35" s="1" t="str">
        <f aca="false">"|-"&amp;CHAR(13)&amp;IF(AND(P35&lt;&gt;"",N35&lt;&gt;0),"| colspan="&amp;CHAR(34)&amp;4&amp;CHAR(34)&amp;" align="&amp;CHAR(34)&amp;"center"&amp;CHAR(34)&amp;" | '''"&amp;P35&amp;"'''"&amp;CHAR(13)&amp;"|-"&amp;CHAR(13),"")&amp;IF(L35&gt;1,"| rowspan="&amp;CHAR(34)&amp;L35&amp;CHAR(34)&amp;"| [[Summary:The Bands of Mourning#"&amp;Q35&amp;"|"&amp;R35&amp;"]] || ",IF(L35=1,"| [[Summary:The Bands of Mourning#"&amp;Q35&amp;"|"&amp;R35&amp;"]] || ","| "))&amp;"[["&amp;IF(C35="Dalinar Kholin (flashback)","Dalinar Kholin",C35)&amp;"]] "&amp;IF(C35="Dalinar Kholin (flashback)","(flashback)","")&amp;" || "&amp;TEXT(D35,"#,###")&amp;" || "&amp;ROUND(100*H35,2)&amp;"%"</f>
        <v>|-| rowspan="3"| [[Summary:The Bands of Mourning#Chapter 17|Chapter 17]] || [[Marasi]]  || 2,003 || 1.57%</v>
      </c>
    </row>
    <row r="36" customFormat="false" ht="15.75" hidden="false" customHeight="false" outlineLevel="0" collapsed="false">
      <c r="A36" s="6"/>
      <c r="B36" s="6" t="n">
        <v>17</v>
      </c>
      <c r="C36" s="7" t="s">
        <v>66</v>
      </c>
      <c r="D36" s="8" t="n">
        <v>3484</v>
      </c>
      <c r="E36" s="1" t="n">
        <v>35</v>
      </c>
      <c r="F36" s="7" t="n">
        <v>1</v>
      </c>
      <c r="G36" s="9" t="n">
        <f aca="false">F36/SUM(F:F)</f>
        <v>0.0120481927710843</v>
      </c>
      <c r="H36" s="9" t="n">
        <f aca="false">D36/SUM($D:$D)</f>
        <v>0.0273349234245544</v>
      </c>
      <c r="I36" s="1" t="n">
        <f aca="false">IF(B36=B37,0,IF(B36=B35,D36+J35,D36))</f>
        <v>0</v>
      </c>
      <c r="J36" s="8" t="n">
        <f aca="false">IF(B36=B37,D36+J35,0)</f>
        <v>5487</v>
      </c>
      <c r="K36" s="9" t="n">
        <f aca="false">I36/SUM($I:$I)</f>
        <v>0</v>
      </c>
      <c r="L36" s="1" t="n">
        <f aca="false">IF(B36=B35,0,IF(B36=B37,1+M37,1))</f>
        <v>0</v>
      </c>
      <c r="M36" s="1" t="n">
        <f aca="false">IF(B36=B35,1+M37,0)</f>
        <v>2</v>
      </c>
      <c r="N36" s="1" t="n">
        <f aca="false">IF(A36=A35,0,IF(A36=A37,1+O37,1))</f>
        <v>0</v>
      </c>
      <c r="O36" s="1" t="n">
        <f aca="false">IF(A36=A35,1+O37,0)</f>
        <v>49</v>
      </c>
      <c r="Q36" s="1" t="str">
        <f aca="false">IF(OR(B36="Prologue",B36="Epilogue"),B36,"Chapter "&amp;B36)</f>
        <v>Chapter 17</v>
      </c>
      <c r="R36" s="1" t="str">
        <f aca="false">Q36</f>
        <v>Chapter 17</v>
      </c>
      <c r="S36" s="1" t="str">
        <f aca="false">"|-"&amp;CHAR(13)&amp;IF(AND(P36&lt;&gt;"",N36&lt;&gt;0),"| colspan="&amp;CHAR(34)&amp;4&amp;CHAR(34)&amp;" align="&amp;CHAR(34)&amp;"center"&amp;CHAR(34)&amp;" | '''"&amp;P36&amp;"'''"&amp;CHAR(13)&amp;"|-"&amp;CHAR(13),"")&amp;IF(L36&gt;1,"| rowspan="&amp;CHAR(34)&amp;L36&amp;CHAR(34)&amp;"| [[Summary:The Bands of Mourning#"&amp;Q36&amp;"|"&amp;R36&amp;"]] || ",IF(L36=1,"| [[Summary:The Bands of Mourning#"&amp;Q36&amp;"|"&amp;R36&amp;"]] || ","| "))&amp;"[["&amp;IF(C36="Dalinar Kholin (flashback)","Dalinar Kholin",C36)&amp;"]] "&amp;IF(C36="Dalinar Kholin (flashback)","(flashback)","")&amp;" || "&amp;TEXT(D36,"#,###")&amp;" || "&amp;ROUND(100*H36,2)&amp;"%"</f>
        <v>|-| [[Wax]]  || 3,484 || 2.73%</v>
      </c>
    </row>
    <row r="37" customFormat="false" ht="15.75" hidden="false" customHeight="false" outlineLevel="0" collapsed="false">
      <c r="A37" s="6"/>
      <c r="B37" s="6" t="n">
        <v>17</v>
      </c>
      <c r="C37" s="7" t="s">
        <v>68</v>
      </c>
      <c r="D37" s="8" t="n">
        <v>1853</v>
      </c>
      <c r="E37" s="1" t="n">
        <v>36</v>
      </c>
      <c r="F37" s="7" t="n">
        <v>1</v>
      </c>
      <c r="G37" s="9" t="n">
        <f aca="false">F37/SUM(F:F)</f>
        <v>0.0120481927710843</v>
      </c>
      <c r="H37" s="9" t="n">
        <f aca="false">D37/SUM($D:$D)</f>
        <v>0.0145383504895807</v>
      </c>
      <c r="I37" s="8" t="n">
        <f aca="false">IF(B37=B38,0,IF(B37=B36,D37+J36,D37))</f>
        <v>7340</v>
      </c>
      <c r="J37" s="1" t="n">
        <f aca="false">IF(B37=B38,D37+J36,0)</f>
        <v>0</v>
      </c>
      <c r="K37" s="9" t="n">
        <f aca="false">I37/SUM($I:$I)</f>
        <v>0.0575885011298017</v>
      </c>
      <c r="L37" s="1" t="n">
        <f aca="false">IF(B37=B36,0,IF(B37=B38,1+M38,1))</f>
        <v>0</v>
      </c>
      <c r="M37" s="1" t="n">
        <f aca="false">IF(B37=B36,1+M38,0)</f>
        <v>1</v>
      </c>
      <c r="N37" s="1" t="n">
        <f aca="false">IF(A37=A36,0,IF(A37=A38,1+O38,1))</f>
        <v>0</v>
      </c>
      <c r="O37" s="1" t="n">
        <f aca="false">IF(A37=A36,1+O38,0)</f>
        <v>48</v>
      </c>
      <c r="Q37" s="1" t="str">
        <f aca="false">IF(OR(B37="Prologue",B37="Epilogue"),B37,"Chapter "&amp;B37)</f>
        <v>Chapter 17</v>
      </c>
      <c r="R37" s="1" t="str">
        <f aca="false">Q37</f>
        <v>Chapter 17</v>
      </c>
      <c r="S37" s="1" t="str">
        <f aca="false">"|-"&amp;CHAR(13)&amp;IF(AND(P37&lt;&gt;"",N37&lt;&gt;0),"| colspan="&amp;CHAR(34)&amp;4&amp;CHAR(34)&amp;" align="&amp;CHAR(34)&amp;"center"&amp;CHAR(34)&amp;" | '''"&amp;P37&amp;"'''"&amp;CHAR(13)&amp;"|-"&amp;CHAR(13),"")&amp;IF(L37&gt;1,"| rowspan="&amp;CHAR(34)&amp;L37&amp;CHAR(34)&amp;"| [[Summary:The Bands of Mourning#"&amp;Q37&amp;"|"&amp;R37&amp;"]] || ",IF(L37=1,"| [[Summary:The Bands of Mourning#"&amp;Q37&amp;"|"&amp;R37&amp;"]] || ","| "))&amp;"[["&amp;IF(C37="Dalinar Kholin (flashback)","Dalinar Kholin",C37)&amp;"]] "&amp;IF(C37="Dalinar Kholin (flashback)","(flashback)","")&amp;" || "&amp;TEXT(D37,"#,###")&amp;" || "&amp;ROUND(100*H37,2)&amp;"%"</f>
        <v>|-| [[Wayne]]  || 1,853 || 1.45%</v>
      </c>
    </row>
    <row r="38" customFormat="false" ht="15.75" hidden="false" customHeight="false" outlineLevel="0" collapsed="false">
      <c r="A38" s="6"/>
      <c r="B38" s="6" t="n">
        <v>18</v>
      </c>
      <c r="C38" s="7" t="s">
        <v>67</v>
      </c>
      <c r="D38" s="8" t="n">
        <v>461</v>
      </c>
      <c r="E38" s="1" t="n">
        <v>36</v>
      </c>
      <c r="F38" s="7" t="n">
        <v>1</v>
      </c>
      <c r="G38" s="9" t="n">
        <f aca="false">F38/SUM(F:F)</f>
        <v>0.0120481927710843</v>
      </c>
      <c r="H38" s="9" t="n">
        <f aca="false">D38/SUM($D:$D)</f>
        <v>0.00361693447150389</v>
      </c>
      <c r="I38" s="1" t="n">
        <f aca="false">IF(B38=B39,0,IF(B38=B37,D38+J37,D38))</f>
        <v>0</v>
      </c>
      <c r="J38" s="8" t="n">
        <f aca="false">IF(B38=B39,D38+J37,0)</f>
        <v>461</v>
      </c>
      <c r="K38" s="9" t="n">
        <f aca="false">I38/SUM($I:$I)</f>
        <v>0</v>
      </c>
      <c r="L38" s="1" t="n">
        <f aca="false">IF(B38=B37,0,IF(B38=B39,1+M39,1))</f>
        <v>5</v>
      </c>
      <c r="M38" s="1" t="n">
        <f aca="false">IF(B38=B37,1+M39,0)</f>
        <v>0</v>
      </c>
      <c r="N38" s="1" t="n">
        <f aca="false">IF(A38=A37,0,IF(A38=A39,1+O39,1))</f>
        <v>0</v>
      </c>
      <c r="O38" s="1" t="n">
        <f aca="false">IF(A38=A37,1+O39,0)</f>
        <v>47</v>
      </c>
      <c r="Q38" s="1" t="str">
        <f aca="false">IF(OR(B38="Prologue",B38="Epilogue"),B38,"Chapter "&amp;B38)</f>
        <v>Chapter 18</v>
      </c>
      <c r="R38" s="1" t="str">
        <f aca="false">Q38</f>
        <v>Chapter 18</v>
      </c>
      <c r="S38" s="1" t="str">
        <f aca="false">"|-"&amp;CHAR(13)&amp;IF(AND(P38&lt;&gt;"",N38&lt;&gt;0),"| colspan="&amp;CHAR(34)&amp;4&amp;CHAR(34)&amp;" align="&amp;CHAR(34)&amp;"center"&amp;CHAR(34)&amp;" | '''"&amp;P38&amp;"'''"&amp;CHAR(13)&amp;"|-"&amp;CHAR(13),"")&amp;IF(L38&gt;1,"| rowspan="&amp;CHAR(34)&amp;L38&amp;CHAR(34)&amp;"| [[Summary:The Bands of Mourning#"&amp;Q38&amp;"|"&amp;R38&amp;"]] || ",IF(L38=1,"| [[Summary:The Bands of Mourning#"&amp;Q38&amp;"|"&amp;R38&amp;"]] || ","| "))&amp;"[["&amp;IF(C38="Dalinar Kholin (flashback)","Dalinar Kholin",C38)&amp;"]] "&amp;IF(C38="Dalinar Kholin (flashback)","(flashback)","")&amp;" || "&amp;TEXT(D38,"#,###")&amp;" || "&amp;ROUND(100*H38,2)&amp;"%"</f>
        <v>|-| rowspan="5"| [[Summary:The Bands of Mourning#Chapter 18|Chapter 18]] || [[Marasi]]  || 461 || 0.36%</v>
      </c>
    </row>
    <row r="39" customFormat="false" ht="15.75" hidden="false" customHeight="false" outlineLevel="0" collapsed="false">
      <c r="A39" s="6"/>
      <c r="B39" s="6" t="n">
        <v>18</v>
      </c>
      <c r="C39" s="7" t="s">
        <v>66</v>
      </c>
      <c r="D39" s="8" t="n">
        <v>934</v>
      </c>
      <c r="E39" s="1" t="n">
        <v>36</v>
      </c>
      <c r="F39" s="7" t="n">
        <v>1</v>
      </c>
      <c r="G39" s="9" t="n">
        <f aca="false">F39/SUM(F:F)</f>
        <v>0.0120481927710843</v>
      </c>
      <c r="H39" s="9" t="n">
        <f aca="false">D39/SUM($D:$D)</f>
        <v>0.00732801908109465</v>
      </c>
      <c r="I39" s="1" t="n">
        <f aca="false">IF(B39=B40,0,IF(B39=B38,D39+J38,D39))</f>
        <v>0</v>
      </c>
      <c r="J39" s="8" t="n">
        <f aca="false">IF(B39=B40,D39+J38,0)</f>
        <v>1395</v>
      </c>
      <c r="K39" s="9" t="n">
        <f aca="false">I39/SUM($I:$I)</f>
        <v>0</v>
      </c>
      <c r="L39" s="1" t="n">
        <f aca="false">IF(B39=B38,0,IF(B39=B40,1+M40,1))</f>
        <v>0</v>
      </c>
      <c r="M39" s="1" t="n">
        <f aca="false">IF(B39=B38,1+M40,0)</f>
        <v>4</v>
      </c>
      <c r="N39" s="1" t="n">
        <f aca="false">IF(A39=A38,0,IF(A39=A40,1+O40,1))</f>
        <v>0</v>
      </c>
      <c r="O39" s="1" t="n">
        <f aca="false">IF(A39=A38,1+O40,0)</f>
        <v>46</v>
      </c>
      <c r="Q39" s="1" t="str">
        <f aca="false">IF(OR(B39="Prologue",B39="Epilogue"),B39,"Chapter "&amp;B39)</f>
        <v>Chapter 18</v>
      </c>
      <c r="R39" s="1" t="str">
        <f aca="false">Q39</f>
        <v>Chapter 18</v>
      </c>
      <c r="S39" s="1" t="str">
        <f aca="false">"|-"&amp;CHAR(13)&amp;IF(AND(P39&lt;&gt;"",N39&lt;&gt;0),"| colspan="&amp;CHAR(34)&amp;4&amp;CHAR(34)&amp;" align="&amp;CHAR(34)&amp;"center"&amp;CHAR(34)&amp;" | '''"&amp;P39&amp;"'''"&amp;CHAR(13)&amp;"|-"&amp;CHAR(13),"")&amp;IF(L39&gt;1,"| rowspan="&amp;CHAR(34)&amp;L39&amp;CHAR(34)&amp;"| [[Summary:The Bands of Mourning#"&amp;Q39&amp;"|"&amp;R39&amp;"]] || ",IF(L39=1,"| [[Summary:The Bands of Mourning#"&amp;Q39&amp;"|"&amp;R39&amp;"]] || ","| "))&amp;"[["&amp;IF(C39="Dalinar Kholin (flashback)","Dalinar Kholin",C39)&amp;"]] "&amp;IF(C39="Dalinar Kholin (flashback)","(flashback)","")&amp;" || "&amp;TEXT(D39,"#,###")&amp;" || "&amp;ROUND(100*H39,2)&amp;"%"</f>
        <v>|-| [[Wax]]  || 934 || 0.73%</v>
      </c>
    </row>
    <row r="40" customFormat="false" ht="15.75" hidden="false" customHeight="false" outlineLevel="0" collapsed="false">
      <c r="A40" s="6"/>
      <c r="B40" s="6" t="n">
        <v>18</v>
      </c>
      <c r="C40" s="7" t="s">
        <v>74</v>
      </c>
      <c r="D40" s="8" t="n">
        <v>1405</v>
      </c>
      <c r="E40" s="1" t="n">
        <v>36</v>
      </c>
      <c r="F40" s="7" t="n">
        <v>1</v>
      </c>
      <c r="G40" s="9" t="n">
        <f aca="false">F40/SUM(F:F)</f>
        <v>0.0120481927710843</v>
      </c>
      <c r="H40" s="9" t="n">
        <f aca="false">D40/SUM($D:$D)</f>
        <v>0.0110234120010043</v>
      </c>
      <c r="I40" s="1" t="n">
        <f aca="false">IF(B40=B41,0,IF(B40=B39,D40+J39,D40))</f>
        <v>0</v>
      </c>
      <c r="J40" s="8" t="n">
        <f aca="false">IF(B40=B41,D40+J39,0)</f>
        <v>2800</v>
      </c>
      <c r="K40" s="9" t="n">
        <f aca="false">I40/SUM($I:$I)</f>
        <v>0</v>
      </c>
      <c r="L40" s="1" t="n">
        <f aca="false">IF(B40=B39,0,IF(B40=B41,1+M41,1))</f>
        <v>0</v>
      </c>
      <c r="M40" s="1" t="n">
        <f aca="false">IF(B40=B39,1+M41,0)</f>
        <v>3</v>
      </c>
      <c r="N40" s="1" t="n">
        <f aca="false">IF(A40=A39,0,IF(A40=A41,1+O41,1))</f>
        <v>0</v>
      </c>
      <c r="O40" s="1" t="n">
        <f aca="false">IF(A40=A39,1+O41,0)</f>
        <v>45</v>
      </c>
      <c r="Q40" s="1" t="str">
        <f aca="false">IF(OR(B40="Prologue",B40="Epilogue"),B40,"Chapter "&amp;B40)</f>
        <v>Chapter 18</v>
      </c>
      <c r="R40" s="1" t="str">
        <f aca="false">Q40</f>
        <v>Chapter 18</v>
      </c>
      <c r="S40" s="1" t="str">
        <f aca="false">"|-"&amp;CHAR(13)&amp;IF(AND(P40&lt;&gt;"",N40&lt;&gt;0),"| colspan="&amp;CHAR(34)&amp;4&amp;CHAR(34)&amp;" align="&amp;CHAR(34)&amp;"center"&amp;CHAR(34)&amp;" | '''"&amp;P40&amp;"'''"&amp;CHAR(13)&amp;"|-"&amp;CHAR(13),"")&amp;IF(L40&gt;1,"| rowspan="&amp;CHAR(34)&amp;L40&amp;CHAR(34)&amp;"| [[Summary:The Bands of Mourning#"&amp;Q40&amp;"|"&amp;R40&amp;"]] || ",IF(L40=1,"| [[Summary:The Bands of Mourning#"&amp;Q40&amp;"|"&amp;R40&amp;"]] || ","| "))&amp;"[["&amp;IF(C40="Dalinar Kholin (flashback)","Dalinar Kholin",C40)&amp;"]] "&amp;IF(C40="Dalinar Kholin (flashback)","(flashback)","")&amp;" || "&amp;TEXT(D40,"#,###")&amp;" || "&amp;ROUND(100*H40,2)&amp;"%"</f>
        <v>|-| [[Irich]]  || 1,405 || 1.1%</v>
      </c>
    </row>
    <row r="41" customFormat="false" ht="15.75" hidden="false" customHeight="false" outlineLevel="0" collapsed="false">
      <c r="A41" s="6"/>
      <c r="B41" s="6" t="n">
        <v>18</v>
      </c>
      <c r="C41" s="7" t="s">
        <v>67</v>
      </c>
      <c r="D41" s="8" t="n">
        <v>172</v>
      </c>
      <c r="E41" s="1" t="n">
        <v>36</v>
      </c>
      <c r="F41" s="7" t="n">
        <v>1</v>
      </c>
      <c r="G41" s="9" t="n">
        <f aca="false">F41/SUM(F:F)</f>
        <v>0.0120481927710843</v>
      </c>
      <c r="H41" s="9" t="n">
        <f aca="false">D41/SUM($D:$D)</f>
        <v>0.00134948531257846</v>
      </c>
      <c r="I41" s="1" t="n">
        <f aca="false">IF(B41=B42,0,IF(B41=B40,D41+J40,D41))</f>
        <v>0</v>
      </c>
      <c r="J41" s="8" t="n">
        <f aca="false">IF(B41=B42,D41+J40,0)</f>
        <v>2972</v>
      </c>
      <c r="K41" s="9" t="n">
        <f aca="false">I41/SUM($I:$I)</f>
        <v>0</v>
      </c>
      <c r="L41" s="1" t="n">
        <f aca="false">IF(B41=B40,0,IF(B41=B42,1+M42,1))</f>
        <v>0</v>
      </c>
      <c r="M41" s="1" t="n">
        <f aca="false">IF(B41=B40,1+M42,0)</f>
        <v>2</v>
      </c>
      <c r="N41" s="1" t="n">
        <f aca="false">IF(A41=A40,0,IF(A41=A42,1+O42,1))</f>
        <v>0</v>
      </c>
      <c r="O41" s="1" t="n">
        <f aca="false">IF(A41=A40,1+O42,0)</f>
        <v>44</v>
      </c>
      <c r="Q41" s="1" t="str">
        <f aca="false">IF(OR(B41="Prologue",B41="Epilogue"),B41,"Chapter "&amp;B41)</f>
        <v>Chapter 18</v>
      </c>
      <c r="R41" s="1" t="str">
        <f aca="false">Q41</f>
        <v>Chapter 18</v>
      </c>
      <c r="S41" s="1" t="str">
        <f aca="false">"|-"&amp;CHAR(13)&amp;IF(AND(P41&lt;&gt;"",N41&lt;&gt;0),"| colspan="&amp;CHAR(34)&amp;4&amp;CHAR(34)&amp;" align="&amp;CHAR(34)&amp;"center"&amp;CHAR(34)&amp;" | '''"&amp;P41&amp;"'''"&amp;CHAR(13)&amp;"|-"&amp;CHAR(13),"")&amp;IF(L41&gt;1,"| rowspan="&amp;CHAR(34)&amp;L41&amp;CHAR(34)&amp;"| [[Summary:The Bands of Mourning#"&amp;Q41&amp;"|"&amp;R41&amp;"]] || ",IF(L41=1,"| [[Summary:The Bands of Mourning#"&amp;Q41&amp;"|"&amp;R41&amp;"]] || ","| "))&amp;"[["&amp;IF(C41="Dalinar Kholin (flashback)","Dalinar Kholin",C41)&amp;"]] "&amp;IF(C41="Dalinar Kholin (flashback)","(flashback)","")&amp;" || "&amp;TEXT(D41,"#,###")&amp;" || "&amp;ROUND(100*H41,2)&amp;"%"</f>
        <v>|-| [[Marasi]]  || 172 || 0.13%</v>
      </c>
    </row>
    <row r="42" customFormat="false" ht="15.75" hidden="false" customHeight="false" outlineLevel="0" collapsed="false">
      <c r="A42" s="6"/>
      <c r="B42" s="6" t="n">
        <v>18</v>
      </c>
      <c r="C42" s="7" t="s">
        <v>66</v>
      </c>
      <c r="D42" s="8" t="n">
        <v>764</v>
      </c>
      <c r="E42" s="1" t="n">
        <v>36</v>
      </c>
      <c r="F42" s="7" t="n">
        <v>1</v>
      </c>
      <c r="G42" s="9" t="n">
        <f aca="false">F42/SUM(F:F)</f>
        <v>0.0120481927710843</v>
      </c>
      <c r="H42" s="9" t="n">
        <f aca="false">D42/SUM($D:$D)</f>
        <v>0.00599422545819734</v>
      </c>
      <c r="I42" s="8" t="n">
        <f aca="false">IF(B42=B43,0,IF(B42=B41,D42+J41,D42))</f>
        <v>3736</v>
      </c>
      <c r="J42" s="1" t="n">
        <f aca="false">IF(B42=B43,D42+J41,0)</f>
        <v>0</v>
      </c>
      <c r="K42" s="9" t="n">
        <f aca="false">I42/SUM($I:$I)</f>
        <v>0.0293120763243786</v>
      </c>
      <c r="L42" s="1" t="n">
        <f aca="false">IF(B42=B41,0,IF(B42=B43,1+M43,1))</f>
        <v>0</v>
      </c>
      <c r="M42" s="1" t="n">
        <f aca="false">IF(B42=B41,1+M43,0)</f>
        <v>1</v>
      </c>
      <c r="N42" s="1" t="n">
        <f aca="false">IF(A42=A41,0,IF(A42=A43,1+O43,1))</f>
        <v>0</v>
      </c>
      <c r="O42" s="1" t="n">
        <f aca="false">IF(A42=A41,1+O43,0)</f>
        <v>43</v>
      </c>
      <c r="Q42" s="1" t="str">
        <f aca="false">IF(OR(B42="Prologue",B42="Epilogue"),B42,"Chapter "&amp;B42)</f>
        <v>Chapter 18</v>
      </c>
      <c r="R42" s="1" t="str">
        <f aca="false">Q42</f>
        <v>Chapter 18</v>
      </c>
      <c r="S42" s="1" t="str">
        <f aca="false">"|-"&amp;CHAR(13)&amp;IF(AND(P42&lt;&gt;"",N42&lt;&gt;0),"| colspan="&amp;CHAR(34)&amp;4&amp;CHAR(34)&amp;" align="&amp;CHAR(34)&amp;"center"&amp;CHAR(34)&amp;" | '''"&amp;P42&amp;"'''"&amp;CHAR(13)&amp;"|-"&amp;CHAR(13),"")&amp;IF(L42&gt;1,"| rowspan="&amp;CHAR(34)&amp;L42&amp;CHAR(34)&amp;"| [[Summary:The Bands of Mourning#"&amp;Q42&amp;"|"&amp;R42&amp;"]] || ",IF(L42=1,"| [[Summary:The Bands of Mourning#"&amp;Q42&amp;"|"&amp;R42&amp;"]] || ","| "))&amp;"[["&amp;IF(C42="Dalinar Kholin (flashback)","Dalinar Kholin",C42)&amp;"]] "&amp;IF(C42="Dalinar Kholin (flashback)","(flashback)","")&amp;" || "&amp;TEXT(D42,"#,###")&amp;" || "&amp;ROUND(100*H42,2)&amp;"%"</f>
        <v>|-| [[Wax]]  || 764 || 0.6%</v>
      </c>
    </row>
    <row r="43" customFormat="false" ht="15.75" hidden="false" customHeight="false" outlineLevel="0" collapsed="false">
      <c r="A43" s="6"/>
      <c r="B43" s="6" t="n">
        <v>19</v>
      </c>
      <c r="C43" s="7" t="s">
        <v>67</v>
      </c>
      <c r="D43" s="8" t="n">
        <v>1724</v>
      </c>
      <c r="E43" s="1" t="n">
        <v>36</v>
      </c>
      <c r="F43" s="7" t="n">
        <v>1</v>
      </c>
      <c r="G43" s="9" t="n">
        <f aca="false">F43/SUM(F:F)</f>
        <v>0.0120481927710843</v>
      </c>
      <c r="H43" s="9" t="n">
        <f aca="false">D43/SUM($D:$D)</f>
        <v>0.0135262365051469</v>
      </c>
      <c r="I43" s="1" t="n">
        <f aca="false">IF(B43=B44,0,IF(B43=B42,D43+J42,D43))</f>
        <v>0</v>
      </c>
      <c r="J43" s="8" t="n">
        <f aca="false">IF(B43=B44,D43+J42,0)</f>
        <v>1724</v>
      </c>
      <c r="K43" s="9" t="n">
        <f aca="false">I43/SUM($I:$I)</f>
        <v>0</v>
      </c>
      <c r="L43" s="1" t="n">
        <f aca="false">IF(B43=B42,0,IF(B43=B44,1+M44,1))</f>
        <v>5</v>
      </c>
      <c r="M43" s="1" t="n">
        <f aca="false">IF(B43=B42,1+M44,0)</f>
        <v>0</v>
      </c>
      <c r="N43" s="1" t="n">
        <f aca="false">IF(A43=A42,0,IF(A43=A44,1+O44,1))</f>
        <v>0</v>
      </c>
      <c r="O43" s="1" t="n">
        <f aca="false">IF(A43=A42,1+O44,0)</f>
        <v>42</v>
      </c>
      <c r="Q43" s="1" t="str">
        <f aca="false">IF(OR(B43="Prologue",B43="Epilogue"),B43,"Chapter "&amp;B43)</f>
        <v>Chapter 19</v>
      </c>
      <c r="R43" s="1" t="str">
        <f aca="false">Q43</f>
        <v>Chapter 19</v>
      </c>
      <c r="S43" s="1" t="str">
        <f aca="false">"|-"&amp;CHAR(13)&amp;IF(AND(P43&lt;&gt;"",N43&lt;&gt;0),"| colspan="&amp;CHAR(34)&amp;4&amp;CHAR(34)&amp;" align="&amp;CHAR(34)&amp;"center"&amp;CHAR(34)&amp;" | '''"&amp;P43&amp;"'''"&amp;CHAR(13)&amp;"|-"&amp;CHAR(13),"")&amp;IF(L43&gt;1,"| rowspan="&amp;CHAR(34)&amp;L43&amp;CHAR(34)&amp;"| [[Summary:The Bands of Mourning#"&amp;Q43&amp;"|"&amp;R43&amp;"]] || ",IF(L43=1,"| [[Summary:The Bands of Mourning#"&amp;Q43&amp;"|"&amp;R43&amp;"]] || ","| "))&amp;"[["&amp;IF(C43="Dalinar Kholin (flashback)","Dalinar Kholin",C43)&amp;"]] "&amp;IF(C43="Dalinar Kholin (flashback)","(flashback)","")&amp;" || "&amp;TEXT(D43,"#,###")&amp;" || "&amp;ROUND(100*H43,2)&amp;"%"</f>
        <v>|-| rowspan="5"| [[Summary:The Bands of Mourning#Chapter 19|Chapter 19]] || [[Marasi]]  || 1,724 || 1.35%</v>
      </c>
    </row>
    <row r="44" customFormat="false" ht="15.75" hidden="false" customHeight="false" outlineLevel="0" collapsed="false">
      <c r="A44" s="6"/>
      <c r="B44" s="6" t="n">
        <v>19</v>
      </c>
      <c r="C44" s="7" t="s">
        <v>68</v>
      </c>
      <c r="D44" s="8" t="n">
        <v>792</v>
      </c>
      <c r="E44" s="1" t="n">
        <v>36</v>
      </c>
      <c r="F44" s="7" t="n">
        <v>1</v>
      </c>
      <c r="G44" s="9" t="n">
        <f aca="false">F44/SUM(F:F)</f>
        <v>0.0120481927710843</v>
      </c>
      <c r="H44" s="9" t="n">
        <f aca="false">D44/SUM($D:$D)</f>
        <v>0.00621390911373337</v>
      </c>
      <c r="I44" s="1" t="n">
        <f aca="false">IF(B44=B45,0,IF(B44=B43,D44+J43,D44))</f>
        <v>0</v>
      </c>
      <c r="J44" s="8" t="n">
        <f aca="false">IF(B44=B45,D44+J43,0)</f>
        <v>2516</v>
      </c>
      <c r="K44" s="9" t="n">
        <f aca="false">I44/SUM($I:$I)</f>
        <v>0</v>
      </c>
      <c r="L44" s="1" t="n">
        <f aca="false">IF(B44=B43,0,IF(B44=B45,1+M45,1))</f>
        <v>0</v>
      </c>
      <c r="M44" s="1" t="n">
        <f aca="false">IF(B44=B43,1+M45,0)</f>
        <v>4</v>
      </c>
      <c r="N44" s="1" t="n">
        <f aca="false">IF(A44=A43,0,IF(A44=A45,1+O45,1))</f>
        <v>0</v>
      </c>
      <c r="O44" s="1" t="n">
        <f aca="false">IF(A44=A43,1+O45,0)</f>
        <v>41</v>
      </c>
      <c r="Q44" s="1" t="str">
        <f aca="false">IF(OR(B44="Prologue",B44="Epilogue"),B44,"Chapter "&amp;B44)</f>
        <v>Chapter 19</v>
      </c>
      <c r="R44" s="1" t="str">
        <f aca="false">Q44</f>
        <v>Chapter 19</v>
      </c>
      <c r="S44" s="1" t="str">
        <f aca="false">"|-"&amp;CHAR(13)&amp;IF(AND(P44&lt;&gt;"",N44&lt;&gt;0),"| colspan="&amp;CHAR(34)&amp;4&amp;CHAR(34)&amp;" align="&amp;CHAR(34)&amp;"center"&amp;CHAR(34)&amp;" | '''"&amp;P44&amp;"'''"&amp;CHAR(13)&amp;"|-"&amp;CHAR(13),"")&amp;IF(L44&gt;1,"| rowspan="&amp;CHAR(34)&amp;L44&amp;CHAR(34)&amp;"| [[Summary:The Bands of Mourning#"&amp;Q44&amp;"|"&amp;R44&amp;"]] || ",IF(L44=1,"| [[Summary:The Bands of Mourning#"&amp;Q44&amp;"|"&amp;R44&amp;"]] || ","| "))&amp;"[["&amp;IF(C44="Dalinar Kholin (flashback)","Dalinar Kholin",C44)&amp;"]] "&amp;IF(C44="Dalinar Kholin (flashback)","(flashback)","")&amp;" || "&amp;TEXT(D44,"#,###")&amp;" || "&amp;ROUND(100*H44,2)&amp;"%"</f>
        <v>|-| [[Wayne]]  || 792 || 0.62%</v>
      </c>
    </row>
    <row r="45" customFormat="false" ht="15.75" hidden="false" customHeight="false" outlineLevel="0" collapsed="false">
      <c r="A45" s="6"/>
      <c r="B45" s="6" t="n">
        <v>19</v>
      </c>
      <c r="C45" s="7" t="s">
        <v>67</v>
      </c>
      <c r="D45" s="8" t="n">
        <v>816</v>
      </c>
      <c r="E45" s="1" t="n">
        <v>36</v>
      </c>
      <c r="F45" s="7" t="n">
        <v>1</v>
      </c>
      <c r="G45" s="9" t="n">
        <f aca="false">F45/SUM(F:F)</f>
        <v>0.0120481927710843</v>
      </c>
      <c r="H45" s="9" t="n">
        <f aca="false">D45/SUM($D:$D)</f>
        <v>0.00640220938990711</v>
      </c>
      <c r="I45" s="1" t="n">
        <f aca="false">IF(B45=B46,0,IF(B45=B44,D45+J44,D45))</f>
        <v>0</v>
      </c>
      <c r="J45" s="8" t="n">
        <f aca="false">IF(B45=B46,D45+J44,0)</f>
        <v>3332</v>
      </c>
      <c r="K45" s="9" t="n">
        <f aca="false">I45/SUM($I:$I)</f>
        <v>0</v>
      </c>
      <c r="L45" s="1" t="n">
        <f aca="false">IF(B45=B44,0,IF(B45=B46,1+M46,1))</f>
        <v>0</v>
      </c>
      <c r="M45" s="1" t="n">
        <f aca="false">IF(B45=B44,1+M46,0)</f>
        <v>3</v>
      </c>
      <c r="N45" s="1" t="n">
        <f aca="false">IF(A45=A44,0,IF(A45=A46,1+O46,1))</f>
        <v>0</v>
      </c>
      <c r="O45" s="1" t="n">
        <f aca="false">IF(A45=A44,1+O46,0)</f>
        <v>40</v>
      </c>
      <c r="Q45" s="1" t="str">
        <f aca="false">IF(OR(B45="Prologue",B45="Epilogue"),B45,"Chapter "&amp;B45)</f>
        <v>Chapter 19</v>
      </c>
      <c r="R45" s="1" t="str">
        <f aca="false">Q45</f>
        <v>Chapter 19</v>
      </c>
      <c r="S45" s="1" t="str">
        <f aca="false">"|-"&amp;CHAR(13)&amp;IF(AND(P45&lt;&gt;"",N45&lt;&gt;0),"| colspan="&amp;CHAR(34)&amp;4&amp;CHAR(34)&amp;" align="&amp;CHAR(34)&amp;"center"&amp;CHAR(34)&amp;" | '''"&amp;P45&amp;"'''"&amp;CHAR(13)&amp;"|-"&amp;CHAR(13),"")&amp;IF(L45&gt;1,"| rowspan="&amp;CHAR(34)&amp;L45&amp;CHAR(34)&amp;"| [[Summary:The Bands of Mourning#"&amp;Q45&amp;"|"&amp;R45&amp;"]] || ",IF(L45=1,"| [[Summary:The Bands of Mourning#"&amp;Q45&amp;"|"&amp;R45&amp;"]] || ","| "))&amp;"[["&amp;IF(C45="Dalinar Kholin (flashback)","Dalinar Kholin",C45)&amp;"]] "&amp;IF(C45="Dalinar Kholin (flashback)","(flashback)","")&amp;" || "&amp;TEXT(D45,"#,###")&amp;" || "&amp;ROUND(100*H45,2)&amp;"%"</f>
        <v>|-| [[Marasi]]  || 816 || 0.64%</v>
      </c>
    </row>
    <row r="46" customFormat="false" ht="15.75" hidden="false" customHeight="false" outlineLevel="0" collapsed="false">
      <c r="A46" s="6"/>
      <c r="B46" s="6" t="n">
        <v>19</v>
      </c>
      <c r="C46" s="7" t="s">
        <v>66</v>
      </c>
      <c r="D46" s="8" t="n">
        <v>408</v>
      </c>
      <c r="E46" s="1" t="n">
        <v>36</v>
      </c>
      <c r="F46" s="7" t="n">
        <v>1</v>
      </c>
      <c r="G46" s="9" t="n">
        <f aca="false">F46/SUM(F:F)</f>
        <v>0.0120481927710843</v>
      </c>
      <c r="H46" s="9" t="n">
        <f aca="false">D46/SUM($D:$D)</f>
        <v>0.00320110469495355</v>
      </c>
      <c r="I46" s="1" t="n">
        <f aca="false">IF(B46=B47,0,IF(B46=B45,D46+J45,D46))</f>
        <v>0</v>
      </c>
      <c r="J46" s="8" t="n">
        <f aca="false">IF(B46=B47,D46+J45,0)</f>
        <v>3740</v>
      </c>
      <c r="K46" s="9" t="n">
        <f aca="false">I46/SUM($I:$I)</f>
        <v>0</v>
      </c>
      <c r="L46" s="1" t="n">
        <f aca="false">IF(B46=B45,0,IF(B46=B47,1+M47,1))</f>
        <v>0</v>
      </c>
      <c r="M46" s="1" t="n">
        <f aca="false">IF(B46=B45,1+M47,0)</f>
        <v>2</v>
      </c>
      <c r="N46" s="1" t="n">
        <f aca="false">IF(A46=A45,0,IF(A46=A47,1+O47,1))</f>
        <v>0</v>
      </c>
      <c r="O46" s="1" t="n">
        <f aca="false">IF(A46=A45,1+O47,0)</f>
        <v>39</v>
      </c>
      <c r="Q46" s="1" t="str">
        <f aca="false">IF(OR(B46="Prologue",B46="Epilogue"),B46,"Chapter "&amp;B46)</f>
        <v>Chapter 19</v>
      </c>
      <c r="R46" s="1" t="str">
        <f aca="false">Q46</f>
        <v>Chapter 19</v>
      </c>
      <c r="S46" s="1" t="str">
        <f aca="false">"|-"&amp;CHAR(13)&amp;IF(AND(P46&lt;&gt;"",N46&lt;&gt;0),"| colspan="&amp;CHAR(34)&amp;4&amp;CHAR(34)&amp;" align="&amp;CHAR(34)&amp;"center"&amp;CHAR(34)&amp;" | '''"&amp;P46&amp;"'''"&amp;CHAR(13)&amp;"|-"&amp;CHAR(13),"")&amp;IF(L46&gt;1,"| rowspan="&amp;CHAR(34)&amp;L46&amp;CHAR(34)&amp;"| [[Summary:The Bands of Mourning#"&amp;Q46&amp;"|"&amp;R46&amp;"]] || ",IF(L46=1,"| [[Summary:The Bands of Mourning#"&amp;Q46&amp;"|"&amp;R46&amp;"]] || ","| "))&amp;"[["&amp;IF(C46="Dalinar Kholin (flashback)","Dalinar Kholin",C46)&amp;"]] "&amp;IF(C46="Dalinar Kholin (flashback)","(flashback)","")&amp;" || "&amp;TEXT(D46,"#,###")&amp;" || "&amp;ROUND(100*H46,2)&amp;"%"</f>
        <v>|-| [[Wax]]  || 408 || 0.32%</v>
      </c>
    </row>
    <row r="47" customFormat="false" ht="15.75" hidden="false" customHeight="false" outlineLevel="0" collapsed="false">
      <c r="A47" s="6"/>
      <c r="B47" s="6" t="n">
        <v>19</v>
      </c>
      <c r="C47" s="7" t="s">
        <v>67</v>
      </c>
      <c r="D47" s="8" t="n">
        <v>584</v>
      </c>
      <c r="E47" s="1" t="n">
        <v>36</v>
      </c>
      <c r="F47" s="7" t="n">
        <v>1</v>
      </c>
      <c r="G47" s="9" t="n">
        <f aca="false">F47/SUM(F:F)</f>
        <v>0.0120481927710843</v>
      </c>
      <c r="H47" s="9" t="n">
        <f aca="false">D47/SUM($D:$D)</f>
        <v>0.0045819733868943</v>
      </c>
      <c r="I47" s="8" t="n">
        <f aca="false">IF(B47=B48,0,IF(B47=B46,D47+J46,D47))</f>
        <v>4324</v>
      </c>
      <c r="J47" s="1" t="n">
        <f aca="false">IF(B47=B48,D47+J46,0)</f>
        <v>0</v>
      </c>
      <c r="K47" s="9" t="n">
        <f aca="false">I47/SUM($I:$I)</f>
        <v>0.0339254330906352</v>
      </c>
      <c r="L47" s="1" t="n">
        <f aca="false">IF(B47=B46,0,IF(B47=B48,1+M48,1))</f>
        <v>0</v>
      </c>
      <c r="M47" s="1" t="n">
        <f aca="false">IF(B47=B46,1+M48,0)</f>
        <v>1</v>
      </c>
      <c r="N47" s="1" t="n">
        <f aca="false">IF(A47=A46,0,IF(A47=A48,1+O48,1))</f>
        <v>0</v>
      </c>
      <c r="O47" s="1" t="n">
        <f aca="false">IF(A47=A46,1+O48,0)</f>
        <v>38</v>
      </c>
      <c r="Q47" s="1" t="str">
        <f aca="false">IF(OR(B47="Prologue",B47="Epilogue"),B47,"Chapter "&amp;B47)</f>
        <v>Chapter 19</v>
      </c>
      <c r="R47" s="1" t="str">
        <f aca="false">Q47</f>
        <v>Chapter 19</v>
      </c>
      <c r="S47" s="1" t="str">
        <f aca="false">"|-"&amp;CHAR(13)&amp;IF(AND(P47&lt;&gt;"",N47&lt;&gt;0),"| colspan="&amp;CHAR(34)&amp;4&amp;CHAR(34)&amp;" align="&amp;CHAR(34)&amp;"center"&amp;CHAR(34)&amp;" | '''"&amp;P47&amp;"'''"&amp;CHAR(13)&amp;"|-"&amp;CHAR(13),"")&amp;IF(L47&gt;1,"| rowspan="&amp;CHAR(34)&amp;L47&amp;CHAR(34)&amp;"| [[Summary:The Bands of Mourning#"&amp;Q47&amp;"|"&amp;R47&amp;"]] || ",IF(L47=1,"| [[Summary:The Bands of Mourning#"&amp;Q47&amp;"|"&amp;R47&amp;"]] || ","| "))&amp;"[["&amp;IF(C47="Dalinar Kholin (flashback)","Dalinar Kholin",C47)&amp;"]] "&amp;IF(C47="Dalinar Kholin (flashback)","(flashback)","")&amp;" || "&amp;TEXT(D47,"#,###")&amp;" || "&amp;ROUND(100*H47,2)&amp;"%"</f>
        <v>|-| [[Marasi]]  || 584 || 0.46%</v>
      </c>
    </row>
    <row r="48" customFormat="false" ht="15.75" hidden="false" customHeight="false" outlineLevel="0" collapsed="false">
      <c r="A48" s="6"/>
      <c r="B48" s="6" t="n">
        <v>20</v>
      </c>
      <c r="C48" s="7" t="s">
        <v>66</v>
      </c>
      <c r="D48" s="8" t="n">
        <v>1998</v>
      </c>
      <c r="E48" s="1" t="n">
        <v>36</v>
      </c>
      <c r="F48" s="7" t="n">
        <v>1</v>
      </c>
      <c r="G48" s="9" t="n">
        <f aca="false">F48/SUM(F:F)</f>
        <v>0.0120481927710843</v>
      </c>
      <c r="H48" s="9" t="n">
        <f aca="false">D48/SUM($D:$D)</f>
        <v>0.0156759979914637</v>
      </c>
      <c r="I48" s="1" t="n">
        <f aca="false">IF(B48=B49,0,IF(B48=B47,D48+J47,D48))</f>
        <v>0</v>
      </c>
      <c r="J48" s="8" t="n">
        <f aca="false">IF(B48=B49,D48+J47,0)</f>
        <v>1998</v>
      </c>
      <c r="K48" s="9" t="n">
        <f aca="false">I48/SUM($I:$I)</f>
        <v>0</v>
      </c>
      <c r="L48" s="1" t="n">
        <f aca="false">IF(B48=B47,0,IF(B48=B49,1+M49,1))</f>
        <v>4</v>
      </c>
      <c r="M48" s="1" t="n">
        <f aca="false">IF(B48=B47,1+M49,0)</f>
        <v>0</v>
      </c>
      <c r="N48" s="1" t="n">
        <f aca="false">IF(A48=A47,0,IF(A48=A49,1+O49,1))</f>
        <v>0</v>
      </c>
      <c r="O48" s="1" t="n">
        <f aca="false">IF(A48=A47,1+O49,0)</f>
        <v>37</v>
      </c>
      <c r="Q48" s="1" t="str">
        <f aca="false">IF(OR(B48="Prologue",B48="Epilogue"),B48,"Chapter "&amp;B48)</f>
        <v>Chapter 20</v>
      </c>
      <c r="R48" s="1" t="str">
        <f aca="false">Q48</f>
        <v>Chapter 20</v>
      </c>
      <c r="S48" s="1" t="str">
        <f aca="false">"|-"&amp;CHAR(13)&amp;IF(AND(P48&lt;&gt;"",N48&lt;&gt;0),"| colspan="&amp;CHAR(34)&amp;4&amp;CHAR(34)&amp;" align="&amp;CHAR(34)&amp;"center"&amp;CHAR(34)&amp;" | '''"&amp;P48&amp;"'''"&amp;CHAR(13)&amp;"|-"&amp;CHAR(13),"")&amp;IF(L48&gt;1,"| rowspan="&amp;CHAR(34)&amp;L48&amp;CHAR(34)&amp;"| [[Summary:The Bands of Mourning#"&amp;Q48&amp;"|"&amp;R48&amp;"]] || ",IF(L48=1,"| [[Summary:The Bands of Mourning#"&amp;Q48&amp;"|"&amp;R48&amp;"]] || ","| "))&amp;"[["&amp;IF(C48="Dalinar Kholin (flashback)","Dalinar Kholin",C48)&amp;"]] "&amp;IF(C48="Dalinar Kholin (flashback)","(flashback)","")&amp;" || "&amp;TEXT(D48,"#,###")&amp;" || "&amp;ROUND(100*H48,2)&amp;"%"</f>
        <v>|-| rowspan="4"| [[Summary:The Bands of Mourning#Chapter 20|Chapter 20]] || [[Wax]]  || 1,998 || 1.57%</v>
      </c>
    </row>
    <row r="49" customFormat="false" ht="15.75" hidden="false" customHeight="false" outlineLevel="0" collapsed="false">
      <c r="A49" s="6"/>
      <c r="B49" s="6" t="n">
        <v>20</v>
      </c>
      <c r="C49" s="7" t="s">
        <v>67</v>
      </c>
      <c r="D49" s="8" t="n">
        <v>831</v>
      </c>
      <c r="E49" s="1" t="n">
        <v>36</v>
      </c>
      <c r="F49" s="7" t="n">
        <v>1</v>
      </c>
      <c r="G49" s="9" t="n">
        <f aca="false">F49/SUM(F:F)</f>
        <v>0.0120481927710843</v>
      </c>
      <c r="H49" s="9" t="n">
        <f aca="false">D49/SUM($D:$D)</f>
        <v>0.00651989706251569</v>
      </c>
      <c r="I49" s="1" t="n">
        <f aca="false">IF(B49=B50,0,IF(B49=B48,D49+J48,D49))</f>
        <v>0</v>
      </c>
      <c r="J49" s="8" t="n">
        <f aca="false">IF(B49=B50,D49+J48,0)</f>
        <v>2829</v>
      </c>
      <c r="K49" s="9" t="n">
        <f aca="false">I49/SUM($I:$I)</f>
        <v>0</v>
      </c>
      <c r="L49" s="1" t="n">
        <f aca="false">IF(B49=B48,0,IF(B49=B50,1+M50,1))</f>
        <v>0</v>
      </c>
      <c r="M49" s="1" t="n">
        <f aca="false">IF(B49=B48,1+M50,0)</f>
        <v>3</v>
      </c>
      <c r="N49" s="1" t="n">
        <f aca="false">IF(A49=A48,0,IF(A49=A50,1+O50,1))</f>
        <v>0</v>
      </c>
      <c r="O49" s="1" t="n">
        <f aca="false">IF(A49=A48,1+O50,0)</f>
        <v>36</v>
      </c>
      <c r="Q49" s="1" t="str">
        <f aca="false">IF(OR(B49="Prologue",B49="Epilogue"),B49,"Chapter "&amp;B49)</f>
        <v>Chapter 20</v>
      </c>
      <c r="R49" s="1" t="str">
        <f aca="false">Q49</f>
        <v>Chapter 20</v>
      </c>
      <c r="S49" s="1" t="str">
        <f aca="false">"|-"&amp;CHAR(13)&amp;IF(AND(P49&lt;&gt;"",N49&lt;&gt;0),"| colspan="&amp;CHAR(34)&amp;4&amp;CHAR(34)&amp;" align="&amp;CHAR(34)&amp;"center"&amp;CHAR(34)&amp;" | '''"&amp;P49&amp;"'''"&amp;CHAR(13)&amp;"|-"&amp;CHAR(13),"")&amp;IF(L49&gt;1,"| rowspan="&amp;CHAR(34)&amp;L49&amp;CHAR(34)&amp;"| [[Summary:The Bands of Mourning#"&amp;Q49&amp;"|"&amp;R49&amp;"]] || ",IF(L49=1,"| [[Summary:The Bands of Mourning#"&amp;Q49&amp;"|"&amp;R49&amp;"]] || ","| "))&amp;"[["&amp;IF(C49="Dalinar Kholin (flashback)","Dalinar Kholin",C49)&amp;"]] "&amp;IF(C49="Dalinar Kholin (flashback)","(flashback)","")&amp;" || "&amp;TEXT(D49,"#,###")&amp;" || "&amp;ROUND(100*H49,2)&amp;"%"</f>
        <v>|-| [[Marasi]]  || 831 || 0.65%</v>
      </c>
    </row>
    <row r="50" customFormat="false" ht="15.75" hidden="false" customHeight="false" outlineLevel="0" collapsed="false">
      <c r="A50" s="6"/>
      <c r="B50" s="6" t="n">
        <v>20</v>
      </c>
      <c r="C50" s="7" t="s">
        <v>66</v>
      </c>
      <c r="D50" s="8" t="n">
        <v>671</v>
      </c>
      <c r="E50" s="1" t="n">
        <v>36</v>
      </c>
      <c r="F50" s="7" t="n">
        <v>1</v>
      </c>
      <c r="G50" s="9" t="n">
        <f aca="false">F50/SUM(F:F)</f>
        <v>0.0120481927710843</v>
      </c>
      <c r="H50" s="9" t="n">
        <f aca="false">D50/SUM($D:$D)</f>
        <v>0.0052645618880241</v>
      </c>
      <c r="I50" s="1" t="n">
        <f aca="false">IF(B50=B51,0,IF(B50=B49,D50+J49,D50))</f>
        <v>0</v>
      </c>
      <c r="J50" s="8" t="n">
        <f aca="false">IF(B50=B51,D50+J49,0)</f>
        <v>3500</v>
      </c>
      <c r="K50" s="9" t="n">
        <f aca="false">I50/SUM($I:$I)</f>
        <v>0</v>
      </c>
      <c r="L50" s="1" t="n">
        <f aca="false">IF(B50=B49,0,IF(B50=B51,1+M51,1))</f>
        <v>0</v>
      </c>
      <c r="M50" s="1" t="n">
        <f aca="false">IF(B50=B49,1+M51,0)</f>
        <v>2</v>
      </c>
      <c r="N50" s="1" t="n">
        <f aca="false">IF(A50=A49,0,IF(A50=A51,1+O51,1))</f>
        <v>0</v>
      </c>
      <c r="O50" s="1" t="n">
        <f aca="false">IF(A50=A49,1+O51,0)</f>
        <v>35</v>
      </c>
      <c r="Q50" s="1" t="str">
        <f aca="false">IF(OR(B50="Prologue",B50="Epilogue"),B50,"Chapter "&amp;B50)</f>
        <v>Chapter 20</v>
      </c>
      <c r="R50" s="1" t="str">
        <f aca="false">Q50</f>
        <v>Chapter 20</v>
      </c>
      <c r="S50" s="1" t="str">
        <f aca="false">"|-"&amp;CHAR(13)&amp;IF(AND(P50&lt;&gt;"",N50&lt;&gt;0),"| colspan="&amp;CHAR(34)&amp;4&amp;CHAR(34)&amp;" align="&amp;CHAR(34)&amp;"center"&amp;CHAR(34)&amp;" | '''"&amp;P50&amp;"'''"&amp;CHAR(13)&amp;"|-"&amp;CHAR(13),"")&amp;IF(L50&gt;1,"| rowspan="&amp;CHAR(34)&amp;L50&amp;CHAR(34)&amp;"| [[Summary:The Bands of Mourning#"&amp;Q50&amp;"|"&amp;R50&amp;"]] || ",IF(L50=1,"| [[Summary:The Bands of Mourning#"&amp;Q50&amp;"|"&amp;R50&amp;"]] || ","| "))&amp;"[["&amp;IF(C50="Dalinar Kholin (flashback)","Dalinar Kholin",C50)&amp;"]] "&amp;IF(C50="Dalinar Kholin (flashback)","(flashback)","")&amp;" || "&amp;TEXT(D50,"#,###")&amp;" || "&amp;ROUND(100*H50,2)&amp;"%"</f>
        <v>|-| [[Wax]]  || 671 || 0.53%</v>
      </c>
    </row>
    <row r="51" customFormat="false" ht="15.75" hidden="false" customHeight="false" outlineLevel="0" collapsed="false">
      <c r="A51" s="6"/>
      <c r="B51" s="6" t="n">
        <v>20</v>
      </c>
      <c r="C51" s="7" t="s">
        <v>67</v>
      </c>
      <c r="D51" s="8" t="n">
        <v>1586</v>
      </c>
      <c r="E51" s="1" t="n">
        <v>36</v>
      </c>
      <c r="F51" s="7" t="n">
        <v>1</v>
      </c>
      <c r="G51" s="9" t="n">
        <f aca="false">F51/SUM(F:F)</f>
        <v>0.0120481927710843</v>
      </c>
      <c r="H51" s="9" t="n">
        <f aca="false">D51/SUM($D:$D)</f>
        <v>0.0124435099171479</v>
      </c>
      <c r="I51" s="8" t="n">
        <f aca="false">IF(B51=B52,0,IF(B51=B50,D51+J50,D51))</f>
        <v>5086</v>
      </c>
      <c r="J51" s="1" t="n">
        <f aca="false">IF(B51=B52,D51+J50,0)</f>
        <v>0</v>
      </c>
      <c r="K51" s="9" t="n">
        <f aca="false">I51/SUM($I:$I)</f>
        <v>0.0399039668591514</v>
      </c>
      <c r="L51" s="1" t="n">
        <f aca="false">IF(B51=B50,0,IF(B51=B52,1+M52,1))</f>
        <v>0</v>
      </c>
      <c r="M51" s="1" t="n">
        <f aca="false">IF(B51=B50,1+M52,0)</f>
        <v>1</v>
      </c>
      <c r="N51" s="1" t="n">
        <f aca="false">IF(A51=A50,0,IF(A51=A52,1+O52,1))</f>
        <v>0</v>
      </c>
      <c r="O51" s="1" t="n">
        <f aca="false">IF(A51=A50,1+O52,0)</f>
        <v>34</v>
      </c>
      <c r="Q51" s="1" t="str">
        <f aca="false">IF(OR(B51="Prologue",B51="Epilogue"),B51,"Chapter "&amp;B51)</f>
        <v>Chapter 20</v>
      </c>
      <c r="R51" s="1" t="str">
        <f aca="false">Q51</f>
        <v>Chapter 20</v>
      </c>
      <c r="S51" s="1" t="str">
        <f aca="false">"|-"&amp;CHAR(13)&amp;IF(AND(P51&lt;&gt;"",N51&lt;&gt;0),"| colspan="&amp;CHAR(34)&amp;4&amp;CHAR(34)&amp;" align="&amp;CHAR(34)&amp;"center"&amp;CHAR(34)&amp;" | '''"&amp;P51&amp;"'''"&amp;CHAR(13)&amp;"|-"&amp;CHAR(13),"")&amp;IF(L51&gt;1,"| rowspan="&amp;CHAR(34)&amp;L51&amp;CHAR(34)&amp;"| [[Summary:The Bands of Mourning#"&amp;Q51&amp;"|"&amp;R51&amp;"]] || ",IF(L51=1,"| [[Summary:The Bands of Mourning#"&amp;Q51&amp;"|"&amp;R51&amp;"]] || ","| "))&amp;"[["&amp;IF(C51="Dalinar Kholin (flashback)","Dalinar Kholin",C51)&amp;"]] "&amp;IF(C51="Dalinar Kholin (flashback)","(flashback)","")&amp;" || "&amp;TEXT(D51,"#,###")&amp;" || "&amp;ROUND(100*H51,2)&amp;"%"</f>
        <v>|-| [[Marasi]]  || 1,586 || 1.24%</v>
      </c>
    </row>
    <row r="52" customFormat="false" ht="15.75" hidden="false" customHeight="false" outlineLevel="0" collapsed="false">
      <c r="A52" s="6"/>
      <c r="B52" s="6" t="n">
        <v>21</v>
      </c>
      <c r="C52" s="7" t="s">
        <v>66</v>
      </c>
      <c r="D52" s="8" t="n">
        <v>1710</v>
      </c>
      <c r="E52" s="1" t="n">
        <v>36</v>
      </c>
      <c r="F52" s="7" t="n">
        <v>1</v>
      </c>
      <c r="G52" s="9" t="n">
        <f aca="false">F52/SUM(F:F)</f>
        <v>0.0120481927710843</v>
      </c>
      <c r="H52" s="9" t="n">
        <f aca="false">D52/SUM($D:$D)</f>
        <v>0.0134163946773789</v>
      </c>
      <c r="I52" s="1" t="n">
        <f aca="false">IF(B52=B53,0,IF(B52=B51,D52+J51,D52))</f>
        <v>0</v>
      </c>
      <c r="J52" s="8" t="n">
        <f aca="false">IF(B52=B53,D52+J51,0)</f>
        <v>1710</v>
      </c>
      <c r="K52" s="9" t="n">
        <f aca="false">I52/SUM($I:$I)</f>
        <v>0</v>
      </c>
      <c r="L52" s="1" t="n">
        <f aca="false">IF(B52=B51,0,IF(B52=B53,1+M53,1))</f>
        <v>2</v>
      </c>
      <c r="M52" s="1" t="n">
        <f aca="false">IF(B52=B51,1+M53,0)</f>
        <v>0</v>
      </c>
      <c r="N52" s="1" t="n">
        <f aca="false">IF(A52=A51,0,IF(A52=A53,1+O53,1))</f>
        <v>0</v>
      </c>
      <c r="O52" s="1" t="n">
        <f aca="false">IF(A52=A51,1+O53,0)</f>
        <v>33</v>
      </c>
      <c r="Q52" s="1" t="str">
        <f aca="false">IF(OR(B52="Prologue",B52="Epilogue"),B52,"Chapter "&amp;B52)</f>
        <v>Chapter 21</v>
      </c>
      <c r="R52" s="1" t="str">
        <f aca="false">Q52</f>
        <v>Chapter 21</v>
      </c>
      <c r="S52" s="1" t="str">
        <f aca="false">"|-"&amp;CHAR(13)&amp;IF(AND(P52&lt;&gt;"",N52&lt;&gt;0),"| colspan="&amp;CHAR(34)&amp;4&amp;CHAR(34)&amp;" align="&amp;CHAR(34)&amp;"center"&amp;CHAR(34)&amp;" | '''"&amp;P52&amp;"'''"&amp;CHAR(13)&amp;"|-"&amp;CHAR(13),"")&amp;IF(L52&gt;1,"| rowspan="&amp;CHAR(34)&amp;L52&amp;CHAR(34)&amp;"| [[Summary:The Bands of Mourning#"&amp;Q52&amp;"|"&amp;R52&amp;"]] || ",IF(L52=1,"| [[Summary:The Bands of Mourning#"&amp;Q52&amp;"|"&amp;R52&amp;"]] || ","| "))&amp;"[["&amp;IF(C52="Dalinar Kholin (flashback)","Dalinar Kholin",C52)&amp;"]] "&amp;IF(C52="Dalinar Kholin (flashback)","(flashback)","")&amp;" || "&amp;TEXT(D52,"#,###")&amp;" || "&amp;ROUND(100*H52,2)&amp;"%"</f>
        <v>|-| rowspan="2"| [[Summary:The Bands of Mourning#Chapter 21|Chapter 21]] || [[Wax]]  || 1,710 || 1.34%</v>
      </c>
    </row>
    <row r="53" customFormat="false" ht="15.75" hidden="false" customHeight="false" outlineLevel="0" collapsed="false">
      <c r="A53" s="6"/>
      <c r="B53" s="6" t="n">
        <v>21</v>
      </c>
      <c r="C53" s="7" t="s">
        <v>67</v>
      </c>
      <c r="D53" s="8" t="n">
        <v>3641</v>
      </c>
      <c r="E53" s="1" t="n">
        <v>36</v>
      </c>
      <c r="F53" s="7" t="n">
        <v>1</v>
      </c>
      <c r="G53" s="9" t="n">
        <f aca="false">F53/SUM(F:F)</f>
        <v>0.0120481927710843</v>
      </c>
      <c r="H53" s="9" t="n">
        <f aca="false">D53/SUM($D:$D)</f>
        <v>0.0285667210645242</v>
      </c>
      <c r="I53" s="8" t="n">
        <f aca="false">IF(B53=B54,0,IF(B53=B52,D53+J52,D53))</f>
        <v>5351</v>
      </c>
      <c r="J53" s="1" t="n">
        <f aca="false">IF(B53=B54,D53+J52,0)</f>
        <v>0</v>
      </c>
      <c r="K53" s="9" t="n">
        <f aca="false">I53/SUM($I:$I)</f>
        <v>0.0419831157419031</v>
      </c>
      <c r="L53" s="1" t="n">
        <f aca="false">IF(B53=B52,0,IF(B53=B54,1+M54,1))</f>
        <v>0</v>
      </c>
      <c r="M53" s="1" t="n">
        <f aca="false">IF(B53=B52,1+M54,0)</f>
        <v>1</v>
      </c>
      <c r="N53" s="1" t="n">
        <f aca="false">IF(A53=A52,0,IF(A53=A54,1+O54,1))</f>
        <v>0</v>
      </c>
      <c r="O53" s="1" t="n">
        <f aca="false">IF(A53=A52,1+O54,0)</f>
        <v>32</v>
      </c>
      <c r="Q53" s="1" t="str">
        <f aca="false">IF(OR(B53="Prologue",B53="Epilogue"),B53,"Chapter "&amp;B53)</f>
        <v>Chapter 21</v>
      </c>
      <c r="R53" s="1" t="str">
        <f aca="false">Q53</f>
        <v>Chapter 21</v>
      </c>
      <c r="S53" s="1" t="str">
        <f aca="false">"|-"&amp;CHAR(13)&amp;IF(AND(P53&lt;&gt;"",N53&lt;&gt;0),"| colspan="&amp;CHAR(34)&amp;4&amp;CHAR(34)&amp;" align="&amp;CHAR(34)&amp;"center"&amp;CHAR(34)&amp;" | '''"&amp;P53&amp;"'''"&amp;CHAR(13)&amp;"|-"&amp;CHAR(13),"")&amp;IF(L53&gt;1,"| rowspan="&amp;CHAR(34)&amp;L53&amp;CHAR(34)&amp;"| [[Summary:The Bands of Mourning#"&amp;Q53&amp;"|"&amp;R53&amp;"]] || ",IF(L53=1,"| [[Summary:The Bands of Mourning#"&amp;Q53&amp;"|"&amp;R53&amp;"]] || ","| "))&amp;"[["&amp;IF(C53="Dalinar Kholin (flashback)","Dalinar Kholin",C53)&amp;"]] "&amp;IF(C53="Dalinar Kholin (flashback)","(flashback)","")&amp;" || "&amp;TEXT(D53,"#,###")&amp;" || "&amp;ROUND(100*H53,2)&amp;"%"</f>
        <v>|-| [[Marasi]]  || 3,641 || 2.86%</v>
      </c>
    </row>
    <row r="54" customFormat="false" ht="15.75" hidden="false" customHeight="false" outlineLevel="0" collapsed="false">
      <c r="A54" s="6"/>
      <c r="B54" s="6" t="n">
        <v>22</v>
      </c>
      <c r="C54" s="7" t="s">
        <v>67</v>
      </c>
      <c r="D54" s="8" t="n">
        <v>2809</v>
      </c>
      <c r="E54" s="1" t="n">
        <v>36</v>
      </c>
      <c r="F54" s="7" t="n">
        <v>1</v>
      </c>
      <c r="G54" s="9" t="n">
        <f aca="false">F54/SUM(F:F)</f>
        <v>0.0120481927710843</v>
      </c>
      <c r="H54" s="9" t="n">
        <f aca="false">D54/SUM($D:$D)</f>
        <v>0.022038978157168</v>
      </c>
      <c r="I54" s="8" t="n">
        <f aca="false">IF(B54=B55,0,IF(B54=B53,D54+J53,D54))</f>
        <v>2809</v>
      </c>
      <c r="J54" s="1" t="n">
        <f aca="false">IF(B54=B55,D54+J53,0)</f>
        <v>0</v>
      </c>
      <c r="K54" s="9" t="n">
        <f aca="false">I54/SUM($I:$I)</f>
        <v>0.022038978157168</v>
      </c>
      <c r="L54" s="1" t="n">
        <f aca="false">IF(B54=B53,0,IF(B54=B55,1+M55,1))</f>
        <v>1</v>
      </c>
      <c r="M54" s="1" t="n">
        <f aca="false">IF(B54=B53,1+M55,0)</f>
        <v>0</v>
      </c>
      <c r="N54" s="1" t="n">
        <f aca="false">IF(A54=A53,0,IF(A54=A55,1+O55,1))</f>
        <v>0</v>
      </c>
      <c r="O54" s="1" t="n">
        <f aca="false">IF(A54=A53,1+O55,0)</f>
        <v>31</v>
      </c>
      <c r="Q54" s="1" t="str">
        <f aca="false">IF(OR(B54="Prologue",B54="Epilogue"),B54,"Chapter "&amp;B54)</f>
        <v>Chapter 22</v>
      </c>
      <c r="R54" s="1" t="str">
        <f aca="false">Q54</f>
        <v>Chapter 22</v>
      </c>
      <c r="S54" s="1" t="str">
        <f aca="false">"|-"&amp;CHAR(13)&amp;IF(AND(P54&lt;&gt;"",N54&lt;&gt;0),"| colspan="&amp;CHAR(34)&amp;4&amp;CHAR(34)&amp;" align="&amp;CHAR(34)&amp;"center"&amp;CHAR(34)&amp;" | '''"&amp;P54&amp;"'''"&amp;CHAR(13)&amp;"|-"&amp;CHAR(13),"")&amp;IF(L54&gt;1,"| rowspan="&amp;CHAR(34)&amp;L54&amp;CHAR(34)&amp;"| [[Summary:The Bands of Mourning#"&amp;Q54&amp;"|"&amp;R54&amp;"]] || ",IF(L54=1,"| [[Summary:The Bands of Mourning#"&amp;Q54&amp;"|"&amp;R54&amp;"]] || ","| "))&amp;"[["&amp;IF(C54="Dalinar Kholin (flashback)","Dalinar Kholin",C54)&amp;"]] "&amp;IF(C54="Dalinar Kholin (flashback)","(flashback)","")&amp;" || "&amp;TEXT(D54,"#,###")&amp;" || "&amp;ROUND(100*H54,2)&amp;"%"</f>
        <v>|-| [[Summary:The Bands of Mourning#Chapter 22|Chapter 22]] || [[Marasi]]  || 2,809 || 2.2%</v>
      </c>
    </row>
    <row r="55" customFormat="false" ht="15.75" hidden="false" customHeight="false" outlineLevel="0" collapsed="false">
      <c r="A55" s="6"/>
      <c r="B55" s="6" t="n">
        <v>23</v>
      </c>
      <c r="C55" s="7" t="s">
        <v>68</v>
      </c>
      <c r="D55" s="8" t="n">
        <v>4352</v>
      </c>
      <c r="E55" s="1" t="n">
        <v>36</v>
      </c>
      <c r="F55" s="7" t="n">
        <v>1</v>
      </c>
      <c r="G55" s="9" t="n">
        <f aca="false">F55/SUM(F:F)</f>
        <v>0.0120481927710843</v>
      </c>
      <c r="H55" s="9" t="n">
        <f aca="false">D55/SUM($D:$D)</f>
        <v>0.0341451167461712</v>
      </c>
      <c r="I55" s="8" t="n">
        <f aca="false">IF(B55=B56,0,IF(B55=B54,D55+J54,D55))</f>
        <v>4352</v>
      </c>
      <c r="J55" s="1" t="n">
        <f aca="false">IF(B55=B56,D55+J54,0)</f>
        <v>0</v>
      </c>
      <c r="K55" s="9" t="n">
        <f aca="false">I55/SUM($I:$I)</f>
        <v>0.0341451167461712</v>
      </c>
      <c r="L55" s="1" t="n">
        <f aca="false">IF(B55=B54,0,IF(B55=B56,1+M56,1))</f>
        <v>1</v>
      </c>
      <c r="M55" s="1" t="n">
        <f aca="false">IF(B55=B54,1+M56,0)</f>
        <v>0</v>
      </c>
      <c r="N55" s="1" t="n">
        <f aca="false">IF(A55=A54,0,IF(A55=A56,1+O56,1))</f>
        <v>0</v>
      </c>
      <c r="O55" s="1" t="n">
        <f aca="false">IF(A55=A54,1+O56,0)</f>
        <v>30</v>
      </c>
      <c r="Q55" s="1" t="str">
        <f aca="false">IF(OR(B55="Prologue",B55="Epilogue"),B55,"Chapter "&amp;B55)</f>
        <v>Chapter 23</v>
      </c>
      <c r="R55" s="1" t="str">
        <f aca="false">Q55</f>
        <v>Chapter 23</v>
      </c>
      <c r="S55" s="1" t="str">
        <f aca="false">"|-"&amp;CHAR(13)&amp;IF(AND(P55&lt;&gt;"",N55&lt;&gt;0),"| colspan="&amp;CHAR(34)&amp;4&amp;CHAR(34)&amp;" align="&amp;CHAR(34)&amp;"center"&amp;CHAR(34)&amp;" | '''"&amp;P55&amp;"'''"&amp;CHAR(13)&amp;"|-"&amp;CHAR(13),"")&amp;IF(L55&gt;1,"| rowspan="&amp;CHAR(34)&amp;L55&amp;CHAR(34)&amp;"| [[Summary:The Bands of Mourning#"&amp;Q55&amp;"|"&amp;R55&amp;"]] || ",IF(L55=1,"| [[Summary:The Bands of Mourning#"&amp;Q55&amp;"|"&amp;R55&amp;"]] || ","| "))&amp;"[["&amp;IF(C55="Dalinar Kholin (flashback)","Dalinar Kholin",C55)&amp;"]] "&amp;IF(C55="Dalinar Kholin (flashback)","(flashback)","")&amp;" || "&amp;TEXT(D55,"#,###")&amp;" || "&amp;ROUND(100*H55,2)&amp;"%"</f>
        <v>|-| [[Summary:The Bands of Mourning#Chapter 23|Chapter 23]] || [[Wayne]]  || 4,352 || 3.41%</v>
      </c>
    </row>
    <row r="56" customFormat="false" ht="15.75" hidden="false" customHeight="false" outlineLevel="0" collapsed="false">
      <c r="A56" s="6"/>
      <c r="B56" s="6" t="n">
        <v>24</v>
      </c>
      <c r="C56" s="7" t="s">
        <v>67</v>
      </c>
      <c r="D56" s="8" t="n">
        <v>1576</v>
      </c>
      <c r="E56" s="1" t="n">
        <v>36</v>
      </c>
      <c r="F56" s="7" t="n">
        <v>1</v>
      </c>
      <c r="G56" s="9" t="n">
        <f aca="false">F56/SUM(F:F)</f>
        <v>0.0120481927710843</v>
      </c>
      <c r="H56" s="9" t="n">
        <f aca="false">D56/SUM($D:$D)</f>
        <v>0.0123650514687422</v>
      </c>
      <c r="I56" s="1" t="n">
        <f aca="false">IF(B56=B57,0,IF(B56=B55,D56+J55,D56))</f>
        <v>0</v>
      </c>
      <c r="J56" s="8" t="n">
        <f aca="false">IF(B56=B57,D56+J55,0)</f>
        <v>1576</v>
      </c>
      <c r="K56" s="9" t="n">
        <f aca="false">I56/SUM($I:$I)</f>
        <v>0</v>
      </c>
      <c r="L56" s="1" t="n">
        <f aca="false">IF(B56=B55,0,IF(B56=B57,1+M57,1))</f>
        <v>2</v>
      </c>
      <c r="M56" s="1" t="n">
        <f aca="false">IF(B56=B55,1+M57,0)</f>
        <v>0</v>
      </c>
      <c r="N56" s="1" t="n">
        <f aca="false">IF(A56=A55,0,IF(A56=A57,1+O57,1))</f>
        <v>0</v>
      </c>
      <c r="O56" s="1" t="n">
        <f aca="false">IF(A56=A55,1+O57,0)</f>
        <v>29</v>
      </c>
      <c r="Q56" s="1" t="str">
        <f aca="false">IF(OR(B56="Prologue",B56="Epilogue"),B56,"Chapter "&amp;B56)</f>
        <v>Chapter 24</v>
      </c>
      <c r="R56" s="1" t="str">
        <f aca="false">Q56</f>
        <v>Chapter 24</v>
      </c>
      <c r="S56" s="1" t="str">
        <f aca="false">"|-"&amp;CHAR(13)&amp;IF(AND(P56&lt;&gt;"",N56&lt;&gt;0),"| colspan="&amp;CHAR(34)&amp;4&amp;CHAR(34)&amp;" align="&amp;CHAR(34)&amp;"center"&amp;CHAR(34)&amp;" | '''"&amp;P56&amp;"'''"&amp;CHAR(13)&amp;"|-"&amp;CHAR(13),"")&amp;IF(L56&gt;1,"| rowspan="&amp;CHAR(34)&amp;L56&amp;CHAR(34)&amp;"| [[Summary:The Bands of Mourning#"&amp;Q56&amp;"|"&amp;R56&amp;"]] || ",IF(L56=1,"| [[Summary:The Bands of Mourning#"&amp;Q56&amp;"|"&amp;R56&amp;"]] || ","| "))&amp;"[["&amp;IF(C56="Dalinar Kholin (flashback)","Dalinar Kholin",C56)&amp;"]] "&amp;IF(C56="Dalinar Kholin (flashback)","(flashback)","")&amp;" || "&amp;TEXT(D56,"#,###")&amp;" || "&amp;ROUND(100*H56,2)&amp;"%"</f>
        <v>|-| rowspan="2"| [[Summary:The Bands of Mourning#Chapter 24|Chapter 24]] || [[Marasi]]  || 1,576 || 1.24%</v>
      </c>
    </row>
    <row r="57" customFormat="false" ht="15.75" hidden="false" customHeight="false" outlineLevel="0" collapsed="false">
      <c r="A57" s="6"/>
      <c r="B57" s="6" t="n">
        <v>24</v>
      </c>
      <c r="C57" s="7" t="s">
        <v>66</v>
      </c>
      <c r="D57" s="8" t="n">
        <v>1725</v>
      </c>
      <c r="E57" s="1" t="n">
        <v>36</v>
      </c>
      <c r="F57" s="7" t="n">
        <v>1</v>
      </c>
      <c r="G57" s="9" t="n">
        <f aca="false">F57/SUM(F:F)</f>
        <v>0.0120481927710843</v>
      </c>
      <c r="H57" s="9" t="n">
        <f aca="false">D57/SUM($D:$D)</f>
        <v>0.0135340823499874</v>
      </c>
      <c r="I57" s="8" t="n">
        <f aca="false">IF(B57=B58,0,IF(B57=B56,D57+J56,D57))</f>
        <v>3301</v>
      </c>
      <c r="J57" s="1" t="n">
        <f aca="false">IF(B57=B58,D57+J56,0)</f>
        <v>0</v>
      </c>
      <c r="K57" s="9" t="n">
        <f aca="false">I57/SUM($I:$I)</f>
        <v>0.0258991338187296</v>
      </c>
      <c r="L57" s="1" t="n">
        <f aca="false">IF(B57=B56,0,IF(B57=B58,1+M58,1))</f>
        <v>0</v>
      </c>
      <c r="M57" s="1" t="n">
        <f aca="false">IF(B57=B56,1+M58,0)</f>
        <v>1</v>
      </c>
      <c r="N57" s="1" t="n">
        <f aca="false">IF(A57=A56,0,IF(A57=A58,1+O58,1))</f>
        <v>0</v>
      </c>
      <c r="O57" s="1" t="n">
        <f aca="false">IF(A57=A56,1+O58,0)</f>
        <v>28</v>
      </c>
      <c r="Q57" s="1" t="str">
        <f aca="false">IF(OR(B57="Prologue",B57="Epilogue"),B57,"Chapter "&amp;B57)</f>
        <v>Chapter 24</v>
      </c>
      <c r="R57" s="1" t="str">
        <f aca="false">Q57</f>
        <v>Chapter 24</v>
      </c>
      <c r="S57" s="1" t="str">
        <f aca="false">"|-"&amp;CHAR(13)&amp;IF(AND(P57&lt;&gt;"",N57&lt;&gt;0),"| colspan="&amp;CHAR(34)&amp;4&amp;CHAR(34)&amp;" align="&amp;CHAR(34)&amp;"center"&amp;CHAR(34)&amp;" | '''"&amp;P57&amp;"'''"&amp;CHAR(13)&amp;"|-"&amp;CHAR(13),"")&amp;IF(L57&gt;1,"| rowspan="&amp;CHAR(34)&amp;L57&amp;CHAR(34)&amp;"| [[Summary:The Bands of Mourning#"&amp;Q57&amp;"|"&amp;R57&amp;"]] || ",IF(L57=1,"| [[Summary:The Bands of Mourning#"&amp;Q57&amp;"|"&amp;R57&amp;"]] || ","| "))&amp;"[["&amp;IF(C57="Dalinar Kholin (flashback)","Dalinar Kholin",C57)&amp;"]] "&amp;IF(C57="Dalinar Kholin (flashback)","(flashback)","")&amp;" || "&amp;TEXT(D57,"#,###")&amp;" || "&amp;ROUND(100*H57,2)&amp;"%"</f>
        <v>|-| [[Wax]]  || 1,725 || 1.35%</v>
      </c>
    </row>
    <row r="58" customFormat="false" ht="15.75" hidden="false" customHeight="false" outlineLevel="0" collapsed="false">
      <c r="A58" s="6"/>
      <c r="B58" s="6" t="n">
        <v>25</v>
      </c>
      <c r="C58" s="7" t="s">
        <v>66</v>
      </c>
      <c r="D58" s="8" t="n">
        <v>2420</v>
      </c>
      <c r="E58" s="1" t="n">
        <v>36</v>
      </c>
      <c r="F58" s="7" t="n">
        <v>1</v>
      </c>
      <c r="G58" s="9" t="n">
        <f aca="false">F58/SUM(F:F)</f>
        <v>0.0120481927710843</v>
      </c>
      <c r="H58" s="9" t="n">
        <f aca="false">D58/SUM($D:$D)</f>
        <v>0.0189869445141853</v>
      </c>
      <c r="I58" s="8" t="n">
        <f aca="false">IF(B58=B59,0,IF(B58=B57,D58+J57,D58))</f>
        <v>2420</v>
      </c>
      <c r="J58" s="1" t="n">
        <f aca="false">IF(B58=B59,D58+J57,0)</f>
        <v>0</v>
      </c>
      <c r="K58" s="9" t="n">
        <f aca="false">I58/SUM($I:$I)</f>
        <v>0.0189869445141853</v>
      </c>
      <c r="L58" s="1" t="n">
        <f aca="false">IF(B58=B57,0,IF(B58=B59,1+M59,1))</f>
        <v>1</v>
      </c>
      <c r="M58" s="1" t="n">
        <f aca="false">IF(B58=B57,1+M59,0)</f>
        <v>0</v>
      </c>
      <c r="N58" s="1" t="n">
        <f aca="false">IF(A58=A57,0,IF(A58=A59,1+O59,1))</f>
        <v>0</v>
      </c>
      <c r="O58" s="1" t="n">
        <f aca="false">IF(A58=A57,1+O59,0)</f>
        <v>27</v>
      </c>
      <c r="Q58" s="1" t="str">
        <f aca="false">IF(OR(B58="Prologue",B58="Epilogue"),B58,"Chapter "&amp;B58)</f>
        <v>Chapter 25</v>
      </c>
      <c r="R58" s="1" t="str">
        <f aca="false">Q58</f>
        <v>Chapter 25</v>
      </c>
      <c r="S58" s="1" t="str">
        <f aca="false">"|-"&amp;CHAR(13)&amp;IF(AND(P58&lt;&gt;"",N58&lt;&gt;0),"| colspan="&amp;CHAR(34)&amp;4&amp;CHAR(34)&amp;" align="&amp;CHAR(34)&amp;"center"&amp;CHAR(34)&amp;" | '''"&amp;P58&amp;"'''"&amp;CHAR(13)&amp;"|-"&amp;CHAR(13),"")&amp;IF(L58&gt;1,"| rowspan="&amp;CHAR(34)&amp;L58&amp;CHAR(34)&amp;"| [[Summary:The Bands of Mourning#"&amp;Q58&amp;"|"&amp;R58&amp;"]] || ",IF(L58=1,"| [[Summary:The Bands of Mourning#"&amp;Q58&amp;"|"&amp;R58&amp;"]] || ","| "))&amp;"[["&amp;IF(C58="Dalinar Kholin (flashback)","Dalinar Kholin",C58)&amp;"]] "&amp;IF(C58="Dalinar Kholin (flashback)","(flashback)","")&amp;" || "&amp;TEXT(D58,"#,###")&amp;" || "&amp;ROUND(100*H58,2)&amp;"%"</f>
        <v>|-| [[Summary:The Bands of Mourning#Chapter 25|Chapter 25]] || [[Wax]]  || 2,420 || 1.9%</v>
      </c>
    </row>
    <row r="59" customFormat="false" ht="15.75" hidden="false" customHeight="false" outlineLevel="0" collapsed="false">
      <c r="A59" s="6"/>
      <c r="B59" s="6" t="n">
        <v>26</v>
      </c>
      <c r="C59" s="7" t="s">
        <v>66</v>
      </c>
      <c r="D59" s="8" t="n">
        <v>583</v>
      </c>
      <c r="E59" s="1" t="n">
        <v>36</v>
      </c>
      <c r="F59" s="7" t="n">
        <v>1</v>
      </c>
      <c r="G59" s="9" t="n">
        <f aca="false">F59/SUM(F:F)</f>
        <v>0.0120481927710843</v>
      </c>
      <c r="H59" s="9" t="n">
        <f aca="false">D59/SUM($D:$D)</f>
        <v>0.00457412754205373</v>
      </c>
      <c r="I59" s="1" t="n">
        <f aca="false">IF(B59=B60,0,IF(B59=B58,D59+J58,D59))</f>
        <v>0</v>
      </c>
      <c r="J59" s="8" t="n">
        <f aca="false">IF(B59=B60,D59+J58,0)</f>
        <v>583</v>
      </c>
      <c r="K59" s="9" t="n">
        <f aca="false">I59/SUM($I:$I)</f>
        <v>0</v>
      </c>
      <c r="L59" s="1" t="n">
        <f aca="false">IF(B59=B58,0,IF(B59=B60,1+M60,1))</f>
        <v>2</v>
      </c>
      <c r="M59" s="1" t="n">
        <f aca="false">IF(B59=B58,1+M60,0)</f>
        <v>0</v>
      </c>
      <c r="N59" s="1" t="n">
        <f aca="false">IF(A59=A58,0,IF(A59=A60,1+O60,1))</f>
        <v>0</v>
      </c>
      <c r="O59" s="1" t="n">
        <f aca="false">IF(A59=A58,1+O60,0)</f>
        <v>26</v>
      </c>
      <c r="Q59" s="1" t="str">
        <f aca="false">IF(OR(B59="Prologue",B59="Epilogue"),B59,"Chapter "&amp;B59)</f>
        <v>Chapter 26</v>
      </c>
      <c r="R59" s="1" t="str">
        <f aca="false">Q59</f>
        <v>Chapter 26</v>
      </c>
      <c r="S59" s="1" t="str">
        <f aca="false">"|-"&amp;CHAR(13)&amp;IF(AND(P59&lt;&gt;"",N59&lt;&gt;0),"| colspan="&amp;CHAR(34)&amp;4&amp;CHAR(34)&amp;" align="&amp;CHAR(34)&amp;"center"&amp;CHAR(34)&amp;" | '''"&amp;P59&amp;"'''"&amp;CHAR(13)&amp;"|-"&amp;CHAR(13),"")&amp;IF(L59&gt;1,"| rowspan="&amp;CHAR(34)&amp;L59&amp;CHAR(34)&amp;"| [[Summary:The Bands of Mourning#"&amp;Q59&amp;"|"&amp;R59&amp;"]] || ",IF(L59=1,"| [[Summary:The Bands of Mourning#"&amp;Q59&amp;"|"&amp;R59&amp;"]] || ","| "))&amp;"[["&amp;IF(C59="Dalinar Kholin (flashback)","Dalinar Kholin",C59)&amp;"]] "&amp;IF(C59="Dalinar Kholin (flashback)","(flashback)","")&amp;" || "&amp;TEXT(D59,"#,###")&amp;" || "&amp;ROUND(100*H59,2)&amp;"%"</f>
        <v>|-| rowspan="2"| [[Summary:The Bands of Mourning#Chapter 26|Chapter 26]] || [[Wax]]  || 583 || 0.46%</v>
      </c>
    </row>
    <row r="60" customFormat="false" ht="15.75" hidden="false" customHeight="false" outlineLevel="0" collapsed="false">
      <c r="A60" s="6"/>
      <c r="B60" s="6" t="n">
        <v>26</v>
      </c>
      <c r="C60" s="7" t="s">
        <v>67</v>
      </c>
      <c r="D60" s="8" t="n">
        <v>1322</v>
      </c>
      <c r="E60" s="1" t="n">
        <v>36</v>
      </c>
      <c r="F60" s="7" t="n">
        <v>1</v>
      </c>
      <c r="G60" s="9" t="n">
        <f aca="false">F60/SUM(F:F)</f>
        <v>0.0120481927710843</v>
      </c>
      <c r="H60" s="9" t="n">
        <f aca="false">D60/SUM($D:$D)</f>
        <v>0.0103722068792368</v>
      </c>
      <c r="I60" s="8" t="n">
        <f aca="false">IF(B60=B61,0,IF(B60=B59,D60+J59,D60))</f>
        <v>1905</v>
      </c>
      <c r="J60" s="1" t="n">
        <f aca="false">IF(B60=B61,D60+J59,0)</f>
        <v>0</v>
      </c>
      <c r="K60" s="9" t="n">
        <f aca="false">I60/SUM($I:$I)</f>
        <v>0.0149463344212905</v>
      </c>
      <c r="L60" s="1" t="n">
        <f aca="false">IF(B60=B59,0,IF(B60=B61,1+M61,1))</f>
        <v>0</v>
      </c>
      <c r="M60" s="1" t="n">
        <f aca="false">IF(B60=B59,1+M61,0)</f>
        <v>1</v>
      </c>
      <c r="N60" s="1" t="n">
        <f aca="false">IF(A60=A59,0,IF(A60=A61,1+O61,1))</f>
        <v>0</v>
      </c>
      <c r="O60" s="1" t="n">
        <f aca="false">IF(A60=A59,1+O61,0)</f>
        <v>25</v>
      </c>
      <c r="Q60" s="1" t="str">
        <f aca="false">IF(OR(B60="Prologue",B60="Epilogue"),B60,"Chapter "&amp;B60)</f>
        <v>Chapter 26</v>
      </c>
      <c r="R60" s="1" t="str">
        <f aca="false">Q60</f>
        <v>Chapter 26</v>
      </c>
      <c r="S60" s="1" t="str">
        <f aca="false">"|-"&amp;CHAR(13)&amp;IF(AND(P60&lt;&gt;"",N60&lt;&gt;0),"| colspan="&amp;CHAR(34)&amp;4&amp;CHAR(34)&amp;" align="&amp;CHAR(34)&amp;"center"&amp;CHAR(34)&amp;" | '''"&amp;P60&amp;"'''"&amp;CHAR(13)&amp;"|-"&amp;CHAR(13),"")&amp;IF(L60&gt;1,"| rowspan="&amp;CHAR(34)&amp;L60&amp;CHAR(34)&amp;"| [[Summary:The Bands of Mourning#"&amp;Q60&amp;"|"&amp;R60&amp;"]] || ",IF(L60=1,"| [[Summary:The Bands of Mourning#"&amp;Q60&amp;"|"&amp;R60&amp;"]] || ","| "))&amp;"[["&amp;IF(C60="Dalinar Kholin (flashback)","Dalinar Kholin",C60)&amp;"]] "&amp;IF(C60="Dalinar Kholin (flashback)","(flashback)","")&amp;" || "&amp;TEXT(D60,"#,###")&amp;" || "&amp;ROUND(100*H60,2)&amp;"%"</f>
        <v>|-| [[Marasi]]  || 1,322 || 1.04%</v>
      </c>
    </row>
    <row r="61" customFormat="false" ht="15.75" hidden="false" customHeight="false" outlineLevel="0" collapsed="false">
      <c r="A61" s="6"/>
      <c r="B61" s="6" t="n">
        <v>27</v>
      </c>
      <c r="C61" s="7" t="s">
        <v>66</v>
      </c>
      <c r="D61" s="8" t="n">
        <v>1292</v>
      </c>
      <c r="E61" s="1" t="n">
        <v>36</v>
      </c>
      <c r="F61" s="7" t="n">
        <v>1</v>
      </c>
      <c r="G61" s="9" t="n">
        <f aca="false">F61/SUM(F:F)</f>
        <v>0.0120481927710843</v>
      </c>
      <c r="H61" s="9" t="n">
        <f aca="false">D61/SUM($D:$D)</f>
        <v>0.0101368315340196</v>
      </c>
      <c r="I61" s="1" t="n">
        <f aca="false">IF(B61=B62,0,IF(B61=B60,D61+J60,D61))</f>
        <v>0</v>
      </c>
      <c r="J61" s="8" t="n">
        <f aca="false">IF(B61=B62,D61+J60,0)</f>
        <v>1292</v>
      </c>
      <c r="K61" s="9" t="n">
        <f aca="false">I61/SUM($I:$I)</f>
        <v>0</v>
      </c>
      <c r="L61" s="1" t="n">
        <f aca="false">IF(B61=B60,0,IF(B61=B62,1+M62,1))</f>
        <v>5</v>
      </c>
      <c r="M61" s="1" t="n">
        <f aca="false">IF(B61=B60,1+M62,0)</f>
        <v>0</v>
      </c>
      <c r="N61" s="1" t="n">
        <f aca="false">IF(A61=A60,0,IF(A61=A62,1+O62,1))</f>
        <v>0</v>
      </c>
      <c r="O61" s="1" t="n">
        <f aca="false">IF(A61=A60,1+O62,0)</f>
        <v>24</v>
      </c>
      <c r="Q61" s="1" t="str">
        <f aca="false">IF(OR(B61="Prologue",B61="Epilogue"),B61,"Chapter "&amp;B61)</f>
        <v>Chapter 27</v>
      </c>
      <c r="R61" s="1" t="str">
        <f aca="false">Q61</f>
        <v>Chapter 27</v>
      </c>
      <c r="S61" s="1" t="str">
        <f aca="false">"|-"&amp;CHAR(13)&amp;IF(AND(P61&lt;&gt;"",N61&lt;&gt;0),"| colspan="&amp;CHAR(34)&amp;4&amp;CHAR(34)&amp;" align="&amp;CHAR(34)&amp;"center"&amp;CHAR(34)&amp;" | '''"&amp;P61&amp;"'''"&amp;CHAR(13)&amp;"|-"&amp;CHAR(13),"")&amp;IF(L61&gt;1,"| rowspan="&amp;CHAR(34)&amp;L61&amp;CHAR(34)&amp;"| [[Summary:The Bands of Mourning#"&amp;Q61&amp;"|"&amp;R61&amp;"]] || ",IF(L61=1,"| [[Summary:The Bands of Mourning#"&amp;Q61&amp;"|"&amp;R61&amp;"]] || ","| "))&amp;"[["&amp;IF(C61="Dalinar Kholin (flashback)","Dalinar Kholin",C61)&amp;"]] "&amp;IF(C61="Dalinar Kholin (flashback)","(flashback)","")&amp;" || "&amp;TEXT(D61,"#,###")&amp;" || "&amp;ROUND(100*H61,2)&amp;"%"</f>
        <v>|-| rowspan="5"| [[Summary:The Bands of Mourning#Chapter 27|Chapter 27]] || [[Wax]]  || 1,292 || 1.01%</v>
      </c>
    </row>
    <row r="62" customFormat="false" ht="15.75" hidden="false" customHeight="false" outlineLevel="0" collapsed="false">
      <c r="A62" s="6"/>
      <c r="B62" s="6" t="n">
        <v>27</v>
      </c>
      <c r="C62" s="7" t="s">
        <v>67</v>
      </c>
      <c r="D62" s="8" t="n">
        <v>455</v>
      </c>
      <c r="E62" s="1" t="n">
        <v>36</v>
      </c>
      <c r="F62" s="7" t="n">
        <v>1</v>
      </c>
      <c r="G62" s="9" t="n">
        <f aca="false">F62/SUM(F:F)</f>
        <v>0.0120481927710843</v>
      </c>
      <c r="H62" s="9" t="n">
        <f aca="false">D62/SUM($D:$D)</f>
        <v>0.00356985940246046</v>
      </c>
      <c r="I62" s="1" t="n">
        <f aca="false">IF(B62=B63,0,IF(B62=B61,D62+J61,D62))</f>
        <v>0</v>
      </c>
      <c r="J62" s="8" t="n">
        <f aca="false">IF(B62=B63,D62+J61,0)</f>
        <v>1747</v>
      </c>
      <c r="K62" s="9" t="n">
        <f aca="false">I62/SUM($I:$I)</f>
        <v>0</v>
      </c>
      <c r="L62" s="1" t="n">
        <f aca="false">IF(B62=B61,0,IF(B62=B63,1+M63,1))</f>
        <v>0</v>
      </c>
      <c r="M62" s="1" t="n">
        <f aca="false">IF(B62=B61,1+M63,0)</f>
        <v>4</v>
      </c>
      <c r="N62" s="1" t="n">
        <f aca="false">IF(A62=A61,0,IF(A62=A63,1+O63,1))</f>
        <v>0</v>
      </c>
      <c r="O62" s="1" t="n">
        <f aca="false">IF(A62=A61,1+O63,0)</f>
        <v>23</v>
      </c>
      <c r="Q62" s="1" t="str">
        <f aca="false">IF(OR(B62="Prologue",B62="Epilogue"),B62,"Chapter "&amp;B62)</f>
        <v>Chapter 27</v>
      </c>
      <c r="R62" s="1" t="str">
        <f aca="false">Q62</f>
        <v>Chapter 27</v>
      </c>
      <c r="S62" s="1" t="str">
        <f aca="false">"|-"&amp;CHAR(13)&amp;IF(AND(P62&lt;&gt;"",N62&lt;&gt;0),"| colspan="&amp;CHAR(34)&amp;4&amp;CHAR(34)&amp;" align="&amp;CHAR(34)&amp;"center"&amp;CHAR(34)&amp;" | '''"&amp;P62&amp;"'''"&amp;CHAR(13)&amp;"|-"&amp;CHAR(13),"")&amp;IF(L62&gt;1,"| rowspan="&amp;CHAR(34)&amp;L62&amp;CHAR(34)&amp;"| [[Summary:The Bands of Mourning#"&amp;Q62&amp;"|"&amp;R62&amp;"]] || ",IF(L62=1,"| [[Summary:The Bands of Mourning#"&amp;Q62&amp;"|"&amp;R62&amp;"]] || ","| "))&amp;"[["&amp;IF(C62="Dalinar Kholin (flashback)","Dalinar Kholin",C62)&amp;"]] "&amp;IF(C62="Dalinar Kholin (flashback)","(flashback)","")&amp;" || "&amp;TEXT(D62,"#,###")&amp;" || "&amp;ROUND(100*H62,2)&amp;"%"</f>
        <v>|-| [[Marasi]]  || 455 || 0.36%</v>
      </c>
    </row>
    <row r="63" customFormat="false" ht="15.75" hidden="false" customHeight="false" outlineLevel="0" collapsed="false">
      <c r="A63" s="6"/>
      <c r="B63" s="6" t="n">
        <v>27</v>
      </c>
      <c r="C63" s="7" t="s">
        <v>66</v>
      </c>
      <c r="D63" s="8" t="n">
        <v>759</v>
      </c>
      <c r="E63" s="1" t="n">
        <v>36</v>
      </c>
      <c r="F63" s="7" t="n">
        <v>1</v>
      </c>
      <c r="G63" s="9" t="n">
        <f aca="false">F63/SUM(F:F)</f>
        <v>0.0120481927710843</v>
      </c>
      <c r="H63" s="9" t="n">
        <f aca="false">D63/SUM($D:$D)</f>
        <v>0.00595499623399448</v>
      </c>
      <c r="I63" s="1" t="n">
        <f aca="false">IF(B63=B64,0,IF(B63=B62,D63+J62,D63))</f>
        <v>0</v>
      </c>
      <c r="J63" s="8" t="n">
        <f aca="false">IF(B63=B64,D63+J62,0)</f>
        <v>2506</v>
      </c>
      <c r="K63" s="9" t="n">
        <f aca="false">I63/SUM($I:$I)</f>
        <v>0</v>
      </c>
      <c r="L63" s="1" t="n">
        <f aca="false">IF(B63=B62,0,IF(B63=B64,1+M64,1))</f>
        <v>0</v>
      </c>
      <c r="M63" s="1" t="n">
        <f aca="false">IF(B63=B62,1+M64,0)</f>
        <v>3</v>
      </c>
      <c r="N63" s="1" t="n">
        <f aca="false">IF(A63=A62,0,IF(A63=A64,1+O64,1))</f>
        <v>0</v>
      </c>
      <c r="O63" s="1" t="n">
        <f aca="false">IF(A63=A62,1+O64,0)</f>
        <v>22</v>
      </c>
      <c r="Q63" s="1" t="str">
        <f aca="false">IF(OR(B63="Prologue",B63="Epilogue"),B63,"Chapter "&amp;B63)</f>
        <v>Chapter 27</v>
      </c>
      <c r="R63" s="1" t="str">
        <f aca="false">Q63</f>
        <v>Chapter 27</v>
      </c>
      <c r="S63" s="1" t="str">
        <f aca="false">"|-"&amp;CHAR(13)&amp;IF(AND(P63&lt;&gt;"",N63&lt;&gt;0),"| colspan="&amp;CHAR(34)&amp;4&amp;CHAR(34)&amp;" align="&amp;CHAR(34)&amp;"center"&amp;CHAR(34)&amp;" | '''"&amp;P63&amp;"'''"&amp;CHAR(13)&amp;"|-"&amp;CHAR(13),"")&amp;IF(L63&gt;1,"| rowspan="&amp;CHAR(34)&amp;L63&amp;CHAR(34)&amp;"| [[Summary:The Bands of Mourning#"&amp;Q63&amp;"|"&amp;R63&amp;"]] || ",IF(L63=1,"| [[Summary:The Bands of Mourning#"&amp;Q63&amp;"|"&amp;R63&amp;"]] || ","| "))&amp;"[["&amp;IF(C63="Dalinar Kholin (flashback)","Dalinar Kholin",C63)&amp;"]] "&amp;IF(C63="Dalinar Kholin (flashback)","(flashback)","")&amp;" || "&amp;TEXT(D63,"#,###")&amp;" || "&amp;ROUND(100*H63,2)&amp;"%"</f>
        <v>|-| [[Wax]]  || 759 || 0.6%</v>
      </c>
    </row>
    <row r="64" customFormat="false" ht="15.75" hidden="false" customHeight="false" outlineLevel="0" collapsed="false">
      <c r="A64" s="6"/>
      <c r="B64" s="6" t="n">
        <v>27</v>
      </c>
      <c r="C64" s="7" t="s">
        <v>67</v>
      </c>
      <c r="D64" s="8" t="n">
        <v>542</v>
      </c>
      <c r="E64" s="1" t="n">
        <v>36</v>
      </c>
      <c r="F64" s="7" t="n">
        <v>1</v>
      </c>
      <c r="G64" s="9" t="n">
        <f aca="false">F64/SUM(F:F)</f>
        <v>0.0120481927710843</v>
      </c>
      <c r="H64" s="9" t="n">
        <f aca="false">D64/SUM($D:$D)</f>
        <v>0.00425244790359026</v>
      </c>
      <c r="I64" s="1" t="n">
        <f aca="false">IF(B64=B65,0,IF(B64=B63,D64+J63,D64))</f>
        <v>0</v>
      </c>
      <c r="J64" s="8" t="n">
        <f aca="false">IF(B64=B65,D64+J63,0)</f>
        <v>3048</v>
      </c>
      <c r="K64" s="9" t="n">
        <f aca="false">I64/SUM($I:$I)</f>
        <v>0</v>
      </c>
      <c r="L64" s="1" t="n">
        <f aca="false">IF(B64=B63,0,IF(B64=B65,1+M65,1))</f>
        <v>0</v>
      </c>
      <c r="M64" s="1" t="n">
        <f aca="false">IF(B64=B63,1+M65,0)</f>
        <v>2</v>
      </c>
      <c r="N64" s="1" t="n">
        <f aca="false">IF(A64=A63,0,IF(A64=A65,1+O65,1))</f>
        <v>0</v>
      </c>
      <c r="O64" s="1" t="n">
        <f aca="false">IF(A64=A63,1+O65,0)</f>
        <v>21</v>
      </c>
      <c r="Q64" s="1" t="str">
        <f aca="false">IF(OR(B64="Prologue",B64="Epilogue"),B64,"Chapter "&amp;B64)</f>
        <v>Chapter 27</v>
      </c>
      <c r="R64" s="1" t="str">
        <f aca="false">Q64</f>
        <v>Chapter 27</v>
      </c>
      <c r="S64" s="1" t="str">
        <f aca="false">"|-"&amp;CHAR(13)&amp;IF(AND(P64&lt;&gt;"",N64&lt;&gt;0),"| colspan="&amp;CHAR(34)&amp;4&amp;CHAR(34)&amp;" align="&amp;CHAR(34)&amp;"center"&amp;CHAR(34)&amp;" | '''"&amp;P64&amp;"'''"&amp;CHAR(13)&amp;"|-"&amp;CHAR(13),"")&amp;IF(L64&gt;1,"| rowspan="&amp;CHAR(34)&amp;L64&amp;CHAR(34)&amp;"| [[Summary:The Bands of Mourning#"&amp;Q64&amp;"|"&amp;R64&amp;"]] || ",IF(L64=1,"| [[Summary:The Bands of Mourning#"&amp;Q64&amp;"|"&amp;R64&amp;"]] || ","| "))&amp;"[["&amp;IF(C64="Dalinar Kholin (flashback)","Dalinar Kholin",C64)&amp;"]] "&amp;IF(C64="Dalinar Kholin (flashback)","(flashback)","")&amp;" || "&amp;TEXT(D64,"#,###")&amp;" || "&amp;ROUND(100*H64,2)&amp;"%"</f>
        <v>|-| [[Marasi]]  || 542 || 0.43%</v>
      </c>
    </row>
    <row r="65" customFormat="false" ht="15.75" hidden="false" customHeight="false" outlineLevel="0" collapsed="false">
      <c r="A65" s="6"/>
      <c r="B65" s="6" t="n">
        <v>27</v>
      </c>
      <c r="C65" s="7" t="s">
        <v>66</v>
      </c>
      <c r="D65" s="8" t="n">
        <v>167</v>
      </c>
      <c r="E65" s="1" t="n">
        <v>36</v>
      </c>
      <c r="F65" s="7" t="n">
        <v>1</v>
      </c>
      <c r="G65" s="9" t="n">
        <f aca="false">F65/SUM(F:F)</f>
        <v>0.0120481927710843</v>
      </c>
      <c r="H65" s="9" t="n">
        <f aca="false">D65/SUM($D:$D)</f>
        <v>0.0013102560883756</v>
      </c>
      <c r="I65" s="8" t="n">
        <f aca="false">IF(B65=B66,0,IF(B65=B64,D65+J64,D65))</f>
        <v>3215</v>
      </c>
      <c r="J65" s="1" t="n">
        <f aca="false">IF(B65=B66,D65+J64,0)</f>
        <v>0</v>
      </c>
      <c r="K65" s="9" t="n">
        <f aca="false">I65/SUM($I:$I)</f>
        <v>0.0252243911624404</v>
      </c>
      <c r="L65" s="1" t="n">
        <f aca="false">IF(B65=B64,0,IF(B65=B66,1+M66,1))</f>
        <v>0</v>
      </c>
      <c r="M65" s="1" t="n">
        <f aca="false">IF(B65=B64,1+M66,0)</f>
        <v>1</v>
      </c>
      <c r="N65" s="1" t="n">
        <f aca="false">IF(A65=A64,0,IF(A65=A66,1+O66,1))</f>
        <v>0</v>
      </c>
      <c r="O65" s="1" t="n">
        <f aca="false">IF(A65=A64,1+O66,0)</f>
        <v>20</v>
      </c>
      <c r="Q65" s="1" t="str">
        <f aca="false">IF(OR(B65="Prologue",B65="Epilogue"),B65,"Chapter "&amp;B65)</f>
        <v>Chapter 27</v>
      </c>
      <c r="R65" s="1" t="str">
        <f aca="false">Q65</f>
        <v>Chapter 27</v>
      </c>
      <c r="S65" s="1" t="str">
        <f aca="false">"|-"&amp;CHAR(13)&amp;IF(AND(P65&lt;&gt;"",N65&lt;&gt;0),"| colspan="&amp;CHAR(34)&amp;4&amp;CHAR(34)&amp;" align="&amp;CHAR(34)&amp;"center"&amp;CHAR(34)&amp;" | '''"&amp;P65&amp;"'''"&amp;CHAR(13)&amp;"|-"&amp;CHAR(13),"")&amp;IF(L65&gt;1,"| rowspan="&amp;CHAR(34)&amp;L65&amp;CHAR(34)&amp;"| [[Summary:The Bands of Mourning#"&amp;Q65&amp;"|"&amp;R65&amp;"]] || ",IF(L65=1,"| [[Summary:The Bands of Mourning#"&amp;Q65&amp;"|"&amp;R65&amp;"]] || ","| "))&amp;"[["&amp;IF(C65="Dalinar Kholin (flashback)","Dalinar Kholin",C65)&amp;"]] "&amp;IF(C65="Dalinar Kholin (flashback)","(flashback)","")&amp;" || "&amp;TEXT(D65,"#,###")&amp;" || "&amp;ROUND(100*H65,2)&amp;"%"</f>
        <v>|-| [[Wax]]  || 167 || 0.13%</v>
      </c>
    </row>
    <row r="66" customFormat="false" ht="15.75" hidden="false" customHeight="false" outlineLevel="0" collapsed="false">
      <c r="A66" s="6"/>
      <c r="B66" s="6" t="n">
        <v>28</v>
      </c>
      <c r="C66" s="7" t="s">
        <v>68</v>
      </c>
      <c r="D66" s="8" t="n">
        <v>174</v>
      </c>
      <c r="E66" s="1" t="n">
        <v>36</v>
      </c>
      <c r="F66" s="7" t="n">
        <v>1</v>
      </c>
      <c r="G66" s="9" t="n">
        <f aca="false">F66/SUM(F:F)</f>
        <v>0.0120481927710843</v>
      </c>
      <c r="H66" s="9" t="n">
        <f aca="false">D66/SUM($D:$D)</f>
        <v>0.0013651770022596</v>
      </c>
      <c r="I66" s="1" t="n">
        <f aca="false">IF(B66=B67,0,IF(B66=B65,D66+J65,D66))</f>
        <v>0</v>
      </c>
      <c r="J66" s="8" t="n">
        <f aca="false">IF(B66=B67,D66+J65,0)</f>
        <v>174</v>
      </c>
      <c r="K66" s="9" t="n">
        <f aca="false">I66/SUM($I:$I)</f>
        <v>0</v>
      </c>
      <c r="L66" s="1" t="n">
        <f aca="false">IF(B66=B65,0,IF(B66=B67,1+M67,1))</f>
        <v>6</v>
      </c>
      <c r="M66" s="1" t="n">
        <f aca="false">IF(B66=B65,1+M67,0)</f>
        <v>0</v>
      </c>
      <c r="N66" s="1" t="n">
        <f aca="false">IF(A66=A65,0,IF(A66=A67,1+O67,1))</f>
        <v>0</v>
      </c>
      <c r="O66" s="1" t="n">
        <f aca="false">IF(A66=A65,1+O67,0)</f>
        <v>19</v>
      </c>
      <c r="Q66" s="1" t="str">
        <f aca="false">IF(OR(B66="Prologue",B66="Epilogue"),B66,"Chapter "&amp;B66)</f>
        <v>Chapter 28</v>
      </c>
      <c r="R66" s="1" t="str">
        <f aca="false">Q66</f>
        <v>Chapter 28</v>
      </c>
      <c r="S66" s="1" t="str">
        <f aca="false">"|-"&amp;CHAR(13)&amp;IF(AND(P66&lt;&gt;"",N66&lt;&gt;0),"| colspan="&amp;CHAR(34)&amp;4&amp;CHAR(34)&amp;" align="&amp;CHAR(34)&amp;"center"&amp;CHAR(34)&amp;" | '''"&amp;P66&amp;"'''"&amp;CHAR(13)&amp;"|-"&amp;CHAR(13),"")&amp;IF(L66&gt;1,"| rowspan="&amp;CHAR(34)&amp;L66&amp;CHAR(34)&amp;"| [[Summary:The Bands of Mourning#"&amp;Q66&amp;"|"&amp;R66&amp;"]] || ",IF(L66=1,"| [[Summary:The Bands of Mourning#"&amp;Q66&amp;"|"&amp;R66&amp;"]] || ","| "))&amp;"[["&amp;IF(C66="Dalinar Kholin (flashback)","Dalinar Kholin",C66)&amp;"]] "&amp;IF(C66="Dalinar Kholin (flashback)","(flashback)","")&amp;" || "&amp;TEXT(D66,"#,###")&amp;" || "&amp;ROUND(100*H66,2)&amp;"%"</f>
        <v>|-| rowspan="6"| [[Summary:The Bands of Mourning#Chapter 28|Chapter 28]] || [[Wayne]]  || 174 || 0.14%</v>
      </c>
    </row>
    <row r="67" customFormat="false" ht="15.75" hidden="false" customHeight="false" outlineLevel="0" collapsed="false">
      <c r="A67" s="6"/>
      <c r="B67" s="6" t="n">
        <v>28</v>
      </c>
      <c r="C67" s="7" t="s">
        <v>67</v>
      </c>
      <c r="D67" s="8" t="n">
        <v>269</v>
      </c>
      <c r="E67" s="1" t="n">
        <v>36</v>
      </c>
      <c r="F67" s="7" t="n">
        <v>1</v>
      </c>
      <c r="G67" s="9" t="n">
        <f aca="false">F67/SUM(F:F)</f>
        <v>0.0120481927710843</v>
      </c>
      <c r="H67" s="9" t="n">
        <f aca="false">D67/SUM($D:$D)</f>
        <v>0.00211053226211398</v>
      </c>
      <c r="I67" s="1" t="n">
        <f aca="false">IF(B67=B68,0,IF(B67=B66,D67+J66,D67))</f>
        <v>0</v>
      </c>
      <c r="J67" s="8" t="n">
        <f aca="false">IF(B67=B68,D67+J66,0)</f>
        <v>443</v>
      </c>
      <c r="K67" s="9" t="n">
        <f aca="false">I67/SUM($I:$I)</f>
        <v>0</v>
      </c>
      <c r="L67" s="1" t="n">
        <f aca="false">IF(B67=B66,0,IF(B67=B68,1+M68,1))</f>
        <v>0</v>
      </c>
      <c r="M67" s="1" t="n">
        <f aca="false">IF(B67=B66,1+M68,0)</f>
        <v>5</v>
      </c>
      <c r="N67" s="1" t="n">
        <f aca="false">IF(A67=A66,0,IF(A67=A68,1+O68,1))</f>
        <v>0</v>
      </c>
      <c r="O67" s="1" t="n">
        <f aca="false">IF(A67=A66,1+O68,0)</f>
        <v>18</v>
      </c>
      <c r="Q67" s="1" t="str">
        <f aca="false">IF(OR(B67="Prologue",B67="Epilogue"),B67,"Chapter "&amp;B67)</f>
        <v>Chapter 28</v>
      </c>
      <c r="R67" s="1" t="str">
        <f aca="false">Q67</f>
        <v>Chapter 28</v>
      </c>
      <c r="S67" s="1" t="str">
        <f aca="false">"|-"&amp;CHAR(13)&amp;IF(AND(P67&lt;&gt;"",N67&lt;&gt;0),"| colspan="&amp;CHAR(34)&amp;4&amp;CHAR(34)&amp;" align="&amp;CHAR(34)&amp;"center"&amp;CHAR(34)&amp;" | '''"&amp;P67&amp;"'''"&amp;CHAR(13)&amp;"|-"&amp;CHAR(13),"")&amp;IF(L67&gt;1,"| rowspan="&amp;CHAR(34)&amp;L67&amp;CHAR(34)&amp;"| [[Summary:The Bands of Mourning#"&amp;Q67&amp;"|"&amp;R67&amp;"]] || ",IF(L67=1,"| [[Summary:The Bands of Mourning#"&amp;Q67&amp;"|"&amp;R67&amp;"]] || ","| "))&amp;"[["&amp;IF(C67="Dalinar Kholin (flashback)","Dalinar Kholin",C67)&amp;"]] "&amp;IF(C67="Dalinar Kholin (flashback)","(flashback)","")&amp;" || "&amp;TEXT(D67,"#,###")&amp;" || "&amp;ROUND(100*H67,2)&amp;"%"</f>
        <v>|-| [[Marasi]]  || 269 || 0.21%</v>
      </c>
    </row>
    <row r="68" customFormat="false" ht="15.75" hidden="false" customHeight="false" outlineLevel="0" collapsed="false">
      <c r="A68" s="6"/>
      <c r="B68" s="6" t="n">
        <v>28</v>
      </c>
      <c r="C68" s="7" t="s">
        <v>66</v>
      </c>
      <c r="D68" s="8" t="n">
        <v>1135</v>
      </c>
      <c r="E68" s="1" t="n">
        <v>36</v>
      </c>
      <c r="F68" s="7" t="n">
        <v>1</v>
      </c>
      <c r="G68" s="9" t="n">
        <f aca="false">F68/SUM(F:F)</f>
        <v>0.0120481927710843</v>
      </c>
      <c r="H68" s="9" t="n">
        <f aca="false">D68/SUM($D:$D)</f>
        <v>0.00890503389404971</v>
      </c>
      <c r="I68" s="1" t="n">
        <f aca="false">IF(B68=B69,0,IF(B68=B67,D68+J67,D68))</f>
        <v>0</v>
      </c>
      <c r="J68" s="8" t="n">
        <f aca="false">IF(B68=B69,D68+J67,0)</f>
        <v>1578</v>
      </c>
      <c r="K68" s="9" t="n">
        <f aca="false">I68/SUM($I:$I)</f>
        <v>0</v>
      </c>
      <c r="L68" s="1" t="n">
        <f aca="false">IF(B68=B67,0,IF(B68=B69,1+M69,1))</f>
        <v>0</v>
      </c>
      <c r="M68" s="1" t="n">
        <f aca="false">IF(B68=B67,1+M69,0)</f>
        <v>4</v>
      </c>
      <c r="N68" s="1" t="n">
        <f aca="false">IF(A68=A67,0,IF(A68=A69,1+O69,1))</f>
        <v>0</v>
      </c>
      <c r="O68" s="1" t="n">
        <f aca="false">IF(A68=A67,1+O69,0)</f>
        <v>17</v>
      </c>
      <c r="Q68" s="1" t="str">
        <f aca="false">IF(OR(B68="Prologue",B68="Epilogue"),B68,"Chapter "&amp;B68)</f>
        <v>Chapter 28</v>
      </c>
      <c r="R68" s="1" t="str">
        <f aca="false">Q68</f>
        <v>Chapter 28</v>
      </c>
      <c r="S68" s="1" t="str">
        <f aca="false">"|-"&amp;CHAR(13)&amp;IF(AND(P68&lt;&gt;"",N68&lt;&gt;0),"| colspan="&amp;CHAR(34)&amp;4&amp;CHAR(34)&amp;" align="&amp;CHAR(34)&amp;"center"&amp;CHAR(34)&amp;" | '''"&amp;P68&amp;"'''"&amp;CHAR(13)&amp;"|-"&amp;CHAR(13),"")&amp;IF(L68&gt;1,"| rowspan="&amp;CHAR(34)&amp;L68&amp;CHAR(34)&amp;"| [[Summary:The Bands of Mourning#"&amp;Q68&amp;"|"&amp;R68&amp;"]] || ",IF(L68=1,"| [[Summary:The Bands of Mourning#"&amp;Q68&amp;"|"&amp;R68&amp;"]] || ","| "))&amp;"[["&amp;IF(C68="Dalinar Kholin (flashback)","Dalinar Kholin",C68)&amp;"]] "&amp;IF(C68="Dalinar Kholin (flashback)","(flashback)","")&amp;" || "&amp;TEXT(D68,"#,###")&amp;" || "&amp;ROUND(100*H68,2)&amp;"%"</f>
        <v>|-| [[Wax]]  || 1,135 || 0.89%</v>
      </c>
    </row>
    <row r="69" customFormat="false" ht="15.75" hidden="false" customHeight="false" outlineLevel="0" collapsed="false">
      <c r="A69" s="6"/>
      <c r="B69" s="6" t="n">
        <v>28</v>
      </c>
      <c r="C69" s="7" t="s">
        <v>67</v>
      </c>
      <c r="D69" s="8" t="n">
        <v>440</v>
      </c>
      <c r="E69" s="1" t="n">
        <v>36</v>
      </c>
      <c r="F69" s="7" t="n">
        <v>1</v>
      </c>
      <c r="G69" s="9" t="n">
        <f aca="false">F69/SUM(F:F)</f>
        <v>0.0120481927710843</v>
      </c>
      <c r="H69" s="9" t="n">
        <f aca="false">D69/SUM($D:$D)</f>
        <v>0.00345217172985187</v>
      </c>
      <c r="I69" s="1" t="n">
        <f aca="false">IF(B69=B70,0,IF(B69=B68,D69+J68,D69))</f>
        <v>0</v>
      </c>
      <c r="J69" s="8" t="n">
        <f aca="false">IF(B69=B70,D69+J68,0)</f>
        <v>2018</v>
      </c>
      <c r="K69" s="9" t="n">
        <f aca="false">I69/SUM($I:$I)</f>
        <v>0</v>
      </c>
      <c r="L69" s="1" t="n">
        <f aca="false">IF(B69=B68,0,IF(B69=B70,1+M70,1))</f>
        <v>0</v>
      </c>
      <c r="M69" s="1" t="n">
        <f aca="false">IF(B69=B68,1+M70,0)</f>
        <v>3</v>
      </c>
      <c r="N69" s="1" t="n">
        <f aca="false">IF(A69=A68,0,IF(A69=A70,1+O70,1))</f>
        <v>0</v>
      </c>
      <c r="O69" s="1" t="n">
        <f aca="false">IF(A69=A68,1+O70,0)</f>
        <v>16</v>
      </c>
      <c r="Q69" s="1" t="str">
        <f aca="false">IF(OR(B69="Prologue",B69="Epilogue"),B69,"Chapter "&amp;B69)</f>
        <v>Chapter 28</v>
      </c>
      <c r="R69" s="1" t="str">
        <f aca="false">Q69</f>
        <v>Chapter 28</v>
      </c>
      <c r="S69" s="1" t="str">
        <f aca="false">"|-"&amp;CHAR(13)&amp;IF(AND(P69&lt;&gt;"",N69&lt;&gt;0),"| colspan="&amp;CHAR(34)&amp;4&amp;CHAR(34)&amp;" align="&amp;CHAR(34)&amp;"center"&amp;CHAR(34)&amp;" | '''"&amp;P69&amp;"'''"&amp;CHAR(13)&amp;"|-"&amp;CHAR(13),"")&amp;IF(L69&gt;1,"| rowspan="&amp;CHAR(34)&amp;L69&amp;CHAR(34)&amp;"| [[Summary:The Bands of Mourning#"&amp;Q69&amp;"|"&amp;R69&amp;"]] || ",IF(L69=1,"| [[Summary:The Bands of Mourning#"&amp;Q69&amp;"|"&amp;R69&amp;"]] || ","| "))&amp;"[["&amp;IF(C69="Dalinar Kholin (flashback)","Dalinar Kholin",C69)&amp;"]] "&amp;IF(C69="Dalinar Kholin (flashback)","(flashback)","")&amp;" || "&amp;TEXT(D69,"#,###")&amp;" || "&amp;ROUND(100*H69,2)&amp;"%"</f>
        <v>|-| [[Marasi]]  || 440 || 0.35%</v>
      </c>
    </row>
    <row r="70" customFormat="false" ht="15.75" hidden="false" customHeight="false" outlineLevel="0" collapsed="false">
      <c r="A70" s="6"/>
      <c r="B70" s="6" t="n">
        <v>28</v>
      </c>
      <c r="C70" s="7" t="s">
        <v>71</v>
      </c>
      <c r="D70" s="8" t="n">
        <v>277</v>
      </c>
      <c r="E70" s="1" t="n">
        <v>36</v>
      </c>
      <c r="F70" s="7" t="n">
        <v>1</v>
      </c>
      <c r="G70" s="9" t="n">
        <f aca="false">F70/SUM(F:F)</f>
        <v>0.0120481927710843</v>
      </c>
      <c r="H70" s="9" t="n">
        <f aca="false">D70/SUM($D:$D)</f>
        <v>0.00217329902083856</v>
      </c>
      <c r="I70" s="1" t="n">
        <f aca="false">IF(B70=B71,0,IF(B70=B69,D70+J69,D70))</f>
        <v>0</v>
      </c>
      <c r="J70" s="8" t="n">
        <f aca="false">IF(B70=B71,D70+J69,0)</f>
        <v>2295</v>
      </c>
      <c r="K70" s="9" t="n">
        <f aca="false">I70/SUM($I:$I)</f>
        <v>0</v>
      </c>
      <c r="L70" s="1" t="n">
        <f aca="false">IF(B70=B69,0,IF(B70=B71,1+M71,1))</f>
        <v>0</v>
      </c>
      <c r="M70" s="1" t="n">
        <f aca="false">IF(B70=B69,1+M71,0)</f>
        <v>2</v>
      </c>
      <c r="N70" s="1" t="n">
        <f aca="false">IF(A70=A69,0,IF(A70=A71,1+O71,1))</f>
        <v>0</v>
      </c>
      <c r="O70" s="1" t="n">
        <f aca="false">IF(A70=A69,1+O71,0)</f>
        <v>15</v>
      </c>
      <c r="Q70" s="1" t="str">
        <f aca="false">IF(OR(B70="Prologue",B70="Epilogue"),B70,"Chapter "&amp;B70)</f>
        <v>Chapter 28</v>
      </c>
      <c r="R70" s="1" t="str">
        <f aca="false">Q70</f>
        <v>Chapter 28</v>
      </c>
      <c r="S70" s="1" t="str">
        <f aca="false">"|-"&amp;CHAR(13)&amp;IF(AND(P70&lt;&gt;"",N70&lt;&gt;0),"| colspan="&amp;CHAR(34)&amp;4&amp;CHAR(34)&amp;" align="&amp;CHAR(34)&amp;"center"&amp;CHAR(34)&amp;" | '''"&amp;P70&amp;"'''"&amp;CHAR(13)&amp;"|-"&amp;CHAR(13),"")&amp;IF(L70&gt;1,"| rowspan="&amp;CHAR(34)&amp;L70&amp;CHAR(34)&amp;"| [[Summary:The Bands of Mourning#"&amp;Q70&amp;"|"&amp;R70&amp;"]] || ",IF(L70=1,"| [[Summary:The Bands of Mourning#"&amp;Q70&amp;"|"&amp;R70&amp;"]] || ","| "))&amp;"[["&amp;IF(C70="Dalinar Kholin (flashback)","Dalinar Kholin",C70)&amp;"]] "&amp;IF(C70="Dalinar Kholin (flashback)","(flashback)","")&amp;" || "&amp;TEXT(D70,"#,###")&amp;" || "&amp;ROUND(100*H70,2)&amp;"%"</f>
        <v>|-| [[Steris]]  || 277 || 0.22%</v>
      </c>
    </row>
    <row r="71" customFormat="false" ht="15.75" hidden="false" customHeight="false" outlineLevel="0" collapsed="false">
      <c r="A71" s="6"/>
      <c r="B71" s="6" t="n">
        <v>28</v>
      </c>
      <c r="C71" s="7" t="s">
        <v>66</v>
      </c>
      <c r="D71" s="8" t="n">
        <v>696</v>
      </c>
      <c r="E71" s="1" t="n">
        <v>36</v>
      </c>
      <c r="F71" s="7" t="n">
        <v>1</v>
      </c>
      <c r="G71" s="9" t="n">
        <f aca="false">F71/SUM(F:F)</f>
        <v>0.0120481927710843</v>
      </c>
      <c r="H71" s="9" t="n">
        <f aca="false">D71/SUM($D:$D)</f>
        <v>0.00546070800903841</v>
      </c>
      <c r="I71" s="8" t="n">
        <f aca="false">IF(B71=B72,0,IF(B71=B70,D71+J70,D71))</f>
        <v>2991</v>
      </c>
      <c r="J71" s="1" t="n">
        <f aca="false">IF(B71=B72,D71+J70,0)</f>
        <v>0</v>
      </c>
      <c r="K71" s="9" t="n">
        <f aca="false">I71/SUM($I:$I)</f>
        <v>0.0234669219181521</v>
      </c>
      <c r="L71" s="1" t="n">
        <f aca="false">IF(B71=B70,0,IF(B71=B72,1+M72,1))</f>
        <v>0</v>
      </c>
      <c r="M71" s="1" t="n">
        <f aca="false">IF(B71=B70,1+M72,0)</f>
        <v>1</v>
      </c>
      <c r="N71" s="1" t="n">
        <f aca="false">IF(A71=A70,0,IF(A71=A72,1+O72,1))</f>
        <v>0</v>
      </c>
      <c r="O71" s="1" t="n">
        <f aca="false">IF(A71=A70,1+O72,0)</f>
        <v>14</v>
      </c>
      <c r="Q71" s="1" t="str">
        <f aca="false">IF(OR(B71="Prologue",B71="Epilogue"),B71,"Chapter "&amp;B71)</f>
        <v>Chapter 28</v>
      </c>
      <c r="R71" s="1" t="str">
        <f aca="false">Q71</f>
        <v>Chapter 28</v>
      </c>
      <c r="S71" s="1" t="str">
        <f aca="false">"|-"&amp;CHAR(13)&amp;IF(AND(P71&lt;&gt;"",N71&lt;&gt;0),"| colspan="&amp;CHAR(34)&amp;4&amp;CHAR(34)&amp;" align="&amp;CHAR(34)&amp;"center"&amp;CHAR(34)&amp;" | '''"&amp;P71&amp;"'''"&amp;CHAR(13)&amp;"|-"&amp;CHAR(13),"")&amp;IF(L71&gt;1,"| rowspan="&amp;CHAR(34)&amp;L71&amp;CHAR(34)&amp;"| [[Summary:The Bands of Mourning#"&amp;Q71&amp;"|"&amp;R71&amp;"]] || ",IF(L71=1,"| [[Summary:The Bands of Mourning#"&amp;Q71&amp;"|"&amp;R71&amp;"]] || ","| "))&amp;"[["&amp;IF(C71="Dalinar Kholin (flashback)","Dalinar Kholin",C71)&amp;"]] "&amp;IF(C71="Dalinar Kholin (flashback)","(flashback)","")&amp;" || "&amp;TEXT(D71,"#,###")&amp;" || "&amp;ROUND(100*H71,2)&amp;"%"</f>
        <v>|-| [[Wax]]  || 696 || 0.55%</v>
      </c>
    </row>
    <row r="72" customFormat="false" ht="15.75" hidden="false" customHeight="false" outlineLevel="0" collapsed="false">
      <c r="A72" s="6"/>
      <c r="B72" s="6" t="n">
        <v>29</v>
      </c>
      <c r="C72" s="7" t="s">
        <v>75</v>
      </c>
      <c r="D72" s="8" t="n">
        <v>795</v>
      </c>
      <c r="E72" s="1" t="n">
        <v>36</v>
      </c>
      <c r="F72" s="7" t="n">
        <v>1</v>
      </c>
      <c r="G72" s="9" t="n">
        <f aca="false">F72/SUM(F:F)</f>
        <v>0.0120481927710843</v>
      </c>
      <c r="H72" s="9" t="n">
        <f aca="false">D72/SUM($D:$D)</f>
        <v>0.00623744664825508</v>
      </c>
      <c r="I72" s="1" t="n">
        <f aca="false">IF(B72=B73,0,IF(B72=B71,D72+J71,D72))</f>
        <v>0</v>
      </c>
      <c r="J72" s="8" t="n">
        <f aca="false">IF(B72=B73,D72+J71,0)</f>
        <v>795</v>
      </c>
      <c r="K72" s="9" t="n">
        <f aca="false">I72/SUM($I:$I)</f>
        <v>0</v>
      </c>
      <c r="L72" s="1" t="n">
        <f aca="false">IF(B72=B71,0,IF(B72=B73,1+M73,1))</f>
        <v>7</v>
      </c>
      <c r="M72" s="1" t="n">
        <f aca="false">IF(B72=B71,1+M73,0)</f>
        <v>0</v>
      </c>
      <c r="N72" s="1" t="n">
        <f aca="false">IF(A72=A71,0,IF(A72=A73,1+O73,1))</f>
        <v>0</v>
      </c>
      <c r="O72" s="1" t="n">
        <f aca="false">IF(A72=A71,1+O73,0)</f>
        <v>13</v>
      </c>
      <c r="Q72" s="1" t="str">
        <f aca="false">IF(OR(B72="Prologue",B72="Epilogue"),B72,"Chapter "&amp;B72)</f>
        <v>Chapter 29</v>
      </c>
      <c r="R72" s="1" t="str">
        <f aca="false">Q72</f>
        <v>Chapter 29</v>
      </c>
      <c r="S72" s="1" t="str">
        <f aca="false">"|-"&amp;CHAR(13)&amp;IF(AND(P72&lt;&gt;"",N72&lt;&gt;0),"| colspan="&amp;CHAR(34)&amp;4&amp;CHAR(34)&amp;" align="&amp;CHAR(34)&amp;"center"&amp;CHAR(34)&amp;" | '''"&amp;P72&amp;"'''"&amp;CHAR(13)&amp;"|-"&amp;CHAR(13),"")&amp;IF(L72&gt;1,"| rowspan="&amp;CHAR(34)&amp;L72&amp;CHAR(34)&amp;"| [[Summary:The Bands of Mourning#"&amp;Q72&amp;"|"&amp;R72&amp;"]] || ",IF(L72=1,"| [[Summary:The Bands of Mourning#"&amp;Q72&amp;"|"&amp;R72&amp;"]] || ","| "))&amp;"[["&amp;IF(C72="Dalinar Kholin (flashback)","Dalinar Kholin",C72)&amp;"]] "&amp;IF(C72="Dalinar Kholin (flashback)","(flashback)","")&amp;" || "&amp;TEXT(D72,"#,###")&amp;" || "&amp;ROUND(100*H72,2)&amp;"%"</f>
        <v>|-| rowspan="7"| [[Summary:The Bands of Mourning#Chapter 29|Chapter 29]] || [[Edwarn]]  || 795 || 0.62%</v>
      </c>
    </row>
    <row r="73" customFormat="false" ht="15.75" hidden="false" customHeight="false" outlineLevel="0" collapsed="false">
      <c r="A73" s="6"/>
      <c r="B73" s="6" t="n">
        <v>29</v>
      </c>
      <c r="C73" s="7" t="s">
        <v>76</v>
      </c>
      <c r="D73" s="8" t="n">
        <v>657</v>
      </c>
      <c r="E73" s="1" t="n">
        <v>36</v>
      </c>
      <c r="F73" s="7" t="n">
        <v>1</v>
      </c>
      <c r="G73" s="9" t="n">
        <f aca="false">F73/SUM(F:F)</f>
        <v>0.0120481927710843</v>
      </c>
      <c r="H73" s="9" t="n">
        <f aca="false">D73/SUM($D:$D)</f>
        <v>0.00515472006025609</v>
      </c>
      <c r="I73" s="1" t="n">
        <f aca="false">IF(B73=B74,0,IF(B73=B72,D73+J72,D73))</f>
        <v>0</v>
      </c>
      <c r="J73" s="8" t="n">
        <f aca="false">IF(B73=B74,D73+J72,0)</f>
        <v>1452</v>
      </c>
      <c r="K73" s="9" t="n">
        <f aca="false">I73/SUM($I:$I)</f>
        <v>0</v>
      </c>
      <c r="L73" s="1" t="n">
        <f aca="false">IF(B73=B72,0,IF(B73=B74,1+M74,1))</f>
        <v>0</v>
      </c>
      <c r="M73" s="1" t="n">
        <f aca="false">IF(B73=B72,1+M74,0)</f>
        <v>6</v>
      </c>
      <c r="N73" s="1" t="n">
        <f aca="false">IF(A73=A72,0,IF(A73=A74,1+O74,1))</f>
        <v>0</v>
      </c>
      <c r="O73" s="1" t="n">
        <f aca="false">IF(A73=A72,1+O74,0)</f>
        <v>12</v>
      </c>
      <c r="Q73" s="1" t="str">
        <f aca="false">IF(OR(B73="Prologue",B73="Epilogue"),B73,"Chapter "&amp;B73)</f>
        <v>Chapter 29</v>
      </c>
      <c r="R73" s="1" t="str">
        <f aca="false">Q73</f>
        <v>Chapter 29</v>
      </c>
      <c r="S73" s="1" t="str">
        <f aca="false">"|-"&amp;CHAR(13)&amp;IF(AND(P73&lt;&gt;"",N73&lt;&gt;0),"| colspan="&amp;CHAR(34)&amp;4&amp;CHAR(34)&amp;" align="&amp;CHAR(34)&amp;"center"&amp;CHAR(34)&amp;" | '''"&amp;P73&amp;"'''"&amp;CHAR(13)&amp;"|-"&amp;CHAR(13),"")&amp;IF(L73&gt;1,"| rowspan="&amp;CHAR(34)&amp;L73&amp;CHAR(34)&amp;"| [[Summary:The Bands of Mourning#"&amp;Q73&amp;"|"&amp;R73&amp;"]] || ",IF(L73=1,"| [[Summary:The Bands of Mourning#"&amp;Q73&amp;"|"&amp;R73&amp;"]] || ","| "))&amp;"[["&amp;IF(C73="Dalinar Kholin (flashback)","Dalinar Kholin",C73)&amp;"]] "&amp;IF(C73="Dalinar Kholin (flashback)","(flashback)","")&amp;" || "&amp;TEXT(D73,"#,###")&amp;" || "&amp;ROUND(100*H73,2)&amp;"%"</f>
        <v>|-| [[Jordis]]  || 657 || 0.52%</v>
      </c>
    </row>
    <row r="74" customFormat="false" ht="15.75" hidden="false" customHeight="false" outlineLevel="0" collapsed="false">
      <c r="A74" s="6"/>
      <c r="B74" s="6" t="n">
        <v>29</v>
      </c>
      <c r="C74" s="7" t="s">
        <v>66</v>
      </c>
      <c r="D74" s="8" t="n">
        <v>1557</v>
      </c>
      <c r="E74" s="1" t="n">
        <v>36</v>
      </c>
      <c r="F74" s="7" t="n">
        <v>1</v>
      </c>
      <c r="G74" s="9" t="n">
        <f aca="false">F74/SUM(F:F)</f>
        <v>0.0120481927710843</v>
      </c>
      <c r="H74" s="9" t="n">
        <f aca="false">D74/SUM($D:$D)</f>
        <v>0.0122159804167713</v>
      </c>
      <c r="I74" s="1" t="n">
        <f aca="false">IF(B74=B75,0,IF(B74=B73,D74+J73,D74))</f>
        <v>0</v>
      </c>
      <c r="J74" s="8" t="n">
        <f aca="false">IF(B74=B75,D74+J73,0)</f>
        <v>3009</v>
      </c>
      <c r="K74" s="9" t="n">
        <f aca="false">I74/SUM($I:$I)</f>
        <v>0</v>
      </c>
      <c r="L74" s="1" t="n">
        <f aca="false">IF(B74=B73,0,IF(B74=B75,1+M75,1))</f>
        <v>0</v>
      </c>
      <c r="M74" s="1" t="n">
        <f aca="false">IF(B74=B73,1+M75,0)</f>
        <v>5</v>
      </c>
      <c r="N74" s="1" t="n">
        <f aca="false">IF(A74=A73,0,IF(A74=A75,1+O75,1))</f>
        <v>0</v>
      </c>
      <c r="O74" s="1" t="n">
        <f aca="false">IF(A74=A73,1+O75,0)</f>
        <v>11</v>
      </c>
      <c r="Q74" s="1" t="str">
        <f aca="false">IF(OR(B74="Prologue",B74="Epilogue"),B74,"Chapter "&amp;B74)</f>
        <v>Chapter 29</v>
      </c>
      <c r="R74" s="1" t="str">
        <f aca="false">Q74</f>
        <v>Chapter 29</v>
      </c>
      <c r="S74" s="1" t="str">
        <f aca="false">"|-"&amp;CHAR(13)&amp;IF(AND(P74&lt;&gt;"",N74&lt;&gt;0),"| colspan="&amp;CHAR(34)&amp;4&amp;CHAR(34)&amp;" align="&amp;CHAR(34)&amp;"center"&amp;CHAR(34)&amp;" | '''"&amp;P74&amp;"'''"&amp;CHAR(13)&amp;"|-"&amp;CHAR(13),"")&amp;IF(L74&gt;1,"| rowspan="&amp;CHAR(34)&amp;L74&amp;CHAR(34)&amp;"| [[Summary:The Bands of Mourning#"&amp;Q74&amp;"|"&amp;R74&amp;"]] || ",IF(L74=1,"| [[Summary:The Bands of Mourning#"&amp;Q74&amp;"|"&amp;R74&amp;"]] || ","| "))&amp;"[["&amp;IF(C74="Dalinar Kholin (flashback)","Dalinar Kholin",C74)&amp;"]] "&amp;IF(C74="Dalinar Kholin (flashback)","(flashback)","")&amp;" || "&amp;TEXT(D74,"#,###")&amp;" || "&amp;ROUND(100*H74,2)&amp;"%"</f>
        <v>|-| [[Wax]]  || 1,557 || 1.22%</v>
      </c>
    </row>
    <row r="75" customFormat="false" ht="15.75" hidden="false" customHeight="false" outlineLevel="0" collapsed="false">
      <c r="A75" s="6"/>
      <c r="B75" s="6" t="n">
        <v>29</v>
      </c>
      <c r="C75" s="7" t="s">
        <v>77</v>
      </c>
      <c r="D75" s="8" t="n">
        <v>210</v>
      </c>
      <c r="E75" s="1" t="n">
        <v>36</v>
      </c>
      <c r="F75" s="7" t="n">
        <v>1</v>
      </c>
      <c r="G75" s="9" t="n">
        <f aca="false">F75/SUM(F:F)</f>
        <v>0.0120481927710843</v>
      </c>
      <c r="H75" s="9" t="n">
        <f aca="false">D75/SUM($D:$D)</f>
        <v>0.00164762741652021</v>
      </c>
      <c r="I75" s="1" t="n">
        <f aca="false">IF(B75=B76,0,IF(B75=B74,D75+J74,D75))</f>
        <v>0</v>
      </c>
      <c r="J75" s="8" t="n">
        <f aca="false">IF(B75=B76,D75+J74,0)</f>
        <v>3219</v>
      </c>
      <c r="K75" s="9" t="n">
        <f aca="false">I75/SUM($I:$I)</f>
        <v>0</v>
      </c>
      <c r="L75" s="1" t="n">
        <f aca="false">IF(B75=B74,0,IF(B75=B76,1+M76,1))</f>
        <v>0</v>
      </c>
      <c r="M75" s="1" t="n">
        <f aca="false">IF(B75=B74,1+M76,0)</f>
        <v>4</v>
      </c>
      <c r="N75" s="1" t="n">
        <f aca="false">IF(A75=A74,0,IF(A75=A76,1+O76,1))</f>
        <v>0</v>
      </c>
      <c r="O75" s="1" t="n">
        <f aca="false">IF(A75=A74,1+O76,0)</f>
        <v>10</v>
      </c>
      <c r="Q75" s="1" t="str">
        <f aca="false">IF(OR(B75="Prologue",B75="Epilogue"),B75,"Chapter "&amp;B75)</f>
        <v>Chapter 29</v>
      </c>
      <c r="R75" s="1" t="str">
        <f aca="false">Q75</f>
        <v>Chapter 29</v>
      </c>
      <c r="S75" s="1" t="str">
        <f aca="false">"|-"&amp;CHAR(13)&amp;IF(AND(P75&lt;&gt;"",N75&lt;&gt;0),"| colspan="&amp;CHAR(34)&amp;4&amp;CHAR(34)&amp;" align="&amp;CHAR(34)&amp;"center"&amp;CHAR(34)&amp;" | '''"&amp;P75&amp;"'''"&amp;CHAR(13)&amp;"|-"&amp;CHAR(13),"")&amp;IF(L75&gt;1,"| rowspan="&amp;CHAR(34)&amp;L75&amp;CHAR(34)&amp;"| [[Summary:The Bands of Mourning#"&amp;Q75&amp;"|"&amp;R75&amp;"]] || ",IF(L75=1,"| [[Summary:The Bands of Mourning#"&amp;Q75&amp;"|"&amp;R75&amp;"]] || ","| "))&amp;"[["&amp;IF(C75="Dalinar Kholin (flashback)","Dalinar Kholin",C75)&amp;"]] "&amp;IF(C75="Dalinar Kholin (flashback)","(flashback)","")&amp;" || "&amp;TEXT(D75,"#,###")&amp;" || "&amp;ROUND(100*H75,2)&amp;"%"</f>
        <v>|-| [[Telsin]]  || 210 || 0.16%</v>
      </c>
    </row>
    <row r="76" customFormat="false" ht="15.75" hidden="false" customHeight="false" outlineLevel="0" collapsed="false">
      <c r="A76" s="6"/>
      <c r="B76" s="6" t="n">
        <v>29</v>
      </c>
      <c r="C76" s="7" t="s">
        <v>67</v>
      </c>
      <c r="D76" s="7" t="n">
        <v>386</v>
      </c>
      <c r="E76" s="1" t="n">
        <v>36</v>
      </c>
      <c r="F76" s="7" t="n">
        <v>1</v>
      </c>
      <c r="G76" s="9" t="n">
        <f aca="false">F76/SUM(F:F)</f>
        <v>0.0120481927710843</v>
      </c>
      <c r="H76" s="9" t="n">
        <f aca="false">D76/SUM($D:$D)</f>
        <v>0.00302849610846096</v>
      </c>
      <c r="I76" s="1" t="n">
        <f aca="false">IF(B76=B77,0,IF(B76=B75,D76+J75,D76))</f>
        <v>0</v>
      </c>
      <c r="J76" s="8" t="n">
        <f aca="false">IF(B76=B77,D76+J75,0)</f>
        <v>3605</v>
      </c>
      <c r="K76" s="9" t="n">
        <f aca="false">I76/SUM($I:$I)</f>
        <v>0</v>
      </c>
      <c r="L76" s="1" t="n">
        <f aca="false">IF(B76=B75,0,IF(B76=B77,1+M77,1))</f>
        <v>0</v>
      </c>
      <c r="M76" s="1" t="n">
        <f aca="false">IF(B76=B75,1+M77,0)</f>
        <v>3</v>
      </c>
      <c r="N76" s="1" t="n">
        <f aca="false">IF(A76=A75,0,IF(A76=A77,1+O77,1))</f>
        <v>0</v>
      </c>
      <c r="O76" s="1" t="n">
        <f aca="false">IF(A76=A75,1+O77,0)</f>
        <v>9</v>
      </c>
      <c r="Q76" s="1" t="str">
        <f aca="false">IF(OR(B76="Prologue",B76="Epilogue"),B76,"Chapter "&amp;B76)</f>
        <v>Chapter 29</v>
      </c>
      <c r="R76" s="1" t="str">
        <f aca="false">Q76</f>
        <v>Chapter 29</v>
      </c>
      <c r="S76" s="1" t="str">
        <f aca="false">"|-"&amp;CHAR(13)&amp;IF(AND(P76&lt;&gt;"",N76&lt;&gt;0),"| colspan="&amp;CHAR(34)&amp;4&amp;CHAR(34)&amp;" align="&amp;CHAR(34)&amp;"center"&amp;CHAR(34)&amp;" | '''"&amp;P76&amp;"'''"&amp;CHAR(13)&amp;"|-"&amp;CHAR(13),"")&amp;IF(L76&gt;1,"| rowspan="&amp;CHAR(34)&amp;L76&amp;CHAR(34)&amp;"| [[Summary:The Bands of Mourning#"&amp;Q76&amp;"|"&amp;R76&amp;"]] || ",IF(L76=1,"| [[Summary:The Bands of Mourning#"&amp;Q76&amp;"|"&amp;R76&amp;"]] || ","| "))&amp;"[["&amp;IF(C76="Dalinar Kholin (flashback)","Dalinar Kholin",C76)&amp;"]] "&amp;IF(C76="Dalinar Kholin (flashback)","(flashback)","")&amp;" || "&amp;TEXT(D76,"#,###")&amp;" || "&amp;ROUND(100*H76,2)&amp;"%"</f>
        <v>|-| [[Marasi]]  || 386 || 0.3%</v>
      </c>
    </row>
    <row r="77" customFormat="false" ht="15.75" hidden="false" customHeight="false" outlineLevel="0" collapsed="false">
      <c r="A77" s="6"/>
      <c r="B77" s="6" t="n">
        <v>29</v>
      </c>
      <c r="C77" s="7" t="s">
        <v>66</v>
      </c>
      <c r="D77" s="7" t="n">
        <v>464</v>
      </c>
      <c r="E77" s="1" t="n">
        <v>36</v>
      </c>
      <c r="F77" s="7" t="n">
        <v>1</v>
      </c>
      <c r="G77" s="9" t="n">
        <f aca="false">F77/SUM(F:F)</f>
        <v>0.0120481927710843</v>
      </c>
      <c r="H77" s="9" t="n">
        <f aca="false">D77/SUM($D:$D)</f>
        <v>0.00364047200602561</v>
      </c>
      <c r="I77" s="1" t="n">
        <f aca="false">IF(B77=B78,0,IF(B77=B76,D77+J76,D77))</f>
        <v>0</v>
      </c>
      <c r="J77" s="8" t="n">
        <f aca="false">IF(B77=B78,D77+J76,0)</f>
        <v>4069</v>
      </c>
      <c r="K77" s="9" t="n">
        <f aca="false">I77/SUM($I:$I)</f>
        <v>0</v>
      </c>
      <c r="L77" s="1" t="n">
        <f aca="false">IF(B77=B76,0,IF(B77=B78,1+M78,1))</f>
        <v>0</v>
      </c>
      <c r="M77" s="1" t="n">
        <f aca="false">IF(B77=B76,1+M78,0)</f>
        <v>2</v>
      </c>
      <c r="N77" s="1" t="n">
        <f aca="false">IF(A77=A76,0,IF(A77=A78,1+O78,1))</f>
        <v>0</v>
      </c>
      <c r="O77" s="1" t="n">
        <f aca="false">IF(A77=A76,1+O78,0)</f>
        <v>8</v>
      </c>
      <c r="Q77" s="1" t="str">
        <f aca="false">IF(OR(B77="Prologue",B77="Epilogue"),B77,"Chapter "&amp;B77)</f>
        <v>Chapter 29</v>
      </c>
      <c r="R77" s="1" t="str">
        <f aca="false">Q77</f>
        <v>Chapter 29</v>
      </c>
      <c r="S77" s="1" t="str">
        <f aca="false">"|-"&amp;CHAR(13)&amp;IF(AND(P77&lt;&gt;"",N77&lt;&gt;0),"| colspan="&amp;CHAR(34)&amp;4&amp;CHAR(34)&amp;" align="&amp;CHAR(34)&amp;"center"&amp;CHAR(34)&amp;" | '''"&amp;P77&amp;"'''"&amp;CHAR(13)&amp;"|-"&amp;CHAR(13),"")&amp;IF(L77&gt;1,"| rowspan="&amp;CHAR(34)&amp;L77&amp;CHAR(34)&amp;"| [[Summary:The Bands of Mourning#"&amp;Q77&amp;"|"&amp;R77&amp;"]] || ",IF(L77=1,"| [[Summary:The Bands of Mourning#"&amp;Q77&amp;"|"&amp;R77&amp;"]] || ","| "))&amp;"[["&amp;IF(C77="Dalinar Kholin (flashback)","Dalinar Kholin",C77)&amp;"]] "&amp;IF(C77="Dalinar Kholin (flashback)","(flashback)","")&amp;" || "&amp;TEXT(D77,"#,###")&amp;" || "&amp;ROUND(100*H77,2)&amp;"%"</f>
        <v>|-| [[Wax]]  || 464 || 0.36%</v>
      </c>
    </row>
    <row r="78" customFormat="false" ht="15.75" hidden="false" customHeight="false" outlineLevel="0" collapsed="false">
      <c r="A78" s="6"/>
      <c r="B78" s="6" t="n">
        <v>29</v>
      </c>
      <c r="C78" s="7" t="s">
        <v>78</v>
      </c>
      <c r="D78" s="7" t="n">
        <v>240</v>
      </c>
      <c r="E78" s="1" t="n">
        <v>36</v>
      </c>
      <c r="F78" s="7" t="n">
        <v>1</v>
      </c>
      <c r="G78" s="9" t="n">
        <f aca="false">F78/SUM(F:F)</f>
        <v>0.0120481927710843</v>
      </c>
      <c r="H78" s="9" t="n">
        <f aca="false">D78/SUM($D:$D)</f>
        <v>0.00188300276173738</v>
      </c>
      <c r="I78" s="8" t="n">
        <f aca="false">IF(B78=B79,0,IF(B78=B77,D78+J77,D78))</f>
        <v>4309</v>
      </c>
      <c r="J78" s="1" t="n">
        <f aca="false">IF(B78=B79,D78+J77,0)</f>
        <v>0</v>
      </c>
      <c r="K78" s="9" t="n">
        <f aca="false">I78/SUM($I:$I)</f>
        <v>0.0338077454180266</v>
      </c>
      <c r="L78" s="1" t="n">
        <f aca="false">IF(B78=B77,0,IF(B78=B79,1+M79,1))</f>
        <v>0</v>
      </c>
      <c r="M78" s="1" t="n">
        <f aca="false">IF(B78=B77,1+M79,0)</f>
        <v>1</v>
      </c>
      <c r="N78" s="1" t="n">
        <f aca="false">IF(A78=A77,0,IF(A78=A79,1+O79,1))</f>
        <v>0</v>
      </c>
      <c r="O78" s="1" t="n">
        <f aca="false">IF(A78=A77,1+O79,0)</f>
        <v>7</v>
      </c>
      <c r="Q78" s="1" t="str">
        <f aca="false">IF(OR(B78="Prologue",B78="Epilogue"),B78,"Chapter "&amp;B78)</f>
        <v>Chapter 29</v>
      </c>
      <c r="R78" s="1" t="str">
        <f aca="false">Q78</f>
        <v>Chapter 29</v>
      </c>
      <c r="S78" s="1" t="str">
        <f aca="false">"|-"&amp;CHAR(13)&amp;IF(AND(P78&lt;&gt;"",N78&lt;&gt;0),"| colspan="&amp;CHAR(34)&amp;4&amp;CHAR(34)&amp;" align="&amp;CHAR(34)&amp;"center"&amp;CHAR(34)&amp;" | '''"&amp;P78&amp;"'''"&amp;CHAR(13)&amp;"|-"&amp;CHAR(13),"")&amp;IF(L78&gt;1,"| rowspan="&amp;CHAR(34)&amp;L78&amp;CHAR(34)&amp;"| [[Summary:The Bands of Mourning#"&amp;Q78&amp;"|"&amp;R78&amp;"]] || ",IF(L78=1,"| [[Summary:The Bands of Mourning#"&amp;Q78&amp;"|"&amp;R78&amp;"]] || ","| "))&amp;"[["&amp;IF(C78="Dalinar Kholin (flashback)","Dalinar Kholin",C78)&amp;"]] "&amp;IF(C78="Dalinar Kholin (flashback)","(flashback)","")&amp;" || "&amp;TEXT(D78,"#,###")&amp;" || "&amp;ROUND(100*H78,2)&amp;"%"</f>
        <v>|-| [[MeLaan]]  || 240 || 0.19%</v>
      </c>
    </row>
    <row r="79" customFormat="false" ht="15.75" hidden="false" customHeight="false" outlineLevel="0" collapsed="false">
      <c r="A79" s="6"/>
      <c r="B79" s="6" t="n">
        <v>30</v>
      </c>
      <c r="C79" s="7" t="s">
        <v>67</v>
      </c>
      <c r="D79" s="7" t="n">
        <v>1816</v>
      </c>
      <c r="E79" s="1" t="n">
        <v>36</v>
      </c>
      <c r="F79" s="7" t="n">
        <v>1</v>
      </c>
      <c r="G79" s="9" t="n">
        <f aca="false">F79/SUM(F:F)</f>
        <v>0.0120481927710843</v>
      </c>
      <c r="H79" s="9" t="n">
        <f aca="false">D79/SUM($D:$D)</f>
        <v>0.0142480542304795</v>
      </c>
      <c r="I79" s="1" t="n">
        <f aca="false">IF(B79=B80,0,IF(B79=B78,D79+J78,D79))</f>
        <v>0</v>
      </c>
      <c r="J79" s="1" t="n">
        <f aca="false">IF(B79=B80,D79+J78,0)</f>
        <v>1816</v>
      </c>
      <c r="K79" s="9" t="n">
        <f aca="false">I79/SUM($I:$I)</f>
        <v>0</v>
      </c>
      <c r="L79" s="1" t="n">
        <f aca="false">IF(B79=B78,0,IF(B79=B80,1+M80,1))</f>
        <v>2</v>
      </c>
      <c r="M79" s="1" t="n">
        <f aca="false">IF(B79=B78,1+M80,0)</f>
        <v>0</v>
      </c>
      <c r="N79" s="1" t="n">
        <f aca="false">IF(A79=A78,0,IF(A79=A80,1+O80,1))</f>
        <v>0</v>
      </c>
      <c r="O79" s="1" t="n">
        <f aca="false">IF(A79=A78,1+O80,0)</f>
        <v>6</v>
      </c>
      <c r="Q79" s="1" t="str">
        <f aca="false">IF(OR(B79="Prologue",B79="Epilogue"),B79,"Chapter "&amp;B79)</f>
        <v>Chapter 30</v>
      </c>
      <c r="R79" s="1" t="str">
        <f aca="false">Q79</f>
        <v>Chapter 30</v>
      </c>
      <c r="S79" s="1" t="str">
        <f aca="false">"|-"&amp;CHAR(13)&amp;IF(AND(P79&lt;&gt;"",N79&lt;&gt;0),"| colspan="&amp;CHAR(34)&amp;4&amp;CHAR(34)&amp;" align="&amp;CHAR(34)&amp;"center"&amp;CHAR(34)&amp;" | '''"&amp;P79&amp;"'''"&amp;CHAR(13)&amp;"|-"&amp;CHAR(13),"")&amp;IF(L79&gt;1,"| rowspan="&amp;CHAR(34)&amp;L79&amp;CHAR(34)&amp;"| [[Summary:The Bands of Mourning#"&amp;Q79&amp;"|"&amp;R79&amp;"]] || ",IF(L79=1,"| [[Summary:The Bands of Mourning#"&amp;Q79&amp;"|"&amp;R79&amp;"]] || ","| "))&amp;"[["&amp;IF(C79="Dalinar Kholin (flashback)","Dalinar Kholin",C79)&amp;"]] "&amp;IF(C79="Dalinar Kholin (flashback)","(flashback)","")&amp;" || "&amp;TEXT(D79,"#,###")&amp;" || "&amp;ROUND(100*H79,2)&amp;"%"</f>
        <v>|-| rowspan="2"| [[Summary:The Bands of Mourning#Chapter 30|Chapter 30]] || [[Marasi]]  || 1,816 || 1.42%</v>
      </c>
    </row>
    <row r="80" customFormat="false" ht="15.75" hidden="false" customHeight="false" outlineLevel="0" collapsed="false">
      <c r="A80" s="6"/>
      <c r="B80" s="6" t="n">
        <v>30</v>
      </c>
      <c r="C80" s="7" t="s">
        <v>66</v>
      </c>
      <c r="D80" s="7" t="n">
        <v>587</v>
      </c>
      <c r="E80" s="1" t="n">
        <v>36</v>
      </c>
      <c r="F80" s="7" t="n">
        <v>1</v>
      </c>
      <c r="G80" s="9" t="n">
        <f aca="false">F80/SUM(F:F)</f>
        <v>0.0120481927710843</v>
      </c>
      <c r="H80" s="9" t="n">
        <f aca="false">D80/SUM($D:$D)</f>
        <v>0.00460551092141602</v>
      </c>
      <c r="I80" s="1" t="n">
        <f aca="false">IF(B80=B81,0,IF(B80=B79,D80+J79,D80))</f>
        <v>2403</v>
      </c>
      <c r="J80" s="1" t="n">
        <f aca="false">IF(B80=B81,D80+J79,0)</f>
        <v>0</v>
      </c>
      <c r="K80" s="9" t="n">
        <f aca="false">I80/SUM($I:$I)</f>
        <v>0.0188535651518956</v>
      </c>
      <c r="L80" s="1" t="n">
        <f aca="false">IF(B80=B79,0,IF(B80=B81,1+M81,1))</f>
        <v>0</v>
      </c>
      <c r="M80" s="1" t="n">
        <f aca="false">IF(B80=B79,1+M81,0)</f>
        <v>1</v>
      </c>
      <c r="N80" s="1" t="n">
        <f aca="false">IF(A80=A79,0,IF(A80=A81,1+O81,1))</f>
        <v>0</v>
      </c>
      <c r="O80" s="1" t="n">
        <f aca="false">IF(A80=A79,1+O81,0)</f>
        <v>5</v>
      </c>
      <c r="Q80" s="1" t="str">
        <f aca="false">IF(OR(B80="Prologue",B80="Epilogue"),B80,"Chapter "&amp;B80)</f>
        <v>Chapter 30</v>
      </c>
      <c r="R80" s="1" t="str">
        <f aca="false">Q80</f>
        <v>Chapter 30</v>
      </c>
      <c r="S80" s="1" t="str">
        <f aca="false">"|-"&amp;CHAR(13)&amp;IF(AND(P80&lt;&gt;"",N80&lt;&gt;0),"| colspan="&amp;CHAR(34)&amp;4&amp;CHAR(34)&amp;" align="&amp;CHAR(34)&amp;"center"&amp;CHAR(34)&amp;" | '''"&amp;P80&amp;"'''"&amp;CHAR(13)&amp;"|-"&amp;CHAR(13),"")&amp;IF(L80&gt;1,"| rowspan="&amp;CHAR(34)&amp;L80&amp;CHAR(34)&amp;"| [[Summary:The Bands of Mourning#"&amp;Q80&amp;"|"&amp;R80&amp;"]] || ",IF(L80=1,"| [[Summary:The Bands of Mourning#"&amp;Q80&amp;"|"&amp;R80&amp;"]] || ","| "))&amp;"[["&amp;IF(C80="Dalinar Kholin (flashback)","Dalinar Kholin",C80)&amp;"]] "&amp;IF(C80="Dalinar Kholin (flashback)","(flashback)","")&amp;" || "&amp;TEXT(D80,"#,###")&amp;" || "&amp;ROUND(100*H80,2)&amp;"%"</f>
        <v>|-| [[Wax]]  || 587 || 0.46%</v>
      </c>
    </row>
    <row r="81" customFormat="false" ht="15.75" hidden="false" customHeight="false" outlineLevel="0" collapsed="false">
      <c r="A81" s="6"/>
      <c r="B81" s="6" t="n">
        <v>31</v>
      </c>
      <c r="C81" s="7" t="s">
        <v>66</v>
      </c>
      <c r="D81" s="7" t="n">
        <v>3125</v>
      </c>
      <c r="E81" s="1" t="n">
        <v>36</v>
      </c>
      <c r="F81" s="7" t="n">
        <v>1</v>
      </c>
      <c r="G81" s="9" t="n">
        <f aca="false">F81/SUM(F:F)</f>
        <v>0.0120481927710843</v>
      </c>
      <c r="H81" s="9" t="n">
        <f aca="false">D81/SUM($D:$D)</f>
        <v>0.0245182651267889</v>
      </c>
      <c r="I81" s="1" t="n">
        <f aca="false">IF(B81=B82,0,IF(B81=B80,D81+J80,D81))</f>
        <v>3125</v>
      </c>
      <c r="J81" s="1" t="n">
        <f aca="false">IF(B81=B82,D81+J80,0)</f>
        <v>0</v>
      </c>
      <c r="K81" s="9" t="n">
        <f aca="false">I81/SUM($I:$I)</f>
        <v>0.0245182651267889</v>
      </c>
      <c r="L81" s="1" t="n">
        <f aca="false">IF(B81=B80,0,IF(B81=B82,1+M82,1))</f>
        <v>1</v>
      </c>
      <c r="M81" s="1" t="n">
        <f aca="false">IF(B81=B80,1+M82,0)</f>
        <v>0</v>
      </c>
      <c r="N81" s="1" t="n">
        <f aca="false">IF(A81=A80,0,IF(A81=A82,1+O82,1))</f>
        <v>0</v>
      </c>
      <c r="O81" s="1" t="n">
        <f aca="false">IF(A81=A80,1+O82,0)</f>
        <v>4</v>
      </c>
      <c r="Q81" s="1" t="str">
        <f aca="false">IF(OR(B81="Prologue",B81="Epilogue"),B81,"Chapter "&amp;B81)</f>
        <v>Chapter 31</v>
      </c>
      <c r="R81" s="1" t="str">
        <f aca="false">Q81</f>
        <v>Chapter 31</v>
      </c>
      <c r="S81" s="1" t="str">
        <f aca="false">"|-"&amp;CHAR(13)&amp;IF(AND(P81&lt;&gt;"",N81&lt;&gt;0),"| colspan="&amp;CHAR(34)&amp;4&amp;CHAR(34)&amp;" align="&amp;CHAR(34)&amp;"center"&amp;CHAR(34)&amp;" | '''"&amp;P81&amp;"'''"&amp;CHAR(13)&amp;"|-"&amp;CHAR(13),"")&amp;IF(L81&gt;1,"| rowspan="&amp;CHAR(34)&amp;L81&amp;CHAR(34)&amp;"| [[Summary:The Bands of Mourning#"&amp;Q81&amp;"|"&amp;R81&amp;"]] || ",IF(L81=1,"| [[Summary:The Bands of Mourning#"&amp;Q81&amp;"|"&amp;R81&amp;"]] || ","| "))&amp;"[["&amp;IF(C81="Dalinar Kholin (flashback)","Dalinar Kholin",C81)&amp;"]] "&amp;IF(C81="Dalinar Kholin (flashback)","(flashback)","")&amp;" || "&amp;TEXT(D81,"#,###")&amp;" || "&amp;ROUND(100*H81,2)&amp;"%"</f>
        <v>|-| [[Summary:The Bands of Mourning#Chapter 31|Chapter 31]] || [[Wax]]  || 3,125 || 2.45%</v>
      </c>
    </row>
    <row r="82" customFormat="false" ht="15.75" hidden="false" customHeight="false" outlineLevel="0" collapsed="false">
      <c r="A82" s="6"/>
      <c r="B82" s="6" t="s">
        <v>29</v>
      </c>
      <c r="C82" s="7" t="s">
        <v>67</v>
      </c>
      <c r="D82" s="7" t="n">
        <v>369</v>
      </c>
      <c r="E82" s="1" t="n">
        <v>36</v>
      </c>
      <c r="F82" s="7" t="n">
        <v>1</v>
      </c>
      <c r="G82" s="9" t="n">
        <f aca="false">F82/SUM(F:F)</f>
        <v>0.0120481927710843</v>
      </c>
      <c r="H82" s="9" t="n">
        <f aca="false">D82/SUM($D:$D)</f>
        <v>0.00289511674617123</v>
      </c>
      <c r="I82" s="1" t="n">
        <f aca="false">IF(B82=B83,0,IF(B82=B81,D82+J81,D82))</f>
        <v>0</v>
      </c>
      <c r="J82" s="1" t="n">
        <f aca="false">IF(B82=B83,D82+J81,0)</f>
        <v>369</v>
      </c>
      <c r="K82" s="9" t="n">
        <f aca="false">I82/SUM($I:$I)</f>
        <v>0</v>
      </c>
      <c r="L82" s="1" t="n">
        <f aca="false">IF(B82=B81,0,IF(B82=B83,1+M83,1))</f>
        <v>3</v>
      </c>
      <c r="M82" s="1" t="n">
        <f aca="false">IF(B82=B81,1+M83,0)</f>
        <v>0</v>
      </c>
      <c r="N82" s="1" t="n">
        <f aca="false">IF(A82=A81,0,IF(A82=A83,1+O83,1))</f>
        <v>0</v>
      </c>
      <c r="O82" s="1" t="n">
        <f aca="false">IF(A82=A81,1+O83,0)</f>
        <v>3</v>
      </c>
      <c r="Q82" s="1" t="str">
        <f aca="false">IF(OR(B82="Prologue",B82="Epilogue"),B82,"Chapter "&amp;B82)</f>
        <v>Epilogue</v>
      </c>
      <c r="R82" s="1" t="str">
        <f aca="false">Q82</f>
        <v>Epilogue</v>
      </c>
      <c r="S82" s="1" t="str">
        <f aca="false">"|-"&amp;CHAR(13)&amp;IF(AND(P82&lt;&gt;"",N82&lt;&gt;0),"| colspan="&amp;CHAR(34)&amp;4&amp;CHAR(34)&amp;" align="&amp;CHAR(34)&amp;"center"&amp;CHAR(34)&amp;" | '''"&amp;P82&amp;"'''"&amp;CHAR(13)&amp;"|-"&amp;CHAR(13),"")&amp;IF(L82&gt;1,"| rowspan="&amp;CHAR(34)&amp;L82&amp;CHAR(34)&amp;"| [[Summary:The Bands of Mourning#"&amp;Q82&amp;"|"&amp;R82&amp;"]] || ",IF(L82=1,"| [[Summary:The Bands of Mourning#"&amp;Q82&amp;"|"&amp;R82&amp;"]] || ","| "))&amp;"[["&amp;IF(C82="Dalinar Kholin (flashback)","Dalinar Kholin",C82)&amp;"]] "&amp;IF(C82="Dalinar Kholin (flashback)","(flashback)","")&amp;" || "&amp;TEXT(D82,"#,###")&amp;" || "&amp;ROUND(100*H82,2)&amp;"%"</f>
        <v>|-| rowspan="3"| [[Summary:The Bands of Mourning#Epilogue|Epilogue]] || [[Marasi]]  || 369 || 0.29%</v>
      </c>
    </row>
    <row r="83" customFormat="false" ht="15.75" hidden="false" customHeight="false" outlineLevel="0" collapsed="false">
      <c r="A83" s="6"/>
      <c r="B83" s="6" t="s">
        <v>29</v>
      </c>
      <c r="C83" s="7" t="s">
        <v>75</v>
      </c>
      <c r="D83" s="7" t="n">
        <v>466</v>
      </c>
      <c r="E83" s="1" t="n">
        <v>36</v>
      </c>
      <c r="F83" s="7" t="n">
        <v>1</v>
      </c>
      <c r="G83" s="9" t="n">
        <f aca="false">F83/SUM(F:F)</f>
        <v>0.0120481927710843</v>
      </c>
      <c r="H83" s="9" t="n">
        <f aca="false">D83/SUM($D:$D)</f>
        <v>0.00365616369570675</v>
      </c>
      <c r="I83" s="1" t="n">
        <f aca="false">IF(B83=B84,0,IF(B83=B82,D83+J82,D83))</f>
        <v>0</v>
      </c>
      <c r="J83" s="1" t="n">
        <f aca="false">IF(B83=B84,D83+J82,0)</f>
        <v>835</v>
      </c>
      <c r="K83" s="9" t="n">
        <f aca="false">I83/SUM($I:$I)</f>
        <v>0</v>
      </c>
      <c r="L83" s="1" t="n">
        <f aca="false">IF(B83=B82,0,IF(B83=B84,1+M84,1))</f>
        <v>0</v>
      </c>
      <c r="M83" s="1" t="n">
        <f aca="false">IF(B83=B82,1+M84,0)</f>
        <v>2</v>
      </c>
      <c r="N83" s="1" t="n">
        <f aca="false">IF(A83=A82,0,IF(A83=A84,1+O84,1))</f>
        <v>0</v>
      </c>
      <c r="O83" s="1" t="n">
        <f aca="false">IF(A83=A82,1+O84,0)</f>
        <v>2</v>
      </c>
      <c r="Q83" s="1" t="str">
        <f aca="false">IF(OR(B83="Prologue",B83="Epilogue"),B83,"Chapter "&amp;B83)</f>
        <v>Epilogue</v>
      </c>
      <c r="R83" s="1" t="str">
        <f aca="false">Q83</f>
        <v>Epilogue</v>
      </c>
      <c r="S83" s="1" t="str">
        <f aca="false">"|-"&amp;CHAR(13)&amp;IF(AND(P83&lt;&gt;"",N83&lt;&gt;0),"| colspan="&amp;CHAR(34)&amp;4&amp;CHAR(34)&amp;" align="&amp;CHAR(34)&amp;"center"&amp;CHAR(34)&amp;" | '''"&amp;P83&amp;"'''"&amp;CHAR(13)&amp;"|-"&amp;CHAR(13),"")&amp;IF(L83&gt;1,"| rowspan="&amp;CHAR(34)&amp;L83&amp;CHAR(34)&amp;"| [[Summary:The Bands of Mourning#"&amp;Q83&amp;"|"&amp;R83&amp;"]] || ",IF(L83=1,"| [[Summary:The Bands of Mourning#"&amp;Q83&amp;"|"&amp;R83&amp;"]] || ","| "))&amp;"[["&amp;IF(C83="Dalinar Kholin (flashback)","Dalinar Kholin",C83)&amp;"]] "&amp;IF(C83="Dalinar Kholin (flashback)","(flashback)","")&amp;" || "&amp;TEXT(D83,"#,###")&amp;" || "&amp;ROUND(100*H83,2)&amp;"%"</f>
        <v>|-| [[Edwarn]]  || 466 || 0.37%</v>
      </c>
    </row>
    <row r="84" customFormat="false" ht="15.75" hidden="false" customHeight="false" outlineLevel="0" collapsed="false">
      <c r="A84" s="6"/>
      <c r="B84" s="6" t="s">
        <v>29</v>
      </c>
      <c r="C84" s="7" t="s">
        <v>66</v>
      </c>
      <c r="D84" s="7" t="n">
        <v>962</v>
      </c>
      <c r="E84" s="1" t="n">
        <v>36</v>
      </c>
      <c r="F84" s="7" t="n">
        <v>1</v>
      </c>
      <c r="G84" s="9" t="n">
        <f aca="false">F84/SUM(F:F)</f>
        <v>0.0120481927710843</v>
      </c>
      <c r="H84" s="9" t="n">
        <f aca="false">D84/SUM($D:$D)</f>
        <v>0.00754770273663068</v>
      </c>
      <c r="I84" s="1" t="n">
        <f aca="false">IF(B84=B85,0,IF(B84=B83,D84+J83,D84))</f>
        <v>1797</v>
      </c>
      <c r="J84" s="1" t="n">
        <f aca="false">IF(B84=B85,D84+J83,0)</f>
        <v>0</v>
      </c>
      <c r="K84" s="9" t="n">
        <f aca="false">I84/SUM($I:$I)</f>
        <v>0.0140989831785087</v>
      </c>
      <c r="L84" s="1" t="n">
        <f aca="false">IF(B84=B83,0,IF(B84=B85,1+M85,1))</f>
        <v>0</v>
      </c>
      <c r="M84" s="1" t="n">
        <f aca="false">IF(B84=B83,1+M85,0)</f>
        <v>1</v>
      </c>
      <c r="N84" s="1" t="n">
        <f aca="false">IF(A84=A83,0,IF(A84=A85,1+O85,1))</f>
        <v>0</v>
      </c>
      <c r="O84" s="1" t="n">
        <f aca="false">IF(A84=A83,1+O85,0)</f>
        <v>1</v>
      </c>
      <c r="Q84" s="1" t="str">
        <f aca="false">IF(OR(B84="Prologue",B84="Epilogue"),B84,"Chapter "&amp;B84)</f>
        <v>Epilogue</v>
      </c>
      <c r="R84" s="1" t="str">
        <f aca="false">Q84</f>
        <v>Epilogue</v>
      </c>
      <c r="S84" s="1" t="str">
        <f aca="false">"|-"&amp;CHAR(13)&amp;IF(AND(P84&lt;&gt;"",N84&lt;&gt;0),"| colspan="&amp;CHAR(34)&amp;4&amp;CHAR(34)&amp;" align="&amp;CHAR(34)&amp;"center"&amp;CHAR(34)&amp;" | '''"&amp;P84&amp;"'''"&amp;CHAR(13)&amp;"|-"&amp;CHAR(13),"")&amp;IF(L84&gt;1,"| rowspan="&amp;CHAR(34)&amp;L84&amp;CHAR(34)&amp;"| [[Summary:The Bands of Mourning#"&amp;Q84&amp;"|"&amp;R84&amp;"]] || ",IF(L84=1,"| [[Summary:The Bands of Mourning#"&amp;Q84&amp;"|"&amp;R84&amp;"]] || ","| "))&amp;"[["&amp;IF(C84="Dalinar Kholin (flashback)","Dalinar Kholin",C84)&amp;"]] "&amp;IF(C84="Dalinar Kholin (flashback)","(flashback)","")&amp;" || "&amp;TEXT(D84,"#,###")&amp;" || "&amp;ROUND(100*H84,2)&amp;"%"</f>
        <v>|-| [[Wax]]  || 962 || 0.75%</v>
      </c>
    </row>
    <row r="85" customFormat="false" ht="15.75" hidden="false" customHeight="false" outlineLevel="0" collapsed="false">
      <c r="A85" s="6"/>
      <c r="B85" s="6"/>
      <c r="C85" s="7"/>
      <c r="D85" s="7"/>
      <c r="G85" s="9"/>
      <c r="H85" s="9"/>
      <c r="K85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2</v>
      </c>
      <c r="B1" s="11" t="s">
        <v>30</v>
      </c>
      <c r="C1" s="12" t="s">
        <v>31</v>
      </c>
      <c r="D1" s="12" t="s">
        <v>32</v>
      </c>
      <c r="E1" s="13" t="s">
        <v>33</v>
      </c>
    </row>
    <row r="2" customFormat="false" ht="15.75" hidden="false" customHeight="false" outlineLevel="0" collapsed="false">
      <c r="A2" s="14" t="s">
        <v>75</v>
      </c>
      <c r="B2" s="15" t="n">
        <v>2</v>
      </c>
      <c r="C2" s="16" t="n">
        <v>0.0240963855421686</v>
      </c>
      <c r="D2" s="17" t="n">
        <v>1261</v>
      </c>
      <c r="E2" s="18" t="n">
        <v>0.00989361034396183</v>
      </c>
      <c r="G2" s="1" t="str">
        <f aca="false">"|-"&amp;CHAR(13)&amp;"| [["&amp;A2&amp;"]]"&amp;CHAR(13)&amp;"| align="&amp;CHAR(34)&amp;"right"&amp;CHAR(34)&amp;" | "&amp;B2&amp;CHAR(13)&amp;"| align="&amp;CHAR(34)&amp;"right"&amp;CHAR(34)&amp;" | "&amp;ROUND(100*C2,2)&amp;"%"&amp;CHAR(13)&amp;"| align="&amp;CHAR(34)&amp;"right"&amp;CHAR(34)&amp;" | "&amp;TEXT(D2,"#,###")&amp;CHAR(13)&amp;"| align="&amp;CHAR(34)&amp;"right"&amp;CHAR(34)&amp;" | "&amp;ROUND(100*E2,2)&amp;"%"&amp;CHAR(13)&amp;CHAR(13)</f>
        <v>|-| [[Wax]]| align="right" | 38| align="right" | 45.78%| align="right" | 70,901| align="right" | 55.63%</v>
      </c>
    </row>
    <row r="3" customFormat="false" ht="15.75" hidden="false" customHeight="false" outlineLevel="0" collapsed="false">
      <c r="A3" s="19" t="s">
        <v>74</v>
      </c>
      <c r="B3" s="20" t="n">
        <v>1</v>
      </c>
      <c r="C3" s="21" t="n">
        <v>0.0120481927710843</v>
      </c>
      <c r="D3" s="22" t="n">
        <v>1405</v>
      </c>
      <c r="E3" s="23" t="n">
        <v>0.0110234120010043</v>
      </c>
      <c r="G3" s="1" t="str">
        <f aca="false">"|-"&amp;CHAR(13)&amp;"| [["&amp;A3&amp;"]]"&amp;CHAR(13)&amp;"| align="&amp;CHAR(34)&amp;"right"&amp;CHAR(34)&amp;" | "&amp;B3&amp;CHAR(13)&amp;"| align="&amp;CHAR(34)&amp;"right"&amp;CHAR(34)&amp;" | "&amp;ROUND(100*C3,2)&amp;"%"&amp;CHAR(13)&amp;"| align="&amp;CHAR(34)&amp;"right"&amp;CHAR(34)&amp;" | "&amp;TEXT(D3,"#,###")&amp;CHAR(13)&amp;"| align="&amp;CHAR(34)&amp;"right"&amp;CHAR(34)&amp;" | "&amp;ROUND(100*E3,2)&amp;"%"&amp;CHAR(13)&amp;CHAR(13)</f>
        <v>|-| [[Marasi]]| align="right" | 27| align="right" | 32.53%| align="right" | 33,442| align="right" | 26.24%</v>
      </c>
    </row>
    <row r="4" customFormat="false" ht="15.75" hidden="false" customHeight="false" outlineLevel="0" collapsed="false">
      <c r="A4" s="19" t="s">
        <v>76</v>
      </c>
      <c r="B4" s="20" t="n">
        <v>1</v>
      </c>
      <c r="C4" s="21" t="n">
        <v>0.0120481927710843</v>
      </c>
      <c r="D4" s="22" t="n">
        <v>657</v>
      </c>
      <c r="E4" s="23" t="n">
        <v>0.00515472006025609</v>
      </c>
      <c r="G4" s="1" t="str">
        <f aca="false">"|-"&amp;CHAR(13)&amp;"| [["&amp;A4&amp;"]]"&amp;CHAR(13)&amp;"| align="&amp;CHAR(34)&amp;"right"&amp;CHAR(34)&amp;" | "&amp;B4&amp;CHAR(13)&amp;"| align="&amp;CHAR(34)&amp;"right"&amp;CHAR(34)&amp;" | "&amp;ROUND(100*C4,2)&amp;"%"&amp;CHAR(13)&amp;"| align="&amp;CHAR(34)&amp;"right"&amp;CHAR(34)&amp;" | "&amp;TEXT(D4,"#,###")&amp;CHAR(13)&amp;"| align="&amp;CHAR(34)&amp;"right"&amp;CHAR(34)&amp;" | "&amp;ROUND(100*E4,2)&amp;"%"&amp;CHAR(13)&amp;CHAR(13)</f>
        <v>|-| [[Wayne]]| align="right" | 9| align="right" | 10.84%| align="right" | 17,574| align="right" | 13.79%</v>
      </c>
    </row>
    <row r="5" customFormat="false" ht="15.75" hidden="false" customHeight="false" outlineLevel="0" collapsed="false">
      <c r="A5" s="19" t="s">
        <v>67</v>
      </c>
      <c r="B5" s="20" t="n">
        <v>27</v>
      </c>
      <c r="C5" s="21" t="n">
        <v>0.325301204819276</v>
      </c>
      <c r="D5" s="22" t="n">
        <v>33442</v>
      </c>
      <c r="E5" s="23" t="n">
        <v>0.262380743158423</v>
      </c>
      <c r="G5" s="1" t="str">
        <f aca="false">"|-"&amp;CHAR(13)&amp;"| [["&amp;A5&amp;"]]"&amp;CHAR(13)&amp;"| align="&amp;CHAR(34)&amp;"right"&amp;CHAR(34)&amp;" | "&amp;B5&amp;CHAR(13)&amp;"| align="&amp;CHAR(34)&amp;"right"&amp;CHAR(34)&amp;" | "&amp;ROUND(100*C5,2)&amp;"%"&amp;CHAR(13)&amp;"| align="&amp;CHAR(34)&amp;"right"&amp;CHAR(34)&amp;" | "&amp;TEXT(D5,"#,###")&amp;CHAR(13)&amp;"| align="&amp;CHAR(34)&amp;"right"&amp;CHAR(34)&amp;" | "&amp;ROUND(100*E5,2)&amp;"%"&amp;CHAR(13)&amp;CHAR(13)</f>
        <v>|-| [[Irich]]| align="right" | 1| align="right" | 1.2%| align="right" | 1,405| align="right" | 1.1%</v>
      </c>
    </row>
    <row r="6" customFormat="false" ht="15.75" hidden="false" customHeight="false" outlineLevel="0" collapsed="false">
      <c r="A6" s="19" t="s">
        <v>78</v>
      </c>
      <c r="B6" s="20" t="n">
        <v>1</v>
      </c>
      <c r="C6" s="21" t="n">
        <v>0.0120481927710843</v>
      </c>
      <c r="D6" s="22" t="n">
        <v>240</v>
      </c>
      <c r="E6" s="23" t="n">
        <v>0.00188300276173738</v>
      </c>
      <c r="G6" s="1" t="str">
        <f aca="false">"|-"&amp;CHAR(13)&amp;"| [["&amp;A6&amp;"]]"&amp;CHAR(13)&amp;"| align="&amp;CHAR(34)&amp;"right"&amp;CHAR(34)&amp;" | "&amp;B6&amp;CHAR(13)&amp;"| align="&amp;CHAR(34)&amp;"right"&amp;CHAR(34)&amp;" | "&amp;ROUND(100*C6,2)&amp;"%"&amp;CHAR(13)&amp;"| align="&amp;CHAR(34)&amp;"right"&amp;CHAR(34)&amp;" | "&amp;TEXT(D6,"#,###")&amp;CHAR(13)&amp;"| align="&amp;CHAR(34)&amp;"right"&amp;CHAR(34)&amp;" | "&amp;ROUND(100*E6,2)&amp;"%"&amp;CHAR(13)&amp;CHAR(13)</f>
        <v>|-| [[Edwarn]]| align="right" | 2| align="right" | 2.41%| align="right" | 1,261| align="right" | 0.99%</v>
      </c>
    </row>
    <row r="7" customFormat="false" ht="15.75" hidden="false" customHeight="false" outlineLevel="0" collapsed="false">
      <c r="A7" s="19" t="s">
        <v>72</v>
      </c>
      <c r="B7" s="20" t="n">
        <v>1</v>
      </c>
      <c r="C7" s="21" t="n">
        <v>0.0120481927710843</v>
      </c>
      <c r="D7" s="22" t="n">
        <v>663</v>
      </c>
      <c r="E7" s="23" t="n">
        <v>0.00520179512929952</v>
      </c>
      <c r="G7" s="1" t="str">
        <f aca="false">"|-"&amp;CHAR(13)&amp;"| [["&amp;A7&amp;"]]"&amp;CHAR(13)&amp;"| align="&amp;CHAR(34)&amp;"right"&amp;CHAR(34)&amp;" | "&amp;B7&amp;CHAR(13)&amp;"| align="&amp;CHAR(34)&amp;"right"&amp;CHAR(34)&amp;" | "&amp;ROUND(100*C7,2)&amp;"%"&amp;CHAR(13)&amp;"| align="&amp;CHAR(34)&amp;"right"&amp;CHAR(34)&amp;" | "&amp;TEXT(D7,"#,###")&amp;CHAR(13)&amp;"| align="&amp;CHAR(34)&amp;"right"&amp;CHAR(34)&amp;" | "&amp;ROUND(100*E7,2)&amp;"%"&amp;CHAR(13)&amp;CHAR(13)</f>
        <v>|-| [[Templeton]]| align="right" | 1| align="right" | 1.2%| align="right" | 826| align="right" | 0.65%</v>
      </c>
    </row>
    <row r="8" customFormat="false" ht="15.75" hidden="false" customHeight="false" outlineLevel="0" collapsed="false">
      <c r="A8" s="19" t="s">
        <v>71</v>
      </c>
      <c r="B8" s="20" t="n">
        <v>1</v>
      </c>
      <c r="C8" s="21" t="n">
        <v>0.0120481927710843</v>
      </c>
      <c r="D8" s="22" t="n">
        <v>277</v>
      </c>
      <c r="E8" s="23" t="n">
        <v>0.00217329902083856</v>
      </c>
      <c r="G8" s="1" t="str">
        <f aca="false">"|-"&amp;CHAR(13)&amp;"| [["&amp;A8&amp;"]]"&amp;CHAR(13)&amp;"| align="&amp;CHAR(34)&amp;"right"&amp;CHAR(34)&amp;" | "&amp;B8&amp;CHAR(13)&amp;"| align="&amp;CHAR(34)&amp;"right"&amp;CHAR(34)&amp;" | "&amp;ROUND(100*C8,2)&amp;"%"&amp;CHAR(13)&amp;"| align="&amp;CHAR(34)&amp;"right"&amp;CHAR(34)&amp;" | "&amp;TEXT(D8,"#,###")&amp;CHAR(13)&amp;"| align="&amp;CHAR(34)&amp;"right"&amp;CHAR(34)&amp;" | "&amp;ROUND(100*E8,2)&amp;"%"&amp;CHAR(13)&amp;CHAR(13)</f>
        <v>|-| [[Migs]]| align="right" | 1| align="right" | 1.2%| align="right" | 663| align="right" | 0.52%</v>
      </c>
    </row>
    <row r="9" customFormat="false" ht="15.75" hidden="false" customHeight="false" outlineLevel="0" collapsed="false">
      <c r="A9" s="19" t="s">
        <v>77</v>
      </c>
      <c r="B9" s="20" t="n">
        <v>1</v>
      </c>
      <c r="C9" s="21" t="n">
        <v>0.0120481927710843</v>
      </c>
      <c r="D9" s="22" t="n">
        <v>210</v>
      </c>
      <c r="E9" s="23" t="n">
        <v>0.00164762741652021</v>
      </c>
      <c r="G9" s="1" t="str">
        <f aca="false">"|-"&amp;CHAR(13)&amp;"| [["&amp;A9&amp;"]]"&amp;CHAR(13)&amp;"| align="&amp;CHAR(34)&amp;"right"&amp;CHAR(34)&amp;" | "&amp;B9&amp;CHAR(13)&amp;"| align="&amp;CHAR(34)&amp;"right"&amp;CHAR(34)&amp;" | "&amp;ROUND(100*C9,2)&amp;"%"&amp;CHAR(13)&amp;"| align="&amp;CHAR(34)&amp;"right"&amp;CHAR(34)&amp;" | "&amp;TEXT(D9,"#,###")&amp;CHAR(13)&amp;"| align="&amp;CHAR(34)&amp;"right"&amp;CHAR(34)&amp;" | "&amp;ROUND(100*E9,2)&amp;"%"&amp;CHAR(13)&amp;CHAR(13)</f>
        <v>|-| [[Jordis]]| align="right" | 1| align="right" | 1.2%| align="right" | 657| align="right" | 0.52%</v>
      </c>
    </row>
    <row r="10" customFormat="false" ht="15.75" hidden="false" customHeight="false" outlineLevel="0" collapsed="false">
      <c r="A10" s="19" t="s">
        <v>73</v>
      </c>
      <c r="B10" s="20" t="n">
        <v>1</v>
      </c>
      <c r="C10" s="21" t="n">
        <v>0.0120481927710843</v>
      </c>
      <c r="D10" s="22" t="n">
        <v>826</v>
      </c>
      <c r="E10" s="23" t="n">
        <v>0.00648066783831283</v>
      </c>
      <c r="G10" s="1" t="str">
        <f aca="false">"|-"&amp;CHAR(13)&amp;"| [["&amp;A10&amp;"]]"&amp;CHAR(13)&amp;"| align="&amp;CHAR(34)&amp;"right"&amp;CHAR(34)&amp;" | "&amp;B10&amp;CHAR(13)&amp;"| align="&amp;CHAR(34)&amp;"right"&amp;CHAR(34)&amp;" | "&amp;ROUND(100*C10,2)&amp;"%"&amp;CHAR(13)&amp;"| align="&amp;CHAR(34)&amp;"right"&amp;CHAR(34)&amp;" | "&amp;TEXT(D10,"#,###")&amp;CHAR(13)&amp;"| align="&amp;CHAR(34)&amp;"right"&amp;CHAR(34)&amp;" | "&amp;ROUND(100*E10,2)&amp;"%"&amp;CHAR(13)&amp;CHAR(13)</f>
        <v>|-| [[Steris]]| align="right" | 1| align="right" | 1.2%| align="right" | 277| align="right" | 0.22%</v>
      </c>
    </row>
    <row r="11" customFormat="false" ht="15.75" hidden="false" customHeight="false" outlineLevel="0" collapsed="false">
      <c r="A11" s="19" t="s">
        <v>66</v>
      </c>
      <c r="B11" s="20" t="n">
        <v>38</v>
      </c>
      <c r="C11" s="21" t="n">
        <v>0.457831325300119</v>
      </c>
      <c r="D11" s="22" t="n">
        <v>70901</v>
      </c>
      <c r="E11" s="23" t="n">
        <v>0.556278245041426</v>
      </c>
      <c r="G11" s="1" t="str">
        <f aca="false">"|-"&amp;CHAR(13)&amp;"| [["&amp;A11&amp;"]]"&amp;CHAR(13)&amp;"| align="&amp;CHAR(34)&amp;"right"&amp;CHAR(34)&amp;" | "&amp;B11&amp;CHAR(13)&amp;"| align="&amp;CHAR(34)&amp;"right"&amp;CHAR(34)&amp;" | "&amp;ROUND(100*C11,2)&amp;"%"&amp;CHAR(13)&amp;"| align="&amp;CHAR(34)&amp;"right"&amp;CHAR(34)&amp;" | "&amp;TEXT(D11,"#,###")&amp;CHAR(13)&amp;"| align="&amp;CHAR(34)&amp;"right"&amp;CHAR(34)&amp;" | "&amp;ROUND(100*E11,2)&amp;"%"&amp;CHAR(13)&amp;CHAR(13)</f>
        <v>|-| [[MeLaan]]| align="right" | 1| align="right" | 1.2%| align="right" | 240| align="right" | 0.19%</v>
      </c>
    </row>
    <row r="12" customFormat="false" ht="15.75" hidden="false" customHeight="false" outlineLevel="0" collapsed="false">
      <c r="A12" s="19" t="s">
        <v>68</v>
      </c>
      <c r="B12" s="20" t="n">
        <v>9</v>
      </c>
      <c r="C12" s="21" t="n">
        <v>0.108433734939759</v>
      </c>
      <c r="D12" s="22" t="n">
        <v>17574</v>
      </c>
      <c r="E12" s="23" t="n">
        <v>0.13788287722822</v>
      </c>
      <c r="G12" s="1" t="str">
        <f aca="false">"|-"&amp;CHAR(13)&amp;"| [["&amp;A12&amp;"]]"&amp;CHAR(13)&amp;"| align="&amp;CHAR(34)&amp;"right"&amp;CHAR(34)&amp;" | "&amp;B12&amp;CHAR(13)&amp;"| align="&amp;CHAR(34)&amp;"right"&amp;CHAR(34)&amp;" | "&amp;ROUND(100*C12,2)&amp;"%"&amp;CHAR(13)&amp;"| align="&amp;CHAR(34)&amp;"right"&amp;CHAR(34)&amp;" | "&amp;TEXT(D12,"#,###")&amp;CHAR(13)&amp;"| align="&amp;CHAR(34)&amp;"right"&amp;CHAR(34)&amp;" | "&amp;ROUND(100*E12,2)&amp;"%"&amp;CHAR(13)&amp;CHAR(13)</f>
        <v>|-| [[Telsin]]| align="right" | 1| align="right" | 1.2%| align="right" | 210| align="right" | 0.16%</v>
      </c>
    </row>
    <row r="13" customFormat="false" ht="15.75" hidden="false" customHeight="false" outlineLevel="0" collapsed="false">
      <c r="A13" s="19" t="s">
        <v>64</v>
      </c>
      <c r="B13" s="33"/>
      <c r="C13" s="34"/>
      <c r="D13" s="34"/>
      <c r="E13" s="35"/>
    </row>
    <row r="14" customFormat="false" ht="15.75" hidden="false" customHeight="false" outlineLevel="0" collapsed="false">
      <c r="A14" s="28" t="s">
        <v>34</v>
      </c>
      <c r="B14" s="29" t="n">
        <v>83</v>
      </c>
      <c r="C14" s="30" t="n">
        <v>0.999999999998912</v>
      </c>
      <c r="D14" s="31" t="n">
        <v>127456</v>
      </c>
      <c r="E14" s="3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false" hidden="true" outlineLevel="0" max="10" min="10" style="1" width="12.63"/>
    <col collapsed="false" customWidth="false" hidden="true" outlineLevel="0" max="13" min="13" style="1" width="12.63"/>
    <col collapsed="false" customWidth="true" hidden="false" outlineLevel="0" max="19" min="19" style="1" width="70.25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35</v>
      </c>
      <c r="F1" s="4" t="s">
        <v>5</v>
      </c>
      <c r="G1" s="4" t="s">
        <v>36</v>
      </c>
      <c r="H1" s="3" t="s">
        <v>37</v>
      </c>
      <c r="I1" s="3" t="s">
        <v>8</v>
      </c>
      <c r="J1" s="3" t="s">
        <v>9</v>
      </c>
      <c r="K1" s="3" t="s">
        <v>38</v>
      </c>
      <c r="L1" s="3" t="s">
        <v>39</v>
      </c>
      <c r="M1" s="3" t="s">
        <v>9</v>
      </c>
      <c r="N1" s="3" t="s">
        <v>40</v>
      </c>
      <c r="O1" s="3" t="s">
        <v>9</v>
      </c>
      <c r="P1" s="5"/>
      <c r="Q1" s="5"/>
      <c r="R1" s="5"/>
      <c r="S1" s="5"/>
    </row>
    <row r="2" customFormat="false" ht="15.75" hidden="false" customHeight="false" outlineLevel="0" collapsed="false">
      <c r="A2" s="6" t="s">
        <v>15</v>
      </c>
      <c r="B2" s="6" t="s">
        <v>15</v>
      </c>
      <c r="C2" s="7" t="s">
        <v>68</v>
      </c>
      <c r="D2" s="8" t="n">
        <v>2723</v>
      </c>
      <c r="E2" s="1" t="n">
        <v>1</v>
      </c>
      <c r="F2" s="7" t="n">
        <v>1</v>
      </c>
      <c r="G2" s="9" t="n">
        <f aca="false">F2/SUM($F:$F)</f>
        <v>0.01063829787</v>
      </c>
      <c r="H2" s="9" t="n">
        <f aca="false">D2/SUM($D:$D)</f>
        <v>0.017412601275091</v>
      </c>
      <c r="I2" s="8" t="n">
        <f aca="false">IF(B2=B3,0,IF(B2=B1,D2+J1,D2))</f>
        <v>2723</v>
      </c>
      <c r="J2" s="8" t="n">
        <f aca="false">D2</f>
        <v>2723</v>
      </c>
      <c r="K2" s="9" t="n">
        <f aca="false">I2/SUM($I:$I)</f>
        <v>0.017412601275091</v>
      </c>
      <c r="L2" s="1" t="n">
        <f aca="false">IF(B2=B1,0,IF(B2=B3,1+M3,1))</f>
        <v>1</v>
      </c>
      <c r="M2" s="1" t="n">
        <f aca="false">IF(B2=B1,1+#REF!,0)</f>
        <v>0</v>
      </c>
      <c r="N2" s="1" t="n">
        <f aca="false">IF(A2=A1,0,IF(A2=A3,1+O3,1))</f>
        <v>1</v>
      </c>
      <c r="O2" s="1" t="n">
        <f aca="false">IF(A2=A1,1+O3,0)</f>
        <v>0</v>
      </c>
      <c r="Q2" s="1" t="str">
        <f aca="false">IF(OR(B2="Prologue",B2="Epilogue"),B2,"Chapter "&amp;B2)</f>
        <v>Prologue</v>
      </c>
      <c r="R2" s="1" t="str">
        <f aca="false">Q2</f>
        <v>Prologue</v>
      </c>
      <c r="S2" s="1" t="str">
        <f aca="false">"|-"&amp;CHAR(13)&amp;IF(AND(P2&lt;&gt;"",N2&lt;&gt;0),"| colspan="&amp;CHAR(34)&amp;4&amp;CHAR(34)&amp;" align="&amp;CHAR(34)&amp;"center"&amp;CHAR(34)&amp;" | '''"&amp;P2&amp;"'''"&amp;CHAR(13)&amp;"|-"&amp;CHAR(13),"")&amp;IF(L2&gt;1,"| rowspan="&amp;CHAR(34)&amp;L2&amp;CHAR(34)&amp;"| [[Summary:The Lost Metal#"&amp;Q2&amp;"|"&amp;R2&amp;"]] || ",IF(L2=1,"| [[Summary:The Lost Metal#"&amp;Q2&amp;"|"&amp;R2&amp;"]] || ","| "))&amp;"[["&amp;IF(C2="Dalinar Kholin (flashback)","Dalinar Kholin",C2)&amp;"]] "&amp;IF(C2="Dalinar Kholin (flashback)","(flashback)","")&amp;" || "&amp;TEXT(D2,"#,###")&amp;" || "&amp;ROUND(100*H2,2)&amp;"%"</f>
        <v>|-| [[Summary:The Lost Metal#Prologue|Prologue]] || [[Wayne]]  || 2,723 || 1.74%</v>
      </c>
    </row>
    <row r="3" customFormat="false" ht="15.75" hidden="false" customHeight="false" outlineLevel="0" collapsed="false">
      <c r="A3" s="6" t="n">
        <v>1</v>
      </c>
      <c r="B3" s="6" t="n">
        <v>1</v>
      </c>
      <c r="C3" s="7" t="s">
        <v>67</v>
      </c>
      <c r="D3" s="8" t="n">
        <v>1671</v>
      </c>
      <c r="E3" s="7" t="n">
        <v>2</v>
      </c>
      <c r="F3" s="7" t="n">
        <v>1</v>
      </c>
      <c r="G3" s="9" t="n">
        <f aca="false">F3/SUM(F:F)</f>
        <v>0.0106382978723404</v>
      </c>
      <c r="H3" s="9" t="n">
        <f aca="false">D3/SUM($D:$D)</f>
        <v>0.0106854413259923</v>
      </c>
      <c r="I3" s="8" t="n">
        <f aca="false">IF(B3=B4,0,IF(B3=B2,D3+J2,D3))</f>
        <v>1671</v>
      </c>
      <c r="J3" s="1" t="n">
        <f aca="false">IF(B3=B4,D3+#REF!,0)</f>
        <v>0</v>
      </c>
      <c r="K3" s="9" t="n">
        <f aca="false">I3/SUM($I:$I)</f>
        <v>0.0106854413259923</v>
      </c>
      <c r="L3" s="1" t="n">
        <f aca="false">IF(B3=B2,0,IF(B3=B4,1+M4,1))</f>
        <v>1</v>
      </c>
      <c r="M3" s="1" t="e">
        <f aca="false">IF(B3=#REF!,1+M4,0)</f>
        <v>#REF!</v>
      </c>
      <c r="N3" s="1" t="n">
        <f aca="false">IF(A3=A2,0,IF(A3=A4,1+O4,1))</f>
        <v>19</v>
      </c>
      <c r="O3" s="1" t="n">
        <f aca="false">IF(A3=A2,1+O4,0)</f>
        <v>0</v>
      </c>
      <c r="Q3" s="1" t="str">
        <f aca="false">IF(OR(B3="Prologue",B3="Epilogue"),B3,"Chapter "&amp;B3)</f>
        <v>Chapter 1</v>
      </c>
      <c r="R3" s="1" t="str">
        <f aca="false">Q3</f>
        <v>Chapter 1</v>
      </c>
      <c r="S3" s="1" t="str">
        <f aca="false">"|-"&amp;CHAR(13)&amp;IF(AND(P3&lt;&gt;"",N3&lt;&gt;0),"| colspan="&amp;CHAR(34)&amp;4&amp;CHAR(34)&amp;" align="&amp;CHAR(34)&amp;"center"&amp;CHAR(34)&amp;" | '''"&amp;P3&amp;"'''"&amp;CHAR(13)&amp;"|-"&amp;CHAR(13),"")&amp;IF(L3&gt;1,"| rowspan="&amp;CHAR(34)&amp;L3&amp;CHAR(34)&amp;"| [[Summary:The Lost Metal#"&amp;Q3&amp;"|"&amp;R3&amp;"]] || ",IF(L3=1,"| [[Summary:The Lost Metal#"&amp;Q3&amp;"|"&amp;R3&amp;"]] || ","| "))&amp;"[["&amp;IF(C3="Dalinar Kholin (flashback)","Dalinar Kholin",C3)&amp;"]] "&amp;IF(C3="Dalinar Kholin (flashback)","(flashback)","")&amp;" || "&amp;TEXT(D3,"#,###")&amp;" || "&amp;ROUND(100*H3,2)&amp;"%"</f>
        <v>|-| [[Summary:The Lost Metal#Chapter 1|Chapter 1]] || [[Marasi]]  || 1,671 || 1.07%</v>
      </c>
    </row>
    <row r="4" customFormat="false" ht="15.75" hidden="false" customHeight="false" outlineLevel="0" collapsed="false">
      <c r="A4" s="6" t="n">
        <v>1</v>
      </c>
      <c r="B4" s="6" t="n">
        <v>2</v>
      </c>
      <c r="C4" s="7" t="s">
        <v>66</v>
      </c>
      <c r="D4" s="8" t="n">
        <v>3262</v>
      </c>
      <c r="E4" s="1" t="n">
        <v>3</v>
      </c>
      <c r="F4" s="7" t="n">
        <v>1</v>
      </c>
      <c r="G4" s="9" t="n">
        <f aca="false">F4/SUM(F:F)</f>
        <v>0.0106382978723404</v>
      </c>
      <c r="H4" s="9" t="n">
        <f aca="false">D4/SUM($D:$D)</f>
        <v>0.0208593115531938</v>
      </c>
      <c r="I4" s="8" t="n">
        <f aca="false">IF(B4=B5,0,IF(B4=B3,D4+J3,D4))</f>
        <v>3262</v>
      </c>
      <c r="J4" s="1" t="n">
        <f aca="false">IF(B4=B5,D4+J3,0)</f>
        <v>0</v>
      </c>
      <c r="K4" s="9" t="n">
        <f aca="false">I4/SUM($I:$I)</f>
        <v>0.0208593115531938</v>
      </c>
      <c r="L4" s="1" t="n">
        <f aca="false">IF(B4=B3,0,IF(B4=B5,1+M5,1))</f>
        <v>1</v>
      </c>
      <c r="M4" s="1" t="n">
        <f aca="false">IF(B4=B3,1+M5,0)</f>
        <v>0</v>
      </c>
      <c r="N4" s="1" t="n">
        <f aca="false">IF(A4=A3,0,IF(A4=A5,1+O5,1))</f>
        <v>0</v>
      </c>
      <c r="O4" s="1" t="n">
        <f aca="false">IF(A4=A3,1+O5,0)</f>
        <v>18</v>
      </c>
      <c r="Q4" s="1" t="str">
        <f aca="false">IF(OR(B4="Prologue",B4="Epilogue"),B4,"Chapter "&amp;B4)</f>
        <v>Chapter 2</v>
      </c>
      <c r="R4" s="1" t="str">
        <f aca="false">Q4</f>
        <v>Chapter 2</v>
      </c>
      <c r="S4" s="1" t="str">
        <f aca="false">"|-"&amp;CHAR(13)&amp;IF(AND(P4&lt;&gt;"",N4&lt;&gt;0),"| colspan="&amp;CHAR(34)&amp;4&amp;CHAR(34)&amp;" align="&amp;CHAR(34)&amp;"center"&amp;CHAR(34)&amp;" | '''"&amp;P4&amp;"'''"&amp;CHAR(13)&amp;"|-"&amp;CHAR(13),"")&amp;IF(L4&gt;1,"| rowspan="&amp;CHAR(34)&amp;L4&amp;CHAR(34)&amp;"| [[Summary:The Lost Metal#"&amp;Q4&amp;"|"&amp;R4&amp;"]] || ",IF(L4=1,"| [[Summary:The Lost Metal#"&amp;Q4&amp;"|"&amp;R4&amp;"]] || ","| "))&amp;"[["&amp;IF(C4="Dalinar Kholin (flashback)","Dalinar Kholin",C4)&amp;"]] "&amp;IF(C4="Dalinar Kholin (flashback)","(flashback)","")&amp;" || "&amp;TEXT(D4,"#,###")&amp;" || "&amp;ROUND(100*H4,2)&amp;"%"</f>
        <v>|-| [[Summary:The Lost Metal#Chapter 2|Chapter 2]] || [[Wax]]  || 3,262 || 2.09%</v>
      </c>
    </row>
    <row r="5" customFormat="false" ht="15.75" hidden="false" customHeight="false" outlineLevel="0" collapsed="false">
      <c r="A5" s="6" t="n">
        <v>1</v>
      </c>
      <c r="B5" s="6" t="n">
        <v>3</v>
      </c>
      <c r="C5" s="7" t="s">
        <v>67</v>
      </c>
      <c r="D5" s="8" t="n">
        <v>2415</v>
      </c>
      <c r="E5" s="7" t="n">
        <v>4</v>
      </c>
      <c r="F5" s="7" t="n">
        <v>1</v>
      </c>
      <c r="G5" s="9" t="n">
        <f aca="false">F5/SUM(F:F)</f>
        <v>0.0106382978723404</v>
      </c>
      <c r="H5" s="9" t="n">
        <f aca="false">D5/SUM($D:$D)</f>
        <v>0.0154430525447465</v>
      </c>
      <c r="I5" s="8" t="n">
        <f aca="false">IF(B5=B6,0,IF(B5=B4,D5+J4,D5))</f>
        <v>2415</v>
      </c>
      <c r="J5" s="1" t="n">
        <f aca="false">IF(B5=B6,D5+J4,0)</f>
        <v>0</v>
      </c>
      <c r="K5" s="9" t="n">
        <f aca="false">I5/SUM($I:$I)</f>
        <v>0.0154430525447465</v>
      </c>
      <c r="L5" s="1" t="n">
        <f aca="false">IF(B5=B4,0,IF(B5=B6,1+M6,1))</f>
        <v>1</v>
      </c>
      <c r="M5" s="1" t="n">
        <f aca="false">IF(B5=B4,1+M6,0)</f>
        <v>0</v>
      </c>
      <c r="N5" s="1" t="n">
        <f aca="false">IF(A5=A4,0,IF(A5=A6,1+O6,1))</f>
        <v>0</v>
      </c>
      <c r="O5" s="1" t="n">
        <f aca="false">IF(A5=A4,1+O6,0)</f>
        <v>17</v>
      </c>
      <c r="Q5" s="1" t="str">
        <f aca="false">IF(OR(B5="Prologue",B5="Epilogue"),B5,"Chapter "&amp;B5)</f>
        <v>Chapter 3</v>
      </c>
      <c r="R5" s="1" t="str">
        <f aca="false">Q5</f>
        <v>Chapter 3</v>
      </c>
      <c r="S5" s="1" t="str">
        <f aca="false">"|-"&amp;CHAR(13)&amp;IF(AND(P5&lt;&gt;"",N5&lt;&gt;0),"| colspan="&amp;CHAR(34)&amp;4&amp;CHAR(34)&amp;" align="&amp;CHAR(34)&amp;"center"&amp;CHAR(34)&amp;" | '''"&amp;P5&amp;"'''"&amp;CHAR(13)&amp;"|-"&amp;CHAR(13),"")&amp;IF(L5&gt;1,"| rowspan="&amp;CHAR(34)&amp;L5&amp;CHAR(34)&amp;"| [[Summary:The Lost Metal#"&amp;Q5&amp;"|"&amp;R5&amp;"]] || ",IF(L5=1,"| [[Summary:The Lost Metal#"&amp;Q5&amp;"|"&amp;R5&amp;"]] || ","| "))&amp;"[["&amp;IF(C5="Dalinar Kholin (flashback)","Dalinar Kholin",C5)&amp;"]] "&amp;IF(C5="Dalinar Kholin (flashback)","(flashback)","")&amp;" || "&amp;TEXT(D5,"#,###")&amp;" || "&amp;ROUND(100*H5,2)&amp;"%"</f>
        <v>|-| [[Summary:The Lost Metal#Chapter 3|Chapter 3]] || [[Marasi]]  || 2,415 || 1.54%</v>
      </c>
    </row>
    <row r="6" customFormat="false" ht="15.75" hidden="false" customHeight="false" outlineLevel="0" collapsed="false">
      <c r="A6" s="6" t="n">
        <v>1</v>
      </c>
      <c r="B6" s="6" t="n">
        <v>4</v>
      </c>
      <c r="C6" s="7" t="s">
        <v>67</v>
      </c>
      <c r="D6" s="8" t="n">
        <v>1835</v>
      </c>
      <c r="E6" s="1" t="n">
        <v>5</v>
      </c>
      <c r="F6" s="7" t="n">
        <v>1</v>
      </c>
      <c r="G6" s="9" t="n">
        <f aca="false">F6/SUM(F:F)</f>
        <v>0.0106382978723404</v>
      </c>
      <c r="H6" s="9" t="n">
        <f aca="false">D6/SUM($D:$D)</f>
        <v>0.0117341620785134</v>
      </c>
      <c r="I6" s="8" t="n">
        <f aca="false">IF(B6=B7,0,IF(B6=B5,D6+J5,D6))</f>
        <v>1835</v>
      </c>
      <c r="J6" s="1" t="n">
        <f aca="false">IF(B6=B7,D6+J5,0)</f>
        <v>0</v>
      </c>
      <c r="K6" s="9" t="n">
        <f aca="false">I6/SUM($I:$I)</f>
        <v>0.0117341620785134</v>
      </c>
      <c r="L6" s="1" t="n">
        <f aca="false">IF(B6=B5,0,IF(B6=B7,1+M7,1))</f>
        <v>1</v>
      </c>
      <c r="M6" s="1" t="n">
        <f aca="false">IF(B6=B5,1+M7,0)</f>
        <v>0</v>
      </c>
      <c r="N6" s="1" t="n">
        <f aca="false">IF(A6=A5,0,IF(A6=A7,1+O7,1))</f>
        <v>0</v>
      </c>
      <c r="O6" s="1" t="n">
        <f aca="false">IF(A6=A5,1+O7,0)</f>
        <v>16</v>
      </c>
      <c r="Q6" s="1" t="str">
        <f aca="false">IF(OR(B6="Prologue",B6="Epilogue"),B6,"Chapter "&amp;B6)</f>
        <v>Chapter 4</v>
      </c>
      <c r="R6" s="1" t="str">
        <f aca="false">Q6</f>
        <v>Chapter 4</v>
      </c>
      <c r="S6" s="1" t="str">
        <f aca="false">"|-"&amp;CHAR(13)&amp;IF(AND(P6&lt;&gt;"",N6&lt;&gt;0),"| colspan="&amp;CHAR(34)&amp;4&amp;CHAR(34)&amp;" align="&amp;CHAR(34)&amp;"center"&amp;CHAR(34)&amp;" | '''"&amp;P6&amp;"'''"&amp;CHAR(13)&amp;"|-"&amp;CHAR(13),"")&amp;IF(L6&gt;1,"| rowspan="&amp;CHAR(34)&amp;L6&amp;CHAR(34)&amp;"| [[Summary:The Lost Metal#"&amp;Q6&amp;"|"&amp;R6&amp;"]] || ",IF(L6=1,"| [[Summary:The Lost Metal#"&amp;Q6&amp;"|"&amp;R6&amp;"]] || ","| "))&amp;"[["&amp;IF(C6="Dalinar Kholin (flashback)","Dalinar Kholin",C6)&amp;"]] "&amp;IF(C6="Dalinar Kholin (flashback)","(flashback)","")&amp;" || "&amp;TEXT(D6,"#,###")&amp;" || "&amp;ROUND(100*H6,2)&amp;"%"</f>
        <v>|-| [[Summary:The Lost Metal#Chapter 4|Chapter 4]] || [[Marasi]]  || 1,835 || 1.17%</v>
      </c>
    </row>
    <row r="7" customFormat="false" ht="15.75" hidden="false" customHeight="false" outlineLevel="0" collapsed="false">
      <c r="A7" s="6" t="n">
        <v>1</v>
      </c>
      <c r="B7" s="6" t="n">
        <v>5</v>
      </c>
      <c r="C7" s="7" t="s">
        <v>66</v>
      </c>
      <c r="D7" s="8" t="n">
        <v>1259</v>
      </c>
      <c r="E7" s="7" t="n">
        <v>6</v>
      </c>
      <c r="F7" s="7" t="n">
        <v>1</v>
      </c>
      <c r="G7" s="9" t="n">
        <f aca="false">F7/SUM(F:F)</f>
        <v>0.0106382978723404</v>
      </c>
      <c r="H7" s="9" t="n">
        <f aca="false">D7/SUM($D:$D)</f>
        <v>0.0080508501672198</v>
      </c>
      <c r="I7" s="8" t="n">
        <f aca="false">IF(B7=B8,0,IF(B7=B6,D7+J6,D7))</f>
        <v>1259</v>
      </c>
      <c r="J7" s="1" t="n">
        <f aca="false">IF(B7=B8,D7+J6,0)</f>
        <v>0</v>
      </c>
      <c r="K7" s="9" t="n">
        <f aca="false">I7/SUM($I:$I)</f>
        <v>0.0080508501672198</v>
      </c>
      <c r="L7" s="1" t="n">
        <f aca="false">IF(B7=B6,0,IF(B7=B8,1+M8,1))</f>
        <v>1</v>
      </c>
      <c r="M7" s="1" t="n">
        <f aca="false">IF(B7=B6,1+M8,0)</f>
        <v>0</v>
      </c>
      <c r="N7" s="1" t="n">
        <f aca="false">IF(A7=A6,0,IF(A7=A8,1+O8,1))</f>
        <v>0</v>
      </c>
      <c r="O7" s="1" t="n">
        <f aca="false">IF(A7=A6,1+O8,0)</f>
        <v>15</v>
      </c>
      <c r="Q7" s="1" t="str">
        <f aca="false">IF(OR(B7="Prologue",B7="Epilogue"),B7,"Chapter "&amp;B7)</f>
        <v>Chapter 5</v>
      </c>
      <c r="R7" s="1" t="str">
        <f aca="false">Q7</f>
        <v>Chapter 5</v>
      </c>
      <c r="S7" s="1" t="str">
        <f aca="false">"|-"&amp;CHAR(13)&amp;IF(AND(P7&lt;&gt;"",N7&lt;&gt;0),"| colspan="&amp;CHAR(34)&amp;4&amp;CHAR(34)&amp;" align="&amp;CHAR(34)&amp;"center"&amp;CHAR(34)&amp;" | '''"&amp;P7&amp;"'''"&amp;CHAR(13)&amp;"|-"&amp;CHAR(13),"")&amp;IF(L7&gt;1,"| rowspan="&amp;CHAR(34)&amp;L7&amp;CHAR(34)&amp;"| [[Summary:The Lost Metal#"&amp;Q7&amp;"|"&amp;R7&amp;"]] || ",IF(L7=1,"| [[Summary:The Lost Metal#"&amp;Q7&amp;"|"&amp;R7&amp;"]] || ","| "))&amp;"[["&amp;IF(C7="Dalinar Kholin (flashback)","Dalinar Kholin",C7)&amp;"]] "&amp;IF(C7="Dalinar Kholin (flashback)","(flashback)","")&amp;" || "&amp;TEXT(D7,"#,###")&amp;" || "&amp;ROUND(100*H7,2)&amp;"%"</f>
        <v>|-| [[Summary:The Lost Metal#Chapter 5|Chapter 5]] || [[Wax]]  || 1,259 || 0.81%</v>
      </c>
    </row>
    <row r="8" customFormat="false" ht="15.75" hidden="false" customHeight="false" outlineLevel="0" collapsed="false">
      <c r="A8" s="6" t="n">
        <v>1</v>
      </c>
      <c r="B8" s="6" t="n">
        <v>6</v>
      </c>
      <c r="C8" s="7" t="s">
        <v>67</v>
      </c>
      <c r="D8" s="8" t="n">
        <v>2013</v>
      </c>
      <c r="E8" s="1" t="n">
        <v>7</v>
      </c>
      <c r="F8" s="7" t="n">
        <v>1</v>
      </c>
      <c r="G8" s="9" t="n">
        <f aca="false">F8/SUM(F:F)</f>
        <v>0.0106382978723404</v>
      </c>
      <c r="H8" s="9" t="n">
        <f aca="false">D8/SUM($D:$D)</f>
        <v>0.0128724077733228</v>
      </c>
      <c r="I8" s="8" t="n">
        <f aca="false">IF(B8=B9,0,IF(B8=B7,D8+J7,D8))</f>
        <v>2013</v>
      </c>
      <c r="J8" s="1" t="n">
        <f aca="false">IF(B8=B9,D8+J7,0)</f>
        <v>0</v>
      </c>
      <c r="K8" s="9" t="n">
        <f aca="false">I8/SUM($I:$I)</f>
        <v>0.0128724077733228</v>
      </c>
      <c r="L8" s="1" t="n">
        <f aca="false">IF(B8=B7,0,IF(B8=B9,1+M9,1))</f>
        <v>1</v>
      </c>
      <c r="M8" s="1" t="n">
        <f aca="false">IF(B8=B7,1+M9,0)</f>
        <v>0</v>
      </c>
      <c r="N8" s="1" t="n">
        <f aca="false">IF(A8=A7,0,IF(A8=A9,1+O9,1))</f>
        <v>0</v>
      </c>
      <c r="O8" s="1" t="n">
        <f aca="false">IF(A8=A7,1+O9,0)</f>
        <v>14</v>
      </c>
      <c r="Q8" s="1" t="str">
        <f aca="false">IF(OR(B8="Prologue",B8="Epilogue"),B8,"Chapter "&amp;B8)</f>
        <v>Chapter 6</v>
      </c>
      <c r="R8" s="1" t="str">
        <f aca="false">Q8</f>
        <v>Chapter 6</v>
      </c>
      <c r="S8" s="1" t="str">
        <f aca="false">"|-"&amp;CHAR(13)&amp;IF(AND(P8&lt;&gt;"",N8&lt;&gt;0),"| colspan="&amp;CHAR(34)&amp;4&amp;CHAR(34)&amp;" align="&amp;CHAR(34)&amp;"center"&amp;CHAR(34)&amp;" | '''"&amp;P8&amp;"'''"&amp;CHAR(13)&amp;"|-"&amp;CHAR(13),"")&amp;IF(L8&gt;1,"| rowspan="&amp;CHAR(34)&amp;L8&amp;CHAR(34)&amp;"| [[Summary:The Lost Metal#"&amp;Q8&amp;"|"&amp;R8&amp;"]] || ",IF(L8=1,"| [[Summary:The Lost Metal#"&amp;Q8&amp;"|"&amp;R8&amp;"]] || ","| "))&amp;"[["&amp;IF(C8="Dalinar Kholin (flashback)","Dalinar Kholin",C8)&amp;"]] "&amp;IF(C8="Dalinar Kholin (flashback)","(flashback)","")&amp;" || "&amp;TEXT(D8,"#,###")&amp;" || "&amp;ROUND(100*H8,2)&amp;"%"</f>
        <v>|-| [[Summary:The Lost Metal#Chapter 6|Chapter 6]] || [[Marasi]]  || 2,013 || 1.29%</v>
      </c>
    </row>
    <row r="9" customFormat="false" ht="15.75" hidden="false" customHeight="false" outlineLevel="0" collapsed="false">
      <c r="A9" s="6" t="n">
        <v>1</v>
      </c>
      <c r="B9" s="6" t="n">
        <v>7</v>
      </c>
      <c r="C9" s="7" t="s">
        <v>66</v>
      </c>
      <c r="D9" s="8" t="n">
        <v>1187</v>
      </c>
      <c r="E9" s="7" t="n">
        <v>8</v>
      </c>
      <c r="F9" s="7" t="n">
        <v>1</v>
      </c>
      <c r="G9" s="9" t="n">
        <f aca="false">F9/SUM(F:F)</f>
        <v>0.0106382978723404</v>
      </c>
      <c r="H9" s="9" t="n">
        <f aca="false">D9/SUM($D:$D)</f>
        <v>0.00759043617830811</v>
      </c>
      <c r="I9" s="8" t="n">
        <f aca="false">IF(B9=B10,0,IF(B9=B8,D9+J8,D9))</f>
        <v>1187</v>
      </c>
      <c r="J9" s="1" t="n">
        <f aca="false">IF(B9=B10,D9+J8,0)</f>
        <v>0</v>
      </c>
      <c r="K9" s="9" t="n">
        <f aca="false">I9/SUM($I:$I)</f>
        <v>0.00759043617830811</v>
      </c>
      <c r="L9" s="1" t="n">
        <f aca="false">IF(B9=B8,0,IF(B9=B10,1+M10,1))</f>
        <v>1</v>
      </c>
      <c r="M9" s="1" t="n">
        <f aca="false">IF(B9=B8,1+M10,0)</f>
        <v>0</v>
      </c>
      <c r="N9" s="1" t="n">
        <f aca="false">IF(A9=A8,0,IF(A9=A10,1+O10,1))</f>
        <v>0</v>
      </c>
      <c r="O9" s="1" t="n">
        <f aca="false">IF(A9=A8,1+O10,0)</f>
        <v>13</v>
      </c>
      <c r="Q9" s="1" t="str">
        <f aca="false">IF(OR(B9="Prologue",B9="Epilogue"),B9,"Chapter "&amp;B9)</f>
        <v>Chapter 7</v>
      </c>
      <c r="R9" s="1" t="str">
        <f aca="false">Q9</f>
        <v>Chapter 7</v>
      </c>
      <c r="S9" s="1" t="str">
        <f aca="false">"|-"&amp;CHAR(13)&amp;IF(AND(P9&lt;&gt;"",N9&lt;&gt;0),"| colspan="&amp;CHAR(34)&amp;4&amp;CHAR(34)&amp;" align="&amp;CHAR(34)&amp;"center"&amp;CHAR(34)&amp;" | '''"&amp;P9&amp;"'''"&amp;CHAR(13)&amp;"|-"&amp;CHAR(13),"")&amp;IF(L9&gt;1,"| rowspan="&amp;CHAR(34)&amp;L9&amp;CHAR(34)&amp;"| [[Summary:The Lost Metal#"&amp;Q9&amp;"|"&amp;R9&amp;"]] || ",IF(L9=1,"| [[Summary:The Lost Metal#"&amp;Q9&amp;"|"&amp;R9&amp;"]] || ","| "))&amp;"[["&amp;IF(C9="Dalinar Kholin (flashback)","Dalinar Kholin",C9)&amp;"]] "&amp;IF(C9="Dalinar Kholin (flashback)","(flashback)","")&amp;" || "&amp;TEXT(D9,"#,###")&amp;" || "&amp;ROUND(100*H9,2)&amp;"%"</f>
        <v>|-| [[Summary:The Lost Metal#Chapter 7|Chapter 7]] || [[Wax]]  || 1,187 || 0.76%</v>
      </c>
    </row>
    <row r="10" customFormat="false" ht="15.75" hidden="false" customHeight="false" outlineLevel="0" collapsed="false">
      <c r="A10" s="6" t="n">
        <v>1</v>
      </c>
      <c r="B10" s="6" t="n">
        <v>8</v>
      </c>
      <c r="C10" s="7" t="s">
        <v>67</v>
      </c>
      <c r="D10" s="8" t="n">
        <v>1823</v>
      </c>
      <c r="E10" s="1" t="n">
        <v>9</v>
      </c>
      <c r="F10" s="7" t="n">
        <v>1</v>
      </c>
      <c r="G10" s="9" t="n">
        <f aca="false">F10/SUM(F:F)</f>
        <v>0.0106382978723404</v>
      </c>
      <c r="H10" s="9" t="n">
        <f aca="false">D10/SUM($D:$D)</f>
        <v>0.0116574264136948</v>
      </c>
      <c r="I10" s="8" t="n">
        <f aca="false">IF(B10=B11,0,IF(B10=B9,D10+J9,D10))</f>
        <v>1823</v>
      </c>
      <c r="J10" s="1" t="n">
        <f aca="false">IF(B10=B11,D10+J9,0)</f>
        <v>0</v>
      </c>
      <c r="K10" s="9" t="n">
        <f aca="false">I10/SUM($I:$I)</f>
        <v>0.0116574264136948</v>
      </c>
      <c r="L10" s="1" t="n">
        <f aca="false">IF(B10=B9,0,IF(B10=B11,1+M11,1))</f>
        <v>1</v>
      </c>
      <c r="M10" s="1" t="n">
        <f aca="false">IF(B10=B9,1+M11,0)</f>
        <v>0</v>
      </c>
      <c r="N10" s="1" t="n">
        <f aca="false">IF(A10=A9,0,IF(A10=A11,1+O11,1))</f>
        <v>0</v>
      </c>
      <c r="O10" s="1" t="n">
        <f aca="false">IF(A10=A9,1+O11,0)</f>
        <v>12</v>
      </c>
      <c r="Q10" s="1" t="str">
        <f aca="false">IF(OR(B10="Prologue",B10="Epilogue"),B10,"Chapter "&amp;B10)</f>
        <v>Chapter 8</v>
      </c>
      <c r="R10" s="1" t="str">
        <f aca="false">Q10</f>
        <v>Chapter 8</v>
      </c>
      <c r="S10" s="1" t="str">
        <f aca="false">"|-"&amp;CHAR(13)&amp;IF(AND(P10&lt;&gt;"",N10&lt;&gt;0),"| colspan="&amp;CHAR(34)&amp;4&amp;CHAR(34)&amp;" align="&amp;CHAR(34)&amp;"center"&amp;CHAR(34)&amp;" | '''"&amp;P10&amp;"'''"&amp;CHAR(13)&amp;"|-"&amp;CHAR(13),"")&amp;IF(L10&gt;1,"| rowspan="&amp;CHAR(34)&amp;L10&amp;CHAR(34)&amp;"| [[Summary:The Lost Metal#"&amp;Q10&amp;"|"&amp;R10&amp;"]] || ",IF(L10=1,"| [[Summary:The Lost Metal#"&amp;Q10&amp;"|"&amp;R10&amp;"]] || ","| "))&amp;"[["&amp;IF(C10="Dalinar Kholin (flashback)","Dalinar Kholin",C10)&amp;"]] "&amp;IF(C10="Dalinar Kholin (flashback)","(flashback)","")&amp;" || "&amp;TEXT(D10,"#,###")&amp;" || "&amp;ROUND(100*H10,2)&amp;"%"</f>
        <v>|-| [[Summary:The Lost Metal#Chapter 8|Chapter 8]] || [[Marasi]]  || 1,823 || 1.17%</v>
      </c>
    </row>
    <row r="11" customFormat="false" ht="15.75" hidden="false" customHeight="false" outlineLevel="0" collapsed="false">
      <c r="A11" s="6" t="n">
        <v>1</v>
      </c>
      <c r="B11" s="6" t="n">
        <v>9</v>
      </c>
      <c r="C11" s="7" t="s">
        <v>66</v>
      </c>
      <c r="D11" s="8" t="n">
        <v>2093</v>
      </c>
      <c r="E11" s="7" t="n">
        <v>10</v>
      </c>
      <c r="F11" s="7" t="n">
        <v>1</v>
      </c>
      <c r="G11" s="9" t="n">
        <f aca="false">F11/SUM(F:F)</f>
        <v>0.0106382978723404</v>
      </c>
      <c r="H11" s="9" t="n">
        <f aca="false">D11/SUM($D:$D)</f>
        <v>0.0133839788721136</v>
      </c>
      <c r="I11" s="8" t="n">
        <f aca="false">IF(B11=B12,0,IF(B11=B10,D11+J10,D11))</f>
        <v>2093</v>
      </c>
      <c r="J11" s="1" t="n">
        <f aca="false">IF(B11=B12,D11+J10,0)</f>
        <v>0</v>
      </c>
      <c r="K11" s="9" t="n">
        <f aca="false">I11/SUM($I:$I)</f>
        <v>0.0133839788721136</v>
      </c>
      <c r="L11" s="1" t="n">
        <f aca="false">IF(B11=B10,0,IF(B11=B12,1+M12,1))</f>
        <v>1</v>
      </c>
      <c r="M11" s="1" t="n">
        <f aca="false">IF(B11=B10,1+M12,0)</f>
        <v>0</v>
      </c>
      <c r="N11" s="1" t="n">
        <f aca="false">IF(A11=A10,0,IF(A11=A12,1+O12,1))</f>
        <v>0</v>
      </c>
      <c r="O11" s="1" t="n">
        <f aca="false">IF(A11=A10,1+O12,0)</f>
        <v>11</v>
      </c>
      <c r="Q11" s="1" t="str">
        <f aca="false">IF(OR(B11="Prologue",B11="Epilogue"),B11,"Chapter "&amp;B11)</f>
        <v>Chapter 9</v>
      </c>
      <c r="R11" s="1" t="str">
        <f aca="false">Q11</f>
        <v>Chapter 9</v>
      </c>
      <c r="S11" s="1" t="str">
        <f aca="false">"|-"&amp;CHAR(13)&amp;IF(AND(P11&lt;&gt;"",N11&lt;&gt;0),"| colspan="&amp;CHAR(34)&amp;4&amp;CHAR(34)&amp;" align="&amp;CHAR(34)&amp;"center"&amp;CHAR(34)&amp;" | '''"&amp;P11&amp;"'''"&amp;CHAR(13)&amp;"|-"&amp;CHAR(13),"")&amp;IF(L11&gt;1,"| rowspan="&amp;CHAR(34)&amp;L11&amp;CHAR(34)&amp;"| [[Summary:The Lost Metal#"&amp;Q11&amp;"|"&amp;R11&amp;"]] || ",IF(L11=1,"| [[Summary:The Lost Metal#"&amp;Q11&amp;"|"&amp;R11&amp;"]] || ","| "))&amp;"[["&amp;IF(C11="Dalinar Kholin (flashback)","Dalinar Kholin",C11)&amp;"]] "&amp;IF(C11="Dalinar Kholin (flashback)","(flashback)","")&amp;" || "&amp;TEXT(D11,"#,###")&amp;" || "&amp;ROUND(100*H11,2)&amp;"%"</f>
        <v>|-| [[Summary:The Lost Metal#Chapter 9|Chapter 9]] || [[Wax]]  || 2,093 || 1.34%</v>
      </c>
    </row>
    <row r="12" customFormat="false" ht="15.75" hidden="false" customHeight="false" outlineLevel="0" collapsed="false">
      <c r="A12" s="6" t="n">
        <v>1</v>
      </c>
      <c r="B12" s="6" t="n">
        <v>10</v>
      </c>
      <c r="C12" s="7" t="s">
        <v>67</v>
      </c>
      <c r="D12" s="8" t="n">
        <v>2297</v>
      </c>
      <c r="E12" s="1" t="n">
        <v>11</v>
      </c>
      <c r="F12" s="7" t="n">
        <v>1</v>
      </c>
      <c r="G12" s="9" t="n">
        <f aca="false">F12/SUM(F:F)</f>
        <v>0.0106382978723404</v>
      </c>
      <c r="H12" s="9" t="n">
        <f aca="false">D12/SUM($D:$D)</f>
        <v>0.0146884851740301</v>
      </c>
      <c r="I12" s="8" t="n">
        <f aca="false">IF(B12=B13,0,IF(B12=B11,D12+J11,D12))</f>
        <v>2297</v>
      </c>
      <c r="J12" s="1" t="n">
        <f aca="false">IF(B12=B13,D12+J11,0)</f>
        <v>0</v>
      </c>
      <c r="K12" s="9" t="n">
        <f aca="false">I12/SUM($I:$I)</f>
        <v>0.0146884851740301</v>
      </c>
      <c r="L12" s="1" t="n">
        <f aca="false">IF(B12=B11,0,IF(B12=B13,1+M13,1))</f>
        <v>1</v>
      </c>
      <c r="M12" s="1" t="n">
        <f aca="false">IF(B12=B11,1+M13,0)</f>
        <v>0</v>
      </c>
      <c r="N12" s="1" t="n">
        <f aca="false">IF(A12=A11,0,IF(A12=A13,1+O13,1))</f>
        <v>0</v>
      </c>
      <c r="O12" s="1" t="n">
        <f aca="false">IF(A12=A11,1+O13,0)</f>
        <v>10</v>
      </c>
      <c r="Q12" s="1" t="str">
        <f aca="false">IF(OR(B12="Prologue",B12="Epilogue"),B12,"Chapter "&amp;B12)</f>
        <v>Chapter 10</v>
      </c>
      <c r="R12" s="1" t="str">
        <f aca="false">Q12</f>
        <v>Chapter 10</v>
      </c>
      <c r="S12" s="1" t="str">
        <f aca="false">"|-"&amp;CHAR(13)&amp;IF(AND(P12&lt;&gt;"",N12&lt;&gt;0),"| colspan="&amp;CHAR(34)&amp;4&amp;CHAR(34)&amp;" align="&amp;CHAR(34)&amp;"center"&amp;CHAR(34)&amp;" | '''"&amp;P12&amp;"'''"&amp;CHAR(13)&amp;"|-"&amp;CHAR(13),"")&amp;IF(L12&gt;1,"| rowspan="&amp;CHAR(34)&amp;L12&amp;CHAR(34)&amp;"| [[Summary:The Lost Metal#"&amp;Q12&amp;"|"&amp;R12&amp;"]] || ",IF(L12=1,"| [[Summary:The Lost Metal#"&amp;Q12&amp;"|"&amp;R12&amp;"]] || ","| "))&amp;"[["&amp;IF(C12="Dalinar Kholin (flashback)","Dalinar Kholin",C12)&amp;"]] "&amp;IF(C12="Dalinar Kholin (flashback)","(flashback)","")&amp;" || "&amp;TEXT(D12,"#,###")&amp;" || "&amp;ROUND(100*H12,2)&amp;"%"</f>
        <v>|-| [[Summary:The Lost Metal#Chapter 10|Chapter 10]] || [[Marasi]]  || 2,297 || 1.47%</v>
      </c>
    </row>
    <row r="13" customFormat="false" ht="15.75" hidden="false" customHeight="false" outlineLevel="0" collapsed="false">
      <c r="A13" s="6" t="n">
        <v>1</v>
      </c>
      <c r="B13" s="6" t="n">
        <v>11</v>
      </c>
      <c r="C13" s="7" t="s">
        <v>66</v>
      </c>
      <c r="D13" s="8" t="n">
        <v>2638</v>
      </c>
      <c r="E13" s="7" t="n">
        <v>12</v>
      </c>
      <c r="F13" s="7" t="n">
        <v>1</v>
      </c>
      <c r="G13" s="9" t="n">
        <f aca="false">F13/SUM(F:F)</f>
        <v>0.0106382978723404</v>
      </c>
      <c r="H13" s="9" t="n">
        <f aca="false">D13/SUM($D:$D)</f>
        <v>0.0168690569826258</v>
      </c>
      <c r="I13" s="8" t="n">
        <f aca="false">IF(B13=B14,0,IF(B13=B12,D13+J12,D13))</f>
        <v>2638</v>
      </c>
      <c r="J13" s="1" t="n">
        <f aca="false">IF(B13=B14,D13+J12,0)</f>
        <v>0</v>
      </c>
      <c r="K13" s="9" t="n">
        <f aca="false">I13/SUM($I:$I)</f>
        <v>0.0168690569826258</v>
      </c>
      <c r="L13" s="1" t="n">
        <f aca="false">IF(B13=B12,0,IF(B13=B14,1+M14,1))</f>
        <v>1</v>
      </c>
      <c r="M13" s="1" t="n">
        <f aca="false">IF(B13=B12,1+M14,0)</f>
        <v>0</v>
      </c>
      <c r="N13" s="1" t="n">
        <f aca="false">IF(A13=A12,0,IF(A13=A14,1+O14,1))</f>
        <v>0</v>
      </c>
      <c r="O13" s="1" t="n">
        <f aca="false">IF(A13=A12,1+O14,0)</f>
        <v>9</v>
      </c>
      <c r="Q13" s="1" t="str">
        <f aca="false">IF(OR(B13="Prologue",B13="Epilogue"),B13,"Chapter "&amp;B13)</f>
        <v>Chapter 11</v>
      </c>
      <c r="R13" s="1" t="str">
        <f aca="false">Q13</f>
        <v>Chapter 11</v>
      </c>
      <c r="S13" s="1" t="str">
        <f aca="false">"|-"&amp;CHAR(13)&amp;IF(AND(P13&lt;&gt;"",N13&lt;&gt;0),"| colspan="&amp;CHAR(34)&amp;4&amp;CHAR(34)&amp;" align="&amp;CHAR(34)&amp;"center"&amp;CHAR(34)&amp;" | '''"&amp;P13&amp;"'''"&amp;CHAR(13)&amp;"|-"&amp;CHAR(13),"")&amp;IF(L13&gt;1,"| rowspan="&amp;CHAR(34)&amp;L13&amp;CHAR(34)&amp;"| [[Summary:The Lost Metal#"&amp;Q13&amp;"|"&amp;R13&amp;"]] || ",IF(L13=1,"| [[Summary:The Lost Metal#"&amp;Q13&amp;"|"&amp;R13&amp;"]] || ","| "))&amp;"[["&amp;IF(C13="Dalinar Kholin (flashback)","Dalinar Kholin",C13)&amp;"]] "&amp;IF(C13="Dalinar Kholin (flashback)","(flashback)","")&amp;" || "&amp;TEXT(D13,"#,###")&amp;" || "&amp;ROUND(100*H13,2)&amp;"%"</f>
        <v>|-| [[Summary:The Lost Metal#Chapter 11|Chapter 11]] || [[Wax]]  || 2,638 || 1.69%</v>
      </c>
    </row>
    <row r="14" customFormat="false" ht="15.75" hidden="false" customHeight="false" outlineLevel="0" collapsed="false">
      <c r="A14" s="6" t="n">
        <v>1</v>
      </c>
      <c r="B14" s="6" t="n">
        <v>12</v>
      </c>
      <c r="C14" s="7" t="s">
        <v>68</v>
      </c>
      <c r="D14" s="8" t="n">
        <v>786</v>
      </c>
      <c r="E14" s="1" t="n">
        <v>13</v>
      </c>
      <c r="F14" s="7" t="n">
        <v>1</v>
      </c>
      <c r="G14" s="9" t="n">
        <f aca="false">F14/SUM(F:F)</f>
        <v>0.0106382978723404</v>
      </c>
      <c r="H14" s="9" t="n">
        <f aca="false">D14/SUM($D:$D)</f>
        <v>0.00502618604561935</v>
      </c>
      <c r="I14" s="8" t="n">
        <f aca="false">IF(B14=B15,0,IF(B14=B13,D14+J13,D14))</f>
        <v>786</v>
      </c>
      <c r="J14" s="1" t="n">
        <f aca="false">IF(B14=B15,D14+J13,0)</f>
        <v>0</v>
      </c>
      <c r="K14" s="9" t="n">
        <f aca="false">I14/SUM($I:$I)</f>
        <v>0.00502618604561935</v>
      </c>
      <c r="L14" s="1" t="n">
        <f aca="false">IF(B14=B13,0,IF(B14=B15,1+M15,1))</f>
        <v>1</v>
      </c>
      <c r="M14" s="1" t="n">
        <f aca="false">IF(B14=B13,1+M15,0)</f>
        <v>0</v>
      </c>
      <c r="N14" s="1" t="n">
        <f aca="false">IF(A14=A13,0,IF(A14=A15,1+O15,1))</f>
        <v>0</v>
      </c>
      <c r="O14" s="1" t="n">
        <f aca="false">IF(A14=A13,1+O15,0)</f>
        <v>8</v>
      </c>
      <c r="Q14" s="1" t="str">
        <f aca="false">IF(OR(B14="Prologue",B14="Epilogue"),B14,"Chapter "&amp;B14)</f>
        <v>Chapter 12</v>
      </c>
      <c r="R14" s="1" t="str">
        <f aca="false">Q14</f>
        <v>Chapter 12</v>
      </c>
      <c r="S14" s="1" t="str">
        <f aca="false">"|-"&amp;CHAR(13)&amp;IF(AND(P14&lt;&gt;"",N14&lt;&gt;0),"| colspan="&amp;CHAR(34)&amp;4&amp;CHAR(34)&amp;" align="&amp;CHAR(34)&amp;"center"&amp;CHAR(34)&amp;" | '''"&amp;P14&amp;"'''"&amp;CHAR(13)&amp;"|-"&amp;CHAR(13),"")&amp;IF(L14&gt;1,"| rowspan="&amp;CHAR(34)&amp;L14&amp;CHAR(34)&amp;"| [[Summary:The Lost Metal#"&amp;Q14&amp;"|"&amp;R14&amp;"]] || ",IF(L14=1,"| [[Summary:The Lost Metal#"&amp;Q14&amp;"|"&amp;R14&amp;"]] || ","| "))&amp;"[["&amp;IF(C14="Dalinar Kholin (flashback)","Dalinar Kholin",C14)&amp;"]] "&amp;IF(C14="Dalinar Kholin (flashback)","(flashback)","")&amp;" || "&amp;TEXT(D14,"#,###")&amp;" || "&amp;ROUND(100*H14,2)&amp;"%"</f>
        <v>|-| [[Summary:The Lost Metal#Chapter 12|Chapter 12]] || [[Wayne]]  || 786 || 0.5%</v>
      </c>
    </row>
    <row r="15" customFormat="false" ht="15.75" hidden="false" customHeight="false" outlineLevel="0" collapsed="false">
      <c r="A15" s="6" t="n">
        <v>1</v>
      </c>
      <c r="B15" s="6" t="n">
        <v>13</v>
      </c>
      <c r="C15" s="7" t="s">
        <v>66</v>
      </c>
      <c r="D15" s="8" t="n">
        <v>2138</v>
      </c>
      <c r="E15" s="7" t="n">
        <v>14</v>
      </c>
      <c r="F15" s="7" t="n">
        <v>1</v>
      </c>
      <c r="G15" s="9" t="n">
        <f aca="false">F15/SUM(F:F)</f>
        <v>0.0106382978723404</v>
      </c>
      <c r="H15" s="9" t="n">
        <f aca="false">D15/SUM($D:$D)</f>
        <v>0.0136717376151834</v>
      </c>
      <c r="I15" s="8" t="n">
        <f aca="false">IF(B15=B16,0,IF(B15=B14,D15+J14,D15))</f>
        <v>2138</v>
      </c>
      <c r="J15" s="1" t="n">
        <f aca="false">IF(B15=B16,D15+J14,0)</f>
        <v>0</v>
      </c>
      <c r="K15" s="9" t="n">
        <f aca="false">I15/SUM($I:$I)</f>
        <v>0.0136717376151834</v>
      </c>
      <c r="L15" s="1" t="n">
        <f aca="false">IF(B15=B14,0,IF(B15=B16,1+M16,1))</f>
        <v>1</v>
      </c>
      <c r="M15" s="1" t="n">
        <f aca="false">IF(B15=B14,1+M16,0)</f>
        <v>0</v>
      </c>
      <c r="N15" s="1" t="n">
        <f aca="false">IF(A15=A14,0,IF(A15=A16,1+O16,1))</f>
        <v>0</v>
      </c>
      <c r="O15" s="1" t="n">
        <f aca="false">IF(A15=A14,1+O16,0)</f>
        <v>7</v>
      </c>
      <c r="Q15" s="1" t="str">
        <f aca="false">IF(OR(B15="Prologue",B15="Epilogue"),B15,"Chapter "&amp;B15)</f>
        <v>Chapter 13</v>
      </c>
      <c r="R15" s="1" t="str">
        <f aca="false">Q15</f>
        <v>Chapter 13</v>
      </c>
      <c r="S15" s="1" t="str">
        <f aca="false">"|-"&amp;CHAR(13)&amp;IF(AND(P15&lt;&gt;"",N15&lt;&gt;0),"| colspan="&amp;CHAR(34)&amp;4&amp;CHAR(34)&amp;" align="&amp;CHAR(34)&amp;"center"&amp;CHAR(34)&amp;" | '''"&amp;P15&amp;"'''"&amp;CHAR(13)&amp;"|-"&amp;CHAR(13),"")&amp;IF(L15&gt;1,"| rowspan="&amp;CHAR(34)&amp;L15&amp;CHAR(34)&amp;"| [[Summary:The Lost Metal#"&amp;Q15&amp;"|"&amp;R15&amp;"]] || ",IF(L15=1,"| [[Summary:The Lost Metal#"&amp;Q15&amp;"|"&amp;R15&amp;"]] || ","| "))&amp;"[["&amp;IF(C15="Dalinar Kholin (flashback)","Dalinar Kholin",C15)&amp;"]] "&amp;IF(C15="Dalinar Kholin (flashback)","(flashback)","")&amp;" || "&amp;TEXT(D15,"#,###")&amp;" || "&amp;ROUND(100*H15,2)&amp;"%"</f>
        <v>|-| [[Summary:The Lost Metal#Chapter 13|Chapter 13]] || [[Wax]]  || 2,138 || 1.37%</v>
      </c>
    </row>
    <row r="16" customFormat="false" ht="15.75" hidden="false" customHeight="false" outlineLevel="0" collapsed="false">
      <c r="A16" s="6" t="n">
        <v>1</v>
      </c>
      <c r="B16" s="6" t="n">
        <v>14</v>
      </c>
      <c r="C16" s="7" t="s">
        <v>68</v>
      </c>
      <c r="D16" s="8" t="n">
        <v>2205</v>
      </c>
      <c r="E16" s="1" t="n">
        <v>15</v>
      </c>
      <c r="F16" s="7" t="n">
        <v>1</v>
      </c>
      <c r="G16" s="9" t="n">
        <f aca="false">F16/SUM(F:F)</f>
        <v>0.0106382978723404</v>
      </c>
      <c r="H16" s="9" t="n">
        <f aca="false">D16/SUM($D:$D)</f>
        <v>0.0141001784104207</v>
      </c>
      <c r="I16" s="8" t="n">
        <f aca="false">IF(B16=B17,0,IF(B16=B15,D16+J15,D16))</f>
        <v>2205</v>
      </c>
      <c r="J16" s="1" t="n">
        <f aca="false">IF(B16=B17,D16+J15,0)</f>
        <v>0</v>
      </c>
      <c r="K16" s="9" t="n">
        <f aca="false">I16/SUM($I:$I)</f>
        <v>0.0141001784104207</v>
      </c>
      <c r="L16" s="1" t="n">
        <f aca="false">IF(B16=B15,0,IF(B16=B17,1+M17,1))</f>
        <v>1</v>
      </c>
      <c r="M16" s="1" t="n">
        <f aca="false">IF(B16=B15,1+M17,0)</f>
        <v>0</v>
      </c>
      <c r="N16" s="1" t="n">
        <f aca="false">IF(A16=A15,0,IF(A16=A17,1+O17,1))</f>
        <v>0</v>
      </c>
      <c r="O16" s="1" t="n">
        <f aca="false">IF(A16=A15,1+O17,0)</f>
        <v>6</v>
      </c>
      <c r="Q16" s="1" t="str">
        <f aca="false">IF(OR(B16="Prologue",B16="Epilogue"),B16,"Chapter "&amp;B16)</f>
        <v>Chapter 14</v>
      </c>
      <c r="R16" s="1" t="str">
        <f aca="false">Q16</f>
        <v>Chapter 14</v>
      </c>
      <c r="S16" s="1" t="str">
        <f aca="false">"|-"&amp;CHAR(13)&amp;IF(AND(P16&lt;&gt;"",N16&lt;&gt;0),"| colspan="&amp;CHAR(34)&amp;4&amp;CHAR(34)&amp;" align="&amp;CHAR(34)&amp;"center"&amp;CHAR(34)&amp;" | '''"&amp;P16&amp;"'''"&amp;CHAR(13)&amp;"|-"&amp;CHAR(13),"")&amp;IF(L16&gt;1,"| rowspan="&amp;CHAR(34)&amp;L16&amp;CHAR(34)&amp;"| [[Summary:The Lost Metal#"&amp;Q16&amp;"|"&amp;R16&amp;"]] || ",IF(L16=1,"| [[Summary:The Lost Metal#"&amp;Q16&amp;"|"&amp;R16&amp;"]] || ","| "))&amp;"[["&amp;IF(C16="Dalinar Kholin (flashback)","Dalinar Kholin",C16)&amp;"]] "&amp;IF(C16="Dalinar Kholin (flashback)","(flashback)","")&amp;" || "&amp;TEXT(D16,"#,###")&amp;" || "&amp;ROUND(100*H16,2)&amp;"%"</f>
        <v>|-| [[Summary:The Lost Metal#Chapter 14|Chapter 14]] || [[Wayne]]  || 2,205 || 1.41%</v>
      </c>
    </row>
    <row r="17" customFormat="false" ht="15.75" hidden="false" customHeight="false" outlineLevel="0" collapsed="false">
      <c r="A17" s="6" t="n">
        <v>1</v>
      </c>
      <c r="B17" s="6" t="n">
        <v>15</v>
      </c>
      <c r="C17" s="7" t="s">
        <v>66</v>
      </c>
      <c r="D17" s="8" t="n">
        <v>2931</v>
      </c>
      <c r="E17" s="7" t="n">
        <v>16</v>
      </c>
      <c r="F17" s="7" t="n">
        <v>1</v>
      </c>
      <c r="G17" s="9" t="n">
        <f aca="false">F17/SUM(F:F)</f>
        <v>0.0106382978723404</v>
      </c>
      <c r="H17" s="9" t="n">
        <f aca="false">D17/SUM($D:$D)</f>
        <v>0.018742686131947</v>
      </c>
      <c r="I17" s="8" t="n">
        <f aca="false">IF(B17=B18,0,IF(B17=B16,D17+J16,D17))</f>
        <v>2931</v>
      </c>
      <c r="J17" s="1" t="n">
        <f aca="false">IF(B17=B18,D17+J16,0)</f>
        <v>0</v>
      </c>
      <c r="K17" s="9" t="n">
        <f aca="false">I17/SUM($I:$I)</f>
        <v>0.018742686131947</v>
      </c>
      <c r="L17" s="1" t="n">
        <f aca="false">IF(B17=B16,0,IF(B17=B18,1+M18,1))</f>
        <v>1</v>
      </c>
      <c r="M17" s="1" t="n">
        <f aca="false">IF(B17=B16,1+M18,0)</f>
        <v>0</v>
      </c>
      <c r="N17" s="1" t="n">
        <f aca="false">IF(A17=A16,0,IF(A17=A18,1+O18,1))</f>
        <v>0</v>
      </c>
      <c r="O17" s="1" t="n">
        <f aca="false">IF(A17=A16,1+O18,0)</f>
        <v>5</v>
      </c>
      <c r="Q17" s="1" t="str">
        <f aca="false">IF(OR(B17="Prologue",B17="Epilogue"),B17,"Chapter "&amp;B17)</f>
        <v>Chapter 15</v>
      </c>
      <c r="R17" s="1" t="str">
        <f aca="false">Q17</f>
        <v>Chapter 15</v>
      </c>
      <c r="S17" s="1" t="str">
        <f aca="false">"|-"&amp;CHAR(13)&amp;IF(AND(P17&lt;&gt;"",N17&lt;&gt;0),"| colspan="&amp;CHAR(34)&amp;4&amp;CHAR(34)&amp;" align="&amp;CHAR(34)&amp;"center"&amp;CHAR(34)&amp;" | '''"&amp;P17&amp;"'''"&amp;CHAR(13)&amp;"|-"&amp;CHAR(13),"")&amp;IF(L17&gt;1,"| rowspan="&amp;CHAR(34)&amp;L17&amp;CHAR(34)&amp;"| [[Summary:The Lost Metal#"&amp;Q17&amp;"|"&amp;R17&amp;"]] || ",IF(L17=1,"| [[Summary:The Lost Metal#"&amp;Q17&amp;"|"&amp;R17&amp;"]] || ","| "))&amp;"[["&amp;IF(C17="Dalinar Kholin (flashback)","Dalinar Kholin",C17)&amp;"]] "&amp;IF(C17="Dalinar Kholin (flashback)","(flashback)","")&amp;" || "&amp;TEXT(D17,"#,###")&amp;" || "&amp;ROUND(100*H17,2)&amp;"%"</f>
        <v>|-| [[Summary:The Lost Metal#Chapter 15|Chapter 15]] || [[Wax]]  || 2,931 || 1.87%</v>
      </c>
    </row>
    <row r="18" customFormat="false" ht="15.75" hidden="false" customHeight="false" outlineLevel="0" collapsed="false">
      <c r="A18" s="6" t="n">
        <v>1</v>
      </c>
      <c r="B18" s="6" t="n">
        <v>16</v>
      </c>
      <c r="C18" s="7" t="s">
        <v>68</v>
      </c>
      <c r="D18" s="8" t="n">
        <v>1562</v>
      </c>
      <c r="E18" s="1" t="n">
        <v>17</v>
      </c>
      <c r="F18" s="7" t="n">
        <v>1</v>
      </c>
      <c r="G18" s="9" t="n">
        <f aca="false">F18/SUM(F:F)</f>
        <v>0.0106382978723404</v>
      </c>
      <c r="H18" s="9" t="n">
        <f aca="false">D18/SUM($D:$D)</f>
        <v>0.00998842570388986</v>
      </c>
      <c r="I18" s="8" t="n">
        <f aca="false">IF(B18=B19,0,IF(B18=B17,D18+J17,D18))</f>
        <v>1562</v>
      </c>
      <c r="J18" s="1" t="n">
        <f aca="false">IF(B18=B19,D18+J17,0)</f>
        <v>0</v>
      </c>
      <c r="K18" s="9" t="n">
        <f aca="false">I18/SUM($I:$I)</f>
        <v>0.00998842570388986</v>
      </c>
      <c r="L18" s="1" t="n">
        <f aca="false">IF(B18=B17,0,IF(B18=B19,1+M19,1))</f>
        <v>1</v>
      </c>
      <c r="M18" s="1" t="n">
        <f aca="false">IF(B18=B17,1+M19,0)</f>
        <v>0</v>
      </c>
      <c r="N18" s="1" t="n">
        <f aca="false">IF(A18=A17,0,IF(A18=A19,1+O19,1))</f>
        <v>0</v>
      </c>
      <c r="O18" s="1" t="n">
        <f aca="false">IF(A18=A17,1+O19,0)</f>
        <v>4</v>
      </c>
      <c r="Q18" s="1" t="str">
        <f aca="false">IF(OR(B18="Prologue",B18="Epilogue"),B18,"Chapter "&amp;B18)</f>
        <v>Chapter 16</v>
      </c>
      <c r="R18" s="1" t="str">
        <f aca="false">Q18</f>
        <v>Chapter 16</v>
      </c>
      <c r="S18" s="1" t="str">
        <f aca="false">"|-"&amp;CHAR(13)&amp;IF(AND(P18&lt;&gt;"",N18&lt;&gt;0),"| colspan="&amp;CHAR(34)&amp;4&amp;CHAR(34)&amp;" align="&amp;CHAR(34)&amp;"center"&amp;CHAR(34)&amp;" | '''"&amp;P18&amp;"'''"&amp;CHAR(13)&amp;"|-"&amp;CHAR(13),"")&amp;IF(L18&gt;1,"| rowspan="&amp;CHAR(34)&amp;L18&amp;CHAR(34)&amp;"| [[Summary:The Lost Metal#"&amp;Q18&amp;"|"&amp;R18&amp;"]] || ",IF(L18=1,"| [[Summary:The Lost Metal#"&amp;Q18&amp;"|"&amp;R18&amp;"]] || ","| "))&amp;"[["&amp;IF(C18="Dalinar Kholin (flashback)","Dalinar Kholin",C18)&amp;"]] "&amp;IF(C18="Dalinar Kholin (flashback)","(flashback)","")&amp;" || "&amp;TEXT(D18,"#,###")&amp;" || "&amp;ROUND(100*H18,2)&amp;"%"</f>
        <v>|-| [[Summary:The Lost Metal#Chapter 16|Chapter 16]] || [[Wayne]]  || 1,562 || 1%</v>
      </c>
    </row>
    <row r="19" customFormat="false" ht="15.75" hidden="false" customHeight="false" outlineLevel="0" collapsed="false">
      <c r="A19" s="6" t="n">
        <v>1</v>
      </c>
      <c r="B19" s="6" t="n">
        <v>17</v>
      </c>
      <c r="C19" s="7" t="s">
        <v>71</v>
      </c>
      <c r="D19" s="8" t="n">
        <v>2300</v>
      </c>
      <c r="E19" s="7" t="n">
        <v>18</v>
      </c>
      <c r="F19" s="7" t="n">
        <v>1</v>
      </c>
      <c r="G19" s="9" t="n">
        <f aca="false">F19/SUM(F:F)</f>
        <v>0.0106382978723404</v>
      </c>
      <c r="H19" s="9" t="n">
        <f aca="false">D19/SUM($D:$D)</f>
        <v>0.0147076690902347</v>
      </c>
      <c r="I19" s="8" t="n">
        <f aca="false">IF(B19=B20,0,IF(B19=B18,D19+J18,D19))</f>
        <v>2300</v>
      </c>
      <c r="J19" s="1" t="n">
        <f aca="false">IF(B19=B20,D19+J18,0)</f>
        <v>0</v>
      </c>
      <c r="K19" s="9" t="n">
        <f aca="false">I19/SUM($I:$I)</f>
        <v>0.0147076690902347</v>
      </c>
      <c r="L19" s="1" t="n">
        <f aca="false">IF(B19=B18,0,IF(B19=B20,1+M20,1))</f>
        <v>1</v>
      </c>
      <c r="M19" s="1" t="n">
        <f aca="false">IF(B19=B18,1+M20,0)</f>
        <v>0</v>
      </c>
      <c r="N19" s="1" t="n">
        <f aca="false">IF(A19=A18,0,IF(A19=A20,1+O20,1))</f>
        <v>0</v>
      </c>
      <c r="O19" s="1" t="n">
        <f aca="false">IF(A19=A18,1+O20,0)</f>
        <v>3</v>
      </c>
      <c r="Q19" s="1" t="str">
        <f aca="false">IF(OR(B19="Prologue",B19="Epilogue"),B19,"Chapter "&amp;B19)</f>
        <v>Chapter 17</v>
      </c>
      <c r="R19" s="1" t="str">
        <f aca="false">Q19</f>
        <v>Chapter 17</v>
      </c>
      <c r="S19" s="1" t="str">
        <f aca="false">"|-"&amp;CHAR(13)&amp;IF(AND(P19&lt;&gt;"",N19&lt;&gt;0),"| colspan="&amp;CHAR(34)&amp;4&amp;CHAR(34)&amp;" align="&amp;CHAR(34)&amp;"center"&amp;CHAR(34)&amp;" | '''"&amp;P19&amp;"'''"&amp;CHAR(13)&amp;"|-"&amp;CHAR(13),"")&amp;IF(L19&gt;1,"| rowspan="&amp;CHAR(34)&amp;L19&amp;CHAR(34)&amp;"| [[Summary:The Lost Metal#"&amp;Q19&amp;"|"&amp;R19&amp;"]] || ",IF(L19=1,"| [[Summary:The Lost Metal#"&amp;Q19&amp;"|"&amp;R19&amp;"]] || ","| "))&amp;"[["&amp;IF(C19="Dalinar Kholin (flashback)","Dalinar Kholin",C19)&amp;"]] "&amp;IF(C19="Dalinar Kholin (flashback)","(flashback)","")&amp;" || "&amp;TEXT(D19,"#,###")&amp;" || "&amp;ROUND(100*H19,2)&amp;"%"</f>
        <v>|-| [[Summary:The Lost Metal#Chapter 17|Chapter 17]] || [[Steris]]  || 2,300 || 1.47%</v>
      </c>
    </row>
    <row r="20" customFormat="false" ht="15.75" hidden="false" customHeight="false" outlineLevel="0" collapsed="false">
      <c r="A20" s="6" t="n">
        <v>1</v>
      </c>
      <c r="B20" s="6" t="n">
        <v>18</v>
      </c>
      <c r="C20" s="7" t="s">
        <v>67</v>
      </c>
      <c r="D20" s="8" t="n">
        <v>1583</v>
      </c>
      <c r="E20" s="1" t="n">
        <v>19</v>
      </c>
      <c r="F20" s="7" t="n">
        <v>1</v>
      </c>
      <c r="G20" s="9" t="n">
        <f aca="false">F20/SUM(F:F)</f>
        <v>0.0106382978723404</v>
      </c>
      <c r="H20" s="9" t="n">
        <f aca="false">D20/SUM($D:$D)</f>
        <v>0.0101227131173224</v>
      </c>
      <c r="I20" s="8" t="n">
        <f aca="false">IF(B20=B21,0,IF(B20=B19,D20+J19,D20))</f>
        <v>1583</v>
      </c>
      <c r="J20" s="1" t="n">
        <f aca="false">IF(B20=B21,D20+J19,0)</f>
        <v>0</v>
      </c>
      <c r="K20" s="9" t="n">
        <f aca="false">I20/SUM($I:$I)</f>
        <v>0.0101227131173224</v>
      </c>
      <c r="L20" s="1" t="n">
        <f aca="false">IF(B20=B19,0,IF(B20=B21,1+M21,1))</f>
        <v>1</v>
      </c>
      <c r="M20" s="1" t="n">
        <f aca="false">IF(B20=B19,1+M21,0)</f>
        <v>0</v>
      </c>
      <c r="N20" s="1" t="n">
        <f aca="false">IF(A20=A19,0,IF(A20=A21,1+O21,1))</f>
        <v>0</v>
      </c>
      <c r="O20" s="1" t="n">
        <f aca="false">IF(A20=A19,1+O21,0)</f>
        <v>2</v>
      </c>
      <c r="Q20" s="1" t="str">
        <f aca="false">IF(OR(B20="Prologue",B20="Epilogue"),B20,"Chapter "&amp;B20)</f>
        <v>Chapter 18</v>
      </c>
      <c r="R20" s="1" t="str">
        <f aca="false">Q20</f>
        <v>Chapter 18</v>
      </c>
      <c r="S20" s="1" t="str">
        <f aca="false">"|-"&amp;CHAR(13)&amp;IF(AND(P20&lt;&gt;"",N20&lt;&gt;0),"| colspan="&amp;CHAR(34)&amp;4&amp;CHAR(34)&amp;" align="&amp;CHAR(34)&amp;"center"&amp;CHAR(34)&amp;" | '''"&amp;P20&amp;"'''"&amp;CHAR(13)&amp;"|-"&amp;CHAR(13),"")&amp;IF(L20&gt;1,"| rowspan="&amp;CHAR(34)&amp;L20&amp;CHAR(34)&amp;"| [[Summary:The Lost Metal#"&amp;Q20&amp;"|"&amp;R20&amp;"]] || ",IF(L20=1,"| [[Summary:The Lost Metal#"&amp;Q20&amp;"|"&amp;R20&amp;"]] || ","| "))&amp;"[["&amp;IF(C20="Dalinar Kholin (flashback)","Dalinar Kholin",C20)&amp;"]] "&amp;IF(C20="Dalinar Kholin (flashback)","(flashback)","")&amp;" || "&amp;TEXT(D20,"#,###")&amp;" || "&amp;ROUND(100*H20,2)&amp;"%"</f>
        <v>|-| [[Summary:The Lost Metal#Chapter 18|Chapter 18]] || [[Marasi]]  || 1,583 || 1.01%</v>
      </c>
    </row>
    <row r="21" customFormat="false" ht="15.75" hidden="false" customHeight="false" outlineLevel="0" collapsed="false">
      <c r="A21" s="6" t="n">
        <v>1</v>
      </c>
      <c r="B21" s="6" t="n">
        <v>19</v>
      </c>
      <c r="C21" s="7" t="s">
        <v>66</v>
      </c>
      <c r="D21" s="8" t="n">
        <v>5959</v>
      </c>
      <c r="E21" s="7" t="n">
        <v>20</v>
      </c>
      <c r="F21" s="7" t="n">
        <v>1</v>
      </c>
      <c r="G21" s="9" t="n">
        <f aca="false">F21/SUM(F:F)</f>
        <v>0.0106382978723404</v>
      </c>
      <c r="H21" s="9" t="n">
        <f aca="false">D21/SUM($D:$D)</f>
        <v>0.0381056522211778</v>
      </c>
      <c r="I21" s="8" t="n">
        <f aca="false">IF(B21=B22,0,IF(B21=B20,D21+J20,D21))</f>
        <v>5959</v>
      </c>
      <c r="J21" s="1" t="n">
        <f aca="false">IF(B21=B22,D21+J20,0)</f>
        <v>0</v>
      </c>
      <c r="K21" s="9" t="n">
        <f aca="false">I21/SUM($I:$I)</f>
        <v>0.0381056522211778</v>
      </c>
      <c r="L21" s="1" t="n">
        <f aca="false">IF(B21=B20,0,IF(B21=B22,1+M22,1))</f>
        <v>1</v>
      </c>
      <c r="M21" s="1" t="n">
        <f aca="false">IF(B21=B20,1+M22,0)</f>
        <v>0</v>
      </c>
      <c r="N21" s="1" t="n">
        <f aca="false">IF(A21=A20,0,IF(A21=A22,1+O22,1))</f>
        <v>0</v>
      </c>
      <c r="O21" s="1" t="n">
        <f aca="false">IF(A21=A20,1+O22,0)</f>
        <v>1</v>
      </c>
      <c r="Q21" s="1" t="str">
        <f aca="false">IF(OR(B21="Prologue",B21="Epilogue"),B21,"Chapter "&amp;B21)</f>
        <v>Chapter 19</v>
      </c>
      <c r="R21" s="1" t="str">
        <f aca="false">Q21</f>
        <v>Chapter 19</v>
      </c>
      <c r="S21" s="1" t="str">
        <f aca="false">"|-"&amp;CHAR(13)&amp;IF(AND(P21&lt;&gt;"",N21&lt;&gt;0),"| colspan="&amp;CHAR(34)&amp;4&amp;CHAR(34)&amp;" align="&amp;CHAR(34)&amp;"center"&amp;CHAR(34)&amp;" | '''"&amp;P21&amp;"'''"&amp;CHAR(13)&amp;"|-"&amp;CHAR(13),"")&amp;IF(L21&gt;1,"| rowspan="&amp;CHAR(34)&amp;L21&amp;CHAR(34)&amp;"| [[Summary:The Lost Metal#"&amp;Q21&amp;"|"&amp;R21&amp;"]] || ",IF(L21=1,"| [[Summary:The Lost Metal#"&amp;Q21&amp;"|"&amp;R21&amp;"]] || ","| "))&amp;"[["&amp;IF(C21="Dalinar Kholin (flashback)","Dalinar Kholin",C21)&amp;"]] "&amp;IF(C21="Dalinar Kholin (flashback)","(flashback)","")&amp;" || "&amp;TEXT(D21,"#,###")&amp;" || "&amp;ROUND(100*H21,2)&amp;"%"</f>
        <v>|-| [[Summary:The Lost Metal#Chapter 19|Chapter 19]] || [[Wax]]  || 5,959 || 3.81%</v>
      </c>
    </row>
    <row r="22" customFormat="false" ht="15.75" hidden="false" customHeight="false" outlineLevel="0" collapsed="false">
      <c r="A22" s="6" t="n">
        <v>2</v>
      </c>
      <c r="B22" s="6" t="n">
        <v>20</v>
      </c>
      <c r="C22" s="7" t="s">
        <v>67</v>
      </c>
      <c r="D22" s="8" t="n">
        <v>3030</v>
      </c>
      <c r="E22" s="1" t="n">
        <v>21</v>
      </c>
      <c r="F22" s="7" t="n">
        <v>1</v>
      </c>
      <c r="G22" s="9" t="n">
        <f aca="false">F22/SUM(F:F)</f>
        <v>0.0106382978723404</v>
      </c>
      <c r="H22" s="9" t="n">
        <f aca="false">D22/SUM($D:$D)</f>
        <v>0.0193757553667006</v>
      </c>
      <c r="I22" s="8" t="n">
        <f aca="false">IF(B22=B23,0,IF(B22=B21,D22+J21,D22))</f>
        <v>3030</v>
      </c>
      <c r="J22" s="1" t="n">
        <f aca="false">IF(B22=B23,D22+J21,0)</f>
        <v>0</v>
      </c>
      <c r="K22" s="9" t="n">
        <f aca="false">I22/SUM($I:$I)</f>
        <v>0.0193757553667006</v>
      </c>
      <c r="L22" s="1" t="n">
        <f aca="false">IF(B22=B21,0,IF(B22=B23,1+M23,1))</f>
        <v>1</v>
      </c>
      <c r="M22" s="1" t="n">
        <f aca="false">IF(B22=B21,1+M23,0)</f>
        <v>0</v>
      </c>
      <c r="N22" s="1" t="n">
        <f aca="false">IF(A22=A21,0,IF(A22=A23,1+O23,1))</f>
        <v>15</v>
      </c>
      <c r="O22" s="1" t="n">
        <f aca="false">IF(A22=A21,1+O23,0)</f>
        <v>0</v>
      </c>
      <c r="Q22" s="1" t="str">
        <f aca="false">IF(OR(B22="Prologue",B22="Epilogue"),B22,"Chapter "&amp;B22)</f>
        <v>Chapter 20</v>
      </c>
      <c r="R22" s="1" t="str">
        <f aca="false">Q22</f>
        <v>Chapter 20</v>
      </c>
      <c r="S22" s="1" t="str">
        <f aca="false">"|-"&amp;CHAR(13)&amp;IF(AND(P22&lt;&gt;"",N22&lt;&gt;0),"| colspan="&amp;CHAR(34)&amp;4&amp;CHAR(34)&amp;" align="&amp;CHAR(34)&amp;"center"&amp;CHAR(34)&amp;" | '''"&amp;P22&amp;"'''"&amp;CHAR(13)&amp;"|-"&amp;CHAR(13),"")&amp;IF(L22&gt;1,"| rowspan="&amp;CHAR(34)&amp;L22&amp;CHAR(34)&amp;"| [[Summary:The Lost Metal#"&amp;Q22&amp;"|"&amp;R22&amp;"]] || ",IF(L22=1,"| [[Summary:The Lost Metal#"&amp;Q22&amp;"|"&amp;R22&amp;"]] || ","| "))&amp;"[["&amp;IF(C22="Dalinar Kholin (flashback)","Dalinar Kholin",C22)&amp;"]] "&amp;IF(C22="Dalinar Kholin (flashback)","(flashback)","")&amp;" || "&amp;TEXT(D22,"#,###")&amp;" || "&amp;ROUND(100*H22,2)&amp;"%"</f>
        <v>|-| [[Summary:The Lost Metal#Chapter 20|Chapter 20]] || [[Marasi]]  || 3,030 || 1.94%</v>
      </c>
    </row>
    <row r="23" customFormat="false" ht="15.75" hidden="false" customHeight="false" outlineLevel="0" collapsed="false">
      <c r="A23" s="6" t="n">
        <v>2</v>
      </c>
      <c r="B23" s="6" t="n">
        <v>21</v>
      </c>
      <c r="C23" s="7" t="s">
        <v>68</v>
      </c>
      <c r="D23" s="8" t="n">
        <v>2238</v>
      </c>
      <c r="E23" s="7" t="n">
        <v>22</v>
      </c>
      <c r="F23" s="7" t="n">
        <v>1</v>
      </c>
      <c r="G23" s="9" t="n">
        <f aca="false">F23/SUM(F:F)</f>
        <v>0.0106382978723404</v>
      </c>
      <c r="H23" s="9" t="n">
        <f aca="false">D23/SUM($D:$D)</f>
        <v>0.0143112014886719</v>
      </c>
      <c r="I23" s="8" t="n">
        <f aca="false">IF(B23=B24,0,IF(B23=B22,D23+J22,D23))</f>
        <v>2238</v>
      </c>
      <c r="J23" s="1" t="n">
        <f aca="false">IF(B23=B24,D23+J22,0)</f>
        <v>0</v>
      </c>
      <c r="K23" s="9" t="n">
        <f aca="false">I23/SUM($I:$I)</f>
        <v>0.0143112014886719</v>
      </c>
      <c r="L23" s="1" t="n">
        <f aca="false">IF(B23=B22,0,IF(B23=B24,1+M24,1))</f>
        <v>1</v>
      </c>
      <c r="M23" s="1" t="n">
        <f aca="false">IF(B23=B22,1+M24,0)</f>
        <v>0</v>
      </c>
      <c r="N23" s="1" t="n">
        <f aca="false">IF(A23=A22,0,IF(A23=A24,1+O24,1))</f>
        <v>0</v>
      </c>
      <c r="O23" s="1" t="n">
        <f aca="false">IF(A23=A22,1+O24,0)</f>
        <v>14</v>
      </c>
      <c r="Q23" s="1" t="str">
        <f aca="false">IF(OR(B23="Prologue",B23="Epilogue"),B23,"Chapter "&amp;B23)</f>
        <v>Chapter 21</v>
      </c>
      <c r="R23" s="1" t="str">
        <f aca="false">Q23</f>
        <v>Chapter 21</v>
      </c>
      <c r="S23" s="1" t="str">
        <f aca="false">"|-"&amp;CHAR(13)&amp;IF(AND(P23&lt;&gt;"",N23&lt;&gt;0),"| colspan="&amp;CHAR(34)&amp;4&amp;CHAR(34)&amp;" align="&amp;CHAR(34)&amp;"center"&amp;CHAR(34)&amp;" | '''"&amp;P23&amp;"'''"&amp;CHAR(13)&amp;"|-"&amp;CHAR(13),"")&amp;IF(L23&gt;1,"| rowspan="&amp;CHAR(34)&amp;L23&amp;CHAR(34)&amp;"| [[Summary:The Lost Metal#"&amp;Q23&amp;"|"&amp;R23&amp;"]] || ",IF(L23=1,"| [[Summary:The Lost Metal#"&amp;Q23&amp;"|"&amp;R23&amp;"]] || ","| "))&amp;"[["&amp;IF(C23="Dalinar Kholin (flashback)","Dalinar Kholin",C23)&amp;"]] "&amp;IF(C23="Dalinar Kholin (flashback)","(flashback)","")&amp;" || "&amp;TEXT(D23,"#,###")&amp;" || "&amp;ROUND(100*H23,2)&amp;"%"</f>
        <v>|-| [[Summary:The Lost Metal#Chapter 21|Chapter 21]] || [[Wayne]]  || 2,238 || 1.43%</v>
      </c>
    </row>
    <row r="24" customFormat="false" ht="15.75" hidden="false" customHeight="false" outlineLevel="0" collapsed="false">
      <c r="A24" s="6" t="n">
        <v>2</v>
      </c>
      <c r="B24" s="6" t="n">
        <v>22</v>
      </c>
      <c r="C24" s="7" t="s">
        <v>67</v>
      </c>
      <c r="D24" s="8" t="n">
        <v>1028</v>
      </c>
      <c r="E24" s="1" t="n">
        <v>23</v>
      </c>
      <c r="F24" s="7" t="n">
        <v>1</v>
      </c>
      <c r="G24" s="9" t="n">
        <f aca="false">F24/SUM(F:F)</f>
        <v>0.0106382978723404</v>
      </c>
      <c r="H24" s="9" t="n">
        <f aca="false">D24/SUM($D:$D)</f>
        <v>0.00657368861946144</v>
      </c>
      <c r="I24" s="8" t="n">
        <f aca="false">IF(B24=B25,0,IF(B24=B23,D24+J23,D24))</f>
        <v>1028</v>
      </c>
      <c r="J24" s="1" t="n">
        <f aca="false">IF(B24=B25,D24+J23,0)</f>
        <v>0</v>
      </c>
      <c r="K24" s="9" t="n">
        <f aca="false">I24/SUM($I:$I)</f>
        <v>0.00657368861946144</v>
      </c>
      <c r="L24" s="1" t="n">
        <f aca="false">IF(B24=B23,0,IF(B24=B25,1+M25,1))</f>
        <v>1</v>
      </c>
      <c r="M24" s="1" t="n">
        <f aca="false">IF(B24=B23,1+M25,0)</f>
        <v>0</v>
      </c>
      <c r="N24" s="1" t="n">
        <f aca="false">IF(A24=A23,0,IF(A24=A25,1+O25,1))</f>
        <v>0</v>
      </c>
      <c r="O24" s="1" t="n">
        <f aca="false">IF(A24=A23,1+O25,0)</f>
        <v>13</v>
      </c>
      <c r="Q24" s="1" t="str">
        <f aca="false">IF(OR(B24="Prologue",B24="Epilogue"),B24,"Chapter "&amp;B24)</f>
        <v>Chapter 22</v>
      </c>
      <c r="R24" s="1" t="str">
        <f aca="false">Q24</f>
        <v>Chapter 22</v>
      </c>
      <c r="S24" s="1" t="str">
        <f aca="false">"|-"&amp;CHAR(13)&amp;IF(AND(P24&lt;&gt;"",N24&lt;&gt;0),"| colspan="&amp;CHAR(34)&amp;4&amp;CHAR(34)&amp;" align="&amp;CHAR(34)&amp;"center"&amp;CHAR(34)&amp;" | '''"&amp;P24&amp;"'''"&amp;CHAR(13)&amp;"|-"&amp;CHAR(13),"")&amp;IF(L24&gt;1,"| rowspan="&amp;CHAR(34)&amp;L24&amp;CHAR(34)&amp;"| [[Summary:The Lost Metal#"&amp;Q24&amp;"|"&amp;R24&amp;"]] || ",IF(L24=1,"| [[Summary:The Lost Metal#"&amp;Q24&amp;"|"&amp;R24&amp;"]] || ","| "))&amp;"[["&amp;IF(C24="Dalinar Kholin (flashback)","Dalinar Kholin",C24)&amp;"]] "&amp;IF(C24="Dalinar Kholin (flashback)","(flashback)","")&amp;" || "&amp;TEXT(D24,"#,###")&amp;" || "&amp;ROUND(100*H24,2)&amp;"%"</f>
        <v>|-| [[Summary:The Lost Metal#Chapter 22|Chapter 22]] || [[Marasi]]  || 1,028 || 0.66%</v>
      </c>
    </row>
    <row r="25" customFormat="false" ht="15.75" hidden="false" customHeight="false" outlineLevel="0" collapsed="false">
      <c r="A25" s="6" t="n">
        <v>2</v>
      </c>
      <c r="B25" s="6" t="n">
        <v>23</v>
      </c>
      <c r="C25" s="7" t="s">
        <v>67</v>
      </c>
      <c r="D25" s="8" t="n">
        <v>3010</v>
      </c>
      <c r="E25" s="7" t="n">
        <v>24</v>
      </c>
      <c r="F25" s="7" t="n">
        <v>1</v>
      </c>
      <c r="G25" s="9" t="n">
        <f aca="false">F25/SUM(F:F)</f>
        <v>0.0106382978723404</v>
      </c>
      <c r="H25" s="9" t="n">
        <f aca="false">D25/SUM($D:$D)</f>
        <v>0.0192478625920029</v>
      </c>
      <c r="I25" s="8" t="n">
        <f aca="false">IF(B25=B26,0,IF(B25=B24,D25+J24,D25))</f>
        <v>3010</v>
      </c>
      <c r="J25" s="1" t="n">
        <f aca="false">IF(B25=B26,D25+J24,0)</f>
        <v>0</v>
      </c>
      <c r="K25" s="9" t="n">
        <f aca="false">I25/SUM($I:$I)</f>
        <v>0.0192478625920029</v>
      </c>
      <c r="L25" s="1" t="n">
        <f aca="false">IF(B25=B24,0,IF(B25=B26,1+M26,1))</f>
        <v>1</v>
      </c>
      <c r="M25" s="1" t="n">
        <f aca="false">IF(B25=B24,1+M26,0)</f>
        <v>0</v>
      </c>
      <c r="N25" s="1" t="n">
        <f aca="false">IF(A25=A24,0,IF(A25=A26,1+O26,1))</f>
        <v>0</v>
      </c>
      <c r="O25" s="1" t="n">
        <f aca="false">IF(A25=A24,1+O26,0)</f>
        <v>12</v>
      </c>
      <c r="Q25" s="1" t="str">
        <f aca="false">IF(OR(B25="Prologue",B25="Epilogue"),B25,"Chapter "&amp;B25)</f>
        <v>Chapter 23</v>
      </c>
      <c r="R25" s="1" t="str">
        <f aca="false">Q25</f>
        <v>Chapter 23</v>
      </c>
      <c r="S25" s="1" t="str">
        <f aca="false">"|-"&amp;CHAR(13)&amp;IF(AND(P25&lt;&gt;"",N25&lt;&gt;0),"| colspan="&amp;CHAR(34)&amp;4&amp;CHAR(34)&amp;" align="&amp;CHAR(34)&amp;"center"&amp;CHAR(34)&amp;" | '''"&amp;P25&amp;"'''"&amp;CHAR(13)&amp;"|-"&amp;CHAR(13),"")&amp;IF(L25&gt;1,"| rowspan="&amp;CHAR(34)&amp;L25&amp;CHAR(34)&amp;"| [[Summary:The Lost Metal#"&amp;Q25&amp;"|"&amp;R25&amp;"]] || ",IF(L25=1,"| [[Summary:The Lost Metal#"&amp;Q25&amp;"|"&amp;R25&amp;"]] || ","| "))&amp;"[["&amp;IF(C25="Dalinar Kholin (flashback)","Dalinar Kholin",C25)&amp;"]] "&amp;IF(C25="Dalinar Kholin (flashback)","(flashback)","")&amp;" || "&amp;TEXT(D25,"#,###")&amp;" || "&amp;ROUND(100*H25,2)&amp;"%"</f>
        <v>|-| [[Summary:The Lost Metal#Chapter 23|Chapter 23]] || [[Marasi]]  || 3,010 || 1.92%</v>
      </c>
    </row>
    <row r="26" customFormat="false" ht="15.75" hidden="false" customHeight="false" outlineLevel="0" collapsed="false">
      <c r="A26" s="6" t="n">
        <v>2</v>
      </c>
      <c r="B26" s="6" t="n">
        <v>24</v>
      </c>
      <c r="C26" s="7" t="s">
        <v>68</v>
      </c>
      <c r="D26" s="8" t="n">
        <v>1343</v>
      </c>
      <c r="E26" s="1" t="n">
        <v>25</v>
      </c>
      <c r="F26" s="7" t="n">
        <v>1</v>
      </c>
      <c r="G26" s="9" t="n">
        <f aca="false">F26/SUM(F:F)</f>
        <v>0.0106382978723404</v>
      </c>
      <c r="H26" s="9" t="n">
        <f aca="false">D26/SUM($D:$D)</f>
        <v>0.00858799982095012</v>
      </c>
      <c r="I26" s="8" t="n">
        <f aca="false">IF(B26=B27,0,IF(B26=B25,D26+J25,D26))</f>
        <v>1343</v>
      </c>
      <c r="J26" s="1" t="n">
        <f aca="false">IF(B26=B27,D26+J25,0)</f>
        <v>0</v>
      </c>
      <c r="K26" s="9" t="n">
        <f aca="false">I26/SUM($I:$I)</f>
        <v>0.00858799982095012</v>
      </c>
      <c r="L26" s="1" t="n">
        <f aca="false">IF(B26=B25,0,IF(B26=B27,1+M27,1))</f>
        <v>1</v>
      </c>
      <c r="M26" s="1" t="n">
        <f aca="false">IF(B26=B25,1+M27,0)</f>
        <v>0</v>
      </c>
      <c r="N26" s="1" t="n">
        <f aca="false">IF(A26=A25,0,IF(A26=A27,1+O27,1))</f>
        <v>0</v>
      </c>
      <c r="O26" s="1" t="n">
        <f aca="false">IF(A26=A25,1+O27,0)</f>
        <v>11</v>
      </c>
      <c r="Q26" s="1" t="str">
        <f aca="false">IF(OR(B26="Prologue",B26="Epilogue"),B26,"Chapter "&amp;B26)</f>
        <v>Chapter 24</v>
      </c>
      <c r="R26" s="1" t="str">
        <f aca="false">Q26</f>
        <v>Chapter 24</v>
      </c>
      <c r="S26" s="1" t="str">
        <f aca="false">"|-"&amp;CHAR(13)&amp;IF(AND(P26&lt;&gt;"",N26&lt;&gt;0),"| colspan="&amp;CHAR(34)&amp;4&amp;CHAR(34)&amp;" align="&amp;CHAR(34)&amp;"center"&amp;CHAR(34)&amp;" | '''"&amp;P26&amp;"'''"&amp;CHAR(13)&amp;"|-"&amp;CHAR(13),"")&amp;IF(L26&gt;1,"| rowspan="&amp;CHAR(34)&amp;L26&amp;CHAR(34)&amp;"| [[Summary:The Lost Metal#"&amp;Q26&amp;"|"&amp;R26&amp;"]] || ",IF(L26=1,"| [[Summary:The Lost Metal#"&amp;Q26&amp;"|"&amp;R26&amp;"]] || ","| "))&amp;"[["&amp;IF(C26="Dalinar Kholin (flashback)","Dalinar Kholin",C26)&amp;"]] "&amp;IF(C26="Dalinar Kholin (flashback)","(flashback)","")&amp;" || "&amp;TEXT(D26,"#,###")&amp;" || "&amp;ROUND(100*H26,2)&amp;"%"</f>
        <v>|-| [[Summary:The Lost Metal#Chapter 24|Chapter 24]] || [[Wayne]]  || 1,343 || 0.86%</v>
      </c>
    </row>
    <row r="27" customFormat="false" ht="15.75" hidden="false" customHeight="false" outlineLevel="0" collapsed="false">
      <c r="A27" s="6" t="n">
        <v>2</v>
      </c>
      <c r="B27" s="6" t="n">
        <v>25</v>
      </c>
      <c r="C27" s="7" t="s">
        <v>66</v>
      </c>
      <c r="D27" s="8" t="n">
        <v>2216</v>
      </c>
      <c r="E27" s="7" t="n">
        <v>26</v>
      </c>
      <c r="F27" s="7" t="n">
        <v>1</v>
      </c>
      <c r="G27" s="9" t="n">
        <f aca="false">F27/SUM(F:F)</f>
        <v>0.0106382978723404</v>
      </c>
      <c r="H27" s="9" t="n">
        <f aca="false">D27/SUM($D:$D)</f>
        <v>0.0141705194365044</v>
      </c>
      <c r="I27" s="8" t="n">
        <f aca="false">IF(B27=B28,0,IF(B27=B26,D27+J26,D27))</f>
        <v>2216</v>
      </c>
      <c r="J27" s="1" t="n">
        <f aca="false">IF(B27=B28,D27+J26,0)</f>
        <v>0</v>
      </c>
      <c r="K27" s="9" t="n">
        <f aca="false">I27/SUM($I:$I)</f>
        <v>0.0141705194365044</v>
      </c>
      <c r="L27" s="1" t="n">
        <f aca="false">IF(B27=B26,0,IF(B27=B28,1+M28,1))</f>
        <v>1</v>
      </c>
      <c r="M27" s="1" t="n">
        <f aca="false">IF(B27=B26,1+M28,0)</f>
        <v>0</v>
      </c>
      <c r="N27" s="1" t="n">
        <f aca="false">IF(A27=A26,0,IF(A27=A28,1+O28,1))</f>
        <v>0</v>
      </c>
      <c r="O27" s="1" t="n">
        <f aca="false">IF(A27=A26,1+O28,0)</f>
        <v>10</v>
      </c>
      <c r="Q27" s="1" t="str">
        <f aca="false">IF(OR(B27="Prologue",B27="Epilogue"),B27,"Chapter "&amp;B27)</f>
        <v>Chapter 25</v>
      </c>
      <c r="R27" s="1" t="str">
        <f aca="false">Q27</f>
        <v>Chapter 25</v>
      </c>
      <c r="S27" s="1" t="str">
        <f aca="false">"|-"&amp;CHAR(13)&amp;IF(AND(P27&lt;&gt;"",N27&lt;&gt;0),"| colspan="&amp;CHAR(34)&amp;4&amp;CHAR(34)&amp;" align="&amp;CHAR(34)&amp;"center"&amp;CHAR(34)&amp;" | '''"&amp;P27&amp;"'''"&amp;CHAR(13)&amp;"|-"&amp;CHAR(13),"")&amp;IF(L27&gt;1,"| rowspan="&amp;CHAR(34)&amp;L27&amp;CHAR(34)&amp;"| [[Summary:The Lost Metal#"&amp;Q27&amp;"|"&amp;R27&amp;"]] || ",IF(L27=1,"| [[Summary:The Lost Metal#"&amp;Q27&amp;"|"&amp;R27&amp;"]] || ","| "))&amp;"[["&amp;IF(C27="Dalinar Kholin (flashback)","Dalinar Kholin",C27)&amp;"]] "&amp;IF(C27="Dalinar Kholin (flashback)","(flashback)","")&amp;" || "&amp;TEXT(D27,"#,###")&amp;" || "&amp;ROUND(100*H27,2)&amp;"%"</f>
        <v>|-| [[Summary:The Lost Metal#Chapter 25|Chapter 25]] || [[Wax]]  || 2,216 || 1.42%</v>
      </c>
    </row>
    <row r="28" customFormat="false" ht="15.75" hidden="false" customHeight="false" outlineLevel="0" collapsed="false">
      <c r="A28" s="6" t="n">
        <v>2</v>
      </c>
      <c r="B28" s="6" t="n">
        <v>26</v>
      </c>
      <c r="C28" s="7" t="s">
        <v>67</v>
      </c>
      <c r="D28" s="8" t="n">
        <v>1121</v>
      </c>
      <c r="E28" s="1" t="n">
        <v>27</v>
      </c>
      <c r="F28" s="7" t="n">
        <v>1</v>
      </c>
      <c r="G28" s="9" t="n">
        <f aca="false">F28/SUM(F:F)</f>
        <v>0.0106382978723404</v>
      </c>
      <c r="H28" s="9" t="n">
        <f aca="false">D28/SUM($D:$D)</f>
        <v>0.00716839002180572</v>
      </c>
      <c r="I28" s="8" t="n">
        <f aca="false">IF(B28=B29,0,IF(B28=B27,D28+J27,D28))</f>
        <v>1121</v>
      </c>
      <c r="J28" s="1" t="n">
        <f aca="false">IF(B28=B29,D28+J27,0)</f>
        <v>0</v>
      </c>
      <c r="K28" s="9" t="n">
        <f aca="false">I28/SUM($I:$I)</f>
        <v>0.00716839002180572</v>
      </c>
      <c r="L28" s="1" t="n">
        <f aca="false">IF(B28=B27,0,IF(B28=B29,1+M29,1))</f>
        <v>1</v>
      </c>
      <c r="M28" s="1" t="n">
        <f aca="false">IF(B28=B27,1+M29,0)</f>
        <v>0</v>
      </c>
      <c r="N28" s="1" t="n">
        <f aca="false">IF(A28=A27,0,IF(A28=A29,1+O29,1))</f>
        <v>0</v>
      </c>
      <c r="O28" s="1" t="n">
        <f aca="false">IF(A28=A27,1+O29,0)</f>
        <v>9</v>
      </c>
      <c r="Q28" s="1" t="str">
        <f aca="false">IF(OR(B28="Prologue",B28="Epilogue"),B28,"Chapter "&amp;B28)</f>
        <v>Chapter 26</v>
      </c>
      <c r="R28" s="1" t="str">
        <f aca="false">Q28</f>
        <v>Chapter 26</v>
      </c>
      <c r="S28" s="1" t="str">
        <f aca="false">"|-"&amp;CHAR(13)&amp;IF(AND(P28&lt;&gt;"",N28&lt;&gt;0),"| colspan="&amp;CHAR(34)&amp;4&amp;CHAR(34)&amp;" align="&amp;CHAR(34)&amp;"center"&amp;CHAR(34)&amp;" | '''"&amp;P28&amp;"'''"&amp;CHAR(13)&amp;"|-"&amp;CHAR(13),"")&amp;IF(L28&gt;1,"| rowspan="&amp;CHAR(34)&amp;L28&amp;CHAR(34)&amp;"| [[Summary:The Lost Metal#"&amp;Q28&amp;"|"&amp;R28&amp;"]] || ",IF(L28=1,"| [[Summary:The Lost Metal#"&amp;Q28&amp;"|"&amp;R28&amp;"]] || ","| "))&amp;"[["&amp;IF(C28="Dalinar Kholin (flashback)","Dalinar Kholin",C28)&amp;"]] "&amp;IF(C28="Dalinar Kholin (flashback)","(flashback)","")&amp;" || "&amp;TEXT(D28,"#,###")&amp;" || "&amp;ROUND(100*H28,2)&amp;"%"</f>
        <v>|-| [[Summary:The Lost Metal#Chapter 26|Chapter 26]] || [[Marasi]]  || 1,121 || 0.72%</v>
      </c>
    </row>
    <row r="29" customFormat="false" ht="15.75" hidden="false" customHeight="false" outlineLevel="0" collapsed="false">
      <c r="A29" s="6" t="n">
        <v>2</v>
      </c>
      <c r="B29" s="6" t="n">
        <v>27</v>
      </c>
      <c r="C29" s="7" t="s">
        <v>66</v>
      </c>
      <c r="D29" s="8" t="n">
        <v>2090</v>
      </c>
      <c r="E29" s="7" t="n">
        <v>28</v>
      </c>
      <c r="F29" s="7" t="n">
        <v>1</v>
      </c>
      <c r="G29" s="9" t="n">
        <f aca="false">F29/SUM(F:F)</f>
        <v>0.0106382978723404</v>
      </c>
      <c r="H29" s="9" t="n">
        <f aca="false">D29/SUM($D:$D)</f>
        <v>0.013364794955909</v>
      </c>
      <c r="I29" s="8" t="n">
        <f aca="false">IF(B29=B30,0,IF(B29=B28,D29+J28,D29))</f>
        <v>2090</v>
      </c>
      <c r="J29" s="1" t="n">
        <f aca="false">IF(B29=B30,D29+J28,0)</f>
        <v>0</v>
      </c>
      <c r="K29" s="9" t="n">
        <f aca="false">I29/SUM($I:$I)</f>
        <v>0.013364794955909</v>
      </c>
      <c r="L29" s="1" t="n">
        <f aca="false">IF(B29=B28,0,IF(B29=B30,1+M30,1))</f>
        <v>1</v>
      </c>
      <c r="M29" s="1" t="n">
        <f aca="false">IF(B29=B28,1+M30,0)</f>
        <v>0</v>
      </c>
      <c r="N29" s="1" t="n">
        <f aca="false">IF(A29=A28,0,IF(A29=A30,1+O30,1))</f>
        <v>0</v>
      </c>
      <c r="O29" s="1" t="n">
        <f aca="false">IF(A29=A28,1+O30,0)</f>
        <v>8</v>
      </c>
      <c r="Q29" s="1" t="str">
        <f aca="false">IF(OR(B29="Prologue",B29="Epilogue"),B29,"Chapter "&amp;B29)</f>
        <v>Chapter 27</v>
      </c>
      <c r="R29" s="1" t="str">
        <f aca="false">Q29</f>
        <v>Chapter 27</v>
      </c>
      <c r="S29" s="1" t="str">
        <f aca="false">"|-"&amp;CHAR(13)&amp;IF(AND(P29&lt;&gt;"",N29&lt;&gt;0),"| colspan="&amp;CHAR(34)&amp;4&amp;CHAR(34)&amp;" align="&amp;CHAR(34)&amp;"center"&amp;CHAR(34)&amp;" | '''"&amp;P29&amp;"'''"&amp;CHAR(13)&amp;"|-"&amp;CHAR(13),"")&amp;IF(L29&gt;1,"| rowspan="&amp;CHAR(34)&amp;L29&amp;CHAR(34)&amp;"| [[Summary:The Lost Metal#"&amp;Q29&amp;"|"&amp;R29&amp;"]] || ",IF(L29=1,"| [[Summary:The Lost Metal#"&amp;Q29&amp;"|"&amp;R29&amp;"]] || ","| "))&amp;"[["&amp;IF(C29="Dalinar Kholin (flashback)","Dalinar Kholin",C29)&amp;"]] "&amp;IF(C29="Dalinar Kholin (flashback)","(flashback)","")&amp;" || "&amp;TEXT(D29,"#,###")&amp;" || "&amp;ROUND(100*H29,2)&amp;"%"</f>
        <v>|-| [[Summary:The Lost Metal#Chapter 27|Chapter 27]] || [[Wax]]  || 2,090 || 1.34%</v>
      </c>
    </row>
    <row r="30" customFormat="false" ht="15.75" hidden="false" customHeight="false" outlineLevel="0" collapsed="false">
      <c r="A30" s="6" t="n">
        <v>2</v>
      </c>
      <c r="B30" s="6" t="n">
        <v>28</v>
      </c>
      <c r="C30" s="7" t="s">
        <v>66</v>
      </c>
      <c r="D30" s="8" t="n">
        <v>1857</v>
      </c>
      <c r="E30" s="1" t="n">
        <v>29</v>
      </c>
      <c r="F30" s="7" t="n">
        <v>1</v>
      </c>
      <c r="G30" s="9" t="n">
        <f aca="false">F30/SUM(F:F)</f>
        <v>0.0106382978723404</v>
      </c>
      <c r="H30" s="9" t="n">
        <f aca="false">D30/SUM($D:$D)</f>
        <v>0.0118748441306808</v>
      </c>
      <c r="I30" s="8" t="n">
        <f aca="false">IF(B30=B31,0,IF(B30=B29,D30+J29,D30))</f>
        <v>1857</v>
      </c>
      <c r="J30" s="1" t="n">
        <f aca="false">IF(B30=B31,D30+J29,0)</f>
        <v>0</v>
      </c>
      <c r="K30" s="9" t="n">
        <f aca="false">I30/SUM($I:$I)</f>
        <v>0.0118748441306808</v>
      </c>
      <c r="L30" s="1" t="n">
        <f aca="false">IF(B30=B29,0,IF(B30=B31,1+M31,1))</f>
        <v>1</v>
      </c>
      <c r="M30" s="1" t="n">
        <f aca="false">IF(B30=B29,1+M31,0)</f>
        <v>0</v>
      </c>
      <c r="N30" s="1" t="n">
        <f aca="false">IF(A30=A29,0,IF(A30=A31,1+O31,1))</f>
        <v>0</v>
      </c>
      <c r="O30" s="1" t="n">
        <f aca="false">IF(A30=A29,1+O31,0)</f>
        <v>7</v>
      </c>
      <c r="Q30" s="1" t="str">
        <f aca="false">IF(OR(B30="Prologue",B30="Epilogue"),B30,"Chapter "&amp;B30)</f>
        <v>Chapter 28</v>
      </c>
      <c r="R30" s="1" t="str">
        <f aca="false">Q30</f>
        <v>Chapter 28</v>
      </c>
      <c r="S30" s="1" t="str">
        <f aca="false">"|-"&amp;CHAR(13)&amp;IF(AND(P30&lt;&gt;"",N30&lt;&gt;0),"| colspan="&amp;CHAR(34)&amp;4&amp;CHAR(34)&amp;" align="&amp;CHAR(34)&amp;"center"&amp;CHAR(34)&amp;" | '''"&amp;P30&amp;"'''"&amp;CHAR(13)&amp;"|-"&amp;CHAR(13),"")&amp;IF(L30&gt;1,"| rowspan="&amp;CHAR(34)&amp;L30&amp;CHAR(34)&amp;"| [[Summary:The Lost Metal#"&amp;Q30&amp;"|"&amp;R30&amp;"]] || ",IF(L30=1,"| [[Summary:The Lost Metal#"&amp;Q30&amp;"|"&amp;R30&amp;"]] || ","| "))&amp;"[["&amp;IF(C30="Dalinar Kholin (flashback)","Dalinar Kholin",C30)&amp;"]] "&amp;IF(C30="Dalinar Kholin (flashback)","(flashback)","")&amp;" || "&amp;TEXT(D30,"#,###")&amp;" || "&amp;ROUND(100*H30,2)&amp;"%"</f>
        <v>|-| [[Summary:The Lost Metal#Chapter 28|Chapter 28]] || [[Wax]]  || 1,857 || 1.19%</v>
      </c>
    </row>
    <row r="31" customFormat="false" ht="15.75" hidden="false" customHeight="false" outlineLevel="0" collapsed="false">
      <c r="A31" s="6" t="n">
        <v>2</v>
      </c>
      <c r="B31" s="6" t="n">
        <v>29</v>
      </c>
      <c r="C31" s="7" t="s">
        <v>67</v>
      </c>
      <c r="D31" s="8" t="n">
        <v>2190</v>
      </c>
      <c r="E31" s="7" t="n">
        <v>30</v>
      </c>
      <c r="F31" s="7" t="n">
        <v>1</v>
      </c>
      <c r="G31" s="9" t="n">
        <f aca="false">F31/SUM(F:F)</f>
        <v>0.0106382978723404</v>
      </c>
      <c r="H31" s="9" t="n">
        <f aca="false">D31/SUM($D:$D)</f>
        <v>0.0140042588293974</v>
      </c>
      <c r="I31" s="8" t="n">
        <f aca="false">IF(B31=B32,0,IF(B31=B30,D31+J30,D31))</f>
        <v>2190</v>
      </c>
      <c r="J31" s="1" t="n">
        <f aca="false">IF(B31=B32,D31+J30,0)</f>
        <v>0</v>
      </c>
      <c r="K31" s="9" t="n">
        <f aca="false">I31/SUM($I:$I)</f>
        <v>0.0140042588293974</v>
      </c>
      <c r="L31" s="1" t="n">
        <f aca="false">IF(B31=B30,0,IF(B31=B32,1+M32,1))</f>
        <v>1</v>
      </c>
      <c r="M31" s="1" t="n">
        <f aca="false">IF(B31=B30,1+M32,0)</f>
        <v>0</v>
      </c>
      <c r="N31" s="1" t="n">
        <f aca="false">IF(A31=A30,0,IF(A31=A32,1+O32,1))</f>
        <v>0</v>
      </c>
      <c r="O31" s="1" t="n">
        <f aca="false">IF(A31=A30,1+O32,0)</f>
        <v>6</v>
      </c>
      <c r="Q31" s="1" t="str">
        <f aca="false">IF(OR(B31="Prologue",B31="Epilogue"),B31,"Chapter "&amp;B31)</f>
        <v>Chapter 29</v>
      </c>
      <c r="R31" s="1" t="str">
        <f aca="false">Q31</f>
        <v>Chapter 29</v>
      </c>
      <c r="S31" s="1" t="str">
        <f aca="false">"|-"&amp;CHAR(13)&amp;IF(AND(P31&lt;&gt;"",N31&lt;&gt;0),"| colspan="&amp;CHAR(34)&amp;4&amp;CHAR(34)&amp;" align="&amp;CHAR(34)&amp;"center"&amp;CHAR(34)&amp;" | '''"&amp;P31&amp;"'''"&amp;CHAR(13)&amp;"|-"&amp;CHAR(13),"")&amp;IF(L31&gt;1,"| rowspan="&amp;CHAR(34)&amp;L31&amp;CHAR(34)&amp;"| [[Summary:The Lost Metal#"&amp;Q31&amp;"|"&amp;R31&amp;"]] || ",IF(L31=1,"| [[Summary:The Lost Metal#"&amp;Q31&amp;"|"&amp;R31&amp;"]] || ","| "))&amp;"[["&amp;IF(C31="Dalinar Kholin (flashback)","Dalinar Kholin",C31)&amp;"]] "&amp;IF(C31="Dalinar Kholin (flashback)","(flashback)","")&amp;" || "&amp;TEXT(D31,"#,###")&amp;" || "&amp;ROUND(100*H31,2)&amp;"%"</f>
        <v>|-| [[Summary:The Lost Metal#Chapter 29|Chapter 29]] || [[Marasi]]  || 2,190 || 1.4%</v>
      </c>
    </row>
    <row r="32" customFormat="false" ht="15.75" hidden="false" customHeight="false" outlineLevel="0" collapsed="false">
      <c r="A32" s="6" t="n">
        <v>2</v>
      </c>
      <c r="B32" s="6" t="n">
        <v>30</v>
      </c>
      <c r="C32" s="7" t="s">
        <v>68</v>
      </c>
      <c r="D32" s="8" t="n">
        <v>2298</v>
      </c>
      <c r="E32" s="1" t="n">
        <v>31</v>
      </c>
      <c r="F32" s="7" t="n">
        <v>1</v>
      </c>
      <c r="G32" s="9" t="n">
        <f aca="false">F32/SUM(F:F)</f>
        <v>0.0106382978723404</v>
      </c>
      <c r="H32" s="9" t="n">
        <f aca="false">D32/SUM($D:$D)</f>
        <v>0.014694879812765</v>
      </c>
      <c r="I32" s="8" t="n">
        <f aca="false">IF(B32=B33,0,IF(B32=B31,D32+J31,D32))</f>
        <v>2298</v>
      </c>
      <c r="J32" s="1" t="n">
        <f aca="false">IF(B32=B33,D32+J31,0)</f>
        <v>0</v>
      </c>
      <c r="K32" s="9" t="n">
        <f aca="false">I32/SUM($I:$I)</f>
        <v>0.014694879812765</v>
      </c>
      <c r="L32" s="1" t="n">
        <f aca="false">IF(B32=B31,0,IF(B32=B33,1+M33,1))</f>
        <v>1</v>
      </c>
      <c r="M32" s="1" t="n">
        <f aca="false">IF(B32=B31,1+M33,0)</f>
        <v>0</v>
      </c>
      <c r="N32" s="1" t="n">
        <f aca="false">IF(A32=A31,0,IF(A32=A33,1+O33,1))</f>
        <v>0</v>
      </c>
      <c r="O32" s="1" t="n">
        <f aca="false">IF(A32=A31,1+O33,0)</f>
        <v>5</v>
      </c>
      <c r="Q32" s="1" t="str">
        <f aca="false">IF(OR(B32="Prologue",B32="Epilogue"),B32,"Chapter "&amp;B32)</f>
        <v>Chapter 30</v>
      </c>
      <c r="R32" s="1" t="str">
        <f aca="false">Q32</f>
        <v>Chapter 30</v>
      </c>
      <c r="S32" s="1" t="str">
        <f aca="false">"|-"&amp;CHAR(13)&amp;IF(AND(P32&lt;&gt;"",N32&lt;&gt;0),"| colspan="&amp;CHAR(34)&amp;4&amp;CHAR(34)&amp;" align="&amp;CHAR(34)&amp;"center"&amp;CHAR(34)&amp;" | '''"&amp;P32&amp;"'''"&amp;CHAR(13)&amp;"|-"&amp;CHAR(13),"")&amp;IF(L32&gt;1,"| rowspan="&amp;CHAR(34)&amp;L32&amp;CHAR(34)&amp;"| [[Summary:The Lost Metal#"&amp;Q32&amp;"|"&amp;R32&amp;"]] || ",IF(L32=1,"| [[Summary:The Lost Metal#"&amp;Q32&amp;"|"&amp;R32&amp;"]] || ","| "))&amp;"[["&amp;IF(C32="Dalinar Kholin (flashback)","Dalinar Kholin",C32)&amp;"]] "&amp;IF(C32="Dalinar Kholin (flashback)","(flashback)","")&amp;" || "&amp;TEXT(D32,"#,###")&amp;" || "&amp;ROUND(100*H32,2)&amp;"%"</f>
        <v>|-| [[Summary:The Lost Metal#Chapter 30|Chapter 30]] || [[Wayne]]  || 2,298 || 1.47%</v>
      </c>
    </row>
    <row r="33" customFormat="false" ht="15.75" hidden="false" customHeight="false" outlineLevel="0" collapsed="false">
      <c r="A33" s="6" t="n">
        <v>2</v>
      </c>
      <c r="B33" s="6" t="n">
        <v>31</v>
      </c>
      <c r="C33" s="7" t="s">
        <v>71</v>
      </c>
      <c r="D33" s="8" t="n">
        <v>1863</v>
      </c>
      <c r="E33" s="7" t="n">
        <v>32</v>
      </c>
      <c r="F33" s="7" t="n">
        <v>1</v>
      </c>
      <c r="G33" s="9" t="n">
        <f aca="false">F33/SUM(F:F)</f>
        <v>0.0106382978723404</v>
      </c>
      <c r="H33" s="9" t="n">
        <f aca="false">D33/SUM($D:$D)</f>
        <v>0.0119132119630901</v>
      </c>
      <c r="I33" s="8" t="n">
        <f aca="false">IF(B33=B34,0,IF(B33=B32,D33+J32,D33))</f>
        <v>1863</v>
      </c>
      <c r="J33" s="1" t="n">
        <f aca="false">IF(B33=B34,D33+J32,0)</f>
        <v>0</v>
      </c>
      <c r="K33" s="9" t="n">
        <f aca="false">I33/SUM($I:$I)</f>
        <v>0.0119132119630901</v>
      </c>
      <c r="L33" s="1" t="n">
        <f aca="false">IF(B33=B32,0,IF(B33=B34,1+M34,1))</f>
        <v>1</v>
      </c>
      <c r="M33" s="1" t="n">
        <f aca="false">IF(B33=B32,1+M34,0)</f>
        <v>0</v>
      </c>
      <c r="N33" s="1" t="n">
        <f aca="false">IF(A33=A32,0,IF(A33=A34,1+O34,1))</f>
        <v>0</v>
      </c>
      <c r="O33" s="1" t="n">
        <f aca="false">IF(A33=A32,1+O34,0)</f>
        <v>4</v>
      </c>
      <c r="Q33" s="1" t="str">
        <f aca="false">IF(OR(B33="Prologue",B33="Epilogue"),B33,"Chapter "&amp;B33)</f>
        <v>Chapter 31</v>
      </c>
      <c r="R33" s="1" t="str">
        <f aca="false">Q33</f>
        <v>Chapter 31</v>
      </c>
      <c r="S33" s="1" t="str">
        <f aca="false">"|-"&amp;CHAR(13)&amp;IF(AND(P33&lt;&gt;"",N33&lt;&gt;0),"| colspan="&amp;CHAR(34)&amp;4&amp;CHAR(34)&amp;" align="&amp;CHAR(34)&amp;"center"&amp;CHAR(34)&amp;" | '''"&amp;P33&amp;"'''"&amp;CHAR(13)&amp;"|-"&amp;CHAR(13),"")&amp;IF(L33&gt;1,"| rowspan="&amp;CHAR(34)&amp;L33&amp;CHAR(34)&amp;"| [[Summary:The Lost Metal#"&amp;Q33&amp;"|"&amp;R33&amp;"]] || ",IF(L33=1,"| [[Summary:The Lost Metal#"&amp;Q33&amp;"|"&amp;R33&amp;"]] || ","| "))&amp;"[["&amp;IF(C33="Dalinar Kholin (flashback)","Dalinar Kholin",C33)&amp;"]] "&amp;IF(C33="Dalinar Kholin (flashback)","(flashback)","")&amp;" || "&amp;TEXT(D33,"#,###")&amp;" || "&amp;ROUND(100*H33,2)&amp;"%"</f>
        <v>|-| [[Summary:The Lost Metal#Chapter 31|Chapter 31]] || [[Steris]]  || 1,863 || 1.19%</v>
      </c>
    </row>
    <row r="34" customFormat="false" ht="15.75" hidden="false" customHeight="false" outlineLevel="0" collapsed="false">
      <c r="A34" s="6" t="n">
        <v>2</v>
      </c>
      <c r="B34" s="6" t="n">
        <v>32</v>
      </c>
      <c r="C34" s="7" t="s">
        <v>66</v>
      </c>
      <c r="D34" s="8" t="n">
        <v>1822</v>
      </c>
      <c r="E34" s="1" t="n">
        <v>33</v>
      </c>
      <c r="F34" s="7" t="n">
        <v>1</v>
      </c>
      <c r="G34" s="9" t="n">
        <f aca="false">F34/SUM(F:F)</f>
        <v>0.0106382978723404</v>
      </c>
      <c r="H34" s="9" t="n">
        <f aca="false">D34/SUM($D:$D)</f>
        <v>0.0116510317749599</v>
      </c>
      <c r="I34" s="8" t="n">
        <f aca="false">IF(B34=B35,0,IF(B34=B33,D34+J33,D34))</f>
        <v>1822</v>
      </c>
      <c r="J34" s="1" t="n">
        <f aca="false">IF(B34=B35,D34+J33,0)</f>
        <v>0</v>
      </c>
      <c r="K34" s="9" t="n">
        <f aca="false">I34/SUM($I:$I)</f>
        <v>0.0116510317749599</v>
      </c>
      <c r="L34" s="1" t="n">
        <f aca="false">IF(B34=B33,0,IF(B34=B35,1+M35,1))</f>
        <v>1</v>
      </c>
      <c r="M34" s="1" t="n">
        <f aca="false">IF(B34=B33,1+M35,0)</f>
        <v>0</v>
      </c>
      <c r="N34" s="1" t="n">
        <f aca="false">IF(A34=A33,0,IF(A34=A35,1+O35,1))</f>
        <v>0</v>
      </c>
      <c r="O34" s="1" t="n">
        <f aca="false">IF(A34=A33,1+O35,0)</f>
        <v>3</v>
      </c>
      <c r="Q34" s="1" t="str">
        <f aca="false">IF(OR(B34="Prologue",B34="Epilogue"),B34,"Chapter "&amp;B34)</f>
        <v>Chapter 32</v>
      </c>
      <c r="R34" s="1" t="str">
        <f aca="false">Q34</f>
        <v>Chapter 32</v>
      </c>
      <c r="S34" s="1" t="str">
        <f aca="false">"|-"&amp;CHAR(13)&amp;IF(AND(P34&lt;&gt;"",N34&lt;&gt;0),"| colspan="&amp;CHAR(34)&amp;4&amp;CHAR(34)&amp;" align="&amp;CHAR(34)&amp;"center"&amp;CHAR(34)&amp;" | '''"&amp;P34&amp;"'''"&amp;CHAR(13)&amp;"|-"&amp;CHAR(13),"")&amp;IF(L34&gt;1,"| rowspan="&amp;CHAR(34)&amp;L34&amp;CHAR(34)&amp;"| [[Summary:The Lost Metal#"&amp;Q34&amp;"|"&amp;R34&amp;"]] || ",IF(L34=1,"| [[Summary:The Lost Metal#"&amp;Q34&amp;"|"&amp;R34&amp;"]] || ","| "))&amp;"[["&amp;IF(C34="Dalinar Kholin (flashback)","Dalinar Kholin",C34)&amp;"]] "&amp;IF(C34="Dalinar Kholin (flashback)","(flashback)","")&amp;" || "&amp;TEXT(D34,"#,###")&amp;" || "&amp;ROUND(100*H34,2)&amp;"%"</f>
        <v>|-| [[Summary:The Lost Metal#Chapter 32|Chapter 32]] || [[Wax]]  || 1,822 || 1.17%</v>
      </c>
    </row>
    <row r="35" customFormat="false" ht="15.75" hidden="false" customHeight="false" outlineLevel="0" collapsed="false">
      <c r="A35" s="6" t="n">
        <v>2</v>
      </c>
      <c r="B35" s="6" t="n">
        <v>33</v>
      </c>
      <c r="C35" s="7" t="s">
        <v>67</v>
      </c>
      <c r="D35" s="8" t="n">
        <v>2294</v>
      </c>
      <c r="E35" s="7" t="n">
        <v>34</v>
      </c>
      <c r="F35" s="7" t="n">
        <v>1</v>
      </c>
      <c r="G35" s="9" t="n">
        <f aca="false">F35/SUM(F:F)</f>
        <v>0.0106382978723404</v>
      </c>
      <c r="H35" s="9" t="n">
        <f aca="false">D35/SUM($D:$D)</f>
        <v>0.0146693012578254</v>
      </c>
      <c r="I35" s="8" t="n">
        <f aca="false">IF(B35=B36,0,IF(B35=B34,D35+J34,D35))</f>
        <v>2294</v>
      </c>
      <c r="J35" s="1" t="n">
        <f aca="false">IF(B35=B36,D35+J34,0)</f>
        <v>0</v>
      </c>
      <c r="K35" s="9" t="n">
        <f aca="false">I35/SUM($I:$I)</f>
        <v>0.0146693012578254</v>
      </c>
      <c r="L35" s="1" t="n">
        <f aca="false">IF(B35=B34,0,IF(B35=B36,1+M36,1))</f>
        <v>1</v>
      </c>
      <c r="M35" s="1" t="n">
        <f aca="false">IF(B35=B34,1+M36,0)</f>
        <v>0</v>
      </c>
      <c r="N35" s="1" t="n">
        <f aca="false">IF(A35=A34,0,IF(A35=A36,1+O36,1))</f>
        <v>0</v>
      </c>
      <c r="O35" s="1" t="n">
        <f aca="false">IF(A35=A34,1+O36,0)</f>
        <v>2</v>
      </c>
      <c r="Q35" s="1" t="str">
        <f aca="false">IF(OR(B35="Prologue",B35="Epilogue"),B35,"Chapter "&amp;B35)</f>
        <v>Chapter 33</v>
      </c>
      <c r="R35" s="1" t="str">
        <f aca="false">Q35</f>
        <v>Chapter 33</v>
      </c>
      <c r="S35" s="1" t="str">
        <f aca="false">"|-"&amp;CHAR(13)&amp;IF(AND(P35&lt;&gt;"",N35&lt;&gt;0),"| colspan="&amp;CHAR(34)&amp;4&amp;CHAR(34)&amp;" align="&amp;CHAR(34)&amp;"center"&amp;CHAR(34)&amp;" | '''"&amp;P35&amp;"'''"&amp;CHAR(13)&amp;"|-"&amp;CHAR(13),"")&amp;IF(L35&gt;1,"| rowspan="&amp;CHAR(34)&amp;L35&amp;CHAR(34)&amp;"| [[Summary:The Lost Metal#"&amp;Q35&amp;"|"&amp;R35&amp;"]] || ",IF(L35=1,"| [[Summary:The Lost Metal#"&amp;Q35&amp;"|"&amp;R35&amp;"]] || ","| "))&amp;"[["&amp;IF(C35="Dalinar Kholin (flashback)","Dalinar Kholin",C35)&amp;"]] "&amp;IF(C35="Dalinar Kholin (flashback)","(flashback)","")&amp;" || "&amp;TEXT(D35,"#,###")&amp;" || "&amp;ROUND(100*H35,2)&amp;"%"</f>
        <v>|-| [[Summary:The Lost Metal#Chapter 33|Chapter 33]] || [[Marasi]]  || 2,294 || 1.47%</v>
      </c>
    </row>
    <row r="36" customFormat="false" ht="15.75" hidden="false" customHeight="false" outlineLevel="0" collapsed="false">
      <c r="A36" s="6" t="n">
        <v>2</v>
      </c>
      <c r="B36" s="6" t="n">
        <v>34</v>
      </c>
      <c r="C36" s="7" t="s">
        <v>67</v>
      </c>
      <c r="D36" s="8" t="n">
        <v>2052</v>
      </c>
      <c r="E36" s="1" t="n">
        <v>35</v>
      </c>
      <c r="F36" s="7" t="n">
        <v>1</v>
      </c>
      <c r="G36" s="9" t="n">
        <f aca="false">F36/SUM(F:F)</f>
        <v>0.0106382978723404</v>
      </c>
      <c r="H36" s="9" t="n">
        <f aca="false">D36/SUM($D:$D)</f>
        <v>0.0131217986839833</v>
      </c>
      <c r="I36" s="8" t="n">
        <f aca="false">IF(B36=B37,0,IF(B36=B35,D36+J35,D36))</f>
        <v>2052</v>
      </c>
      <c r="J36" s="1" t="n">
        <f aca="false">IF(B36=B37,D36+J35,0)</f>
        <v>0</v>
      </c>
      <c r="K36" s="9" t="n">
        <f aca="false">I36/SUM($I:$I)</f>
        <v>0.0131217986839833</v>
      </c>
      <c r="L36" s="1" t="n">
        <f aca="false">IF(B36=B35,0,IF(B36=B37,1+M37,1))</f>
        <v>1</v>
      </c>
      <c r="M36" s="1" t="n">
        <f aca="false">IF(B36=B35,1+M37,0)</f>
        <v>0</v>
      </c>
      <c r="N36" s="1" t="n">
        <f aca="false">IF(A36=A35,0,IF(A36=A37,1+O37,1))</f>
        <v>0</v>
      </c>
      <c r="O36" s="1" t="n">
        <f aca="false">IF(A36=A35,1+O37,0)</f>
        <v>1</v>
      </c>
      <c r="Q36" s="1" t="str">
        <f aca="false">IF(OR(B36="Prologue",B36="Epilogue"),B36,"Chapter "&amp;B36)</f>
        <v>Chapter 34</v>
      </c>
      <c r="R36" s="1" t="str">
        <f aca="false">Q36</f>
        <v>Chapter 34</v>
      </c>
      <c r="S36" s="1" t="str">
        <f aca="false">"|-"&amp;CHAR(13)&amp;IF(AND(P36&lt;&gt;"",N36&lt;&gt;0),"| colspan="&amp;CHAR(34)&amp;4&amp;CHAR(34)&amp;" align="&amp;CHAR(34)&amp;"center"&amp;CHAR(34)&amp;" | '''"&amp;P36&amp;"'''"&amp;CHAR(13)&amp;"|-"&amp;CHAR(13),"")&amp;IF(L36&gt;1,"| rowspan="&amp;CHAR(34)&amp;L36&amp;CHAR(34)&amp;"| [[Summary:The Lost Metal#"&amp;Q36&amp;"|"&amp;R36&amp;"]] || ",IF(L36=1,"| [[Summary:The Lost Metal#"&amp;Q36&amp;"|"&amp;R36&amp;"]] || ","| "))&amp;"[["&amp;IF(C36="Dalinar Kholin (flashback)","Dalinar Kholin",C36)&amp;"]] "&amp;IF(C36="Dalinar Kholin (flashback)","(flashback)","")&amp;" || "&amp;TEXT(D36,"#,###")&amp;" || "&amp;ROUND(100*H36,2)&amp;"%"</f>
        <v>|-| [[Summary:The Lost Metal#Chapter 34|Chapter 34]] || [[Marasi]]  || 2,052 || 1.31%</v>
      </c>
    </row>
    <row r="37" customFormat="false" ht="15.75" hidden="false" customHeight="false" outlineLevel="0" collapsed="false">
      <c r="A37" s="6" t="n">
        <v>3</v>
      </c>
      <c r="B37" s="6" t="n">
        <v>35</v>
      </c>
      <c r="C37" s="7" t="s">
        <v>66</v>
      </c>
      <c r="D37" s="8" t="n">
        <v>2443</v>
      </c>
      <c r="E37" s="7" t="n">
        <v>36</v>
      </c>
      <c r="F37" s="7" t="n">
        <v>1</v>
      </c>
      <c r="G37" s="9" t="n">
        <f aca="false">F37/SUM(F:F)</f>
        <v>0.0106382978723404</v>
      </c>
      <c r="H37" s="9" t="n">
        <f aca="false">D37/SUM($D:$D)</f>
        <v>0.0156221024293233</v>
      </c>
      <c r="I37" s="8" t="n">
        <f aca="false">IF(B37=B38,0,IF(B37=B36,D37+J36,D37))</f>
        <v>2443</v>
      </c>
      <c r="J37" s="1" t="n">
        <f aca="false">IF(B37=B38,D37+J36,0)</f>
        <v>0</v>
      </c>
      <c r="K37" s="9" t="n">
        <f aca="false">I37/SUM($I:$I)</f>
        <v>0.0156221024293233</v>
      </c>
      <c r="L37" s="1" t="n">
        <f aca="false">IF(B37=B36,0,IF(B37=B38,1+M38,1))</f>
        <v>1</v>
      </c>
      <c r="M37" s="1" t="n">
        <f aca="false">IF(B37=B36,1+M38,0)</f>
        <v>0</v>
      </c>
      <c r="N37" s="1" t="n">
        <f aca="false">IF(A37=A36,0,IF(A37=A38,1+O38,1))</f>
        <v>51</v>
      </c>
      <c r="O37" s="1" t="n">
        <f aca="false">IF(A37=A36,1+O38,0)</f>
        <v>0</v>
      </c>
      <c r="Q37" s="1" t="str">
        <f aca="false">IF(OR(B37="Prologue",B37="Epilogue"),B37,"Chapter "&amp;B37)</f>
        <v>Chapter 35</v>
      </c>
      <c r="R37" s="1" t="str">
        <f aca="false">Q37</f>
        <v>Chapter 35</v>
      </c>
      <c r="S37" s="1" t="str">
        <f aca="false">"|-"&amp;CHAR(13)&amp;IF(AND(P37&lt;&gt;"",N37&lt;&gt;0),"| colspan="&amp;CHAR(34)&amp;4&amp;CHAR(34)&amp;" align="&amp;CHAR(34)&amp;"center"&amp;CHAR(34)&amp;" | '''"&amp;P37&amp;"'''"&amp;CHAR(13)&amp;"|-"&amp;CHAR(13),"")&amp;IF(L37&gt;1,"| rowspan="&amp;CHAR(34)&amp;L37&amp;CHAR(34)&amp;"| [[Summary:The Lost Metal#"&amp;Q37&amp;"|"&amp;R37&amp;"]] || ",IF(L37=1,"| [[Summary:The Lost Metal#"&amp;Q37&amp;"|"&amp;R37&amp;"]] || ","| "))&amp;"[["&amp;IF(C37="Dalinar Kholin (flashback)","Dalinar Kholin",C37)&amp;"]] "&amp;IF(C37="Dalinar Kholin (flashback)","(flashback)","")&amp;" || "&amp;TEXT(D37,"#,###")&amp;" || "&amp;ROUND(100*H37,2)&amp;"%"</f>
        <v>|-| [[Summary:The Lost Metal#Chapter 35|Chapter 35]] || [[Wax]]  || 2,443 || 1.56%</v>
      </c>
    </row>
    <row r="38" customFormat="false" ht="15.75" hidden="false" customHeight="false" outlineLevel="0" collapsed="false">
      <c r="A38" s="6" t="n">
        <v>3</v>
      </c>
      <c r="B38" s="6" t="n">
        <v>36</v>
      </c>
      <c r="C38" s="7" t="s">
        <v>67</v>
      </c>
      <c r="D38" s="8" t="n">
        <v>1162</v>
      </c>
      <c r="E38" s="1" t="n">
        <v>37</v>
      </c>
      <c r="F38" s="7" t="n">
        <v>1</v>
      </c>
      <c r="G38" s="9" t="n">
        <f aca="false">F38/SUM(F:F)</f>
        <v>0.0106382978723404</v>
      </c>
      <c r="H38" s="9" t="n">
        <f aca="false">D38/SUM($D:$D)</f>
        <v>0.00743057020993599</v>
      </c>
      <c r="I38" s="8" t="n">
        <f aca="false">IF(B38=B39,0,IF(B38=B37,D38+J37,D38))</f>
        <v>1162</v>
      </c>
      <c r="J38" s="1" t="n">
        <f aca="false">IF(B38=B39,D38+J37,0)</f>
        <v>0</v>
      </c>
      <c r="K38" s="9" t="n">
        <f aca="false">I38/SUM($I:$I)</f>
        <v>0.00743057020993599</v>
      </c>
      <c r="L38" s="1" t="n">
        <f aca="false">IF(B38=B37,0,IF(B38=B39,1+M39,1))</f>
        <v>1</v>
      </c>
      <c r="M38" s="1" t="n">
        <f aca="false">IF(B38=B37,1+M39,0)</f>
        <v>0</v>
      </c>
      <c r="N38" s="1" t="n">
        <f aca="false">IF(A38=A37,0,IF(A38=A39,1+O39,1))</f>
        <v>0</v>
      </c>
      <c r="O38" s="1" t="n">
        <f aca="false">IF(A38=A37,1+O39,0)</f>
        <v>50</v>
      </c>
      <c r="Q38" s="1" t="str">
        <f aca="false">IF(OR(B38="Prologue",B38="Epilogue"),B38,"Chapter "&amp;B38)</f>
        <v>Chapter 36</v>
      </c>
      <c r="R38" s="1" t="str">
        <f aca="false">Q38</f>
        <v>Chapter 36</v>
      </c>
      <c r="S38" s="1" t="str">
        <f aca="false">"|-"&amp;CHAR(13)&amp;IF(AND(P38&lt;&gt;"",N38&lt;&gt;0),"| colspan="&amp;CHAR(34)&amp;4&amp;CHAR(34)&amp;" align="&amp;CHAR(34)&amp;"center"&amp;CHAR(34)&amp;" | '''"&amp;P38&amp;"'''"&amp;CHAR(13)&amp;"|-"&amp;CHAR(13),"")&amp;IF(L38&gt;1,"| rowspan="&amp;CHAR(34)&amp;L38&amp;CHAR(34)&amp;"| [[Summary:The Lost Metal#"&amp;Q38&amp;"|"&amp;R38&amp;"]] || ",IF(L38=1,"| [[Summary:The Lost Metal#"&amp;Q38&amp;"|"&amp;R38&amp;"]] || ","| "))&amp;"[["&amp;IF(C38="Dalinar Kholin (flashback)","Dalinar Kholin",C38)&amp;"]] "&amp;IF(C38="Dalinar Kholin (flashback)","(flashback)","")&amp;" || "&amp;TEXT(D38,"#,###")&amp;" || "&amp;ROUND(100*H38,2)&amp;"%"</f>
        <v>|-| [[Summary:The Lost Metal#Chapter 36|Chapter 36]] || [[Marasi]]  || 1,162 || 0.74%</v>
      </c>
    </row>
    <row r="39" customFormat="false" ht="15.75" hidden="false" customHeight="false" outlineLevel="0" collapsed="false">
      <c r="A39" s="6" t="n">
        <v>3</v>
      </c>
      <c r="B39" s="6" t="n">
        <v>37</v>
      </c>
      <c r="C39" s="7" t="s">
        <v>68</v>
      </c>
      <c r="D39" s="8" t="n">
        <v>1529</v>
      </c>
      <c r="E39" s="7" t="n">
        <v>38</v>
      </c>
      <c r="F39" s="7" t="n">
        <v>1</v>
      </c>
      <c r="G39" s="9" t="n">
        <f aca="false">F39/SUM(F:F)</f>
        <v>0.0106382978723404</v>
      </c>
      <c r="H39" s="9" t="n">
        <f aca="false">D39/SUM($D:$D)</f>
        <v>0.00977740262563867</v>
      </c>
      <c r="I39" s="8" t="n">
        <f aca="false">IF(B39=B40,0,IF(B39=B38,D39+J38,D39))</f>
        <v>1529</v>
      </c>
      <c r="J39" s="1" t="n">
        <f aca="false">IF(B39=B40,D39+J38,0)</f>
        <v>0</v>
      </c>
      <c r="K39" s="9" t="n">
        <f aca="false">I39/SUM($I:$I)</f>
        <v>0.00977740262563867</v>
      </c>
      <c r="L39" s="1" t="n">
        <f aca="false">IF(B39=B38,0,IF(B39=B40,1+M40,1))</f>
        <v>1</v>
      </c>
      <c r="M39" s="1" t="n">
        <f aca="false">IF(B39=B38,1+M40,0)</f>
        <v>0</v>
      </c>
      <c r="N39" s="1" t="n">
        <f aca="false">IF(A39=A38,0,IF(A39=A40,1+O40,1))</f>
        <v>0</v>
      </c>
      <c r="O39" s="1" t="n">
        <f aca="false">IF(A39=A38,1+O40,0)</f>
        <v>49</v>
      </c>
      <c r="Q39" s="1" t="str">
        <f aca="false">IF(OR(B39="Prologue",B39="Epilogue"),B39,"Chapter "&amp;B39)</f>
        <v>Chapter 37</v>
      </c>
      <c r="R39" s="1" t="str">
        <f aca="false">Q39</f>
        <v>Chapter 37</v>
      </c>
      <c r="S39" s="1" t="str">
        <f aca="false">"|-"&amp;CHAR(13)&amp;IF(AND(P39&lt;&gt;"",N39&lt;&gt;0),"| colspan="&amp;CHAR(34)&amp;4&amp;CHAR(34)&amp;" align="&amp;CHAR(34)&amp;"center"&amp;CHAR(34)&amp;" | '''"&amp;P39&amp;"'''"&amp;CHAR(13)&amp;"|-"&amp;CHAR(13),"")&amp;IF(L39&gt;1,"| rowspan="&amp;CHAR(34)&amp;L39&amp;CHAR(34)&amp;"| [[Summary:The Lost Metal#"&amp;Q39&amp;"|"&amp;R39&amp;"]] || ",IF(L39=1,"| [[Summary:The Lost Metal#"&amp;Q39&amp;"|"&amp;R39&amp;"]] || ","| "))&amp;"[["&amp;IF(C39="Dalinar Kholin (flashback)","Dalinar Kholin",C39)&amp;"]] "&amp;IF(C39="Dalinar Kholin (flashback)","(flashback)","")&amp;" || "&amp;TEXT(D39,"#,###")&amp;" || "&amp;ROUND(100*H39,2)&amp;"%"</f>
        <v>|-| [[Summary:The Lost Metal#Chapter 37|Chapter 37]] || [[Wayne]]  || 1,529 || 0.98%</v>
      </c>
    </row>
    <row r="40" customFormat="false" ht="15.75" hidden="false" customHeight="false" outlineLevel="0" collapsed="false">
      <c r="A40" s="6" t="n">
        <v>3</v>
      </c>
      <c r="B40" s="6" t="n">
        <v>38</v>
      </c>
      <c r="C40" s="7" t="s">
        <v>71</v>
      </c>
      <c r="D40" s="8" t="n">
        <v>2139</v>
      </c>
      <c r="E40" s="1" t="n">
        <v>39</v>
      </c>
      <c r="F40" s="7" t="n">
        <v>1</v>
      </c>
      <c r="G40" s="9" t="n">
        <f aca="false">F40/SUM(F:F)</f>
        <v>0.0106382978723404</v>
      </c>
      <c r="H40" s="9" t="n">
        <f aca="false">D40/SUM($D:$D)</f>
        <v>0.0136781322539183</v>
      </c>
      <c r="I40" s="8" t="n">
        <f aca="false">IF(B40=B41,0,IF(B40=B39,D40+J39,D40))</f>
        <v>2139</v>
      </c>
      <c r="J40" s="1" t="n">
        <f aca="false">IF(B40=B41,D40+J39,0)</f>
        <v>0</v>
      </c>
      <c r="K40" s="9" t="n">
        <f aca="false">I40/SUM($I:$I)</f>
        <v>0.0136781322539183</v>
      </c>
      <c r="L40" s="1" t="n">
        <f aca="false">IF(B40=B39,0,IF(B40=B41,1+M41,1))</f>
        <v>1</v>
      </c>
      <c r="M40" s="1" t="n">
        <f aca="false">IF(B40=B39,1+M41,0)</f>
        <v>0</v>
      </c>
      <c r="N40" s="1" t="n">
        <f aca="false">IF(A40=A39,0,IF(A40=A41,1+O41,1))</f>
        <v>0</v>
      </c>
      <c r="O40" s="1" t="n">
        <f aca="false">IF(A40=A39,1+O41,0)</f>
        <v>48</v>
      </c>
      <c r="Q40" s="1" t="str">
        <f aca="false">IF(OR(B40="Prologue",B40="Epilogue"),B40,"Chapter "&amp;B40)</f>
        <v>Chapter 38</v>
      </c>
      <c r="R40" s="1" t="str">
        <f aca="false">Q40</f>
        <v>Chapter 38</v>
      </c>
      <c r="S40" s="1" t="str">
        <f aca="false">"|-"&amp;CHAR(13)&amp;IF(AND(P40&lt;&gt;"",N40&lt;&gt;0),"| colspan="&amp;CHAR(34)&amp;4&amp;CHAR(34)&amp;" align="&amp;CHAR(34)&amp;"center"&amp;CHAR(34)&amp;" | '''"&amp;P40&amp;"'''"&amp;CHAR(13)&amp;"|-"&amp;CHAR(13),"")&amp;IF(L40&gt;1,"| rowspan="&amp;CHAR(34)&amp;L40&amp;CHAR(34)&amp;"| [[Summary:The Lost Metal#"&amp;Q40&amp;"|"&amp;R40&amp;"]] || ",IF(L40=1,"| [[Summary:The Lost Metal#"&amp;Q40&amp;"|"&amp;R40&amp;"]] || ","| "))&amp;"[["&amp;IF(C40="Dalinar Kholin (flashback)","Dalinar Kholin",C40)&amp;"]] "&amp;IF(C40="Dalinar Kholin (flashback)","(flashback)","")&amp;" || "&amp;TEXT(D40,"#,###")&amp;" || "&amp;ROUND(100*H40,2)&amp;"%"</f>
        <v>|-| [[Summary:The Lost Metal#Chapter 38|Chapter 38]] || [[Steris]]  || 2,139 || 1.37%</v>
      </c>
    </row>
    <row r="41" customFormat="false" ht="15.75" hidden="false" customHeight="false" outlineLevel="0" collapsed="false">
      <c r="A41" s="6" t="n">
        <v>3</v>
      </c>
      <c r="B41" s="6" t="n">
        <v>39</v>
      </c>
      <c r="C41" s="7" t="s">
        <v>67</v>
      </c>
      <c r="D41" s="8" t="n">
        <v>2557</v>
      </c>
      <c r="E41" s="7" t="n">
        <v>40</v>
      </c>
      <c r="F41" s="7" t="n">
        <v>1</v>
      </c>
      <c r="G41" s="9" t="n">
        <f aca="false">F41/SUM(F:F)</f>
        <v>0.0106382978723404</v>
      </c>
      <c r="H41" s="9" t="n">
        <f aca="false">D41/SUM($D:$D)</f>
        <v>0.0163510912451001</v>
      </c>
      <c r="I41" s="8" t="n">
        <f aca="false">IF(B41=B42,0,IF(B41=B40,D41+J40,D41))</f>
        <v>2557</v>
      </c>
      <c r="J41" s="1" t="n">
        <f aca="false">IF(B41=B42,D41+J40,0)</f>
        <v>0</v>
      </c>
      <c r="K41" s="9" t="n">
        <f aca="false">I41/SUM($I:$I)</f>
        <v>0.0163510912451001</v>
      </c>
      <c r="L41" s="1" t="n">
        <f aca="false">IF(B41=B40,0,IF(B41=B42,1+M42,1))</f>
        <v>1</v>
      </c>
      <c r="M41" s="1" t="n">
        <f aca="false">IF(B41=B40,1+M42,0)</f>
        <v>0</v>
      </c>
      <c r="N41" s="1" t="n">
        <f aca="false">IF(A41=A40,0,IF(A41=A42,1+O42,1))</f>
        <v>0</v>
      </c>
      <c r="O41" s="1" t="n">
        <f aca="false">IF(A41=A40,1+O42,0)</f>
        <v>47</v>
      </c>
      <c r="Q41" s="1" t="str">
        <f aca="false">IF(OR(B41="Prologue",B41="Epilogue"),B41,"Chapter "&amp;B41)</f>
        <v>Chapter 39</v>
      </c>
      <c r="R41" s="1" t="str">
        <f aca="false">Q41</f>
        <v>Chapter 39</v>
      </c>
      <c r="S41" s="1" t="str">
        <f aca="false">"|-"&amp;CHAR(13)&amp;IF(AND(P41&lt;&gt;"",N41&lt;&gt;0),"| colspan="&amp;CHAR(34)&amp;4&amp;CHAR(34)&amp;" align="&amp;CHAR(34)&amp;"center"&amp;CHAR(34)&amp;" | '''"&amp;P41&amp;"'''"&amp;CHAR(13)&amp;"|-"&amp;CHAR(13),"")&amp;IF(L41&gt;1,"| rowspan="&amp;CHAR(34)&amp;L41&amp;CHAR(34)&amp;"| [[Summary:The Lost Metal#"&amp;Q41&amp;"|"&amp;R41&amp;"]] || ",IF(L41=1,"| [[Summary:The Lost Metal#"&amp;Q41&amp;"|"&amp;R41&amp;"]] || ","| "))&amp;"[["&amp;IF(C41="Dalinar Kholin (flashback)","Dalinar Kholin",C41)&amp;"]] "&amp;IF(C41="Dalinar Kholin (flashback)","(flashback)","")&amp;" || "&amp;TEXT(D41,"#,###")&amp;" || "&amp;ROUND(100*H41,2)&amp;"%"</f>
        <v>|-| [[Summary:The Lost Metal#Chapter 39|Chapter 39]] || [[Marasi]]  || 2,557 || 1.64%</v>
      </c>
    </row>
    <row r="42" customFormat="false" ht="15.75" hidden="false" customHeight="false" outlineLevel="0" collapsed="false">
      <c r="A42" s="6" t="n">
        <v>3</v>
      </c>
      <c r="B42" s="6" t="n">
        <v>40</v>
      </c>
      <c r="C42" s="7" t="s">
        <v>67</v>
      </c>
      <c r="D42" s="8" t="n">
        <v>2207</v>
      </c>
      <c r="E42" s="1" t="n">
        <v>41</v>
      </c>
      <c r="F42" s="7" t="n">
        <v>1</v>
      </c>
      <c r="G42" s="9" t="n">
        <f aca="false">F42/SUM(F:F)</f>
        <v>0.0106382978723404</v>
      </c>
      <c r="H42" s="9" t="n">
        <f aca="false">D42/SUM($D:$D)</f>
        <v>0.0141129676878905</v>
      </c>
      <c r="I42" s="8" t="n">
        <f aca="false">IF(B42=B43,0,IF(B42=B41,D42+J41,D42))</f>
        <v>2207</v>
      </c>
      <c r="J42" s="1" t="n">
        <f aca="false">IF(B42=B43,D42+J41,0)</f>
        <v>0</v>
      </c>
      <c r="K42" s="9" t="n">
        <f aca="false">I42/SUM($I:$I)</f>
        <v>0.0141129676878905</v>
      </c>
      <c r="L42" s="1" t="n">
        <f aca="false">IF(B42=B41,0,IF(B42=B43,1+M43,1))</f>
        <v>1</v>
      </c>
      <c r="M42" s="1" t="n">
        <f aca="false">IF(B42=B41,1+M43,0)</f>
        <v>0</v>
      </c>
      <c r="N42" s="1" t="n">
        <f aca="false">IF(A42=A41,0,IF(A42=A43,1+O43,1))</f>
        <v>0</v>
      </c>
      <c r="O42" s="1" t="n">
        <f aca="false">IF(A42=A41,1+O43,0)</f>
        <v>46</v>
      </c>
      <c r="Q42" s="1" t="str">
        <f aca="false">IF(OR(B42="Prologue",B42="Epilogue"),B42,"Chapter "&amp;B42)</f>
        <v>Chapter 40</v>
      </c>
      <c r="R42" s="1" t="str">
        <f aca="false">Q42</f>
        <v>Chapter 40</v>
      </c>
      <c r="S42" s="1" t="str">
        <f aca="false">"|-"&amp;CHAR(13)&amp;IF(AND(P42&lt;&gt;"",N42&lt;&gt;0),"| colspan="&amp;CHAR(34)&amp;4&amp;CHAR(34)&amp;" align="&amp;CHAR(34)&amp;"center"&amp;CHAR(34)&amp;" | '''"&amp;P42&amp;"'''"&amp;CHAR(13)&amp;"|-"&amp;CHAR(13),"")&amp;IF(L42&gt;1,"| rowspan="&amp;CHAR(34)&amp;L42&amp;CHAR(34)&amp;"| [[Summary:The Lost Metal#"&amp;Q42&amp;"|"&amp;R42&amp;"]] || ",IF(L42=1,"| [[Summary:The Lost Metal#"&amp;Q42&amp;"|"&amp;R42&amp;"]] || ","| "))&amp;"[["&amp;IF(C42="Dalinar Kholin (flashback)","Dalinar Kholin",C42)&amp;"]] "&amp;IF(C42="Dalinar Kholin (flashback)","(flashback)","")&amp;" || "&amp;TEXT(D42,"#,###")&amp;" || "&amp;ROUND(100*H42,2)&amp;"%"</f>
        <v>|-| [[Summary:The Lost Metal#Chapter 40|Chapter 40]] || [[Marasi]]  || 2,207 || 1.41%</v>
      </c>
    </row>
    <row r="43" customFormat="false" ht="15.75" hidden="false" customHeight="false" outlineLevel="0" collapsed="false">
      <c r="A43" s="6" t="n">
        <v>3</v>
      </c>
      <c r="B43" s="6" t="n">
        <v>41</v>
      </c>
      <c r="C43" s="7" t="s">
        <v>66</v>
      </c>
      <c r="D43" s="8" t="n">
        <v>1711</v>
      </c>
      <c r="E43" s="7" t="n">
        <v>42</v>
      </c>
      <c r="F43" s="7" t="n">
        <v>1</v>
      </c>
      <c r="G43" s="9" t="n">
        <f aca="false">F43/SUM(F:F)</f>
        <v>0.0106382978723404</v>
      </c>
      <c r="H43" s="9" t="n">
        <f aca="false">D43/SUM($D:$D)</f>
        <v>0.0109412268753877</v>
      </c>
      <c r="I43" s="8" t="n">
        <f aca="false">IF(B43=B44,0,IF(B43=B42,D43+J42,D43))</f>
        <v>1711</v>
      </c>
      <c r="J43" s="1" t="n">
        <f aca="false">IF(B43=B44,D43+J42,0)</f>
        <v>0</v>
      </c>
      <c r="K43" s="9" t="n">
        <f aca="false">I43/SUM($I:$I)</f>
        <v>0.0109412268753877</v>
      </c>
      <c r="L43" s="1" t="n">
        <f aca="false">IF(B43=B42,0,IF(B43=B44,1+M44,1))</f>
        <v>1</v>
      </c>
      <c r="M43" s="1" t="n">
        <f aca="false">IF(B43=B42,1+M44,0)</f>
        <v>0</v>
      </c>
      <c r="N43" s="1" t="n">
        <f aca="false">IF(A43=A42,0,IF(A43=A44,1+O44,1))</f>
        <v>0</v>
      </c>
      <c r="O43" s="1" t="n">
        <f aca="false">IF(A43=A42,1+O44,0)</f>
        <v>45</v>
      </c>
      <c r="Q43" s="1" t="str">
        <f aca="false">IF(OR(B43="Prologue",B43="Epilogue"),B43,"Chapter "&amp;B43)</f>
        <v>Chapter 41</v>
      </c>
      <c r="R43" s="1" t="str">
        <f aca="false">Q43</f>
        <v>Chapter 41</v>
      </c>
      <c r="S43" s="1" t="str">
        <f aca="false">"|-"&amp;CHAR(13)&amp;IF(AND(P43&lt;&gt;"",N43&lt;&gt;0),"| colspan="&amp;CHAR(34)&amp;4&amp;CHAR(34)&amp;" align="&amp;CHAR(34)&amp;"center"&amp;CHAR(34)&amp;" | '''"&amp;P43&amp;"'''"&amp;CHAR(13)&amp;"|-"&amp;CHAR(13),"")&amp;IF(L43&gt;1,"| rowspan="&amp;CHAR(34)&amp;L43&amp;CHAR(34)&amp;"| [[Summary:The Lost Metal#"&amp;Q43&amp;"|"&amp;R43&amp;"]] || ",IF(L43=1,"| [[Summary:The Lost Metal#"&amp;Q43&amp;"|"&amp;R43&amp;"]] || ","| "))&amp;"[["&amp;IF(C43="Dalinar Kholin (flashback)","Dalinar Kholin",C43)&amp;"]] "&amp;IF(C43="Dalinar Kholin (flashback)","(flashback)","")&amp;" || "&amp;TEXT(D43,"#,###")&amp;" || "&amp;ROUND(100*H43,2)&amp;"%"</f>
        <v>|-| [[Summary:The Lost Metal#Chapter 41|Chapter 41]] || [[Wax]]  || 1,711 || 1.09%</v>
      </c>
    </row>
    <row r="44" customFormat="false" ht="15.75" hidden="false" customHeight="false" outlineLevel="0" collapsed="false">
      <c r="A44" s="6" t="n">
        <v>3</v>
      </c>
      <c r="B44" s="6" t="n">
        <v>42</v>
      </c>
      <c r="C44" s="7" t="s">
        <v>67</v>
      </c>
      <c r="D44" s="8" t="n">
        <v>1868</v>
      </c>
      <c r="E44" s="1" t="n">
        <v>43</v>
      </c>
      <c r="F44" s="7" t="n">
        <v>1</v>
      </c>
      <c r="G44" s="9" t="n">
        <f aca="false">F44/SUM(F:F)</f>
        <v>0.0106382978723404</v>
      </c>
      <c r="H44" s="9" t="n">
        <f aca="false">D44/SUM($D:$D)</f>
        <v>0.0119451851567646</v>
      </c>
      <c r="I44" s="8" t="n">
        <f aca="false">IF(B44=B45,0,IF(B44=B43,D44+J43,D44))</f>
        <v>1868</v>
      </c>
      <c r="J44" s="1" t="n">
        <f aca="false">IF(B44=B45,D44+J43,0)</f>
        <v>0</v>
      </c>
      <c r="K44" s="9" t="n">
        <f aca="false">I44/SUM($I:$I)</f>
        <v>0.0119451851567646</v>
      </c>
      <c r="L44" s="1" t="n">
        <f aca="false">IF(B44=B43,0,IF(B44=B45,1+M45,1))</f>
        <v>1</v>
      </c>
      <c r="M44" s="1" t="n">
        <f aca="false">IF(B44=B43,1+M45,0)</f>
        <v>0</v>
      </c>
      <c r="N44" s="1" t="n">
        <f aca="false">IF(A44=A43,0,IF(A44=A45,1+O45,1))</f>
        <v>0</v>
      </c>
      <c r="O44" s="1" t="n">
        <f aca="false">IF(A44=A43,1+O45,0)</f>
        <v>44</v>
      </c>
      <c r="Q44" s="1" t="str">
        <f aca="false">IF(OR(B44="Prologue",B44="Epilogue"),B44,"Chapter "&amp;B44)</f>
        <v>Chapter 42</v>
      </c>
      <c r="R44" s="1" t="str">
        <f aca="false">Q44</f>
        <v>Chapter 42</v>
      </c>
      <c r="S44" s="1" t="str">
        <f aca="false">"|-"&amp;CHAR(13)&amp;IF(AND(P44&lt;&gt;"",N44&lt;&gt;0),"| colspan="&amp;CHAR(34)&amp;4&amp;CHAR(34)&amp;" align="&amp;CHAR(34)&amp;"center"&amp;CHAR(34)&amp;" | '''"&amp;P44&amp;"'''"&amp;CHAR(13)&amp;"|-"&amp;CHAR(13),"")&amp;IF(L44&gt;1,"| rowspan="&amp;CHAR(34)&amp;L44&amp;CHAR(34)&amp;"| [[Summary:The Lost Metal#"&amp;Q44&amp;"|"&amp;R44&amp;"]] || ",IF(L44=1,"| [[Summary:The Lost Metal#"&amp;Q44&amp;"|"&amp;R44&amp;"]] || ","| "))&amp;"[["&amp;IF(C44="Dalinar Kholin (flashback)","Dalinar Kholin",C44)&amp;"]] "&amp;IF(C44="Dalinar Kholin (flashback)","(flashback)","")&amp;" || "&amp;TEXT(D44,"#,###")&amp;" || "&amp;ROUND(100*H44,2)&amp;"%"</f>
        <v>|-| [[Summary:The Lost Metal#Chapter 42|Chapter 42]] || [[Marasi]]  || 1,868 || 1.19%</v>
      </c>
    </row>
    <row r="45" customFormat="false" ht="15.75" hidden="false" customHeight="false" outlineLevel="0" collapsed="false">
      <c r="A45" s="6" t="n">
        <v>3</v>
      </c>
      <c r="B45" s="6" t="n">
        <v>43</v>
      </c>
      <c r="C45" s="7" t="s">
        <v>71</v>
      </c>
      <c r="D45" s="8" t="n">
        <v>2140</v>
      </c>
      <c r="E45" s="7" t="n">
        <v>44</v>
      </c>
      <c r="F45" s="7" t="n">
        <v>1</v>
      </c>
      <c r="G45" s="9" t="n">
        <f aca="false">F45/SUM(F:F)</f>
        <v>0.0106382978723404</v>
      </c>
      <c r="H45" s="9" t="n">
        <f aca="false">D45/SUM($D:$D)</f>
        <v>0.0136845268926532</v>
      </c>
      <c r="I45" s="8" t="n">
        <f aca="false">IF(B45=B46,0,IF(B45=B44,D45+J44,D45))</f>
        <v>2140</v>
      </c>
      <c r="J45" s="1" t="n">
        <f aca="false">IF(B45=B46,D45+J44,0)</f>
        <v>0</v>
      </c>
      <c r="K45" s="9" t="n">
        <f aca="false">I45/SUM($I:$I)</f>
        <v>0.0136845268926532</v>
      </c>
      <c r="L45" s="1" t="n">
        <f aca="false">IF(B45=B44,0,IF(B45=B46,1+M46,1))</f>
        <v>1</v>
      </c>
      <c r="M45" s="1" t="n">
        <f aca="false">IF(B45=B44,1+M46,0)</f>
        <v>0</v>
      </c>
      <c r="N45" s="1" t="n">
        <f aca="false">IF(A45=A44,0,IF(A45=A46,1+O46,1))</f>
        <v>0</v>
      </c>
      <c r="O45" s="1" t="n">
        <f aca="false">IF(A45=A44,1+O46,0)</f>
        <v>43</v>
      </c>
      <c r="Q45" s="1" t="str">
        <f aca="false">IF(OR(B45="Prologue",B45="Epilogue"),B45,"Chapter "&amp;B45)</f>
        <v>Chapter 43</v>
      </c>
      <c r="R45" s="1" t="str">
        <f aca="false">Q45</f>
        <v>Chapter 43</v>
      </c>
      <c r="S45" s="1" t="str">
        <f aca="false">"|-"&amp;CHAR(13)&amp;IF(AND(P45&lt;&gt;"",N45&lt;&gt;0),"| colspan="&amp;CHAR(34)&amp;4&amp;CHAR(34)&amp;" align="&amp;CHAR(34)&amp;"center"&amp;CHAR(34)&amp;" | '''"&amp;P45&amp;"'''"&amp;CHAR(13)&amp;"|-"&amp;CHAR(13),"")&amp;IF(L45&gt;1,"| rowspan="&amp;CHAR(34)&amp;L45&amp;CHAR(34)&amp;"| [[Summary:The Lost Metal#"&amp;Q45&amp;"|"&amp;R45&amp;"]] || ",IF(L45=1,"| [[Summary:The Lost Metal#"&amp;Q45&amp;"|"&amp;R45&amp;"]] || ","| "))&amp;"[["&amp;IF(C45="Dalinar Kholin (flashback)","Dalinar Kholin",C45)&amp;"]] "&amp;IF(C45="Dalinar Kholin (flashback)","(flashback)","")&amp;" || "&amp;TEXT(D45,"#,###")&amp;" || "&amp;ROUND(100*H45,2)&amp;"%"</f>
        <v>|-| [[Summary:The Lost Metal#Chapter 43|Chapter 43]] || [[Steris]]  || 2,140 || 1.37%</v>
      </c>
    </row>
    <row r="46" customFormat="false" ht="15.75" hidden="false" customHeight="false" outlineLevel="0" collapsed="false">
      <c r="A46" s="6" t="n">
        <v>3</v>
      </c>
      <c r="B46" s="6" t="n">
        <v>44</v>
      </c>
      <c r="C46" s="7" t="s">
        <v>67</v>
      </c>
      <c r="D46" s="8" t="n">
        <v>1029</v>
      </c>
      <c r="E46" s="1" t="n">
        <v>45</v>
      </c>
      <c r="F46" s="7" t="n">
        <v>1</v>
      </c>
      <c r="G46" s="9" t="n">
        <f aca="false">F46/SUM(F:F)</f>
        <v>0.0106382978723404</v>
      </c>
      <c r="H46" s="9" t="n">
        <f aca="false">D46/SUM($D:$D)</f>
        <v>0.00658008325819633</v>
      </c>
      <c r="I46" s="8" t="n">
        <f aca="false">IF(B46=B47,0,IF(B46=B45,D46+J45,D46))</f>
        <v>1029</v>
      </c>
      <c r="J46" s="1" t="n">
        <f aca="false">IF(B46=B47,D46+J45,0)</f>
        <v>0</v>
      </c>
      <c r="K46" s="9" t="n">
        <f aca="false">I46/SUM($I:$I)</f>
        <v>0.00658008325819633</v>
      </c>
      <c r="L46" s="1" t="n">
        <f aca="false">IF(B46=B45,0,IF(B46=B47,1+M47,1))</f>
        <v>1</v>
      </c>
      <c r="M46" s="1" t="n">
        <f aca="false">IF(B46=B45,1+M47,0)</f>
        <v>0</v>
      </c>
      <c r="N46" s="1" t="n">
        <f aca="false">IF(A46=A45,0,IF(A46=A47,1+O47,1))</f>
        <v>0</v>
      </c>
      <c r="O46" s="1" t="n">
        <f aca="false">IF(A46=A45,1+O47,0)</f>
        <v>42</v>
      </c>
      <c r="Q46" s="1" t="str">
        <f aca="false">IF(OR(B46="Prologue",B46="Epilogue"),B46,"Chapter "&amp;B46)</f>
        <v>Chapter 44</v>
      </c>
      <c r="R46" s="1" t="str">
        <f aca="false">Q46</f>
        <v>Chapter 44</v>
      </c>
      <c r="S46" s="1" t="str">
        <f aca="false">"|-"&amp;CHAR(13)&amp;IF(AND(P46&lt;&gt;"",N46&lt;&gt;0),"| colspan="&amp;CHAR(34)&amp;4&amp;CHAR(34)&amp;" align="&amp;CHAR(34)&amp;"center"&amp;CHAR(34)&amp;" | '''"&amp;P46&amp;"'''"&amp;CHAR(13)&amp;"|-"&amp;CHAR(13),"")&amp;IF(L46&gt;1,"| rowspan="&amp;CHAR(34)&amp;L46&amp;CHAR(34)&amp;"| [[Summary:The Lost Metal#"&amp;Q46&amp;"|"&amp;R46&amp;"]] || ",IF(L46=1,"| [[Summary:The Lost Metal#"&amp;Q46&amp;"|"&amp;R46&amp;"]] || ","| "))&amp;"[["&amp;IF(C46="Dalinar Kholin (flashback)","Dalinar Kholin",C46)&amp;"]] "&amp;IF(C46="Dalinar Kholin (flashback)","(flashback)","")&amp;" || "&amp;TEXT(D46,"#,###")&amp;" || "&amp;ROUND(100*H46,2)&amp;"%"</f>
        <v>|-| [[Summary:The Lost Metal#Chapter 44|Chapter 44]] || [[Marasi]]  || 1,029 || 0.66%</v>
      </c>
    </row>
    <row r="47" customFormat="false" ht="15.75" hidden="false" customHeight="false" outlineLevel="0" collapsed="false">
      <c r="A47" s="6" t="n">
        <v>3</v>
      </c>
      <c r="B47" s="6" t="n">
        <v>45</v>
      </c>
      <c r="C47" s="7" t="s">
        <v>67</v>
      </c>
      <c r="D47" s="8" t="n">
        <v>964</v>
      </c>
      <c r="E47" s="7" t="n">
        <v>46</v>
      </c>
      <c r="F47" s="7" t="n">
        <v>1</v>
      </c>
      <c r="G47" s="9" t="n">
        <f aca="false">F47/SUM(F:F)</f>
        <v>0.0106382978723404</v>
      </c>
      <c r="H47" s="9" t="n">
        <f aca="false">D47/SUM($D:$D)</f>
        <v>0.00616443174042883</v>
      </c>
      <c r="I47" s="8" t="n">
        <f aca="false">IF(B47=B48,0,IF(B47=B46,D47+J46,D47))</f>
        <v>964</v>
      </c>
      <c r="J47" s="1" t="n">
        <f aca="false">IF(B47=B48,D47+J46,0)</f>
        <v>0</v>
      </c>
      <c r="K47" s="9" t="n">
        <f aca="false">I47/SUM($I:$I)</f>
        <v>0.00616443174042883</v>
      </c>
      <c r="L47" s="1" t="n">
        <f aca="false">IF(B47=B46,0,IF(B47=B48,1+M48,1))</f>
        <v>1</v>
      </c>
      <c r="M47" s="1" t="n">
        <f aca="false">IF(B47=B46,1+M48,0)</f>
        <v>0</v>
      </c>
      <c r="N47" s="1" t="n">
        <f aca="false">IF(A47=A46,0,IF(A47=A48,1+O48,1))</f>
        <v>0</v>
      </c>
      <c r="O47" s="1" t="n">
        <f aca="false">IF(A47=A46,1+O48,0)</f>
        <v>41</v>
      </c>
      <c r="Q47" s="1" t="str">
        <f aca="false">IF(OR(B47="Prologue",B47="Epilogue"),B47,"Chapter "&amp;B47)</f>
        <v>Chapter 45</v>
      </c>
      <c r="R47" s="1" t="str">
        <f aca="false">Q47</f>
        <v>Chapter 45</v>
      </c>
      <c r="S47" s="1" t="str">
        <f aca="false">"|-"&amp;CHAR(13)&amp;IF(AND(P47&lt;&gt;"",N47&lt;&gt;0),"| colspan="&amp;CHAR(34)&amp;4&amp;CHAR(34)&amp;" align="&amp;CHAR(34)&amp;"center"&amp;CHAR(34)&amp;" | '''"&amp;P47&amp;"'''"&amp;CHAR(13)&amp;"|-"&amp;CHAR(13),"")&amp;IF(L47&gt;1,"| rowspan="&amp;CHAR(34)&amp;L47&amp;CHAR(34)&amp;"| [[Summary:The Lost Metal#"&amp;Q47&amp;"|"&amp;R47&amp;"]] || ",IF(L47=1,"| [[Summary:The Lost Metal#"&amp;Q47&amp;"|"&amp;R47&amp;"]] || ","| "))&amp;"[["&amp;IF(C47="Dalinar Kholin (flashback)","Dalinar Kholin",C47)&amp;"]] "&amp;IF(C47="Dalinar Kholin (flashback)","(flashback)","")&amp;" || "&amp;TEXT(D47,"#,###")&amp;" || "&amp;ROUND(100*H47,2)&amp;"%"</f>
        <v>|-| [[Summary:The Lost Metal#Chapter 45|Chapter 45]] || [[Marasi]]  || 964 || 0.62%</v>
      </c>
    </row>
    <row r="48" customFormat="false" ht="15.75" hidden="false" customHeight="false" outlineLevel="0" collapsed="false">
      <c r="A48" s="6" t="n">
        <v>3</v>
      </c>
      <c r="B48" s="6" t="n">
        <v>46</v>
      </c>
      <c r="C48" s="7" t="s">
        <v>66</v>
      </c>
      <c r="D48" s="8" t="n">
        <v>2337</v>
      </c>
      <c r="E48" s="1" t="n">
        <v>47</v>
      </c>
      <c r="F48" s="7" t="n">
        <v>1</v>
      </c>
      <c r="G48" s="9" t="n">
        <f aca="false">F48/SUM(F:F)</f>
        <v>0.0106382978723404</v>
      </c>
      <c r="H48" s="9" t="n">
        <f aca="false">D48/SUM($D:$D)</f>
        <v>0.0149442707234255</v>
      </c>
      <c r="I48" s="8" t="n">
        <f aca="false">IF(B48=B49,0,IF(B48=B47,D48+J47,D48))</f>
        <v>2337</v>
      </c>
      <c r="J48" s="1" t="n">
        <f aca="false">IF(B48=B49,D48+J47,0)</f>
        <v>0</v>
      </c>
      <c r="K48" s="9" t="n">
        <f aca="false">I48/SUM($I:$I)</f>
        <v>0.0149442707234255</v>
      </c>
      <c r="L48" s="1" t="n">
        <f aca="false">IF(B48=B47,0,IF(B48=B49,1+M49,1))</f>
        <v>1</v>
      </c>
      <c r="M48" s="1" t="n">
        <f aca="false">IF(B48=B47,1+M49,0)</f>
        <v>0</v>
      </c>
      <c r="N48" s="1" t="n">
        <f aca="false">IF(A48=A47,0,IF(A48=A49,1+O49,1))</f>
        <v>0</v>
      </c>
      <c r="O48" s="1" t="n">
        <f aca="false">IF(A48=A47,1+O49,0)</f>
        <v>40</v>
      </c>
      <c r="Q48" s="1" t="str">
        <f aca="false">IF(OR(B48="Prologue",B48="Epilogue"),B48,"Chapter "&amp;B48)</f>
        <v>Chapter 46</v>
      </c>
      <c r="R48" s="1" t="str">
        <f aca="false">Q48</f>
        <v>Chapter 46</v>
      </c>
      <c r="S48" s="1" t="str">
        <f aca="false">"|-"&amp;CHAR(13)&amp;IF(AND(P48&lt;&gt;"",N48&lt;&gt;0),"| colspan="&amp;CHAR(34)&amp;4&amp;CHAR(34)&amp;" align="&amp;CHAR(34)&amp;"center"&amp;CHAR(34)&amp;" | '''"&amp;P48&amp;"'''"&amp;CHAR(13)&amp;"|-"&amp;CHAR(13),"")&amp;IF(L48&gt;1,"| rowspan="&amp;CHAR(34)&amp;L48&amp;CHAR(34)&amp;"| [[Summary:The Lost Metal#"&amp;Q48&amp;"|"&amp;R48&amp;"]] || ",IF(L48=1,"| [[Summary:The Lost Metal#"&amp;Q48&amp;"|"&amp;R48&amp;"]] || ","| "))&amp;"[["&amp;IF(C48="Dalinar Kholin (flashback)","Dalinar Kholin",C48)&amp;"]] "&amp;IF(C48="Dalinar Kholin (flashback)","(flashback)","")&amp;" || "&amp;TEXT(D48,"#,###")&amp;" || "&amp;ROUND(100*H48,2)&amp;"%"</f>
        <v>|-| [[Summary:The Lost Metal#Chapter 46|Chapter 46]] || [[Wax]]  || 2,337 || 1.49%</v>
      </c>
    </row>
    <row r="49" customFormat="false" ht="15.75" hidden="false" customHeight="false" outlineLevel="0" collapsed="false">
      <c r="A49" s="6" t="n">
        <v>3</v>
      </c>
      <c r="B49" s="6" t="n">
        <v>47</v>
      </c>
      <c r="C49" s="7" t="s">
        <v>67</v>
      </c>
      <c r="D49" s="8" t="n">
        <v>3405</v>
      </c>
      <c r="E49" s="7" t="n">
        <v>48</v>
      </c>
      <c r="F49" s="7" t="n">
        <v>1</v>
      </c>
      <c r="G49" s="9" t="n">
        <f aca="false">F49/SUM(F:F)</f>
        <v>0.0106382978723404</v>
      </c>
      <c r="H49" s="9" t="n">
        <f aca="false">D49/SUM($D:$D)</f>
        <v>0.0217737448922823</v>
      </c>
      <c r="I49" s="8" t="n">
        <f aca="false">IF(B49=B50,0,IF(B49=B48,D49+J48,D49))</f>
        <v>3405</v>
      </c>
      <c r="J49" s="1" t="n">
        <f aca="false">IF(B49=B50,D49+J48,0)</f>
        <v>0</v>
      </c>
      <c r="K49" s="9" t="n">
        <f aca="false">I49/SUM($I:$I)</f>
        <v>0.0217737448922823</v>
      </c>
      <c r="L49" s="1" t="n">
        <f aca="false">IF(B49=B48,0,IF(B49=B50,1+M50,1))</f>
        <v>1</v>
      </c>
      <c r="M49" s="1" t="n">
        <f aca="false">IF(B49=B48,1+M50,0)</f>
        <v>0</v>
      </c>
      <c r="N49" s="1" t="n">
        <f aca="false">IF(A49=A48,0,IF(A49=A50,1+O50,1))</f>
        <v>0</v>
      </c>
      <c r="O49" s="1" t="n">
        <f aca="false">IF(A49=A48,1+O50,0)</f>
        <v>39</v>
      </c>
      <c r="Q49" s="1" t="str">
        <f aca="false">IF(OR(B49="Prologue",B49="Epilogue"),B49,"Chapter "&amp;B49)</f>
        <v>Chapter 47</v>
      </c>
      <c r="R49" s="1" t="str">
        <f aca="false">Q49</f>
        <v>Chapter 47</v>
      </c>
      <c r="S49" s="1" t="str">
        <f aca="false">"|-"&amp;CHAR(13)&amp;IF(AND(P49&lt;&gt;"",N49&lt;&gt;0),"| colspan="&amp;CHAR(34)&amp;4&amp;CHAR(34)&amp;" align="&amp;CHAR(34)&amp;"center"&amp;CHAR(34)&amp;" | '''"&amp;P49&amp;"'''"&amp;CHAR(13)&amp;"|-"&amp;CHAR(13),"")&amp;IF(L49&gt;1,"| rowspan="&amp;CHAR(34)&amp;L49&amp;CHAR(34)&amp;"| [[Summary:The Lost Metal#"&amp;Q49&amp;"|"&amp;R49&amp;"]] || ",IF(L49=1,"| [[Summary:The Lost Metal#"&amp;Q49&amp;"|"&amp;R49&amp;"]] || ","| "))&amp;"[["&amp;IF(C49="Dalinar Kholin (flashback)","Dalinar Kholin",C49)&amp;"]] "&amp;IF(C49="Dalinar Kholin (flashback)","(flashback)","")&amp;" || "&amp;TEXT(D49,"#,###")&amp;" || "&amp;ROUND(100*H49,2)&amp;"%"</f>
        <v>|-| [[Summary:The Lost Metal#Chapter 47|Chapter 47]] || [[Marasi]]  || 3,405 || 2.18%</v>
      </c>
    </row>
    <row r="50" customFormat="false" ht="15.75" hidden="false" customHeight="false" outlineLevel="0" collapsed="false">
      <c r="A50" s="6" t="n">
        <v>3</v>
      </c>
      <c r="B50" s="6" t="n">
        <v>48</v>
      </c>
      <c r="C50" s="7" t="s">
        <v>71</v>
      </c>
      <c r="D50" s="8" t="n">
        <v>1467</v>
      </c>
      <c r="E50" s="1" t="n">
        <v>49</v>
      </c>
      <c r="F50" s="7" t="n">
        <v>1</v>
      </c>
      <c r="G50" s="9" t="n">
        <f aca="false">F50/SUM(F:F)</f>
        <v>0.0106382978723404</v>
      </c>
      <c r="H50" s="9" t="n">
        <f aca="false">D50/SUM($D:$D)</f>
        <v>0.00938093502407581</v>
      </c>
      <c r="I50" s="8" t="n">
        <f aca="false">IF(B50=B51,0,IF(B50=B49,D50+J49,D50))</f>
        <v>1467</v>
      </c>
      <c r="J50" s="1" t="n">
        <f aca="false">IF(B50=B51,D50+J49,0)</f>
        <v>0</v>
      </c>
      <c r="K50" s="9" t="n">
        <f aca="false">I50/SUM($I:$I)</f>
        <v>0.00938093502407581</v>
      </c>
      <c r="L50" s="1" t="n">
        <f aca="false">IF(B50=B49,0,IF(B50=B51,1+M51,1))</f>
        <v>1</v>
      </c>
      <c r="M50" s="1" t="n">
        <f aca="false">IF(B50=B49,1+M51,0)</f>
        <v>0</v>
      </c>
      <c r="N50" s="1" t="n">
        <f aca="false">IF(A50=A49,0,IF(A50=A51,1+O51,1))</f>
        <v>0</v>
      </c>
      <c r="O50" s="1" t="n">
        <f aca="false">IF(A50=A49,1+O51,0)</f>
        <v>38</v>
      </c>
      <c r="Q50" s="1" t="str">
        <f aca="false">IF(OR(B50="Prologue",B50="Epilogue"),B50,"Chapter "&amp;B50)</f>
        <v>Chapter 48</v>
      </c>
      <c r="R50" s="1" t="str">
        <f aca="false">Q50</f>
        <v>Chapter 48</v>
      </c>
      <c r="S50" s="1" t="str">
        <f aca="false">"|-"&amp;CHAR(13)&amp;IF(AND(P50&lt;&gt;"",N50&lt;&gt;0),"| colspan="&amp;CHAR(34)&amp;4&amp;CHAR(34)&amp;" align="&amp;CHAR(34)&amp;"center"&amp;CHAR(34)&amp;" | '''"&amp;P50&amp;"'''"&amp;CHAR(13)&amp;"|-"&amp;CHAR(13),"")&amp;IF(L50&gt;1,"| rowspan="&amp;CHAR(34)&amp;L50&amp;CHAR(34)&amp;"| [[Summary:The Lost Metal#"&amp;Q50&amp;"|"&amp;R50&amp;"]] || ",IF(L50=1,"| [[Summary:The Lost Metal#"&amp;Q50&amp;"|"&amp;R50&amp;"]] || ","| "))&amp;"[["&amp;IF(C50="Dalinar Kholin (flashback)","Dalinar Kholin",C50)&amp;"]] "&amp;IF(C50="Dalinar Kholin (flashback)","(flashback)","")&amp;" || "&amp;TEXT(D50,"#,###")&amp;" || "&amp;ROUND(100*H50,2)&amp;"%"</f>
        <v>|-| [[Summary:The Lost Metal#Chapter 48|Chapter 48]] || [[Steris]]  || 1,467 || 0.94%</v>
      </c>
    </row>
    <row r="51" customFormat="false" ht="15.75" hidden="false" customHeight="false" outlineLevel="0" collapsed="false">
      <c r="A51" s="6" t="n">
        <v>3</v>
      </c>
      <c r="B51" s="6" t="n">
        <v>49</v>
      </c>
      <c r="C51" s="7" t="s">
        <v>68</v>
      </c>
      <c r="D51" s="8" t="n">
        <v>3053</v>
      </c>
      <c r="E51" s="7" t="n">
        <v>50</v>
      </c>
      <c r="F51" s="7" t="n">
        <v>1</v>
      </c>
      <c r="G51" s="9" t="n">
        <f aca="false">F51/SUM(F:F)</f>
        <v>0.0106382978723404</v>
      </c>
      <c r="H51" s="9" t="n">
        <f aca="false">D51/SUM($D:$D)</f>
        <v>0.0195228320576029</v>
      </c>
      <c r="I51" s="8" t="n">
        <f aca="false">IF(B51=B52,0,IF(B51=B50,D51+J50,D51))</f>
        <v>3053</v>
      </c>
      <c r="J51" s="1" t="n">
        <f aca="false">IF(B51=B52,D51+J50,0)</f>
        <v>0</v>
      </c>
      <c r="K51" s="9" t="n">
        <f aca="false">I51/SUM($I:$I)</f>
        <v>0.0195228320576029</v>
      </c>
      <c r="L51" s="1" t="n">
        <f aca="false">IF(B51=B50,0,IF(B51=B52,1+M52,1))</f>
        <v>1</v>
      </c>
      <c r="M51" s="1" t="n">
        <f aca="false">IF(B51=B50,1+M52,0)</f>
        <v>0</v>
      </c>
      <c r="N51" s="1" t="n">
        <f aca="false">IF(A51=A50,0,IF(A51=A52,1+O52,1))</f>
        <v>0</v>
      </c>
      <c r="O51" s="1" t="n">
        <f aca="false">IF(A51=A50,1+O52,0)</f>
        <v>37</v>
      </c>
      <c r="Q51" s="1" t="str">
        <f aca="false">IF(OR(B51="Prologue",B51="Epilogue"),B51,"Chapter "&amp;B51)</f>
        <v>Chapter 49</v>
      </c>
      <c r="R51" s="1" t="str">
        <f aca="false">Q51</f>
        <v>Chapter 49</v>
      </c>
      <c r="S51" s="1" t="str">
        <f aca="false">"|-"&amp;CHAR(13)&amp;IF(AND(P51&lt;&gt;"",N51&lt;&gt;0),"| colspan="&amp;CHAR(34)&amp;4&amp;CHAR(34)&amp;" align="&amp;CHAR(34)&amp;"center"&amp;CHAR(34)&amp;" | '''"&amp;P51&amp;"'''"&amp;CHAR(13)&amp;"|-"&amp;CHAR(13),"")&amp;IF(L51&gt;1,"| rowspan="&amp;CHAR(34)&amp;L51&amp;CHAR(34)&amp;"| [[Summary:The Lost Metal#"&amp;Q51&amp;"|"&amp;R51&amp;"]] || ",IF(L51=1,"| [[Summary:The Lost Metal#"&amp;Q51&amp;"|"&amp;R51&amp;"]] || ","| "))&amp;"[["&amp;IF(C51="Dalinar Kholin (flashback)","Dalinar Kholin",C51)&amp;"]] "&amp;IF(C51="Dalinar Kholin (flashback)","(flashback)","")&amp;" || "&amp;TEXT(D51,"#,###")&amp;" || "&amp;ROUND(100*H51,2)&amp;"%"</f>
        <v>|-| [[Summary:The Lost Metal#Chapter 49|Chapter 49]] || [[Wayne]]  || 3,053 || 1.95%</v>
      </c>
    </row>
    <row r="52" customFormat="false" ht="15.75" hidden="false" customHeight="false" outlineLevel="0" collapsed="false">
      <c r="A52" s="6" t="n">
        <v>3</v>
      </c>
      <c r="B52" s="6" t="n">
        <v>50</v>
      </c>
      <c r="C52" s="7" t="s">
        <v>67</v>
      </c>
      <c r="D52" s="8" t="n">
        <v>1564</v>
      </c>
      <c r="E52" s="1" t="n">
        <v>51</v>
      </c>
      <c r="F52" s="7" t="n">
        <v>1</v>
      </c>
      <c r="G52" s="9" t="n">
        <f aca="false">F52/SUM(F:F)</f>
        <v>0.0106382978723404</v>
      </c>
      <c r="H52" s="9" t="n">
        <f aca="false">D52/SUM($D:$D)</f>
        <v>0.0100012149813596</v>
      </c>
      <c r="I52" s="8" t="n">
        <f aca="false">IF(B52=B53,0,IF(B52=B51,D52+J51,D52))</f>
        <v>1564</v>
      </c>
      <c r="J52" s="1" t="n">
        <f aca="false">IF(B52=B53,D52+J51,0)</f>
        <v>0</v>
      </c>
      <c r="K52" s="9" t="n">
        <f aca="false">I52/SUM($I:$I)</f>
        <v>0.0100012149813596</v>
      </c>
      <c r="L52" s="1" t="n">
        <f aca="false">IF(B52=B51,0,IF(B52=B53,1+M53,1))</f>
        <v>1</v>
      </c>
      <c r="M52" s="1" t="n">
        <f aca="false">IF(B52=B51,1+M53,0)</f>
        <v>0</v>
      </c>
      <c r="N52" s="1" t="n">
        <f aca="false">IF(A52=A51,0,IF(A52=A53,1+O53,1))</f>
        <v>0</v>
      </c>
      <c r="O52" s="1" t="n">
        <f aca="false">IF(A52=A51,1+O53,0)</f>
        <v>36</v>
      </c>
      <c r="Q52" s="1" t="str">
        <f aca="false">IF(OR(B52="Prologue",B52="Epilogue"),B52,"Chapter "&amp;B52)</f>
        <v>Chapter 50</v>
      </c>
      <c r="R52" s="1" t="str">
        <f aca="false">Q52</f>
        <v>Chapter 50</v>
      </c>
      <c r="S52" s="1" t="str">
        <f aca="false">"|-"&amp;CHAR(13)&amp;IF(AND(P52&lt;&gt;"",N52&lt;&gt;0),"| colspan="&amp;CHAR(34)&amp;4&amp;CHAR(34)&amp;" align="&amp;CHAR(34)&amp;"center"&amp;CHAR(34)&amp;" | '''"&amp;P52&amp;"'''"&amp;CHAR(13)&amp;"|-"&amp;CHAR(13),"")&amp;IF(L52&gt;1,"| rowspan="&amp;CHAR(34)&amp;L52&amp;CHAR(34)&amp;"| [[Summary:The Lost Metal#"&amp;Q52&amp;"|"&amp;R52&amp;"]] || ",IF(L52=1,"| [[Summary:The Lost Metal#"&amp;Q52&amp;"|"&amp;R52&amp;"]] || ","| "))&amp;"[["&amp;IF(C52="Dalinar Kholin (flashback)","Dalinar Kholin",C52)&amp;"]] "&amp;IF(C52="Dalinar Kholin (flashback)","(flashback)","")&amp;" || "&amp;TEXT(D52,"#,###")&amp;" || "&amp;ROUND(100*H52,2)&amp;"%"</f>
        <v>|-| [[Summary:The Lost Metal#Chapter 50|Chapter 50]] || [[Marasi]]  || 1,564 || 1%</v>
      </c>
    </row>
    <row r="53" customFormat="false" ht="15.75" hidden="false" customHeight="false" outlineLevel="0" collapsed="false">
      <c r="A53" s="6" t="n">
        <v>3</v>
      </c>
      <c r="B53" s="6" t="n">
        <v>51</v>
      </c>
      <c r="C53" s="7" t="s">
        <v>67</v>
      </c>
      <c r="D53" s="8" t="n">
        <v>1541</v>
      </c>
      <c r="E53" s="7" t="n">
        <v>52</v>
      </c>
      <c r="F53" s="7" t="n">
        <v>1</v>
      </c>
      <c r="G53" s="9" t="n">
        <f aca="false">F53/SUM(F:F)</f>
        <v>0.0106382978723404</v>
      </c>
      <c r="H53" s="9" t="n">
        <f aca="false">D53/SUM($D:$D)</f>
        <v>0.00985413829045728</v>
      </c>
      <c r="I53" s="8" t="n">
        <f aca="false">IF(B53=B54,0,IF(B53=B52,D53+J52,D53))</f>
        <v>1541</v>
      </c>
      <c r="J53" s="1" t="n">
        <f aca="false">IF(B53=B54,D53+J52,0)</f>
        <v>0</v>
      </c>
      <c r="K53" s="9" t="n">
        <f aca="false">I53/SUM($I:$I)</f>
        <v>0.00985413829045728</v>
      </c>
      <c r="L53" s="1" t="n">
        <f aca="false">IF(B53=B52,0,IF(B53=B54,1+M54,1))</f>
        <v>1</v>
      </c>
      <c r="M53" s="1" t="n">
        <f aca="false">IF(B53=B52,1+M54,0)</f>
        <v>0</v>
      </c>
      <c r="N53" s="1" t="n">
        <f aca="false">IF(A53=A52,0,IF(A53=A54,1+O54,1))</f>
        <v>0</v>
      </c>
      <c r="O53" s="1" t="n">
        <f aca="false">IF(A53=A52,1+O54,0)</f>
        <v>35</v>
      </c>
      <c r="Q53" s="1" t="str">
        <f aca="false">IF(OR(B53="Prologue",B53="Epilogue"),B53,"Chapter "&amp;B53)</f>
        <v>Chapter 51</v>
      </c>
      <c r="R53" s="1" t="str">
        <f aca="false">Q53</f>
        <v>Chapter 51</v>
      </c>
      <c r="S53" s="1" t="str">
        <f aca="false">"|-"&amp;CHAR(13)&amp;IF(AND(P53&lt;&gt;"",N53&lt;&gt;0),"| colspan="&amp;CHAR(34)&amp;4&amp;CHAR(34)&amp;" align="&amp;CHAR(34)&amp;"center"&amp;CHAR(34)&amp;" | '''"&amp;P53&amp;"'''"&amp;CHAR(13)&amp;"|-"&amp;CHAR(13),"")&amp;IF(L53&gt;1,"| rowspan="&amp;CHAR(34)&amp;L53&amp;CHAR(34)&amp;"| [[Summary:The Lost Metal#"&amp;Q53&amp;"|"&amp;R53&amp;"]] || ",IF(L53=1,"| [[Summary:The Lost Metal#"&amp;Q53&amp;"|"&amp;R53&amp;"]] || ","| "))&amp;"[["&amp;IF(C53="Dalinar Kholin (flashback)","Dalinar Kholin",C53)&amp;"]] "&amp;IF(C53="Dalinar Kholin (flashback)","(flashback)","")&amp;" || "&amp;TEXT(D53,"#,###")&amp;" || "&amp;ROUND(100*H53,2)&amp;"%"</f>
        <v>|-| [[Summary:The Lost Metal#Chapter 51|Chapter 51]] || [[Marasi]]  || 1,541 || 0.99%</v>
      </c>
    </row>
    <row r="54" customFormat="false" ht="15.75" hidden="false" customHeight="false" outlineLevel="0" collapsed="false">
      <c r="A54" s="6" t="n">
        <v>3</v>
      </c>
      <c r="B54" s="6" t="n">
        <v>52</v>
      </c>
      <c r="C54" s="7" t="s">
        <v>66</v>
      </c>
      <c r="D54" s="8" t="n">
        <v>2273</v>
      </c>
      <c r="E54" s="1" t="n">
        <v>53</v>
      </c>
      <c r="F54" s="7" t="n">
        <v>1</v>
      </c>
      <c r="G54" s="9" t="n">
        <f aca="false">F54/SUM(F:F)</f>
        <v>0.0106382978723404</v>
      </c>
      <c r="H54" s="9" t="n">
        <f aca="false">D54/SUM($D:$D)</f>
        <v>0.0145350138443929</v>
      </c>
      <c r="I54" s="8" t="n">
        <f aca="false">IF(B54=B55,0,IF(B54=B53,D54+J53,D54))</f>
        <v>2273</v>
      </c>
      <c r="J54" s="1" t="n">
        <f aca="false">IF(B54=B55,D54+J53,0)</f>
        <v>0</v>
      </c>
      <c r="K54" s="9" t="n">
        <f aca="false">I54/SUM($I:$I)</f>
        <v>0.0145350138443929</v>
      </c>
      <c r="L54" s="1" t="n">
        <f aca="false">IF(B54=B53,0,IF(B54=B55,1+M55,1))</f>
        <v>1</v>
      </c>
      <c r="M54" s="1" t="n">
        <f aca="false">IF(B54=B53,1+M55,0)</f>
        <v>0</v>
      </c>
      <c r="N54" s="1" t="n">
        <f aca="false">IF(A54=A53,0,IF(A54=A55,1+O55,1))</f>
        <v>0</v>
      </c>
      <c r="O54" s="1" t="n">
        <f aca="false">IF(A54=A53,1+O55,0)</f>
        <v>34</v>
      </c>
      <c r="Q54" s="1" t="str">
        <f aca="false">IF(OR(B54="Prologue",B54="Epilogue"),B54,"Chapter "&amp;B54)</f>
        <v>Chapter 52</v>
      </c>
      <c r="R54" s="1" t="str">
        <f aca="false">Q54</f>
        <v>Chapter 52</v>
      </c>
      <c r="S54" s="1" t="str">
        <f aca="false">"|-"&amp;CHAR(13)&amp;IF(AND(P54&lt;&gt;"",N54&lt;&gt;0),"| colspan="&amp;CHAR(34)&amp;4&amp;CHAR(34)&amp;" align="&amp;CHAR(34)&amp;"center"&amp;CHAR(34)&amp;" | '''"&amp;P54&amp;"'''"&amp;CHAR(13)&amp;"|-"&amp;CHAR(13),"")&amp;IF(L54&gt;1,"| rowspan="&amp;CHAR(34)&amp;L54&amp;CHAR(34)&amp;"| [[Summary:The Lost Metal#"&amp;Q54&amp;"|"&amp;R54&amp;"]] || ",IF(L54=1,"| [[Summary:The Lost Metal#"&amp;Q54&amp;"|"&amp;R54&amp;"]] || ","| "))&amp;"[["&amp;IF(C54="Dalinar Kholin (flashback)","Dalinar Kholin",C54)&amp;"]] "&amp;IF(C54="Dalinar Kholin (flashback)","(flashback)","")&amp;" || "&amp;TEXT(D54,"#,###")&amp;" || "&amp;ROUND(100*H54,2)&amp;"%"</f>
        <v>|-| [[Summary:The Lost Metal#Chapter 52|Chapter 52]] || [[Wax]]  || 2,273 || 1.45%</v>
      </c>
    </row>
    <row r="55" customFormat="false" ht="15.75" hidden="false" customHeight="false" outlineLevel="0" collapsed="false">
      <c r="A55" s="6" t="n">
        <v>3</v>
      </c>
      <c r="B55" s="6" t="n">
        <v>53</v>
      </c>
      <c r="C55" s="7" t="s">
        <v>67</v>
      </c>
      <c r="D55" s="8" t="n">
        <v>1857</v>
      </c>
      <c r="E55" s="7" t="n">
        <v>54</v>
      </c>
      <c r="F55" s="7" t="n">
        <v>1</v>
      </c>
      <c r="G55" s="9" t="n">
        <f aca="false">F55/SUM(F:F)</f>
        <v>0.0106382978723404</v>
      </c>
      <c r="H55" s="9" t="n">
        <f aca="false">D55/SUM($D:$D)</f>
        <v>0.0118748441306808</v>
      </c>
      <c r="I55" s="8" t="n">
        <f aca="false">IF(B55=B56,0,IF(B55=B54,D55+J54,D55))</f>
        <v>1857</v>
      </c>
      <c r="J55" s="1" t="n">
        <f aca="false">IF(B55=B56,D55+J54,0)</f>
        <v>0</v>
      </c>
      <c r="K55" s="9" t="n">
        <f aca="false">I55/SUM($I:$I)</f>
        <v>0.0118748441306808</v>
      </c>
      <c r="L55" s="1" t="n">
        <f aca="false">IF(B55=B54,0,IF(B55=B56,1+M56,1))</f>
        <v>1</v>
      </c>
      <c r="M55" s="1" t="n">
        <f aca="false">IF(B55=B54,1+M56,0)</f>
        <v>0</v>
      </c>
      <c r="N55" s="1" t="n">
        <f aca="false">IF(A55=A54,0,IF(A55=A56,1+O56,1))</f>
        <v>0</v>
      </c>
      <c r="O55" s="1" t="n">
        <f aca="false">IF(A55=A54,1+O56,0)</f>
        <v>33</v>
      </c>
      <c r="Q55" s="1" t="str">
        <f aca="false">IF(OR(B55="Prologue",B55="Epilogue"),B55,"Chapter "&amp;B55)</f>
        <v>Chapter 53</v>
      </c>
      <c r="R55" s="1" t="str">
        <f aca="false">Q55</f>
        <v>Chapter 53</v>
      </c>
      <c r="S55" s="1" t="str">
        <f aca="false">"|-"&amp;CHAR(13)&amp;IF(AND(P55&lt;&gt;"",N55&lt;&gt;0),"| colspan="&amp;CHAR(34)&amp;4&amp;CHAR(34)&amp;" align="&amp;CHAR(34)&amp;"center"&amp;CHAR(34)&amp;" | '''"&amp;P55&amp;"'''"&amp;CHAR(13)&amp;"|-"&amp;CHAR(13),"")&amp;IF(L55&gt;1,"| rowspan="&amp;CHAR(34)&amp;L55&amp;CHAR(34)&amp;"| [[Summary:The Lost Metal#"&amp;Q55&amp;"|"&amp;R55&amp;"]] || ",IF(L55=1,"| [[Summary:The Lost Metal#"&amp;Q55&amp;"|"&amp;R55&amp;"]] || ","| "))&amp;"[["&amp;IF(C55="Dalinar Kholin (flashback)","Dalinar Kholin",C55)&amp;"]] "&amp;IF(C55="Dalinar Kholin (flashback)","(flashback)","")&amp;" || "&amp;TEXT(D55,"#,###")&amp;" || "&amp;ROUND(100*H55,2)&amp;"%"</f>
        <v>|-| [[Summary:The Lost Metal#Chapter 53|Chapter 53]] || [[Marasi]]  || 1,857 || 1.19%</v>
      </c>
    </row>
    <row r="56" customFormat="false" ht="15.75" hidden="false" customHeight="false" outlineLevel="0" collapsed="false">
      <c r="A56" s="6" t="n">
        <v>3</v>
      </c>
      <c r="B56" s="6" t="n">
        <v>54</v>
      </c>
      <c r="C56" s="7" t="s">
        <v>67</v>
      </c>
      <c r="D56" s="8" t="n">
        <v>939</v>
      </c>
      <c r="E56" s="1" t="n">
        <v>55</v>
      </c>
      <c r="F56" s="7" t="n">
        <v>1</v>
      </c>
      <c r="G56" s="9" t="n">
        <f aca="false">F56/SUM(F:F)</f>
        <v>0.0106382978723404</v>
      </c>
      <c r="H56" s="9" t="n">
        <f aca="false">D56/SUM($D:$D)</f>
        <v>0.00600456577205671</v>
      </c>
      <c r="I56" s="8" t="n">
        <f aca="false">IF(B56=B57,0,IF(B56=B55,D56+J55,D56))</f>
        <v>939</v>
      </c>
      <c r="J56" s="1" t="n">
        <f aca="false">IF(B56=B57,D56+J55,0)</f>
        <v>0</v>
      </c>
      <c r="K56" s="9" t="n">
        <f aca="false">I56/SUM($I:$I)</f>
        <v>0.00600456577205671</v>
      </c>
      <c r="L56" s="1" t="n">
        <f aca="false">IF(B56=B55,0,IF(B56=B57,1+M57,1))</f>
        <v>1</v>
      </c>
      <c r="M56" s="1" t="n">
        <f aca="false">IF(B56=B55,1+M57,0)</f>
        <v>0</v>
      </c>
      <c r="N56" s="1" t="n">
        <f aca="false">IF(A56=A55,0,IF(A56=A57,1+O57,1))</f>
        <v>0</v>
      </c>
      <c r="O56" s="1" t="n">
        <f aca="false">IF(A56=A55,1+O57,0)</f>
        <v>32</v>
      </c>
      <c r="Q56" s="1" t="str">
        <f aca="false">IF(OR(B56="Prologue",B56="Epilogue"),B56,"Chapter "&amp;B56)</f>
        <v>Chapter 54</v>
      </c>
      <c r="R56" s="1" t="str">
        <f aca="false">Q56</f>
        <v>Chapter 54</v>
      </c>
      <c r="S56" s="1" t="str">
        <f aca="false">"|-"&amp;CHAR(13)&amp;IF(AND(P56&lt;&gt;"",N56&lt;&gt;0),"| colspan="&amp;CHAR(34)&amp;4&amp;CHAR(34)&amp;" align="&amp;CHAR(34)&amp;"center"&amp;CHAR(34)&amp;" | '''"&amp;P56&amp;"'''"&amp;CHAR(13)&amp;"|-"&amp;CHAR(13),"")&amp;IF(L56&gt;1,"| rowspan="&amp;CHAR(34)&amp;L56&amp;CHAR(34)&amp;"| [[Summary:The Lost Metal#"&amp;Q56&amp;"|"&amp;R56&amp;"]] || ",IF(L56=1,"| [[Summary:The Lost Metal#"&amp;Q56&amp;"|"&amp;R56&amp;"]] || ","| "))&amp;"[["&amp;IF(C56="Dalinar Kholin (flashback)","Dalinar Kholin",C56)&amp;"]] "&amp;IF(C56="Dalinar Kholin (flashback)","(flashback)","")&amp;" || "&amp;TEXT(D56,"#,###")&amp;" || "&amp;ROUND(100*H56,2)&amp;"%"</f>
        <v>|-| [[Summary:The Lost Metal#Chapter 54|Chapter 54]] || [[Marasi]]  || 939 || 0.6%</v>
      </c>
    </row>
    <row r="57" customFormat="false" ht="15.75" hidden="false" customHeight="false" outlineLevel="0" collapsed="false">
      <c r="A57" s="6" t="n">
        <v>3</v>
      </c>
      <c r="B57" s="6" t="n">
        <v>55</v>
      </c>
      <c r="C57" s="7" t="s">
        <v>66</v>
      </c>
      <c r="D57" s="8" t="n">
        <v>1034</v>
      </c>
      <c r="E57" s="7" t="n">
        <v>56</v>
      </c>
      <c r="F57" s="7" t="n">
        <v>1</v>
      </c>
      <c r="G57" s="9" t="n">
        <f aca="false">F57/SUM(F:F)</f>
        <v>0.0106382978723404</v>
      </c>
      <c r="H57" s="9" t="n">
        <f aca="false">D57/SUM($D:$D)</f>
        <v>0.00661205645187075</v>
      </c>
      <c r="I57" s="8" t="n">
        <f aca="false">IF(B57=B58,0,IF(B57=B56,D57+J56,D57))</f>
        <v>1034</v>
      </c>
      <c r="J57" s="1" t="n">
        <f aca="false">IF(B57=B58,D57+J56,0)</f>
        <v>0</v>
      </c>
      <c r="K57" s="9" t="n">
        <f aca="false">I57/SUM($I:$I)</f>
        <v>0.00661205645187075</v>
      </c>
      <c r="L57" s="1" t="n">
        <f aca="false">IF(B57=B56,0,IF(B57=B58,1+M58,1))</f>
        <v>1</v>
      </c>
      <c r="M57" s="1" t="n">
        <f aca="false">IF(B57=B56,1+M58,0)</f>
        <v>0</v>
      </c>
      <c r="N57" s="1" t="n">
        <f aca="false">IF(A57=A56,0,IF(A57=A58,1+O58,1))</f>
        <v>0</v>
      </c>
      <c r="O57" s="1" t="n">
        <f aca="false">IF(A57=A56,1+O58,0)</f>
        <v>31</v>
      </c>
      <c r="Q57" s="1" t="str">
        <f aca="false">IF(OR(B57="Prologue",B57="Epilogue"),B57,"Chapter "&amp;B57)</f>
        <v>Chapter 55</v>
      </c>
      <c r="R57" s="1" t="str">
        <f aca="false">Q57</f>
        <v>Chapter 55</v>
      </c>
      <c r="S57" s="1" t="str">
        <f aca="false">"|-"&amp;CHAR(13)&amp;IF(AND(P57&lt;&gt;"",N57&lt;&gt;0),"| colspan="&amp;CHAR(34)&amp;4&amp;CHAR(34)&amp;" align="&amp;CHAR(34)&amp;"center"&amp;CHAR(34)&amp;" | '''"&amp;P57&amp;"'''"&amp;CHAR(13)&amp;"|-"&amp;CHAR(13),"")&amp;IF(L57&gt;1,"| rowspan="&amp;CHAR(34)&amp;L57&amp;CHAR(34)&amp;"| [[Summary:The Lost Metal#"&amp;Q57&amp;"|"&amp;R57&amp;"]] || ",IF(L57=1,"| [[Summary:The Lost Metal#"&amp;Q57&amp;"|"&amp;R57&amp;"]] || ","| "))&amp;"[["&amp;IF(C57="Dalinar Kholin (flashback)","Dalinar Kholin",C57)&amp;"]] "&amp;IF(C57="Dalinar Kholin (flashback)","(flashback)","")&amp;" || "&amp;TEXT(D57,"#,###")&amp;" || "&amp;ROUND(100*H57,2)&amp;"%"</f>
        <v>|-| [[Summary:The Lost Metal#Chapter 55|Chapter 55]] || [[Wax]]  || 1,034 || 0.66%</v>
      </c>
    </row>
    <row r="58" customFormat="false" ht="15.75" hidden="false" customHeight="false" outlineLevel="0" collapsed="false">
      <c r="A58" s="6" t="n">
        <v>3</v>
      </c>
      <c r="B58" s="6" t="n">
        <v>56</v>
      </c>
      <c r="C58" s="7" t="s">
        <v>67</v>
      </c>
      <c r="D58" s="8" t="n">
        <v>2194</v>
      </c>
      <c r="E58" s="1" t="n">
        <v>57</v>
      </c>
      <c r="F58" s="7" t="n">
        <v>1</v>
      </c>
      <c r="G58" s="9" t="n">
        <f aca="false">F58/SUM(F:F)</f>
        <v>0.0106382978723404</v>
      </c>
      <c r="H58" s="9" t="n">
        <f aca="false">D58/SUM($D:$D)</f>
        <v>0.014029837384337</v>
      </c>
      <c r="I58" s="8" t="n">
        <f aca="false">IF(B58=B59,0,IF(B58=B57,D58+J57,D58))</f>
        <v>2194</v>
      </c>
      <c r="J58" s="1" t="n">
        <f aca="false">IF(B58=B59,D58+J57,0)</f>
        <v>0</v>
      </c>
      <c r="K58" s="9" t="n">
        <f aca="false">I58/SUM($I:$I)</f>
        <v>0.014029837384337</v>
      </c>
      <c r="L58" s="1" t="n">
        <f aca="false">IF(B58=B57,0,IF(B58=B59,1+M59,1))</f>
        <v>1</v>
      </c>
      <c r="M58" s="1" t="n">
        <f aca="false">IF(B58=B57,1+M59,0)</f>
        <v>0</v>
      </c>
      <c r="N58" s="1" t="n">
        <f aca="false">IF(A58=A57,0,IF(A58=A59,1+O59,1))</f>
        <v>0</v>
      </c>
      <c r="O58" s="1" t="n">
        <f aca="false">IF(A58=A57,1+O59,0)</f>
        <v>30</v>
      </c>
      <c r="Q58" s="1" t="str">
        <f aca="false">IF(OR(B58="Prologue",B58="Epilogue"),B58,"Chapter "&amp;B58)</f>
        <v>Chapter 56</v>
      </c>
      <c r="R58" s="1" t="str">
        <f aca="false">Q58</f>
        <v>Chapter 56</v>
      </c>
      <c r="S58" s="1" t="str">
        <f aca="false">"|-"&amp;CHAR(13)&amp;IF(AND(P58&lt;&gt;"",N58&lt;&gt;0),"| colspan="&amp;CHAR(34)&amp;4&amp;CHAR(34)&amp;" align="&amp;CHAR(34)&amp;"center"&amp;CHAR(34)&amp;" | '''"&amp;P58&amp;"'''"&amp;CHAR(13)&amp;"|-"&amp;CHAR(13),"")&amp;IF(L58&gt;1,"| rowspan="&amp;CHAR(34)&amp;L58&amp;CHAR(34)&amp;"| [[Summary:The Lost Metal#"&amp;Q58&amp;"|"&amp;R58&amp;"]] || ",IF(L58=1,"| [[Summary:The Lost Metal#"&amp;Q58&amp;"|"&amp;R58&amp;"]] || ","| "))&amp;"[["&amp;IF(C58="Dalinar Kholin (flashback)","Dalinar Kholin",C58)&amp;"]] "&amp;IF(C58="Dalinar Kholin (flashback)","(flashback)","")&amp;" || "&amp;TEXT(D58,"#,###")&amp;" || "&amp;ROUND(100*H58,2)&amp;"%"</f>
        <v>|-| [[Summary:The Lost Metal#Chapter 56|Chapter 56]] || [[Marasi]]  || 2,194 || 1.4%</v>
      </c>
    </row>
    <row r="59" customFormat="false" ht="15.75" hidden="false" customHeight="false" outlineLevel="0" collapsed="false">
      <c r="A59" s="6" t="n">
        <v>3</v>
      </c>
      <c r="B59" s="6" t="n">
        <v>57</v>
      </c>
      <c r="C59" s="7" t="s">
        <v>67</v>
      </c>
      <c r="D59" s="8" t="n">
        <v>1905</v>
      </c>
      <c r="E59" s="7" t="n">
        <v>58</v>
      </c>
      <c r="F59" s="7" t="n">
        <v>1</v>
      </c>
      <c r="G59" s="9" t="n">
        <f aca="false">F59/SUM(F:F)</f>
        <v>0.0106382978723404</v>
      </c>
      <c r="H59" s="9" t="n">
        <f aca="false">D59/SUM($D:$D)</f>
        <v>0.0121817867899553</v>
      </c>
      <c r="I59" s="8" t="n">
        <f aca="false">IF(B59=B60,0,IF(B59=B58,D59+J58,D59))</f>
        <v>1905</v>
      </c>
      <c r="J59" s="1" t="n">
        <f aca="false">IF(B59=B60,D59+J58,0)</f>
        <v>0</v>
      </c>
      <c r="K59" s="9" t="n">
        <f aca="false">I59/SUM($I:$I)</f>
        <v>0.0121817867899553</v>
      </c>
      <c r="L59" s="1" t="n">
        <f aca="false">IF(B59=B58,0,IF(B59=B60,1+M60,1))</f>
        <v>1</v>
      </c>
      <c r="M59" s="1" t="n">
        <f aca="false">IF(B59=B58,1+M60,0)</f>
        <v>0</v>
      </c>
      <c r="N59" s="1" t="n">
        <f aca="false">IF(A59=A58,0,IF(A59=A60,1+O60,1))</f>
        <v>0</v>
      </c>
      <c r="O59" s="1" t="n">
        <f aca="false">IF(A59=A58,1+O60,0)</f>
        <v>29</v>
      </c>
      <c r="Q59" s="1" t="str">
        <f aca="false">IF(OR(B59="Prologue",B59="Epilogue"),B59,"Chapter "&amp;B59)</f>
        <v>Chapter 57</v>
      </c>
      <c r="R59" s="1" t="str">
        <f aca="false">Q59</f>
        <v>Chapter 57</v>
      </c>
      <c r="S59" s="1" t="str">
        <f aca="false">"|-"&amp;CHAR(13)&amp;IF(AND(P59&lt;&gt;"",N59&lt;&gt;0),"| colspan="&amp;CHAR(34)&amp;4&amp;CHAR(34)&amp;" align="&amp;CHAR(34)&amp;"center"&amp;CHAR(34)&amp;" | '''"&amp;P59&amp;"'''"&amp;CHAR(13)&amp;"|-"&amp;CHAR(13),"")&amp;IF(L59&gt;1,"| rowspan="&amp;CHAR(34)&amp;L59&amp;CHAR(34)&amp;"| [[Summary:The Lost Metal#"&amp;Q59&amp;"|"&amp;R59&amp;"]] || ",IF(L59=1,"| [[Summary:The Lost Metal#"&amp;Q59&amp;"|"&amp;R59&amp;"]] || ","| "))&amp;"[["&amp;IF(C59="Dalinar Kholin (flashback)","Dalinar Kholin",C59)&amp;"]] "&amp;IF(C59="Dalinar Kholin (flashback)","(flashback)","")&amp;" || "&amp;TEXT(D59,"#,###")&amp;" || "&amp;ROUND(100*H59,2)&amp;"%"</f>
        <v>|-| [[Summary:The Lost Metal#Chapter 57|Chapter 57]] || [[Marasi]]  || 1,905 || 1.22%</v>
      </c>
    </row>
    <row r="60" customFormat="false" ht="15.75" hidden="false" customHeight="false" outlineLevel="0" collapsed="false">
      <c r="A60" s="6" t="n">
        <v>3</v>
      </c>
      <c r="B60" s="6" t="n">
        <v>58</v>
      </c>
      <c r="C60" s="7" t="s">
        <v>68</v>
      </c>
      <c r="D60" s="8" t="n">
        <v>3608</v>
      </c>
      <c r="E60" s="1" t="n">
        <v>59</v>
      </c>
      <c r="F60" s="7" t="n">
        <v>1</v>
      </c>
      <c r="G60" s="9" t="n">
        <f aca="false">F60/SUM(F:F)</f>
        <v>0.0106382978723404</v>
      </c>
      <c r="H60" s="9" t="n">
        <f aca="false">D60/SUM($D:$D)</f>
        <v>0.0230718565554639</v>
      </c>
      <c r="I60" s="8" t="n">
        <f aca="false">IF(B60=B61,0,IF(B60=B59,D60+J59,D60))</f>
        <v>3608</v>
      </c>
      <c r="J60" s="1" t="n">
        <f aca="false">IF(B60=B61,D60+J59,0)</f>
        <v>0</v>
      </c>
      <c r="K60" s="9" t="n">
        <f aca="false">I60/SUM($I:$I)</f>
        <v>0.0230718565554639</v>
      </c>
      <c r="L60" s="1" t="n">
        <f aca="false">IF(B60=B59,0,IF(B60=B61,1+M61,1))</f>
        <v>1</v>
      </c>
      <c r="M60" s="1" t="n">
        <f aca="false">IF(B60=B59,1+M61,0)</f>
        <v>0</v>
      </c>
      <c r="N60" s="1" t="n">
        <f aca="false">IF(A60=A59,0,IF(A60=A61,1+O61,1))</f>
        <v>0</v>
      </c>
      <c r="O60" s="1" t="n">
        <f aca="false">IF(A60=A59,1+O61,0)</f>
        <v>28</v>
      </c>
      <c r="Q60" s="1" t="str">
        <f aca="false">IF(OR(B60="Prologue",B60="Epilogue"),B60,"Chapter "&amp;B60)</f>
        <v>Chapter 58</v>
      </c>
      <c r="R60" s="1" t="str">
        <f aca="false">Q60</f>
        <v>Chapter 58</v>
      </c>
      <c r="S60" s="1" t="str">
        <f aca="false">"|-"&amp;CHAR(13)&amp;IF(AND(P60&lt;&gt;"",N60&lt;&gt;0),"| colspan="&amp;CHAR(34)&amp;4&amp;CHAR(34)&amp;" align="&amp;CHAR(34)&amp;"center"&amp;CHAR(34)&amp;" | '''"&amp;P60&amp;"'''"&amp;CHAR(13)&amp;"|-"&amp;CHAR(13),"")&amp;IF(L60&gt;1,"| rowspan="&amp;CHAR(34)&amp;L60&amp;CHAR(34)&amp;"| [[Summary:The Lost Metal#"&amp;Q60&amp;"|"&amp;R60&amp;"]] || ",IF(L60=1,"| [[Summary:The Lost Metal#"&amp;Q60&amp;"|"&amp;R60&amp;"]] || ","| "))&amp;"[["&amp;IF(C60="Dalinar Kholin (flashback)","Dalinar Kholin",C60)&amp;"]] "&amp;IF(C60="Dalinar Kholin (flashback)","(flashback)","")&amp;" || "&amp;TEXT(D60,"#,###")&amp;" || "&amp;ROUND(100*H60,2)&amp;"%"</f>
        <v>|-| [[Summary:The Lost Metal#Chapter 58|Chapter 58]] || [[Wayne]]  || 3,608 || 2.31%</v>
      </c>
    </row>
    <row r="61" customFormat="false" ht="15.75" hidden="false" customHeight="false" outlineLevel="0" collapsed="false">
      <c r="A61" s="6" t="n">
        <v>3</v>
      </c>
      <c r="B61" s="6" t="n">
        <v>59</v>
      </c>
      <c r="C61" s="7" t="s">
        <v>67</v>
      </c>
      <c r="D61" s="8" t="n">
        <v>2439</v>
      </c>
      <c r="E61" s="7" t="n">
        <v>60</v>
      </c>
      <c r="F61" s="7" t="n">
        <v>1</v>
      </c>
      <c r="G61" s="9" t="n">
        <f aca="false">F61/SUM(F:F)</f>
        <v>0.0106382978723404</v>
      </c>
      <c r="H61" s="9" t="n">
        <f aca="false">D61/SUM($D:$D)</f>
        <v>0.0155965238743837</v>
      </c>
      <c r="I61" s="8" t="n">
        <f aca="false">IF(B61=B62,0,IF(B61=B60,D61+J60,D61))</f>
        <v>2439</v>
      </c>
      <c r="J61" s="1" t="n">
        <f aca="false">IF(B61=B62,D61+J60,0)</f>
        <v>0</v>
      </c>
      <c r="K61" s="9" t="n">
        <f aca="false">I61/SUM($I:$I)</f>
        <v>0.0155965238743837</v>
      </c>
      <c r="L61" s="1" t="n">
        <f aca="false">IF(B61=B60,0,IF(B61=B62,1+M62,1))</f>
        <v>1</v>
      </c>
      <c r="M61" s="1" t="n">
        <f aca="false">IF(B61=B60,1+M62,0)</f>
        <v>0</v>
      </c>
      <c r="N61" s="1" t="n">
        <f aca="false">IF(A61=A60,0,IF(A61=A62,1+O62,1))</f>
        <v>0</v>
      </c>
      <c r="O61" s="1" t="n">
        <f aca="false">IF(A61=A60,1+O62,0)</f>
        <v>27</v>
      </c>
      <c r="Q61" s="1" t="str">
        <f aca="false">IF(OR(B61="Prologue",B61="Epilogue"),B61,"Chapter "&amp;B61)</f>
        <v>Chapter 59</v>
      </c>
      <c r="R61" s="1" t="str">
        <f aca="false">Q61</f>
        <v>Chapter 59</v>
      </c>
      <c r="S61" s="1" t="str">
        <f aca="false">"|-"&amp;CHAR(13)&amp;IF(AND(P61&lt;&gt;"",N61&lt;&gt;0),"| colspan="&amp;CHAR(34)&amp;4&amp;CHAR(34)&amp;" align="&amp;CHAR(34)&amp;"center"&amp;CHAR(34)&amp;" | '''"&amp;P61&amp;"'''"&amp;CHAR(13)&amp;"|-"&amp;CHAR(13),"")&amp;IF(L61&gt;1,"| rowspan="&amp;CHAR(34)&amp;L61&amp;CHAR(34)&amp;"| [[Summary:The Lost Metal#"&amp;Q61&amp;"|"&amp;R61&amp;"]] || ",IF(L61=1,"| [[Summary:The Lost Metal#"&amp;Q61&amp;"|"&amp;R61&amp;"]] || ","| "))&amp;"[["&amp;IF(C61="Dalinar Kholin (flashback)","Dalinar Kholin",C61)&amp;"]] "&amp;IF(C61="Dalinar Kholin (flashback)","(flashback)","")&amp;" || "&amp;TEXT(D61,"#,###")&amp;" || "&amp;ROUND(100*H61,2)&amp;"%"</f>
        <v>|-| [[Summary:The Lost Metal#Chapter 59|Chapter 59]] || [[Marasi]]  || 2,439 || 1.56%</v>
      </c>
    </row>
    <row r="62" customFormat="false" ht="15.75" hidden="false" customHeight="false" outlineLevel="0" collapsed="false">
      <c r="A62" s="6" t="n">
        <v>3</v>
      </c>
      <c r="B62" s="6" t="n">
        <v>60</v>
      </c>
      <c r="C62" s="7" t="s">
        <v>67</v>
      </c>
      <c r="D62" s="8" t="n">
        <v>1153</v>
      </c>
      <c r="E62" s="1" t="n">
        <v>61</v>
      </c>
      <c r="F62" s="7" t="n">
        <v>1</v>
      </c>
      <c r="G62" s="9" t="n">
        <f aca="false">F62/SUM(F:F)</f>
        <v>0.0106382978723404</v>
      </c>
      <c r="H62" s="9" t="n">
        <f aca="false">D62/SUM($D:$D)</f>
        <v>0.00737301846132203</v>
      </c>
      <c r="I62" s="8" t="n">
        <f aca="false">IF(B62=B63,0,IF(B62=B61,D62+J61,D62))</f>
        <v>1153</v>
      </c>
      <c r="J62" s="1" t="n">
        <f aca="false">IF(B62=B63,D62+J61,0)</f>
        <v>0</v>
      </c>
      <c r="K62" s="9" t="n">
        <f aca="false">I62/SUM($I:$I)</f>
        <v>0.00737301846132203</v>
      </c>
      <c r="L62" s="1" t="n">
        <f aca="false">IF(B62=B61,0,IF(B62=B63,1+M63,1))</f>
        <v>1</v>
      </c>
      <c r="M62" s="1" t="n">
        <f aca="false">IF(B62=B61,1+M63,0)</f>
        <v>0</v>
      </c>
      <c r="N62" s="1" t="n">
        <f aca="false">IF(A62=A61,0,IF(A62=A63,1+O63,1))</f>
        <v>0</v>
      </c>
      <c r="O62" s="1" t="n">
        <f aca="false">IF(A62=A61,1+O63,0)</f>
        <v>26</v>
      </c>
      <c r="Q62" s="1" t="str">
        <f aca="false">IF(OR(B62="Prologue",B62="Epilogue"),B62,"Chapter "&amp;B62)</f>
        <v>Chapter 60</v>
      </c>
      <c r="R62" s="1" t="str">
        <f aca="false">Q62</f>
        <v>Chapter 60</v>
      </c>
      <c r="S62" s="1" t="str">
        <f aca="false">"|-"&amp;CHAR(13)&amp;IF(AND(P62&lt;&gt;"",N62&lt;&gt;0),"| colspan="&amp;CHAR(34)&amp;4&amp;CHAR(34)&amp;" align="&amp;CHAR(34)&amp;"center"&amp;CHAR(34)&amp;" | '''"&amp;P62&amp;"'''"&amp;CHAR(13)&amp;"|-"&amp;CHAR(13),"")&amp;IF(L62&gt;1,"| rowspan="&amp;CHAR(34)&amp;L62&amp;CHAR(34)&amp;"| [[Summary:The Lost Metal#"&amp;Q62&amp;"|"&amp;R62&amp;"]] || ",IF(L62=1,"| [[Summary:The Lost Metal#"&amp;Q62&amp;"|"&amp;R62&amp;"]] || ","| "))&amp;"[["&amp;IF(C62="Dalinar Kholin (flashback)","Dalinar Kholin",C62)&amp;"]] "&amp;IF(C62="Dalinar Kholin (flashback)","(flashback)","")&amp;" || "&amp;TEXT(D62,"#,###")&amp;" || "&amp;ROUND(100*H62,2)&amp;"%"</f>
        <v>|-| [[Summary:The Lost Metal#Chapter 60|Chapter 60]] || [[Marasi]]  || 1,153 || 0.74%</v>
      </c>
    </row>
    <row r="63" customFormat="false" ht="15.75" hidden="false" customHeight="false" outlineLevel="0" collapsed="false">
      <c r="A63" s="6" t="n">
        <v>3</v>
      </c>
      <c r="B63" s="6" t="n">
        <v>61</v>
      </c>
      <c r="C63" s="7" t="s">
        <v>66</v>
      </c>
      <c r="D63" s="8" t="n">
        <v>1645</v>
      </c>
      <c r="E63" s="7" t="n">
        <v>62</v>
      </c>
      <c r="F63" s="7" t="n">
        <v>1</v>
      </c>
      <c r="G63" s="9" t="n">
        <f aca="false">F63/SUM(F:F)</f>
        <v>0.0106382978723404</v>
      </c>
      <c r="H63" s="9" t="n">
        <f aca="false">D63/SUM($D:$D)</f>
        <v>0.0105191807188853</v>
      </c>
      <c r="I63" s="8" t="n">
        <f aca="false">IF(B63=B64,0,IF(B63=B62,D63+J62,D63))</f>
        <v>1645</v>
      </c>
      <c r="J63" s="1" t="n">
        <f aca="false">IF(B63=B64,D63+J62,0)</f>
        <v>0</v>
      </c>
      <c r="K63" s="9" t="n">
        <f aca="false">I63/SUM($I:$I)</f>
        <v>0.0105191807188853</v>
      </c>
      <c r="L63" s="1" t="n">
        <f aca="false">IF(B63=B62,0,IF(B63=B64,1+M64,1))</f>
        <v>1</v>
      </c>
      <c r="M63" s="1" t="n">
        <f aca="false">IF(B63=B62,1+M64,0)</f>
        <v>0</v>
      </c>
      <c r="N63" s="1" t="n">
        <f aca="false">IF(A63=A62,0,IF(A63=A64,1+O64,1))</f>
        <v>0</v>
      </c>
      <c r="O63" s="1" t="n">
        <f aca="false">IF(A63=A62,1+O64,0)</f>
        <v>25</v>
      </c>
      <c r="Q63" s="1" t="str">
        <f aca="false">IF(OR(B63="Prologue",B63="Epilogue"),B63,"Chapter "&amp;B63)</f>
        <v>Chapter 61</v>
      </c>
      <c r="R63" s="1" t="str">
        <f aca="false">Q63</f>
        <v>Chapter 61</v>
      </c>
      <c r="S63" s="1" t="str">
        <f aca="false">"|-"&amp;CHAR(13)&amp;IF(AND(P63&lt;&gt;"",N63&lt;&gt;0),"| colspan="&amp;CHAR(34)&amp;4&amp;CHAR(34)&amp;" align="&amp;CHAR(34)&amp;"center"&amp;CHAR(34)&amp;" | '''"&amp;P63&amp;"'''"&amp;CHAR(13)&amp;"|-"&amp;CHAR(13),"")&amp;IF(L63&gt;1,"| rowspan="&amp;CHAR(34)&amp;L63&amp;CHAR(34)&amp;"| [[Summary:The Lost Metal#"&amp;Q63&amp;"|"&amp;R63&amp;"]] || ",IF(L63=1,"| [[Summary:The Lost Metal#"&amp;Q63&amp;"|"&amp;R63&amp;"]] || ","| "))&amp;"[["&amp;IF(C63="Dalinar Kholin (flashback)","Dalinar Kholin",C63)&amp;"]] "&amp;IF(C63="Dalinar Kholin (flashback)","(flashback)","")&amp;" || "&amp;TEXT(D63,"#,###")&amp;" || "&amp;ROUND(100*H63,2)&amp;"%"</f>
        <v>|-| [[Summary:The Lost Metal#Chapter 61|Chapter 61]] || [[Wax]]  || 1,645 || 1.05%</v>
      </c>
    </row>
    <row r="64" customFormat="false" ht="15.75" hidden="false" customHeight="false" outlineLevel="0" collapsed="false">
      <c r="A64" s="6" t="n">
        <v>3</v>
      </c>
      <c r="B64" s="6" t="n">
        <v>62</v>
      </c>
      <c r="C64" s="7" t="s">
        <v>66</v>
      </c>
      <c r="D64" s="8" t="n">
        <v>1537</v>
      </c>
      <c r="E64" s="1" t="n">
        <v>63</v>
      </c>
      <c r="F64" s="7" t="n">
        <v>1</v>
      </c>
      <c r="G64" s="9" t="n">
        <f aca="false">F64/SUM(F:F)</f>
        <v>0.0106382978723404</v>
      </c>
      <c r="H64" s="9" t="n">
        <f aca="false">D64/SUM($D:$D)</f>
        <v>0.00982855973551774</v>
      </c>
      <c r="I64" s="8" t="n">
        <f aca="false">IF(B64=B65,0,IF(B64=B63,D64+J63,D64))</f>
        <v>1537</v>
      </c>
      <c r="J64" s="1" t="n">
        <f aca="false">IF(B64=B65,D64+J63,0)</f>
        <v>0</v>
      </c>
      <c r="K64" s="9" t="n">
        <f aca="false">I64/SUM($I:$I)</f>
        <v>0.00982855973551774</v>
      </c>
      <c r="L64" s="1" t="n">
        <f aca="false">IF(B64=B63,0,IF(B64=B65,1+M65,1))</f>
        <v>1</v>
      </c>
      <c r="M64" s="1" t="n">
        <f aca="false">IF(B64=B63,1+M65,0)</f>
        <v>0</v>
      </c>
      <c r="N64" s="1" t="n">
        <f aca="false">IF(A64=A63,0,IF(A64=A65,1+O65,1))</f>
        <v>0</v>
      </c>
      <c r="O64" s="1" t="n">
        <f aca="false">IF(A64=A63,1+O65,0)</f>
        <v>24</v>
      </c>
      <c r="Q64" s="1" t="str">
        <f aca="false">IF(OR(B64="Prologue",B64="Epilogue"),B64,"Chapter "&amp;B64)</f>
        <v>Chapter 62</v>
      </c>
      <c r="R64" s="1" t="str">
        <f aca="false">Q64</f>
        <v>Chapter 62</v>
      </c>
      <c r="S64" s="1" t="str">
        <f aca="false">"|-"&amp;CHAR(13)&amp;IF(AND(P64&lt;&gt;"",N64&lt;&gt;0),"| colspan="&amp;CHAR(34)&amp;4&amp;CHAR(34)&amp;" align="&amp;CHAR(34)&amp;"center"&amp;CHAR(34)&amp;" | '''"&amp;P64&amp;"'''"&amp;CHAR(13)&amp;"|-"&amp;CHAR(13),"")&amp;IF(L64&gt;1,"| rowspan="&amp;CHAR(34)&amp;L64&amp;CHAR(34)&amp;"| [[Summary:The Lost Metal#"&amp;Q64&amp;"|"&amp;R64&amp;"]] || ",IF(L64=1,"| [[Summary:The Lost Metal#"&amp;Q64&amp;"|"&amp;R64&amp;"]] || ","| "))&amp;"[["&amp;IF(C64="Dalinar Kholin (flashback)","Dalinar Kholin",C64)&amp;"]] "&amp;IF(C64="Dalinar Kholin (flashback)","(flashback)","")&amp;" || "&amp;TEXT(D64,"#,###")&amp;" || "&amp;ROUND(100*H64,2)&amp;"%"</f>
        <v>|-| [[Summary:The Lost Metal#Chapter 62|Chapter 62]] || [[Wax]]  || 1,537 || 0.98%</v>
      </c>
    </row>
    <row r="65" customFormat="false" ht="15.75" hidden="false" customHeight="false" outlineLevel="0" collapsed="false">
      <c r="A65" s="6" t="n">
        <v>3</v>
      </c>
      <c r="B65" s="6" t="n">
        <v>63</v>
      </c>
      <c r="C65" s="7" t="s">
        <v>68</v>
      </c>
      <c r="D65" s="8" t="n">
        <v>861</v>
      </c>
      <c r="E65" s="7" t="n">
        <v>64</v>
      </c>
      <c r="F65" s="7" t="n">
        <v>1</v>
      </c>
      <c r="G65" s="9" t="n">
        <f aca="false">F65/SUM(F:F)</f>
        <v>0.0106382978723404</v>
      </c>
      <c r="H65" s="9" t="n">
        <f aca="false">D65/SUM($D:$D)</f>
        <v>0.0055057839507357</v>
      </c>
      <c r="I65" s="8" t="n">
        <f aca="false">IF(B65=B66,0,IF(B65=B64,D65+J64,D65))</f>
        <v>861</v>
      </c>
      <c r="J65" s="1" t="n">
        <f aca="false">IF(B65=B66,D65+J64,0)</f>
        <v>0</v>
      </c>
      <c r="K65" s="9" t="n">
        <f aca="false">I65/SUM($I:$I)</f>
        <v>0.0055057839507357</v>
      </c>
      <c r="L65" s="1" t="n">
        <f aca="false">IF(B65=B64,0,IF(B65=B66,1+M66,1))</f>
        <v>1</v>
      </c>
      <c r="M65" s="1" t="n">
        <f aca="false">IF(B65=B64,1+M66,0)</f>
        <v>0</v>
      </c>
      <c r="N65" s="1" t="n">
        <f aca="false">IF(A65=A64,0,IF(A65=A66,1+O66,1))</f>
        <v>0</v>
      </c>
      <c r="O65" s="1" t="n">
        <f aca="false">IF(A65=A64,1+O66,0)</f>
        <v>23</v>
      </c>
      <c r="Q65" s="1" t="str">
        <f aca="false">IF(OR(B65="Prologue",B65="Epilogue"),B65,"Chapter "&amp;B65)</f>
        <v>Chapter 63</v>
      </c>
      <c r="R65" s="1" t="str">
        <f aca="false">Q65</f>
        <v>Chapter 63</v>
      </c>
      <c r="S65" s="1" t="str">
        <f aca="false">"|-"&amp;CHAR(13)&amp;IF(AND(P65&lt;&gt;"",N65&lt;&gt;0),"| colspan="&amp;CHAR(34)&amp;4&amp;CHAR(34)&amp;" align="&amp;CHAR(34)&amp;"center"&amp;CHAR(34)&amp;" | '''"&amp;P65&amp;"'''"&amp;CHAR(13)&amp;"|-"&amp;CHAR(13),"")&amp;IF(L65&gt;1,"| rowspan="&amp;CHAR(34)&amp;L65&amp;CHAR(34)&amp;"| [[Summary:The Lost Metal#"&amp;Q65&amp;"|"&amp;R65&amp;"]] || ",IF(L65=1,"| [[Summary:The Lost Metal#"&amp;Q65&amp;"|"&amp;R65&amp;"]] || ","| "))&amp;"[["&amp;IF(C65="Dalinar Kholin (flashback)","Dalinar Kholin",C65)&amp;"]] "&amp;IF(C65="Dalinar Kholin (flashback)","(flashback)","")&amp;" || "&amp;TEXT(D65,"#,###")&amp;" || "&amp;ROUND(100*H65,2)&amp;"%"</f>
        <v>|-| [[Summary:The Lost Metal#Chapter 63|Chapter 63]] || [[Wayne]]  || 861 || 0.55%</v>
      </c>
    </row>
    <row r="66" customFormat="false" ht="15.75" hidden="false" customHeight="false" outlineLevel="0" collapsed="false">
      <c r="A66" s="6" t="n">
        <v>3</v>
      </c>
      <c r="B66" s="6" t="n">
        <v>64</v>
      </c>
      <c r="C66" s="7" t="s">
        <v>67</v>
      </c>
      <c r="D66" s="8" t="n">
        <v>445</v>
      </c>
      <c r="E66" s="1" t="n">
        <v>65</v>
      </c>
      <c r="F66" s="7" t="n">
        <v>1</v>
      </c>
      <c r="G66" s="9" t="n">
        <f aca="false">F66/SUM(F:F)</f>
        <v>0.0106382978723404</v>
      </c>
      <c r="H66" s="9" t="n">
        <f aca="false">D66/SUM($D:$D)</f>
        <v>0.00284561423702368</v>
      </c>
      <c r="I66" s="8" t="n">
        <f aca="false">IF(B66=B67,0,IF(B66=B65,D66+J65,D66))</f>
        <v>445</v>
      </c>
      <c r="J66" s="1" t="n">
        <f aca="false">IF(B66=B67,D66+J65,0)</f>
        <v>0</v>
      </c>
      <c r="K66" s="9" t="n">
        <f aca="false">I66/SUM($I:$I)</f>
        <v>0.00284561423702368</v>
      </c>
      <c r="L66" s="1" t="n">
        <f aca="false">IF(B66=B65,0,IF(B66=B67,1+M67,1))</f>
        <v>1</v>
      </c>
      <c r="M66" s="1" t="n">
        <f aca="false">IF(B66=B65,1+M67,0)</f>
        <v>0</v>
      </c>
      <c r="N66" s="1" t="n">
        <f aca="false">IF(A66=A65,0,IF(A66=A67,1+O67,1))</f>
        <v>0</v>
      </c>
      <c r="O66" s="1" t="n">
        <f aca="false">IF(A66=A65,1+O67,0)</f>
        <v>22</v>
      </c>
      <c r="Q66" s="1" t="str">
        <f aca="false">IF(OR(B66="Prologue",B66="Epilogue"),B66,"Chapter "&amp;B66)</f>
        <v>Chapter 64</v>
      </c>
      <c r="R66" s="1" t="str">
        <f aca="false">Q66</f>
        <v>Chapter 64</v>
      </c>
      <c r="S66" s="1" t="str">
        <f aca="false">"|-"&amp;CHAR(13)&amp;IF(AND(P66&lt;&gt;"",N66&lt;&gt;0),"| colspan="&amp;CHAR(34)&amp;4&amp;CHAR(34)&amp;" align="&amp;CHAR(34)&amp;"center"&amp;CHAR(34)&amp;" | '''"&amp;P66&amp;"'''"&amp;CHAR(13)&amp;"|-"&amp;CHAR(13),"")&amp;IF(L66&gt;1,"| rowspan="&amp;CHAR(34)&amp;L66&amp;CHAR(34)&amp;"| [[Summary:The Lost Metal#"&amp;Q66&amp;"|"&amp;R66&amp;"]] || ",IF(L66=1,"| [[Summary:The Lost Metal#"&amp;Q66&amp;"|"&amp;R66&amp;"]] || ","| "))&amp;"[["&amp;IF(C66="Dalinar Kholin (flashback)","Dalinar Kholin",C66)&amp;"]] "&amp;IF(C66="Dalinar Kholin (flashback)","(flashback)","")&amp;" || "&amp;TEXT(D66,"#,###")&amp;" || "&amp;ROUND(100*H66,2)&amp;"%"</f>
        <v>|-| [[Summary:The Lost Metal#Chapter 64|Chapter 64]] || [[Marasi]]  || 445 || 0.28%</v>
      </c>
    </row>
    <row r="67" customFormat="false" ht="15.75" hidden="false" customHeight="false" outlineLevel="0" collapsed="false">
      <c r="A67" s="6" t="n">
        <v>3</v>
      </c>
      <c r="B67" s="6" t="n">
        <v>65</v>
      </c>
      <c r="C67" s="7" t="s">
        <v>68</v>
      </c>
      <c r="D67" s="8" t="n">
        <v>616</v>
      </c>
      <c r="E67" s="7" t="n">
        <v>66</v>
      </c>
      <c r="F67" s="7" t="n">
        <v>1</v>
      </c>
      <c r="G67" s="9" t="n">
        <f aca="false">F67/SUM(F:F)</f>
        <v>0.0106382978723404</v>
      </c>
      <c r="H67" s="9" t="n">
        <f aca="false">D67/SUM($D:$D)</f>
        <v>0.00393909746068896</v>
      </c>
      <c r="I67" s="1" t="n">
        <f aca="false">IF(B67=B68,0,IF(B67=B66,D67+J66,D67))</f>
        <v>0</v>
      </c>
      <c r="J67" s="8" t="n">
        <f aca="false">IF(B67=B68,D67+J66,0)</f>
        <v>616</v>
      </c>
      <c r="K67" s="9" t="n">
        <f aca="false">I67/SUM($I:$I)</f>
        <v>0</v>
      </c>
      <c r="L67" s="1" t="n">
        <f aca="false">IF(B67=B66,0,IF(B67=B68,1+M68,1))</f>
        <v>7</v>
      </c>
      <c r="M67" s="1" t="n">
        <f aca="false">IF(B67=B66,1+M68,0)</f>
        <v>0</v>
      </c>
      <c r="N67" s="1" t="n">
        <f aca="false">IF(A67=A66,0,IF(A67=A68,1+O68,1))</f>
        <v>0</v>
      </c>
      <c r="O67" s="1" t="n">
        <f aca="false">IF(A67=A66,1+O68,0)</f>
        <v>21</v>
      </c>
      <c r="Q67" s="1" t="str">
        <f aca="false">IF(OR(B67="Prologue",B67="Epilogue"),B67,"Chapter "&amp;B67)</f>
        <v>Chapter 65</v>
      </c>
      <c r="R67" s="1" t="str">
        <f aca="false">Q67</f>
        <v>Chapter 65</v>
      </c>
      <c r="S67" s="1" t="str">
        <f aca="false">"|-"&amp;CHAR(13)&amp;IF(AND(P67&lt;&gt;"",N67&lt;&gt;0),"| colspan="&amp;CHAR(34)&amp;4&amp;CHAR(34)&amp;" align="&amp;CHAR(34)&amp;"center"&amp;CHAR(34)&amp;" | '''"&amp;P67&amp;"'''"&amp;CHAR(13)&amp;"|-"&amp;CHAR(13),"")&amp;IF(L67&gt;1,"| rowspan="&amp;CHAR(34)&amp;L67&amp;CHAR(34)&amp;"| [[Summary:The Lost Metal#"&amp;Q67&amp;"|"&amp;R67&amp;"]] || ",IF(L67=1,"| [[Summary:The Lost Metal#"&amp;Q67&amp;"|"&amp;R67&amp;"]] || ","| "))&amp;"[["&amp;IF(C67="Dalinar Kholin (flashback)","Dalinar Kholin",C67)&amp;"]] "&amp;IF(C67="Dalinar Kholin (flashback)","(flashback)","")&amp;" || "&amp;TEXT(D67,"#,###")&amp;" || "&amp;ROUND(100*H67,2)&amp;"%"</f>
        <v>|-| rowspan="7"| [[Summary:The Lost Metal#Chapter 65|Chapter 65]] || [[Wayne]]  || 616 || 0.39%</v>
      </c>
    </row>
    <row r="68" customFormat="false" ht="15.75" hidden="false" customHeight="false" outlineLevel="0" collapsed="false">
      <c r="A68" s="6" t="n">
        <v>3</v>
      </c>
      <c r="B68" s="6" t="n">
        <v>65</v>
      </c>
      <c r="C68" s="7" t="s">
        <v>66</v>
      </c>
      <c r="D68" s="8" t="n">
        <v>492</v>
      </c>
      <c r="E68" s="1" t="n">
        <v>67</v>
      </c>
      <c r="F68" s="7" t="n">
        <v>1</v>
      </c>
      <c r="G68" s="9" t="n">
        <f aca="false">F68/SUM(F:F)</f>
        <v>0.0106382978723404</v>
      </c>
      <c r="H68" s="9" t="n">
        <f aca="false">D68/SUM($D:$D)</f>
        <v>0.00314616225756326</v>
      </c>
      <c r="I68" s="1" t="n">
        <f aca="false">IF(B68=B69,0,IF(B68=B67,D68+J67,D68))</f>
        <v>0</v>
      </c>
      <c r="J68" s="8" t="n">
        <f aca="false">IF(B68=B69,D68+J67,0)</f>
        <v>1108</v>
      </c>
      <c r="K68" s="9" t="n">
        <f aca="false">I68/SUM($I:$I)</f>
        <v>0</v>
      </c>
      <c r="L68" s="1" t="n">
        <f aca="false">IF(B68=B67,0,IF(B68=B69,1+M69,1))</f>
        <v>0</v>
      </c>
      <c r="M68" s="1" t="n">
        <f aca="false">IF(B68=B67,1+M69,0)</f>
        <v>6</v>
      </c>
      <c r="N68" s="1" t="n">
        <f aca="false">IF(A68=A67,0,IF(A68=A69,1+O69,1))</f>
        <v>0</v>
      </c>
      <c r="O68" s="1" t="n">
        <f aca="false">IF(A68=A67,1+O69,0)</f>
        <v>20</v>
      </c>
      <c r="Q68" s="1" t="str">
        <f aca="false">IF(OR(B68="Prologue",B68="Epilogue"),B68,"Chapter "&amp;B68)</f>
        <v>Chapter 65</v>
      </c>
      <c r="R68" s="1" t="str">
        <f aca="false">Q68</f>
        <v>Chapter 65</v>
      </c>
      <c r="S68" s="1" t="str">
        <f aca="false">"|-"&amp;CHAR(13)&amp;IF(AND(P68&lt;&gt;"",N68&lt;&gt;0),"| colspan="&amp;CHAR(34)&amp;4&amp;CHAR(34)&amp;" align="&amp;CHAR(34)&amp;"center"&amp;CHAR(34)&amp;" | '''"&amp;P68&amp;"'''"&amp;CHAR(13)&amp;"|-"&amp;CHAR(13),"")&amp;IF(L68&gt;1,"| rowspan="&amp;CHAR(34)&amp;L68&amp;CHAR(34)&amp;"| [[Summary:The Lost Metal#"&amp;Q68&amp;"|"&amp;R68&amp;"]] || ",IF(L68=1,"| [[Summary:The Lost Metal#"&amp;Q68&amp;"|"&amp;R68&amp;"]] || ","| "))&amp;"[["&amp;IF(C68="Dalinar Kholin (flashback)","Dalinar Kholin",C68)&amp;"]] "&amp;IF(C68="Dalinar Kholin (flashback)","(flashback)","")&amp;" || "&amp;TEXT(D68,"#,###")&amp;" || "&amp;ROUND(100*H68,2)&amp;"%"</f>
        <v>|-| [[Wax]]  || 492 || 0.31%</v>
      </c>
    </row>
    <row r="69" customFormat="false" ht="15.75" hidden="false" customHeight="false" outlineLevel="0" collapsed="false">
      <c r="A69" s="6" t="n">
        <v>3</v>
      </c>
      <c r="B69" s="6" t="n">
        <v>65</v>
      </c>
      <c r="C69" s="7" t="s">
        <v>68</v>
      </c>
      <c r="D69" s="8" t="n">
        <v>583</v>
      </c>
      <c r="E69" s="7" t="n">
        <v>68</v>
      </c>
      <c r="F69" s="7" t="n">
        <v>1</v>
      </c>
      <c r="G69" s="9" t="n">
        <f aca="false">F69/SUM(F:F)</f>
        <v>0.0106382978723404</v>
      </c>
      <c r="H69" s="9" t="n">
        <f aca="false">D69/SUM($D:$D)</f>
        <v>0.00372807438243776</v>
      </c>
      <c r="I69" s="1" t="n">
        <f aca="false">IF(B69=B70,0,IF(B69=B68,D69+J68,D69))</f>
        <v>0</v>
      </c>
      <c r="J69" s="8" t="n">
        <f aca="false">IF(B69=B70,D69+J68,0)</f>
        <v>1691</v>
      </c>
      <c r="K69" s="9" t="n">
        <f aca="false">I69/SUM($I:$I)</f>
        <v>0</v>
      </c>
      <c r="L69" s="1" t="n">
        <f aca="false">IF(B69=B68,0,IF(B69=B70,1+M70,1))</f>
        <v>0</v>
      </c>
      <c r="M69" s="1" t="n">
        <f aca="false">IF(B69=B68,1+M70,0)</f>
        <v>5</v>
      </c>
      <c r="N69" s="1" t="n">
        <f aca="false">IF(A69=A68,0,IF(A69=A70,1+O70,1))</f>
        <v>0</v>
      </c>
      <c r="O69" s="1" t="n">
        <f aca="false">IF(A69=A68,1+O70,0)</f>
        <v>19</v>
      </c>
      <c r="Q69" s="1" t="str">
        <f aca="false">IF(OR(B69="Prologue",B69="Epilogue"),B69,"Chapter "&amp;B69)</f>
        <v>Chapter 65</v>
      </c>
      <c r="R69" s="1" t="str">
        <f aca="false">Q69</f>
        <v>Chapter 65</v>
      </c>
      <c r="S69" s="1" t="str">
        <f aca="false">"|-"&amp;CHAR(13)&amp;IF(AND(P69&lt;&gt;"",N69&lt;&gt;0),"| colspan="&amp;CHAR(34)&amp;4&amp;CHAR(34)&amp;" align="&amp;CHAR(34)&amp;"center"&amp;CHAR(34)&amp;" | '''"&amp;P69&amp;"'''"&amp;CHAR(13)&amp;"|-"&amp;CHAR(13),"")&amp;IF(L69&gt;1,"| rowspan="&amp;CHAR(34)&amp;L69&amp;CHAR(34)&amp;"| [[Summary:The Lost Metal#"&amp;Q69&amp;"|"&amp;R69&amp;"]] || ",IF(L69=1,"| [[Summary:The Lost Metal#"&amp;Q69&amp;"|"&amp;R69&amp;"]] || ","| "))&amp;"[["&amp;IF(C69="Dalinar Kholin (flashback)","Dalinar Kholin",C69)&amp;"]] "&amp;IF(C69="Dalinar Kholin (flashback)","(flashback)","")&amp;" || "&amp;TEXT(D69,"#,###")&amp;" || "&amp;ROUND(100*H69,2)&amp;"%"</f>
        <v>|-| [[Wayne]]  || 583 || 0.37%</v>
      </c>
    </row>
    <row r="70" customFormat="false" ht="15.75" hidden="false" customHeight="false" outlineLevel="0" collapsed="false">
      <c r="A70" s="6" t="n">
        <v>3</v>
      </c>
      <c r="B70" s="6" t="n">
        <v>65</v>
      </c>
      <c r="C70" s="7" t="s">
        <v>66</v>
      </c>
      <c r="D70" s="8" t="n">
        <v>601</v>
      </c>
      <c r="E70" s="1" t="n">
        <v>69</v>
      </c>
      <c r="F70" s="7" t="n">
        <v>1</v>
      </c>
      <c r="G70" s="9" t="n">
        <f aca="false">F70/SUM(F:F)</f>
        <v>0.0106382978723404</v>
      </c>
      <c r="H70" s="9" t="n">
        <f aca="false">D70/SUM($D:$D)</f>
        <v>0.00384317787966569</v>
      </c>
      <c r="I70" s="1" t="n">
        <f aca="false">IF(B70=B71,0,IF(B70=B69,D70+J69,D70))</f>
        <v>0</v>
      </c>
      <c r="J70" s="8" t="n">
        <f aca="false">IF(B70=B71,D70+J69,0)</f>
        <v>2292</v>
      </c>
      <c r="K70" s="9" t="n">
        <f aca="false">I70/SUM($I:$I)</f>
        <v>0</v>
      </c>
      <c r="L70" s="1" t="n">
        <f aca="false">IF(B70=B69,0,IF(B70=B71,1+M71,1))</f>
        <v>0</v>
      </c>
      <c r="M70" s="1" t="n">
        <f aca="false">IF(B70=B69,1+M71,0)</f>
        <v>4</v>
      </c>
      <c r="N70" s="1" t="n">
        <f aca="false">IF(A70=A69,0,IF(A70=A71,1+O71,1))</f>
        <v>0</v>
      </c>
      <c r="O70" s="1" t="n">
        <f aca="false">IF(A70=A69,1+O71,0)</f>
        <v>18</v>
      </c>
      <c r="Q70" s="1" t="str">
        <f aca="false">IF(OR(B70="Prologue",B70="Epilogue"),B70,"Chapter "&amp;B70)</f>
        <v>Chapter 65</v>
      </c>
      <c r="R70" s="1" t="str">
        <f aca="false">Q70</f>
        <v>Chapter 65</v>
      </c>
      <c r="S70" s="1" t="str">
        <f aca="false">"|-"&amp;CHAR(13)&amp;IF(AND(P70&lt;&gt;"",N70&lt;&gt;0),"| colspan="&amp;CHAR(34)&amp;4&amp;CHAR(34)&amp;" align="&amp;CHAR(34)&amp;"center"&amp;CHAR(34)&amp;" | '''"&amp;P70&amp;"'''"&amp;CHAR(13)&amp;"|-"&amp;CHAR(13),"")&amp;IF(L70&gt;1,"| rowspan="&amp;CHAR(34)&amp;L70&amp;CHAR(34)&amp;"| [[Summary:The Lost Metal#"&amp;Q70&amp;"|"&amp;R70&amp;"]] || ",IF(L70=1,"| [[Summary:The Lost Metal#"&amp;Q70&amp;"|"&amp;R70&amp;"]] || ","| "))&amp;"[["&amp;IF(C70="Dalinar Kholin (flashback)","Dalinar Kholin",C70)&amp;"]] "&amp;IF(C70="Dalinar Kholin (flashback)","(flashback)","")&amp;" || "&amp;TEXT(D70,"#,###")&amp;" || "&amp;ROUND(100*H70,2)&amp;"%"</f>
        <v>|-| [[Wax]]  || 601 || 0.38%</v>
      </c>
    </row>
    <row r="71" customFormat="false" ht="15.75" hidden="false" customHeight="false" outlineLevel="0" collapsed="false">
      <c r="A71" s="6" t="n">
        <v>3</v>
      </c>
      <c r="B71" s="6" t="n">
        <v>65</v>
      </c>
      <c r="C71" s="7" t="s">
        <v>68</v>
      </c>
      <c r="D71" s="8" t="n">
        <v>359</v>
      </c>
      <c r="E71" s="7" t="n">
        <v>70</v>
      </c>
      <c r="F71" s="7" t="n">
        <v>1</v>
      </c>
      <c r="G71" s="9" t="n">
        <f aca="false">F71/SUM(F:F)</f>
        <v>0.0106382978723404</v>
      </c>
      <c r="H71" s="9" t="n">
        <f aca="false">D71/SUM($D:$D)</f>
        <v>0.0022956753058236</v>
      </c>
      <c r="I71" s="1" t="n">
        <f aca="false">IF(B71=B72,0,IF(B71=B70,D71+J70,D71))</f>
        <v>0</v>
      </c>
      <c r="J71" s="8" t="n">
        <f aca="false">IF(B71=B72,D71+J70,0)</f>
        <v>2651</v>
      </c>
      <c r="K71" s="9" t="n">
        <f aca="false">I71/SUM($I:$I)</f>
        <v>0</v>
      </c>
      <c r="L71" s="1" t="n">
        <f aca="false">IF(B71=B70,0,IF(B71=B72,1+M72,1))</f>
        <v>0</v>
      </c>
      <c r="M71" s="1" t="n">
        <f aca="false">IF(B71=B70,1+M72,0)</f>
        <v>3</v>
      </c>
      <c r="N71" s="1" t="n">
        <f aca="false">IF(A71=A70,0,IF(A71=A72,1+O72,1))</f>
        <v>0</v>
      </c>
      <c r="O71" s="1" t="n">
        <f aca="false">IF(A71=A70,1+O72,0)</f>
        <v>17</v>
      </c>
      <c r="Q71" s="1" t="str">
        <f aca="false">IF(OR(B71="Prologue",B71="Epilogue"),B71,"Chapter "&amp;B71)</f>
        <v>Chapter 65</v>
      </c>
      <c r="R71" s="1" t="str">
        <f aca="false">Q71</f>
        <v>Chapter 65</v>
      </c>
      <c r="S71" s="1" t="str">
        <f aca="false">"|-"&amp;CHAR(13)&amp;IF(AND(P71&lt;&gt;"",N71&lt;&gt;0),"| colspan="&amp;CHAR(34)&amp;4&amp;CHAR(34)&amp;" align="&amp;CHAR(34)&amp;"center"&amp;CHAR(34)&amp;" | '''"&amp;P71&amp;"'''"&amp;CHAR(13)&amp;"|-"&amp;CHAR(13),"")&amp;IF(L71&gt;1,"| rowspan="&amp;CHAR(34)&amp;L71&amp;CHAR(34)&amp;"| [[Summary:The Lost Metal#"&amp;Q71&amp;"|"&amp;R71&amp;"]] || ",IF(L71=1,"| [[Summary:The Lost Metal#"&amp;Q71&amp;"|"&amp;R71&amp;"]] || ","| "))&amp;"[["&amp;IF(C71="Dalinar Kholin (flashback)","Dalinar Kholin",C71)&amp;"]] "&amp;IF(C71="Dalinar Kholin (flashback)","(flashback)","")&amp;" || "&amp;TEXT(D71,"#,###")&amp;" || "&amp;ROUND(100*H71,2)&amp;"%"</f>
        <v>|-| [[Wayne]]  || 359 || 0.23%</v>
      </c>
    </row>
    <row r="72" customFormat="false" ht="15.75" hidden="false" customHeight="false" outlineLevel="0" collapsed="false">
      <c r="A72" s="6" t="n">
        <v>3</v>
      </c>
      <c r="B72" s="6" t="n">
        <v>65</v>
      </c>
      <c r="C72" s="7" t="s">
        <v>66</v>
      </c>
      <c r="D72" s="8" t="n">
        <v>922</v>
      </c>
      <c r="E72" s="1" t="n">
        <v>71</v>
      </c>
      <c r="F72" s="7" t="n">
        <v>1</v>
      </c>
      <c r="G72" s="9" t="n">
        <f aca="false">F72/SUM(F:F)</f>
        <v>0.0106382978723404</v>
      </c>
      <c r="H72" s="9" t="n">
        <f aca="false">D72/SUM($D:$D)</f>
        <v>0.00589585691356367</v>
      </c>
      <c r="I72" s="1" t="n">
        <f aca="false">IF(B72=B73,0,IF(B72=B71,D72+J71,D72))</f>
        <v>0</v>
      </c>
      <c r="J72" s="8" t="n">
        <f aca="false">IF(B72=B73,D72+J71,0)</f>
        <v>3573</v>
      </c>
      <c r="K72" s="9" t="n">
        <f aca="false">I72/SUM($I:$I)</f>
        <v>0</v>
      </c>
      <c r="L72" s="1" t="n">
        <f aca="false">IF(B72=B71,0,IF(B72=B73,1+M73,1))</f>
        <v>0</v>
      </c>
      <c r="M72" s="1" t="n">
        <f aca="false">IF(B72=B71,1+M73,0)</f>
        <v>2</v>
      </c>
      <c r="N72" s="1" t="n">
        <f aca="false">IF(A72=A71,0,IF(A72=A73,1+O73,1))</f>
        <v>0</v>
      </c>
      <c r="O72" s="1" t="n">
        <f aca="false">IF(A72=A71,1+O73,0)</f>
        <v>16</v>
      </c>
      <c r="Q72" s="1" t="str">
        <f aca="false">IF(OR(B72="Prologue",B72="Epilogue"),B72,"Chapter "&amp;B72)</f>
        <v>Chapter 65</v>
      </c>
      <c r="R72" s="1" t="str">
        <f aca="false">Q72</f>
        <v>Chapter 65</v>
      </c>
      <c r="S72" s="1" t="str">
        <f aca="false">"|-"&amp;CHAR(13)&amp;IF(AND(P72&lt;&gt;"",N72&lt;&gt;0),"| colspan="&amp;CHAR(34)&amp;4&amp;CHAR(34)&amp;" align="&amp;CHAR(34)&amp;"center"&amp;CHAR(34)&amp;" | '''"&amp;P72&amp;"'''"&amp;CHAR(13)&amp;"|-"&amp;CHAR(13),"")&amp;IF(L72&gt;1,"| rowspan="&amp;CHAR(34)&amp;L72&amp;CHAR(34)&amp;"| [[Summary:The Lost Metal#"&amp;Q72&amp;"|"&amp;R72&amp;"]] || ",IF(L72=1,"| [[Summary:The Lost Metal#"&amp;Q72&amp;"|"&amp;R72&amp;"]] || ","| "))&amp;"[["&amp;IF(C72="Dalinar Kholin (flashback)","Dalinar Kholin",C72)&amp;"]] "&amp;IF(C72="Dalinar Kholin (flashback)","(flashback)","")&amp;" || "&amp;TEXT(D72,"#,###")&amp;" || "&amp;ROUND(100*H72,2)&amp;"%"</f>
        <v>|-| [[Wax]]  || 922 || 0.59%</v>
      </c>
    </row>
    <row r="73" customFormat="false" ht="15.75" hidden="false" customHeight="false" outlineLevel="0" collapsed="false">
      <c r="A73" s="6" t="n">
        <v>3</v>
      </c>
      <c r="B73" s="6" t="n">
        <v>65</v>
      </c>
      <c r="C73" s="7" t="s">
        <v>68</v>
      </c>
      <c r="D73" s="8" t="n">
        <v>892</v>
      </c>
      <c r="E73" s="7" t="n">
        <v>72</v>
      </c>
      <c r="F73" s="7" t="n">
        <v>1</v>
      </c>
      <c r="G73" s="9" t="n">
        <f aca="false">F73/SUM(F:F)</f>
        <v>0.0106382978723404</v>
      </c>
      <c r="H73" s="9" t="n">
        <f aca="false">D73/SUM($D:$D)</f>
        <v>0.00570401775151713</v>
      </c>
      <c r="I73" s="8" t="n">
        <f aca="false">IF(B73=B74,0,IF(B73=B72,D73+J72,D73))</f>
        <v>4465</v>
      </c>
      <c r="J73" s="1" t="n">
        <f aca="false">IF(B73=B74,D73+J72,0)</f>
        <v>0</v>
      </c>
      <c r="K73" s="9" t="n">
        <f aca="false">I73/SUM($I:$I)</f>
        <v>0.0285520619512601</v>
      </c>
      <c r="L73" s="1" t="n">
        <f aca="false">IF(B73=B72,0,IF(B73=B74,1+M74,1))</f>
        <v>0</v>
      </c>
      <c r="M73" s="1" t="n">
        <f aca="false">IF(B73=B72,1+M74,0)</f>
        <v>1</v>
      </c>
      <c r="N73" s="1" t="n">
        <f aca="false">IF(A73=A72,0,IF(A73=A74,1+O74,1))</f>
        <v>0</v>
      </c>
      <c r="O73" s="1" t="n">
        <f aca="false">IF(A73=A72,1+O74,0)</f>
        <v>15</v>
      </c>
      <c r="Q73" s="1" t="str">
        <f aca="false">IF(OR(B73="Prologue",B73="Epilogue"),B73,"Chapter "&amp;B73)</f>
        <v>Chapter 65</v>
      </c>
      <c r="R73" s="1" t="str">
        <f aca="false">Q73</f>
        <v>Chapter 65</v>
      </c>
      <c r="S73" s="1" t="str">
        <f aca="false">"|-"&amp;CHAR(13)&amp;IF(AND(P73&lt;&gt;"",N73&lt;&gt;0),"| colspan="&amp;CHAR(34)&amp;4&amp;CHAR(34)&amp;" align="&amp;CHAR(34)&amp;"center"&amp;CHAR(34)&amp;" | '''"&amp;P73&amp;"'''"&amp;CHAR(13)&amp;"|-"&amp;CHAR(13),"")&amp;IF(L73&gt;1,"| rowspan="&amp;CHAR(34)&amp;L73&amp;CHAR(34)&amp;"| [[Summary:The Lost Metal#"&amp;Q73&amp;"|"&amp;R73&amp;"]] || ",IF(L73=1,"| [[Summary:The Lost Metal#"&amp;Q73&amp;"|"&amp;R73&amp;"]] || ","| "))&amp;"[["&amp;IF(C73="Dalinar Kholin (flashback)","Dalinar Kholin",C73)&amp;"]] "&amp;IF(C73="Dalinar Kholin (flashback)","(flashback)","")&amp;" || "&amp;TEXT(D73,"#,###")&amp;" || "&amp;ROUND(100*H73,2)&amp;"%"</f>
        <v>|-| [[Wayne]]  || 892 || 0.57%</v>
      </c>
    </row>
    <row r="74" customFormat="false" ht="15.75" hidden="false" customHeight="false" outlineLevel="0" collapsed="false">
      <c r="A74" s="6" t="n">
        <v>3</v>
      </c>
      <c r="B74" s="6" t="n">
        <v>66</v>
      </c>
      <c r="C74" s="7" t="s">
        <v>66</v>
      </c>
      <c r="D74" s="8" t="n">
        <v>1822</v>
      </c>
      <c r="E74" s="1" t="n">
        <v>73</v>
      </c>
      <c r="F74" s="7" t="n">
        <v>1</v>
      </c>
      <c r="G74" s="9" t="n">
        <f aca="false">F74/SUM(F:F)</f>
        <v>0.0106382978723404</v>
      </c>
      <c r="H74" s="9" t="n">
        <f aca="false">D74/SUM($D:$D)</f>
        <v>0.0116510317749599</v>
      </c>
      <c r="I74" s="8" t="n">
        <f aca="false">IF(B74=B75,0,IF(B74=B73,D74+J73,D74))</f>
        <v>1822</v>
      </c>
      <c r="J74" s="1" t="n">
        <f aca="false">IF(B74=B75,D74+J73,0)</f>
        <v>0</v>
      </c>
      <c r="K74" s="9" t="n">
        <f aca="false">I74/SUM($I:$I)</f>
        <v>0.0116510317749599</v>
      </c>
      <c r="L74" s="1" t="n">
        <f aca="false">IF(B74=B73,0,IF(B74=B75,1+M75,1))</f>
        <v>1</v>
      </c>
      <c r="M74" s="1" t="n">
        <f aca="false">IF(B74=B73,1+M75,0)</f>
        <v>0</v>
      </c>
      <c r="N74" s="1" t="n">
        <f aca="false">IF(A74=A73,0,IF(A74=A75,1+O75,1))</f>
        <v>0</v>
      </c>
      <c r="O74" s="1" t="n">
        <f aca="false">IF(A74=A73,1+O75,0)</f>
        <v>14</v>
      </c>
      <c r="Q74" s="1" t="str">
        <f aca="false">IF(OR(B74="Prologue",B74="Epilogue"),B74,"Chapter "&amp;B74)</f>
        <v>Chapter 66</v>
      </c>
      <c r="R74" s="1" t="str">
        <f aca="false">Q74</f>
        <v>Chapter 66</v>
      </c>
      <c r="S74" s="1" t="str">
        <f aca="false">"|-"&amp;CHAR(13)&amp;IF(AND(P74&lt;&gt;"",N74&lt;&gt;0),"| colspan="&amp;CHAR(34)&amp;4&amp;CHAR(34)&amp;" align="&amp;CHAR(34)&amp;"center"&amp;CHAR(34)&amp;" | '''"&amp;P74&amp;"'''"&amp;CHAR(13)&amp;"|-"&amp;CHAR(13),"")&amp;IF(L74&gt;1,"| rowspan="&amp;CHAR(34)&amp;L74&amp;CHAR(34)&amp;"| [[Summary:The Lost Metal#"&amp;Q74&amp;"|"&amp;R74&amp;"]] || ",IF(L74=1,"| [[Summary:The Lost Metal#"&amp;Q74&amp;"|"&amp;R74&amp;"]] || ","| "))&amp;"[["&amp;IF(C74="Dalinar Kholin (flashback)","Dalinar Kholin",C74)&amp;"]] "&amp;IF(C74="Dalinar Kholin (flashback)","(flashback)","")&amp;" || "&amp;TEXT(D74,"#,###")&amp;" || "&amp;ROUND(100*H74,2)&amp;"%"</f>
        <v>|-| [[Summary:The Lost Metal#Chapter 66|Chapter 66]] || [[Wax]]  || 1,822 || 1.17%</v>
      </c>
    </row>
    <row r="75" customFormat="false" ht="15.75" hidden="false" customHeight="false" outlineLevel="0" collapsed="false">
      <c r="A75" s="6" t="n">
        <v>3</v>
      </c>
      <c r="B75" s="6" t="n">
        <v>67</v>
      </c>
      <c r="C75" s="7" t="s">
        <v>71</v>
      </c>
      <c r="D75" s="7" t="n">
        <v>874</v>
      </c>
      <c r="E75" s="7" t="n">
        <v>74</v>
      </c>
      <c r="F75" s="7" t="n">
        <v>1</v>
      </c>
      <c r="G75" s="9" t="n">
        <f aca="false">F75/SUM(F:F)</f>
        <v>0.0106382978723404</v>
      </c>
      <c r="H75" s="9" t="n">
        <f aca="false">D75/SUM($D:$D)</f>
        <v>0.0055889142542892</v>
      </c>
      <c r="I75" s="1" t="n">
        <f aca="false">IF(B75=B76,0,IF(B75=B74,D75+J74,D75))</f>
        <v>874</v>
      </c>
      <c r="J75" s="1" t="n">
        <f aca="false">IF(B75=B76,D75+J74,0)</f>
        <v>0</v>
      </c>
      <c r="K75" s="9" t="n">
        <f aca="false">I75/SUM($I:$I)</f>
        <v>0.0055889142542892</v>
      </c>
      <c r="L75" s="1" t="n">
        <f aca="false">IF(B75=B74,0,IF(B75=B76,1+M76,1))</f>
        <v>1</v>
      </c>
      <c r="M75" s="1" t="n">
        <f aca="false">IF(B75=B74,1+M76,0)</f>
        <v>0</v>
      </c>
      <c r="N75" s="1" t="n">
        <f aca="false">IF(A75=A74,0,IF(A75=A76,1+O76,1))</f>
        <v>0</v>
      </c>
      <c r="O75" s="1" t="n">
        <f aca="false">IF(A75=A74,1+O76,0)</f>
        <v>13</v>
      </c>
      <c r="Q75" s="1" t="str">
        <f aca="false">IF(OR(B75="Prologue",B75="Epilogue"),B75,"Chapter "&amp;B75)</f>
        <v>Chapter 67</v>
      </c>
      <c r="R75" s="1" t="str">
        <f aca="false">Q75</f>
        <v>Chapter 67</v>
      </c>
      <c r="S75" s="1" t="str">
        <f aca="false">"|-"&amp;CHAR(13)&amp;IF(AND(P75&lt;&gt;"",N75&lt;&gt;0),"| colspan="&amp;CHAR(34)&amp;4&amp;CHAR(34)&amp;" align="&amp;CHAR(34)&amp;"center"&amp;CHAR(34)&amp;" | '''"&amp;P75&amp;"'''"&amp;CHAR(13)&amp;"|-"&amp;CHAR(13),"")&amp;IF(L75&gt;1,"| rowspan="&amp;CHAR(34)&amp;L75&amp;CHAR(34)&amp;"| [[Summary:The Lost Metal#"&amp;Q75&amp;"|"&amp;R75&amp;"]] || ",IF(L75=1,"| [[Summary:The Lost Metal#"&amp;Q75&amp;"|"&amp;R75&amp;"]] || ","| "))&amp;"[["&amp;IF(C75="Dalinar Kholin (flashback)","Dalinar Kholin",C75)&amp;"]] "&amp;IF(C75="Dalinar Kholin (flashback)","(flashback)","")&amp;" || "&amp;TEXT(D75,"#,###")&amp;" || "&amp;ROUND(100*H75,2)&amp;"%"</f>
        <v>|-| [[Summary:The Lost Metal#Chapter 67|Chapter 67]] || [[Steris]]  || 874 || 0.56%</v>
      </c>
    </row>
    <row r="76" customFormat="false" ht="15.75" hidden="false" customHeight="false" outlineLevel="0" collapsed="false">
      <c r="A76" s="6" t="n">
        <v>3</v>
      </c>
      <c r="B76" s="6" t="n">
        <v>68</v>
      </c>
      <c r="C76" s="7" t="s">
        <v>67</v>
      </c>
      <c r="D76" s="7" t="n">
        <v>574</v>
      </c>
      <c r="E76" s="1" t="n">
        <v>75</v>
      </c>
      <c r="F76" s="7" t="n">
        <v>1</v>
      </c>
      <c r="G76" s="9" t="n">
        <f aca="false">F76/SUM(F:F)</f>
        <v>0.0106382978723404</v>
      </c>
      <c r="H76" s="9" t="n">
        <f aca="false">D76/SUM($D:$D)</f>
        <v>0.0036705226338238</v>
      </c>
      <c r="I76" s="1" t="n">
        <f aca="false">IF(B76=B77,0,IF(B76=B75,D76+J75,D76))</f>
        <v>574</v>
      </c>
      <c r="J76" s="1" t="n">
        <f aca="false">IF(B76=B77,D76+J75,0)</f>
        <v>0</v>
      </c>
      <c r="K76" s="9" t="n">
        <f aca="false">I76/SUM($I:$I)</f>
        <v>0.0036705226338238</v>
      </c>
      <c r="L76" s="1" t="n">
        <f aca="false">IF(B76=B75,0,IF(B76=B77,1+M77,1))</f>
        <v>1</v>
      </c>
      <c r="M76" s="1" t="n">
        <f aca="false">IF(B76=B75,1+M77,0)</f>
        <v>0</v>
      </c>
      <c r="N76" s="1" t="n">
        <f aca="false">IF(A76=A75,0,IF(A76=A77,1+O77,1))</f>
        <v>0</v>
      </c>
      <c r="O76" s="1" t="n">
        <f aca="false">IF(A76=A75,1+O77,0)</f>
        <v>12</v>
      </c>
      <c r="Q76" s="1" t="str">
        <f aca="false">IF(OR(B76="Prologue",B76="Epilogue"),B76,"Chapter "&amp;B76)</f>
        <v>Chapter 68</v>
      </c>
      <c r="R76" s="1" t="str">
        <f aca="false">Q76</f>
        <v>Chapter 68</v>
      </c>
      <c r="S76" s="1" t="str">
        <f aca="false">"|-"&amp;CHAR(13)&amp;IF(AND(P76&lt;&gt;"",N76&lt;&gt;0),"| colspan="&amp;CHAR(34)&amp;4&amp;CHAR(34)&amp;" align="&amp;CHAR(34)&amp;"center"&amp;CHAR(34)&amp;" | '''"&amp;P76&amp;"'''"&amp;CHAR(13)&amp;"|-"&amp;CHAR(13),"")&amp;IF(L76&gt;1,"| rowspan="&amp;CHAR(34)&amp;L76&amp;CHAR(34)&amp;"| [[Summary:The Lost Metal#"&amp;Q76&amp;"|"&amp;R76&amp;"]] || ",IF(L76=1,"| [[Summary:The Lost Metal#"&amp;Q76&amp;"|"&amp;R76&amp;"]] || ","| "))&amp;"[["&amp;IF(C76="Dalinar Kholin (flashback)","Dalinar Kholin",C76)&amp;"]] "&amp;IF(C76="Dalinar Kholin (flashback)","(flashback)","")&amp;" || "&amp;TEXT(D76,"#,###")&amp;" || "&amp;ROUND(100*H76,2)&amp;"%"</f>
        <v>|-| [[Summary:The Lost Metal#Chapter 68|Chapter 68]] || [[Marasi]]  || 574 || 0.37%</v>
      </c>
    </row>
    <row r="77" customFormat="false" ht="15.75" hidden="false" customHeight="false" outlineLevel="0" collapsed="false">
      <c r="A77" s="6" t="n">
        <v>3</v>
      </c>
      <c r="B77" s="6" t="n">
        <v>69</v>
      </c>
      <c r="C77" s="7" t="s">
        <v>79</v>
      </c>
      <c r="D77" s="7" t="n">
        <v>964</v>
      </c>
      <c r="E77" s="7" t="n">
        <v>76</v>
      </c>
      <c r="F77" s="7" t="n">
        <v>1</v>
      </c>
      <c r="G77" s="9" t="n">
        <f aca="false">F77/SUM(F:F)</f>
        <v>0.0106382978723404</v>
      </c>
      <c r="H77" s="9" t="n">
        <f aca="false">D77/SUM($D:$D)</f>
        <v>0.00616443174042883</v>
      </c>
      <c r="I77" s="1" t="n">
        <f aca="false">IF(B77=B78,0,IF(B77=B76,D77+J76,D77))</f>
        <v>0</v>
      </c>
      <c r="J77" s="1" t="n">
        <f aca="false">IF(B77=B78,D77+J76,0)</f>
        <v>964</v>
      </c>
      <c r="K77" s="9" t="n">
        <f aca="false">I77/SUM($I:$I)</f>
        <v>0</v>
      </c>
      <c r="L77" s="1" t="n">
        <f aca="false">IF(B77=B76,0,IF(B77=B78,1+M78,1))</f>
        <v>3</v>
      </c>
      <c r="M77" s="1" t="n">
        <f aca="false">IF(B77=B76,1+M78,0)</f>
        <v>0</v>
      </c>
      <c r="N77" s="1" t="n">
        <f aca="false">IF(A77=A76,0,IF(A77=A78,1+O78,1))</f>
        <v>0</v>
      </c>
      <c r="O77" s="1" t="n">
        <f aca="false">IF(A77=A76,1+O78,0)</f>
        <v>11</v>
      </c>
      <c r="Q77" s="1" t="str">
        <f aca="false">IF(OR(B77="Prologue",B77="Epilogue"),B77,"Chapter "&amp;B77)</f>
        <v>Chapter 69</v>
      </c>
      <c r="R77" s="1" t="str">
        <f aca="false">Q77</f>
        <v>Chapter 69</v>
      </c>
      <c r="S77" s="1" t="str">
        <f aca="false">"|-"&amp;CHAR(13)&amp;IF(AND(P77&lt;&gt;"",N77&lt;&gt;0),"| colspan="&amp;CHAR(34)&amp;4&amp;CHAR(34)&amp;" align="&amp;CHAR(34)&amp;"center"&amp;CHAR(34)&amp;" | '''"&amp;P77&amp;"'''"&amp;CHAR(13)&amp;"|-"&amp;CHAR(13),"")&amp;IF(L77&gt;1,"| rowspan="&amp;CHAR(34)&amp;L77&amp;CHAR(34)&amp;"| [[Summary:The Lost Metal#"&amp;Q77&amp;"|"&amp;R77&amp;"]] || ",IF(L77=1,"| [[Summary:The Lost Metal#"&amp;Q77&amp;"|"&amp;R77&amp;"]] || ","| "))&amp;"[["&amp;IF(C77="Dalinar Kholin (flashback)","Dalinar Kholin",C77)&amp;"]] "&amp;IF(C77="Dalinar Kholin (flashback)","(flashback)","")&amp;" || "&amp;TEXT(D77,"#,###")&amp;" || "&amp;ROUND(100*H77,2)&amp;"%"</f>
        <v>|-| rowspan="3"| [[Summary:The Lost Metal#Chapter 69|Chapter 69]] || [[Wellid]]  || 964 || 0.62%</v>
      </c>
    </row>
    <row r="78" customFormat="false" ht="15.75" hidden="false" customHeight="false" outlineLevel="0" collapsed="false">
      <c r="A78" s="6" t="n">
        <v>3</v>
      </c>
      <c r="B78" s="6" t="n">
        <v>69</v>
      </c>
      <c r="C78" s="7" t="s">
        <v>77</v>
      </c>
      <c r="D78" s="7" t="n">
        <v>323</v>
      </c>
      <c r="E78" s="1" t="n">
        <v>77</v>
      </c>
      <c r="F78" s="7" t="n">
        <v>1</v>
      </c>
      <c r="G78" s="9" t="n">
        <f aca="false">F78/SUM(F:F)</f>
        <v>0.0106382978723404</v>
      </c>
      <c r="H78" s="9" t="n">
        <f aca="false">D78/SUM($D:$D)</f>
        <v>0.00206546831136775</v>
      </c>
      <c r="I78" s="1" t="n">
        <f aca="false">IF(B78=B79,0,IF(B78=B77,D78+J77,D78))</f>
        <v>0</v>
      </c>
      <c r="J78" s="1" t="n">
        <f aca="false">IF(B78=B79,D78+J77,0)</f>
        <v>1287</v>
      </c>
      <c r="K78" s="9" t="n">
        <f aca="false">I78/SUM($I:$I)</f>
        <v>0</v>
      </c>
      <c r="L78" s="1" t="n">
        <f aca="false">IF(B78=B77,0,IF(B78=B79,1+M79,1))</f>
        <v>0</v>
      </c>
      <c r="M78" s="1" t="n">
        <f aca="false">IF(B78=B77,1+M79,0)</f>
        <v>2</v>
      </c>
      <c r="N78" s="1" t="n">
        <f aca="false">IF(A78=A77,0,IF(A78=A79,1+O79,1))</f>
        <v>0</v>
      </c>
      <c r="O78" s="1" t="n">
        <f aca="false">IF(A78=A77,1+O79,0)</f>
        <v>10</v>
      </c>
      <c r="Q78" s="1" t="str">
        <f aca="false">IF(OR(B78="Prologue",B78="Epilogue"),B78,"Chapter "&amp;B78)</f>
        <v>Chapter 69</v>
      </c>
      <c r="R78" s="1" t="str">
        <f aca="false">Q78</f>
        <v>Chapter 69</v>
      </c>
      <c r="S78" s="1" t="str">
        <f aca="false">"|-"&amp;CHAR(13)&amp;IF(AND(P78&lt;&gt;"",N78&lt;&gt;0),"| colspan="&amp;CHAR(34)&amp;4&amp;CHAR(34)&amp;" align="&amp;CHAR(34)&amp;"center"&amp;CHAR(34)&amp;" | '''"&amp;P78&amp;"'''"&amp;CHAR(13)&amp;"|-"&amp;CHAR(13),"")&amp;IF(L78&gt;1,"| rowspan="&amp;CHAR(34)&amp;L78&amp;CHAR(34)&amp;"| [[Summary:The Lost Metal#"&amp;Q78&amp;"|"&amp;R78&amp;"]] || ",IF(L78=1,"| [[Summary:The Lost Metal#"&amp;Q78&amp;"|"&amp;R78&amp;"]] || ","| "))&amp;"[["&amp;IF(C78="Dalinar Kholin (flashback)","Dalinar Kholin",C78)&amp;"]] "&amp;IF(C78="Dalinar Kholin (flashback)","(flashback)","")&amp;" || "&amp;TEXT(D78,"#,###")&amp;" || "&amp;ROUND(100*H78,2)&amp;"%"</f>
        <v>|-| [[Telsin]]  || 323 || 0.21%</v>
      </c>
    </row>
    <row r="79" customFormat="false" ht="15.75" hidden="false" customHeight="false" outlineLevel="0" collapsed="false">
      <c r="A79" s="6" t="n">
        <v>3</v>
      </c>
      <c r="B79" s="6" t="n">
        <v>69</v>
      </c>
      <c r="C79" s="7" t="s">
        <v>66</v>
      </c>
      <c r="D79" s="7" t="n">
        <v>1231</v>
      </c>
      <c r="E79" s="7" t="n">
        <v>78</v>
      </c>
      <c r="F79" s="7" t="n">
        <v>1</v>
      </c>
      <c r="G79" s="9" t="n">
        <f aca="false">F79/SUM(F:F)</f>
        <v>0.0106382978723404</v>
      </c>
      <c r="H79" s="9" t="n">
        <f aca="false">D79/SUM($D:$D)</f>
        <v>0.00787180028264303</v>
      </c>
      <c r="I79" s="1" t="n">
        <f aca="false">IF(B79=B80,0,IF(B79=B78,D79+J78,D79))</f>
        <v>2518</v>
      </c>
      <c r="J79" s="1" t="n">
        <f aca="false">IF(B79=B80,D79+J78,0)</f>
        <v>0</v>
      </c>
      <c r="K79" s="9" t="n">
        <f aca="false">I79/SUM($I:$I)</f>
        <v>0.0161017003344396</v>
      </c>
      <c r="L79" s="1" t="n">
        <f aca="false">IF(B79=B78,0,IF(B79=B80,1+M80,1))</f>
        <v>0</v>
      </c>
      <c r="M79" s="1" t="n">
        <f aca="false">IF(B79=B78,1+M80,0)</f>
        <v>1</v>
      </c>
      <c r="N79" s="1" t="n">
        <f aca="false">IF(A79=A78,0,IF(A79=A80,1+O80,1))</f>
        <v>0</v>
      </c>
      <c r="O79" s="1" t="n">
        <f aca="false">IF(A79=A78,1+O80,0)</f>
        <v>9</v>
      </c>
      <c r="Q79" s="1" t="str">
        <f aca="false">IF(OR(B79="Prologue",B79="Epilogue"),B79,"Chapter "&amp;B79)</f>
        <v>Chapter 69</v>
      </c>
      <c r="R79" s="1" t="str">
        <f aca="false">Q79</f>
        <v>Chapter 69</v>
      </c>
      <c r="S79" s="1" t="str">
        <f aca="false">"|-"&amp;CHAR(13)&amp;IF(AND(P79&lt;&gt;"",N79&lt;&gt;0),"| colspan="&amp;CHAR(34)&amp;4&amp;CHAR(34)&amp;" align="&amp;CHAR(34)&amp;"center"&amp;CHAR(34)&amp;" | '''"&amp;P79&amp;"'''"&amp;CHAR(13)&amp;"|-"&amp;CHAR(13),"")&amp;IF(L79&gt;1,"| rowspan="&amp;CHAR(34)&amp;L79&amp;CHAR(34)&amp;"| [[Summary:The Lost Metal#"&amp;Q79&amp;"|"&amp;R79&amp;"]] || ",IF(L79=1,"| [[Summary:The Lost Metal#"&amp;Q79&amp;"|"&amp;R79&amp;"]] || ","| "))&amp;"[["&amp;IF(C79="Dalinar Kholin (flashback)","Dalinar Kholin",C79)&amp;"]] "&amp;IF(C79="Dalinar Kholin (flashback)","(flashback)","")&amp;" || "&amp;TEXT(D79,"#,###")&amp;" || "&amp;ROUND(100*H79,2)&amp;"%"</f>
        <v>|-| [[Wax]]  || 1,231 || 0.79%</v>
      </c>
    </row>
    <row r="80" customFormat="false" ht="15.75" hidden="false" customHeight="false" outlineLevel="0" collapsed="false">
      <c r="A80" s="6" t="n">
        <v>3</v>
      </c>
      <c r="B80" s="6" t="n">
        <v>70</v>
      </c>
      <c r="C80" s="7" t="s">
        <v>71</v>
      </c>
      <c r="D80" s="7" t="n">
        <v>1225</v>
      </c>
      <c r="E80" s="1" t="n">
        <v>79</v>
      </c>
      <c r="F80" s="7" t="n">
        <v>1</v>
      </c>
      <c r="G80" s="9" t="n">
        <f aca="false">F80/SUM(F:F)</f>
        <v>0.0106382978723404</v>
      </c>
      <c r="H80" s="9" t="n">
        <f aca="false">D80/SUM($D:$D)</f>
        <v>0.00783343245023373</v>
      </c>
      <c r="I80" s="1" t="n">
        <f aca="false">IF(B80=B81,0,IF(B80=B79,D80+J79,D80))</f>
        <v>1225</v>
      </c>
      <c r="J80" s="1" t="n">
        <f aca="false">IF(B80=B81,D80+J79,0)</f>
        <v>0</v>
      </c>
      <c r="K80" s="9" t="n">
        <f aca="false">I80/SUM($I:$I)</f>
        <v>0.00783343245023373</v>
      </c>
      <c r="L80" s="1" t="n">
        <f aca="false">IF(B80=B79,0,IF(B80=B81,1+M81,1))</f>
        <v>1</v>
      </c>
      <c r="M80" s="1" t="n">
        <f aca="false">IF(B80=B79,1+M81,0)</f>
        <v>0</v>
      </c>
      <c r="N80" s="1" t="n">
        <f aca="false">IF(A80=A79,0,IF(A80=A81,1+O81,1))</f>
        <v>0</v>
      </c>
      <c r="O80" s="1" t="n">
        <f aca="false">IF(A80=A79,1+O81,0)</f>
        <v>8</v>
      </c>
      <c r="Q80" s="1" t="str">
        <f aca="false">IF(OR(B80="Prologue",B80="Epilogue"),B80,"Chapter "&amp;B80)</f>
        <v>Chapter 70</v>
      </c>
      <c r="R80" s="1" t="str">
        <f aca="false">Q80</f>
        <v>Chapter 70</v>
      </c>
      <c r="S80" s="1" t="str">
        <f aca="false">"|-"&amp;CHAR(13)&amp;IF(AND(P80&lt;&gt;"",N80&lt;&gt;0),"| colspan="&amp;CHAR(34)&amp;4&amp;CHAR(34)&amp;" align="&amp;CHAR(34)&amp;"center"&amp;CHAR(34)&amp;" | '''"&amp;P80&amp;"'''"&amp;CHAR(13)&amp;"|-"&amp;CHAR(13),"")&amp;IF(L80&gt;1,"| rowspan="&amp;CHAR(34)&amp;L80&amp;CHAR(34)&amp;"| [[Summary:The Lost Metal#"&amp;Q80&amp;"|"&amp;R80&amp;"]] || ",IF(L80=1,"| [[Summary:The Lost Metal#"&amp;Q80&amp;"|"&amp;R80&amp;"]] || ","| "))&amp;"[["&amp;IF(C80="Dalinar Kholin (flashback)","Dalinar Kholin",C80)&amp;"]] "&amp;IF(C80="Dalinar Kholin (flashback)","(flashback)","")&amp;" || "&amp;TEXT(D80,"#,###")&amp;" || "&amp;ROUND(100*H80,2)&amp;"%"</f>
        <v>|-| [[Summary:The Lost Metal#Chapter 70|Chapter 70]] || [[Steris]]  || 1,225 || 0.78%</v>
      </c>
    </row>
    <row r="81" customFormat="false" ht="15.75" hidden="false" customHeight="false" outlineLevel="0" collapsed="false">
      <c r="A81" s="6" t="n">
        <v>3</v>
      </c>
      <c r="B81" s="6" t="n">
        <v>71</v>
      </c>
      <c r="C81" s="7" t="s">
        <v>68</v>
      </c>
      <c r="D81" s="7" t="n">
        <v>2459</v>
      </c>
      <c r="E81" s="7" t="n">
        <v>80</v>
      </c>
      <c r="F81" s="7" t="n">
        <v>1</v>
      </c>
      <c r="G81" s="9" t="n">
        <f aca="false">F81/SUM(F:F)</f>
        <v>0.0106382978723404</v>
      </c>
      <c r="H81" s="9" t="n">
        <f aca="false">D81/SUM($D:$D)</f>
        <v>0.0157244166490814</v>
      </c>
      <c r="I81" s="1" t="n">
        <f aca="false">IF(B81=B82,0,IF(B81=B80,D81+J80,D81))</f>
        <v>0</v>
      </c>
      <c r="J81" s="1" t="n">
        <f aca="false">IF(B81=B82,D81+J80,0)</f>
        <v>2459</v>
      </c>
      <c r="K81" s="9" t="n">
        <f aca="false">I81/SUM($I:$I)</f>
        <v>0</v>
      </c>
      <c r="L81" s="1" t="n">
        <f aca="false">IF(B81=B80,0,IF(B81=B82,1+M82,1))</f>
        <v>4</v>
      </c>
      <c r="M81" s="1" t="n">
        <f aca="false">IF(B81=B80,1+M82,0)</f>
        <v>0</v>
      </c>
      <c r="N81" s="1" t="n">
        <f aca="false">IF(A81=A80,0,IF(A81=A82,1+O82,1))</f>
        <v>0</v>
      </c>
      <c r="O81" s="1" t="n">
        <f aca="false">IF(A81=A80,1+O82,0)</f>
        <v>7</v>
      </c>
      <c r="Q81" s="1" t="str">
        <f aca="false">IF(OR(B81="Prologue",B81="Epilogue"),B81,"Chapter "&amp;B81)</f>
        <v>Chapter 71</v>
      </c>
      <c r="R81" s="1" t="str">
        <f aca="false">Q81</f>
        <v>Chapter 71</v>
      </c>
      <c r="S81" s="1" t="str">
        <f aca="false">"|-"&amp;CHAR(13)&amp;IF(AND(P81&lt;&gt;"",N81&lt;&gt;0),"| colspan="&amp;CHAR(34)&amp;4&amp;CHAR(34)&amp;" align="&amp;CHAR(34)&amp;"center"&amp;CHAR(34)&amp;" | '''"&amp;P81&amp;"'''"&amp;CHAR(13)&amp;"|-"&amp;CHAR(13),"")&amp;IF(L81&gt;1,"| rowspan="&amp;CHAR(34)&amp;L81&amp;CHAR(34)&amp;"| [[Summary:The Lost Metal#"&amp;Q81&amp;"|"&amp;R81&amp;"]] || ",IF(L81=1,"| [[Summary:The Lost Metal#"&amp;Q81&amp;"|"&amp;R81&amp;"]] || ","| "))&amp;"[["&amp;IF(C81="Dalinar Kholin (flashback)","Dalinar Kholin",C81)&amp;"]] "&amp;IF(C81="Dalinar Kholin (flashback)","(flashback)","")&amp;" || "&amp;TEXT(D81,"#,###")&amp;" || "&amp;ROUND(100*H81,2)&amp;"%"</f>
        <v>|-| rowspan="4"| [[Summary:The Lost Metal#Chapter 71|Chapter 71]] || [[Wayne]]  || 2,459 || 1.57%</v>
      </c>
    </row>
    <row r="82" customFormat="false" ht="15.75" hidden="false" customHeight="false" outlineLevel="0" collapsed="false">
      <c r="A82" s="6" t="n">
        <v>3</v>
      </c>
      <c r="B82" s="6" t="n">
        <v>71</v>
      </c>
      <c r="C82" s="7" t="s">
        <v>67</v>
      </c>
      <c r="D82" s="7" t="n">
        <v>59</v>
      </c>
      <c r="E82" s="1" t="n">
        <v>81</v>
      </c>
      <c r="F82" s="7" t="n">
        <v>1</v>
      </c>
      <c r="G82" s="9" t="n">
        <f aca="false">F82/SUM(F:F)</f>
        <v>0.0106382978723404</v>
      </c>
      <c r="H82" s="9" t="n">
        <f aca="false">D82/SUM($D:$D)</f>
        <v>0.000377283685358196</v>
      </c>
      <c r="I82" s="1" t="n">
        <f aca="false">IF(B82=B83,0,IF(B82=B81,D82+J81,D82))</f>
        <v>0</v>
      </c>
      <c r="J82" s="1" t="n">
        <f aca="false">IF(B82=B83,D82+J81,0)</f>
        <v>2518</v>
      </c>
      <c r="K82" s="9" t="n">
        <f aca="false">I82/SUM($I:$I)</f>
        <v>0</v>
      </c>
      <c r="L82" s="1" t="n">
        <f aca="false">IF(B82=B81,0,IF(B82=B83,1+M83,1))</f>
        <v>0</v>
      </c>
      <c r="M82" s="1" t="n">
        <f aca="false">IF(B82=B81,1+M83,0)</f>
        <v>3</v>
      </c>
      <c r="N82" s="1" t="n">
        <f aca="false">IF(A82=A81,0,IF(A82=A83,1+O83,1))</f>
        <v>0</v>
      </c>
      <c r="O82" s="1" t="n">
        <f aca="false">IF(A82=A81,1+O83,0)</f>
        <v>6</v>
      </c>
      <c r="Q82" s="1" t="str">
        <f aca="false">IF(OR(B82="Prologue",B82="Epilogue"),B82,"Chapter "&amp;B82)</f>
        <v>Chapter 71</v>
      </c>
      <c r="R82" s="1" t="str">
        <f aca="false">Q82</f>
        <v>Chapter 71</v>
      </c>
      <c r="S82" s="1" t="str">
        <f aca="false">"|-"&amp;CHAR(13)&amp;IF(AND(P82&lt;&gt;"",N82&lt;&gt;0),"| colspan="&amp;CHAR(34)&amp;4&amp;CHAR(34)&amp;" align="&amp;CHAR(34)&amp;"center"&amp;CHAR(34)&amp;" | '''"&amp;P82&amp;"'''"&amp;CHAR(13)&amp;"|-"&amp;CHAR(13),"")&amp;IF(L82&gt;1,"| rowspan="&amp;CHAR(34)&amp;L82&amp;CHAR(34)&amp;"| [[Summary:The Lost Metal#"&amp;Q82&amp;"|"&amp;R82&amp;"]] || ",IF(L82=1,"| [[Summary:The Lost Metal#"&amp;Q82&amp;"|"&amp;R82&amp;"]] || ","| "))&amp;"[["&amp;IF(C82="Dalinar Kholin (flashback)","Dalinar Kholin",C82)&amp;"]] "&amp;IF(C82="Dalinar Kholin (flashback)","(flashback)","")&amp;" || "&amp;TEXT(D82,"#,###")&amp;" || "&amp;ROUND(100*H82,2)&amp;"%"</f>
        <v>|-| [[Marasi]]  || 59 || 0.04%</v>
      </c>
    </row>
    <row r="83" customFormat="false" ht="15.75" hidden="false" customHeight="false" outlineLevel="0" collapsed="false">
      <c r="A83" s="6" t="n">
        <v>3</v>
      </c>
      <c r="B83" s="6" t="n">
        <v>71</v>
      </c>
      <c r="C83" s="7" t="s">
        <v>71</v>
      </c>
      <c r="D83" s="7" t="n">
        <v>49</v>
      </c>
      <c r="E83" s="7" t="n">
        <v>82</v>
      </c>
      <c r="F83" s="7" t="n">
        <v>1</v>
      </c>
      <c r="G83" s="9" t="n">
        <f aca="false">F83/SUM(F:F)</f>
        <v>0.0106382978723404</v>
      </c>
      <c r="H83" s="9" t="n">
        <f aca="false">D83/SUM($D:$D)</f>
        <v>0.000313337298009349</v>
      </c>
      <c r="I83" s="1" t="n">
        <f aca="false">IF(B83=B84,0,IF(B83=B82,D83+J82,D83))</f>
        <v>0</v>
      </c>
      <c r="J83" s="1" t="n">
        <f aca="false">IF(B83=B84,D83+J82,0)</f>
        <v>2567</v>
      </c>
      <c r="K83" s="9" t="n">
        <f aca="false">I83/SUM($I:$I)</f>
        <v>0</v>
      </c>
      <c r="L83" s="1" t="n">
        <f aca="false">IF(B83=B82,0,IF(B83=B84,1+M84,1))</f>
        <v>0</v>
      </c>
      <c r="M83" s="1" t="n">
        <f aca="false">IF(B83=B82,1+M84,0)</f>
        <v>2</v>
      </c>
      <c r="N83" s="1" t="n">
        <f aca="false">IF(A83=A82,0,IF(A83=A84,1+O84,1))</f>
        <v>0</v>
      </c>
      <c r="O83" s="1" t="n">
        <f aca="false">IF(A83=A82,1+O84,0)</f>
        <v>5</v>
      </c>
      <c r="Q83" s="1" t="str">
        <f aca="false">IF(OR(B83="Prologue",B83="Epilogue"),B83,"Chapter "&amp;B83)</f>
        <v>Chapter 71</v>
      </c>
      <c r="R83" s="1" t="str">
        <f aca="false">Q83</f>
        <v>Chapter 71</v>
      </c>
      <c r="S83" s="1" t="str">
        <f aca="false">"|-"&amp;CHAR(13)&amp;IF(AND(P83&lt;&gt;"",N83&lt;&gt;0),"| colspan="&amp;CHAR(34)&amp;4&amp;CHAR(34)&amp;" align="&amp;CHAR(34)&amp;"center"&amp;CHAR(34)&amp;" | '''"&amp;P83&amp;"'''"&amp;CHAR(13)&amp;"|-"&amp;CHAR(13),"")&amp;IF(L83&gt;1,"| rowspan="&amp;CHAR(34)&amp;L83&amp;CHAR(34)&amp;"| [[Summary:The Lost Metal#"&amp;Q83&amp;"|"&amp;R83&amp;"]] || ",IF(L83=1,"| [[Summary:The Lost Metal#"&amp;Q83&amp;"|"&amp;R83&amp;"]] || ","| "))&amp;"[["&amp;IF(C83="Dalinar Kholin (flashback)","Dalinar Kholin",C83)&amp;"]] "&amp;IF(C83="Dalinar Kholin (flashback)","(flashback)","")&amp;" || "&amp;TEXT(D83,"#,###")&amp;" || "&amp;ROUND(100*H83,2)&amp;"%"</f>
        <v>|-| [[Steris]]  || 49 || 0.03%</v>
      </c>
    </row>
    <row r="84" customFormat="false" ht="15.75" hidden="false" customHeight="false" outlineLevel="0" collapsed="false">
      <c r="A84" s="6" t="n">
        <v>3</v>
      </c>
      <c r="B84" s="6" t="n">
        <v>71</v>
      </c>
      <c r="C84" s="7" t="s">
        <v>68</v>
      </c>
      <c r="D84" s="7" t="n">
        <v>451</v>
      </c>
      <c r="E84" s="1" t="n">
        <v>83</v>
      </c>
      <c r="F84" s="7" t="n">
        <v>1</v>
      </c>
      <c r="G84" s="9" t="n">
        <f aca="false">F84/SUM(F:F)</f>
        <v>0.0106382978723404</v>
      </c>
      <c r="H84" s="9" t="n">
        <f aca="false">D84/SUM($D:$D)</f>
        <v>0.00288398206943299</v>
      </c>
      <c r="I84" s="1" t="n">
        <f aca="false">IF(B84=B85,0,IF(B84=B83,D84+J83,D84))</f>
        <v>3018</v>
      </c>
      <c r="J84" s="1" t="n">
        <f aca="false">IF(B84=B85,D84+J83,0)</f>
        <v>0</v>
      </c>
      <c r="K84" s="9" t="n">
        <f aca="false">I84/SUM($I:$I)</f>
        <v>0.0192990197018819</v>
      </c>
      <c r="L84" s="1" t="n">
        <f aca="false">IF(B84=B83,0,IF(B84=B85,1+M85,1))</f>
        <v>0</v>
      </c>
      <c r="M84" s="1" t="n">
        <f aca="false">IF(B84=B83,1+M85,0)</f>
        <v>1</v>
      </c>
      <c r="N84" s="1" t="n">
        <f aca="false">IF(A84=A83,0,IF(A84=A85,1+O85,1))</f>
        <v>0</v>
      </c>
      <c r="O84" s="1" t="n">
        <f aca="false">IF(A84=A83,1+O85,0)</f>
        <v>4</v>
      </c>
      <c r="Q84" s="1" t="str">
        <f aca="false">IF(OR(B84="Prologue",B84="Epilogue"),B84,"Chapter "&amp;B84)</f>
        <v>Chapter 71</v>
      </c>
      <c r="R84" s="1" t="str">
        <f aca="false">Q84</f>
        <v>Chapter 71</v>
      </c>
      <c r="S84" s="1" t="str">
        <f aca="false">"|-"&amp;CHAR(13)&amp;IF(AND(P84&lt;&gt;"",N84&lt;&gt;0),"| colspan="&amp;CHAR(34)&amp;4&amp;CHAR(34)&amp;" align="&amp;CHAR(34)&amp;"center"&amp;CHAR(34)&amp;" | '''"&amp;P84&amp;"'''"&amp;CHAR(13)&amp;"|-"&amp;CHAR(13),"")&amp;IF(L84&gt;1,"| rowspan="&amp;CHAR(34)&amp;L84&amp;CHAR(34)&amp;"| [[Summary:The Lost Metal#"&amp;Q84&amp;"|"&amp;R84&amp;"]] || ",IF(L84=1,"| [[Summary:The Lost Metal#"&amp;Q84&amp;"|"&amp;R84&amp;"]] || ","| "))&amp;"[["&amp;IF(C84="Dalinar Kholin (flashback)","Dalinar Kholin",C84)&amp;"]] "&amp;IF(C84="Dalinar Kholin (flashback)","(flashback)","")&amp;" || "&amp;TEXT(D84,"#,###")&amp;" || "&amp;ROUND(100*H84,2)&amp;"%"</f>
        <v>|-| [[Wayne]]  || 451 || 0.29%</v>
      </c>
    </row>
    <row r="85" customFormat="false" ht="15.75" hidden="false" customHeight="false" outlineLevel="0" collapsed="false">
      <c r="A85" s="6" t="n">
        <v>3</v>
      </c>
      <c r="B85" s="6" t="n">
        <v>72</v>
      </c>
      <c r="C85" s="7" t="s">
        <v>66</v>
      </c>
      <c r="D85" s="7" t="n">
        <v>282</v>
      </c>
      <c r="E85" s="7" t="n">
        <v>84</v>
      </c>
      <c r="F85" s="7" t="n">
        <v>1</v>
      </c>
      <c r="G85" s="9" t="n">
        <f aca="false">F85/SUM(F:F)</f>
        <v>0.0106382978723404</v>
      </c>
      <c r="H85" s="9" t="n">
        <f aca="false">D85/SUM($D:$D)</f>
        <v>0.00180328812323748</v>
      </c>
      <c r="I85" s="1" t="n">
        <f aca="false">IF(B85=B86,0,IF(B85=B84,D85+J84,D85))</f>
        <v>282</v>
      </c>
      <c r="J85" s="1" t="n">
        <f aca="false">IF(B85=B86,D85+J84,0)</f>
        <v>0</v>
      </c>
      <c r="K85" s="9" t="n">
        <f aca="false">I85/SUM($I:$I)</f>
        <v>0.00180328812323748</v>
      </c>
      <c r="L85" s="1" t="n">
        <f aca="false">IF(B85=B84,0,IF(B85=B86,1+M86,1))</f>
        <v>1</v>
      </c>
      <c r="M85" s="1" t="n">
        <f aca="false">IF(B85=B84,1+M86,0)</f>
        <v>0</v>
      </c>
      <c r="N85" s="1" t="n">
        <f aca="false">IF(A85=A84,0,IF(A85=A86,1+O86,1))</f>
        <v>0</v>
      </c>
      <c r="O85" s="1" t="n">
        <f aca="false">IF(A85=A84,1+O86,0)</f>
        <v>3</v>
      </c>
      <c r="Q85" s="1" t="str">
        <f aca="false">IF(OR(B85="Prologue",B85="Epilogue"),B85,"Chapter "&amp;B85)</f>
        <v>Chapter 72</v>
      </c>
      <c r="R85" s="1" t="str">
        <f aca="false">Q85</f>
        <v>Chapter 72</v>
      </c>
      <c r="S85" s="1" t="str">
        <f aca="false">"|-"&amp;CHAR(13)&amp;IF(AND(P85&lt;&gt;"",N85&lt;&gt;0),"| colspan="&amp;CHAR(34)&amp;4&amp;CHAR(34)&amp;" align="&amp;CHAR(34)&amp;"center"&amp;CHAR(34)&amp;" | '''"&amp;P85&amp;"'''"&amp;CHAR(13)&amp;"|-"&amp;CHAR(13),"")&amp;IF(L85&gt;1,"| rowspan="&amp;CHAR(34)&amp;L85&amp;CHAR(34)&amp;"| [[Summary:The Lost Metal#"&amp;Q85&amp;"|"&amp;R85&amp;"]] || ",IF(L85=1,"| [[Summary:The Lost Metal#"&amp;Q85&amp;"|"&amp;R85&amp;"]] || ","| "))&amp;"[["&amp;IF(C85="Dalinar Kholin (flashback)","Dalinar Kholin",C85)&amp;"]] "&amp;IF(C85="Dalinar Kholin (flashback)","(flashback)","")&amp;" || "&amp;TEXT(D85,"#,###")&amp;" || "&amp;ROUND(100*H85,2)&amp;"%"</f>
        <v>|-| [[Summary:The Lost Metal#Chapter 72|Chapter 72]] || [[Wax]]  || 282 || 0.18%</v>
      </c>
    </row>
    <row r="86" customFormat="false" ht="15.75" hidden="false" customHeight="false" outlineLevel="0" collapsed="false">
      <c r="A86" s="6" t="n">
        <v>3</v>
      </c>
      <c r="B86" s="6" t="n">
        <v>73</v>
      </c>
      <c r="C86" s="7" t="s">
        <v>71</v>
      </c>
      <c r="D86" s="7" t="n">
        <v>439</v>
      </c>
      <c r="E86" s="1" t="n">
        <v>85</v>
      </c>
      <c r="F86" s="7" t="n">
        <v>1</v>
      </c>
      <c r="G86" s="9" t="n">
        <f aca="false">F86/SUM(F:F)</f>
        <v>0.0106382978723404</v>
      </c>
      <c r="H86" s="9" t="n">
        <f aca="false">D86/SUM($D:$D)</f>
        <v>0.00280724640461437</v>
      </c>
      <c r="I86" s="1" t="n">
        <f aca="false">IF(B86=B87,0,IF(B86=B85,D86+J85,D86))</f>
        <v>439</v>
      </c>
      <c r="J86" s="1" t="n">
        <f aca="false">IF(B86=B87,D86+J85,0)</f>
        <v>0</v>
      </c>
      <c r="K86" s="9" t="n">
        <f aca="false">I86/SUM($I:$I)</f>
        <v>0.00280724640461437</v>
      </c>
      <c r="L86" s="1" t="n">
        <f aca="false">IF(B86=B85,0,IF(B86=B87,1+M87,1))</f>
        <v>1</v>
      </c>
      <c r="M86" s="1" t="n">
        <f aca="false">IF(B86=B85,1+M87,0)</f>
        <v>0</v>
      </c>
      <c r="N86" s="1" t="n">
        <f aca="false">IF(A86=A85,0,IF(A86=A87,1+O87,1))</f>
        <v>0</v>
      </c>
      <c r="O86" s="1" t="n">
        <f aca="false">IF(A86=A85,1+O87,0)</f>
        <v>2</v>
      </c>
      <c r="Q86" s="1" t="str">
        <f aca="false">IF(OR(B86="Prologue",B86="Epilogue"),B86,"Chapter "&amp;B86)</f>
        <v>Chapter 73</v>
      </c>
      <c r="R86" s="1" t="str">
        <f aca="false">Q86</f>
        <v>Chapter 73</v>
      </c>
      <c r="S86" s="1" t="str">
        <f aca="false">"|-"&amp;CHAR(13)&amp;IF(AND(P86&lt;&gt;"",N86&lt;&gt;0),"| colspan="&amp;CHAR(34)&amp;4&amp;CHAR(34)&amp;" align="&amp;CHAR(34)&amp;"center"&amp;CHAR(34)&amp;" | '''"&amp;P86&amp;"'''"&amp;CHAR(13)&amp;"|-"&amp;CHAR(13),"")&amp;IF(L86&gt;1,"| rowspan="&amp;CHAR(34)&amp;L86&amp;CHAR(34)&amp;"| [[Summary:The Lost Metal#"&amp;Q86&amp;"|"&amp;R86&amp;"]] || ",IF(L86=1,"| [[Summary:The Lost Metal#"&amp;Q86&amp;"|"&amp;R86&amp;"]] || ","| "))&amp;"[["&amp;IF(C86="Dalinar Kholin (flashback)","Dalinar Kholin",C86)&amp;"]] "&amp;IF(C86="Dalinar Kholin (flashback)","(flashback)","")&amp;" || "&amp;TEXT(D86,"#,###")&amp;" || "&amp;ROUND(100*H86,2)&amp;"%"</f>
        <v>|-| [[Summary:The Lost Metal#Chapter 73|Chapter 73]] || [[Steris]]  || 439 || 0.28%</v>
      </c>
    </row>
    <row r="87" customFormat="false" ht="15.75" hidden="false" customHeight="false" outlineLevel="0" collapsed="false">
      <c r="A87" s="6" t="n">
        <v>3</v>
      </c>
      <c r="B87" s="6" t="n">
        <v>74</v>
      </c>
      <c r="C87" s="7" t="s">
        <v>68</v>
      </c>
      <c r="D87" s="7" t="n">
        <v>960</v>
      </c>
      <c r="E87" s="7" t="n">
        <v>86</v>
      </c>
      <c r="F87" s="7" t="n">
        <v>1</v>
      </c>
      <c r="G87" s="9" t="n">
        <f aca="false">F87/SUM(F:F)</f>
        <v>0.0106382978723404</v>
      </c>
      <c r="H87" s="9" t="n">
        <f aca="false">D87/SUM($D:$D)</f>
        <v>0.00613885318548929</v>
      </c>
      <c r="I87" s="1" t="n">
        <f aca="false">IF(B87=B88,0,IF(B87=B86,D87+J86,D87))</f>
        <v>960</v>
      </c>
      <c r="J87" s="1" t="n">
        <f aca="false">IF(B87=B88,D87+J86,0)</f>
        <v>0</v>
      </c>
      <c r="K87" s="9" t="n">
        <f aca="false">I87/SUM($I:$I)</f>
        <v>0.00613885318548929</v>
      </c>
      <c r="L87" s="1" t="n">
        <f aca="false">IF(B87=B86,0,IF(B87=B88,1+M88,1))</f>
        <v>1</v>
      </c>
      <c r="M87" s="1" t="n">
        <f aca="false">IF(B87=B86,1+M88,0)</f>
        <v>0</v>
      </c>
      <c r="N87" s="1" t="n">
        <f aca="false">IF(A87=A86,0,IF(A87=A88,1+O88,1))</f>
        <v>0</v>
      </c>
      <c r="O87" s="1" t="n">
        <f aca="false">IF(A87=A86,1+O88,0)</f>
        <v>1</v>
      </c>
      <c r="Q87" s="1" t="str">
        <f aca="false">IF(OR(B87="Prologue",B87="Epilogue"),B87,"Chapter "&amp;B87)</f>
        <v>Chapter 74</v>
      </c>
      <c r="R87" s="1" t="str">
        <f aca="false">Q87</f>
        <v>Chapter 74</v>
      </c>
      <c r="S87" s="1" t="str">
        <f aca="false">"|-"&amp;CHAR(13)&amp;IF(AND(P87&lt;&gt;"",N87&lt;&gt;0),"| colspan="&amp;CHAR(34)&amp;4&amp;CHAR(34)&amp;" align="&amp;CHAR(34)&amp;"center"&amp;CHAR(34)&amp;" | '''"&amp;P87&amp;"'''"&amp;CHAR(13)&amp;"|-"&amp;CHAR(13),"")&amp;IF(L87&gt;1,"| rowspan="&amp;CHAR(34)&amp;L87&amp;CHAR(34)&amp;"| [[Summary:The Lost Metal#"&amp;Q87&amp;"|"&amp;R87&amp;"]] || ",IF(L87=1,"| [[Summary:The Lost Metal#"&amp;Q87&amp;"|"&amp;R87&amp;"]] || ","| "))&amp;"[["&amp;IF(C87="Dalinar Kholin (flashback)","Dalinar Kholin",C87)&amp;"]] "&amp;IF(C87="Dalinar Kholin (flashback)","(flashback)","")&amp;" || "&amp;TEXT(D87,"#,###")&amp;" || "&amp;ROUND(100*H87,2)&amp;"%"</f>
        <v>|-| [[Summary:The Lost Metal#Chapter 74|Chapter 74]] || [[Wayne]]  || 960 || 0.61%</v>
      </c>
    </row>
    <row r="88" customFormat="false" ht="15.75" hidden="false" customHeight="false" outlineLevel="0" collapsed="false">
      <c r="A88" s="6" t="s">
        <v>29</v>
      </c>
      <c r="B88" s="6" t="s">
        <v>80</v>
      </c>
      <c r="C88" s="7" t="s">
        <v>67</v>
      </c>
      <c r="D88" s="7" t="n">
        <v>2352</v>
      </c>
      <c r="E88" s="1" t="n">
        <v>87</v>
      </c>
      <c r="F88" s="7" t="n">
        <v>1</v>
      </c>
      <c r="G88" s="9" t="n">
        <f aca="false">F88/SUM(F:F)</f>
        <v>0.0106382978723404</v>
      </c>
      <c r="H88" s="9" t="n">
        <f aca="false">D88/SUM($D:$D)</f>
        <v>0.0150401903044488</v>
      </c>
      <c r="I88" s="1" t="n">
        <f aca="false">IF(B88=B89,0,IF(B88=B87,D88+J87,D88))</f>
        <v>0</v>
      </c>
      <c r="J88" s="1" t="n">
        <f aca="false">IF(B88=B89,D88+J87,0)</f>
        <v>2352</v>
      </c>
      <c r="K88" s="9" t="n">
        <f aca="false">I88/SUM($I:$I)</f>
        <v>0</v>
      </c>
      <c r="L88" s="1" t="n">
        <f aca="false">IF(B88=B87,0,IF(B88=B89,1+M89,1))</f>
        <v>2</v>
      </c>
      <c r="M88" s="1" t="n">
        <f aca="false">IF(B88=B87,1+M89,0)</f>
        <v>0</v>
      </c>
      <c r="N88" s="1" t="n">
        <f aca="false">IF(A88=A87,0,IF(A88=A89,1+O89,1))</f>
        <v>8</v>
      </c>
      <c r="O88" s="1" t="n">
        <f aca="false">IF(A88=A87,1+O89,0)</f>
        <v>0</v>
      </c>
      <c r="Q88" s="6" t="s">
        <v>80</v>
      </c>
      <c r="R88" s="1" t="str">
        <f aca="false">Q88</f>
        <v>Epilogue 1</v>
      </c>
      <c r="S88" s="1" t="str">
        <f aca="false">"|-"&amp;CHAR(13)&amp;IF(AND(P88&lt;&gt;"",N88&lt;&gt;0),"| colspan="&amp;CHAR(34)&amp;4&amp;CHAR(34)&amp;" align="&amp;CHAR(34)&amp;"center"&amp;CHAR(34)&amp;" | '''"&amp;P88&amp;"'''"&amp;CHAR(13)&amp;"|-"&amp;CHAR(13),"")&amp;IF(L88&gt;1,"| rowspan="&amp;CHAR(34)&amp;L88&amp;CHAR(34)&amp;"| [[Summary:The Lost Metal#"&amp;Q88&amp;"|"&amp;R88&amp;"]] || ",IF(L88=1,"| [[Summary:The Lost Metal#"&amp;Q88&amp;"|"&amp;R88&amp;"]] || ","| "))&amp;"[["&amp;IF(C88="Dalinar Kholin (flashback)","Dalinar Kholin",C88)&amp;"]] "&amp;IF(C88="Dalinar Kholin (flashback)","(flashback)","")&amp;" || "&amp;TEXT(D88,"#,###")&amp;" || "&amp;ROUND(100*H88,2)&amp;"%"</f>
        <v>|-| rowspan="2"| [[Summary:The Lost Metal#Epilogue 1|Epilogue 1]] || [[Marasi]]  || 2,352 || 1.5%</v>
      </c>
    </row>
    <row r="89" customFormat="false" ht="15.75" hidden="false" customHeight="false" outlineLevel="0" collapsed="false">
      <c r="A89" s="6" t="s">
        <v>29</v>
      </c>
      <c r="B89" s="6" t="s">
        <v>80</v>
      </c>
      <c r="C89" s="7" t="s">
        <v>81</v>
      </c>
      <c r="D89" s="7" t="n">
        <v>402</v>
      </c>
      <c r="E89" s="7" t="n">
        <v>88</v>
      </c>
      <c r="F89" s="7" t="n">
        <v>1</v>
      </c>
      <c r="G89" s="9" t="n">
        <f aca="false">F89/SUM(F:F)</f>
        <v>0.0106382978723404</v>
      </c>
      <c r="H89" s="9" t="n">
        <f aca="false">D89/SUM($D:$D)</f>
        <v>0.00257064477142364</v>
      </c>
      <c r="I89" s="1" t="n">
        <f aca="false">IF(B89=B90,0,IF(B89=B88,D89+J88,D89))</f>
        <v>2754</v>
      </c>
      <c r="J89" s="1" t="n">
        <f aca="false">IF(B89=B90,D89+J88,0)</f>
        <v>0</v>
      </c>
      <c r="K89" s="9" t="n">
        <f aca="false">I89/SUM($I:$I)</f>
        <v>0.0176108350758724</v>
      </c>
      <c r="L89" s="1" t="n">
        <f aca="false">IF(B89=B88,0,IF(B89=B90,1+M90,1))</f>
        <v>0</v>
      </c>
      <c r="M89" s="1" t="n">
        <f aca="false">IF(B89=B88,1+M90,0)</f>
        <v>1</v>
      </c>
      <c r="N89" s="1" t="n">
        <f aca="false">IF(A89=A88,0,IF(A89=A90,1+O90,1))</f>
        <v>0</v>
      </c>
      <c r="O89" s="1" t="n">
        <f aca="false">IF(A89=A88,1+O90,0)</f>
        <v>7</v>
      </c>
      <c r="Q89" s="6" t="s">
        <v>80</v>
      </c>
      <c r="R89" s="1" t="str">
        <f aca="false">Q89</f>
        <v>Epilogue 1</v>
      </c>
      <c r="S89" s="1" t="str">
        <f aca="false">"|-"&amp;CHAR(13)&amp;IF(AND(P89&lt;&gt;"",N89&lt;&gt;0),"| colspan="&amp;CHAR(34)&amp;4&amp;CHAR(34)&amp;" align="&amp;CHAR(34)&amp;"center"&amp;CHAR(34)&amp;" | '''"&amp;P89&amp;"'''"&amp;CHAR(13)&amp;"|-"&amp;CHAR(13),"")&amp;IF(L89&gt;1,"| rowspan="&amp;CHAR(34)&amp;L89&amp;CHAR(34)&amp;"| [[Summary:The Lost Metal#"&amp;Q89&amp;"|"&amp;R89&amp;"]] || ",IF(L89=1,"| [[Summary:The Lost Metal#"&amp;Q89&amp;"|"&amp;R89&amp;"]] || ","| "))&amp;"[["&amp;IF(C89="Dalinar Kholin (flashback)","Dalinar Kholin",C89)&amp;"]] "&amp;IF(C89="Dalinar Kholin (flashback)","(flashback)","")&amp;" || "&amp;TEXT(D89,"#,###")&amp;" || "&amp;ROUND(100*H89,2)&amp;"%"</f>
        <v>|-| [[Prasanva]]  || 402 || 0.26%</v>
      </c>
    </row>
    <row r="90" customFormat="false" ht="15.75" hidden="false" customHeight="false" outlineLevel="0" collapsed="false">
      <c r="A90" s="6" t="s">
        <v>29</v>
      </c>
      <c r="B90" s="6" t="s">
        <v>82</v>
      </c>
      <c r="C90" s="7" t="s">
        <v>71</v>
      </c>
      <c r="D90" s="7" t="n">
        <v>1410</v>
      </c>
      <c r="E90" s="1" t="n">
        <v>89</v>
      </c>
      <c r="F90" s="7" t="n">
        <v>1</v>
      </c>
      <c r="G90" s="9" t="n">
        <f aca="false">F90/SUM(F:F)</f>
        <v>0.0106382978723404</v>
      </c>
      <c r="H90" s="9" t="n">
        <f aca="false">D90/SUM($D:$D)</f>
        <v>0.00901644061618739</v>
      </c>
      <c r="I90" s="1" t="n">
        <f aca="false">IF(B90=B91,0,IF(B90=B89,D90+J89,D90))</f>
        <v>1410</v>
      </c>
      <c r="J90" s="1" t="n">
        <f aca="false">IF(B90=B91,D90+J89,0)</f>
        <v>0</v>
      </c>
      <c r="K90" s="9" t="n">
        <f aca="false">I90/SUM($I:$I)</f>
        <v>0.00901644061618739</v>
      </c>
      <c r="L90" s="1" t="n">
        <f aca="false">IF(B90=B89,0,IF(B90=B91,1+M91,1))</f>
        <v>1</v>
      </c>
      <c r="M90" s="1" t="n">
        <f aca="false">IF(B90=B89,1+M91,0)</f>
        <v>0</v>
      </c>
      <c r="N90" s="1" t="n">
        <f aca="false">IF(A90=A89,0,IF(A90=A91,1+O91,1))</f>
        <v>0</v>
      </c>
      <c r="O90" s="1" t="n">
        <f aca="false">IF(A90=A89,1+O91,0)</f>
        <v>6</v>
      </c>
      <c r="Q90" s="6" t="s">
        <v>82</v>
      </c>
      <c r="R90" s="1" t="str">
        <f aca="false">Q90</f>
        <v>Epilogue 2</v>
      </c>
      <c r="S90" s="1" t="str">
        <f aca="false">"|-"&amp;CHAR(13)&amp;IF(AND(P90&lt;&gt;"",N90&lt;&gt;0),"| colspan="&amp;CHAR(34)&amp;4&amp;CHAR(34)&amp;" align="&amp;CHAR(34)&amp;"center"&amp;CHAR(34)&amp;" | '''"&amp;P90&amp;"'''"&amp;CHAR(13)&amp;"|-"&amp;CHAR(13),"")&amp;IF(L90&gt;1,"| rowspan="&amp;CHAR(34)&amp;L90&amp;CHAR(34)&amp;"| [[Summary:The Lost Metal#"&amp;Q90&amp;"|"&amp;R90&amp;"]] || ",IF(L90=1,"| [[Summary:The Lost Metal#"&amp;Q90&amp;"|"&amp;R90&amp;"]] || ","| "))&amp;"[["&amp;IF(C90="Dalinar Kholin (flashback)","Dalinar Kholin",C90)&amp;"]] "&amp;IF(C90="Dalinar Kholin (flashback)","(flashback)","")&amp;" || "&amp;TEXT(D90,"#,###")&amp;" || "&amp;ROUND(100*H90,2)&amp;"%"</f>
        <v>|-| [[Summary:The Lost Metal#Epilogue 2|Epilogue 2]] || [[Steris]]  || 1,410 || 0.9%</v>
      </c>
    </row>
    <row r="91" customFormat="false" ht="15.75" hidden="false" customHeight="false" outlineLevel="0" collapsed="false">
      <c r="A91" s="6" t="s">
        <v>29</v>
      </c>
      <c r="B91" s="6" t="s">
        <v>83</v>
      </c>
      <c r="C91" s="7" t="s">
        <v>84</v>
      </c>
      <c r="D91" s="7" t="n">
        <v>1251</v>
      </c>
      <c r="E91" s="7" t="n">
        <v>90</v>
      </c>
      <c r="F91" s="7" t="n">
        <v>1</v>
      </c>
      <c r="G91" s="9" t="n">
        <f aca="false">F91/SUM(F:F)</f>
        <v>0.0106382978723404</v>
      </c>
      <c r="H91" s="9" t="n">
        <f aca="false">D91/SUM($D:$D)</f>
        <v>0.00799969305734073</v>
      </c>
      <c r="I91" s="1" t="n">
        <f aca="false">IF(B91=B92,0,IF(B91=B90,D91+J90,D91))</f>
        <v>1251</v>
      </c>
      <c r="J91" s="1" t="n">
        <f aca="false">IF(B91=B92,D91+J90,0)</f>
        <v>0</v>
      </c>
      <c r="K91" s="9" t="n">
        <f aca="false">I91/SUM($I:$I)</f>
        <v>0.00799969305734073</v>
      </c>
      <c r="L91" s="1" t="n">
        <f aca="false">IF(B91=B90,0,IF(B91=B92,1+M92,1))</f>
        <v>1</v>
      </c>
      <c r="M91" s="1" t="n">
        <f aca="false">IF(B91=B90,1+M92,0)</f>
        <v>0</v>
      </c>
      <c r="N91" s="1" t="n">
        <f aca="false">IF(A91=A90,0,IF(A91=A92,1+O92,1))</f>
        <v>0</v>
      </c>
      <c r="O91" s="1" t="n">
        <f aca="false">IF(A91=A90,1+O92,0)</f>
        <v>5</v>
      </c>
      <c r="Q91" s="6" t="s">
        <v>83</v>
      </c>
      <c r="R91" s="1" t="str">
        <f aca="false">Q91</f>
        <v>Epilogue 3</v>
      </c>
      <c r="S91" s="1" t="str">
        <f aca="false">"|-"&amp;CHAR(13)&amp;IF(AND(P91&lt;&gt;"",N91&lt;&gt;0),"| colspan="&amp;CHAR(34)&amp;4&amp;CHAR(34)&amp;" align="&amp;CHAR(34)&amp;"center"&amp;CHAR(34)&amp;" | '''"&amp;P91&amp;"'''"&amp;CHAR(13)&amp;"|-"&amp;CHAR(13),"")&amp;IF(L91&gt;1,"| rowspan="&amp;CHAR(34)&amp;L91&amp;CHAR(34)&amp;"| [[Summary:The Lost Metal#"&amp;Q91&amp;"|"&amp;R91&amp;"]] || ",IF(L91=1,"| [[Summary:The Lost Metal#"&amp;Q91&amp;"|"&amp;R91&amp;"]] || ","| "))&amp;"[["&amp;IF(C91="Dalinar Kholin (flashback)","Dalinar Kholin",C91)&amp;"]] "&amp;IF(C91="Dalinar Kholin (flashback)","(flashback)","")&amp;" || "&amp;TEXT(D91,"#,###")&amp;" || "&amp;ROUND(100*H91,2)&amp;"%"</f>
        <v>|-| [[Summary:The Lost Metal#Epilogue 3|Epilogue 3]] || [[Allriandre]]  || 1,251 || 0.8%</v>
      </c>
    </row>
    <row r="92" customFormat="false" ht="15.75" hidden="false" customHeight="false" outlineLevel="0" collapsed="false">
      <c r="A92" s="6" t="s">
        <v>29</v>
      </c>
      <c r="B92" s="6" t="s">
        <v>85</v>
      </c>
      <c r="C92" s="7" t="s">
        <v>17</v>
      </c>
      <c r="D92" s="7" t="n">
        <v>1452</v>
      </c>
      <c r="E92" s="1" t="n">
        <v>91</v>
      </c>
      <c r="F92" s="7" t="n">
        <v>1</v>
      </c>
      <c r="G92" s="9" t="n">
        <f aca="false">F92/SUM(F:F)</f>
        <v>0.0106382978723404</v>
      </c>
      <c r="H92" s="9" t="n">
        <f aca="false">D92/SUM($D:$D)</f>
        <v>0.00928501544305255</v>
      </c>
      <c r="I92" s="1" t="n">
        <f aca="false">IF(B92=B93,0,IF(B92=B91,D92+J91,D92))</f>
        <v>1452</v>
      </c>
      <c r="J92" s="1" t="n">
        <f aca="false">IF(B92=B93,D92+J91,0)</f>
        <v>0</v>
      </c>
      <c r="K92" s="9" t="n">
        <f aca="false">I92/SUM($I:$I)</f>
        <v>0.00928501544305255</v>
      </c>
      <c r="L92" s="1" t="n">
        <f aca="false">IF(B92=B91,0,IF(B92=B93,1+M93,1))</f>
        <v>1</v>
      </c>
      <c r="M92" s="1" t="n">
        <f aca="false">IF(B92=B91,1+M93,0)</f>
        <v>0</v>
      </c>
      <c r="N92" s="1" t="n">
        <f aca="false">IF(A92=A91,0,IF(A92=A93,1+O93,1))</f>
        <v>0</v>
      </c>
      <c r="O92" s="1" t="n">
        <f aca="false">IF(A92=A91,1+O93,0)</f>
        <v>4</v>
      </c>
      <c r="Q92" s="6" t="s">
        <v>85</v>
      </c>
      <c r="R92" s="1" t="str">
        <f aca="false">Q92</f>
        <v>Epilogue 4</v>
      </c>
      <c r="S92" s="1" t="str">
        <f aca="false">"|-"&amp;CHAR(13)&amp;IF(AND(P92&lt;&gt;"",N92&lt;&gt;0),"| colspan="&amp;CHAR(34)&amp;4&amp;CHAR(34)&amp;" align="&amp;CHAR(34)&amp;"center"&amp;CHAR(34)&amp;" | '''"&amp;P92&amp;"'''"&amp;CHAR(13)&amp;"|-"&amp;CHAR(13),"")&amp;IF(L92&gt;1,"| rowspan="&amp;CHAR(34)&amp;L92&amp;CHAR(34)&amp;"| [[Summary:The Lost Metal#"&amp;Q92&amp;"|"&amp;R92&amp;"]] || ",IF(L92=1,"| [[Summary:The Lost Metal#"&amp;Q92&amp;"|"&amp;R92&amp;"]] || ","| "))&amp;"[["&amp;IF(C92="Dalinar Kholin (flashback)","Dalinar Kholin",C92)&amp;"]] "&amp;IF(C92="Dalinar Kholin (flashback)","(flashback)","")&amp;" || "&amp;TEXT(D92,"#,###")&amp;" || "&amp;ROUND(100*H92,2)&amp;"%"</f>
        <v>|-| [[Summary:The Lost Metal#Epilogue 4|Epilogue 4]] || [[Kelsier]]  || 1,452 || 0.93%</v>
      </c>
    </row>
    <row r="93" customFormat="false" ht="15.75" hidden="false" customHeight="false" outlineLevel="0" collapsed="false">
      <c r="A93" s="5" t="s">
        <v>29</v>
      </c>
      <c r="B93" s="6" t="s">
        <v>86</v>
      </c>
      <c r="C93" s="5" t="s">
        <v>87</v>
      </c>
      <c r="D93" s="5" t="n">
        <v>708</v>
      </c>
      <c r="E93" s="7" t="n">
        <v>92</v>
      </c>
      <c r="F93" s="38" t="n">
        <v>1</v>
      </c>
      <c r="G93" s="39" t="n">
        <f aca="false">F93/SUM(F:F)</f>
        <v>0.0106382978723404</v>
      </c>
      <c r="H93" s="39" t="n">
        <f aca="false">D93/SUM($D:$D)</f>
        <v>0.00452740422429835</v>
      </c>
      <c r="I93" s="38" t="n">
        <f aca="false">IF(B93=B94,0,IF(B93=B92,D93+J92,D93))</f>
        <v>708</v>
      </c>
      <c r="J93" s="38" t="n">
        <f aca="false">IF(B93=B94,D93+J92,0)</f>
        <v>0</v>
      </c>
      <c r="K93" s="39" t="n">
        <f aca="false">I93/SUM($I:$I)</f>
        <v>0.00452740422429835</v>
      </c>
      <c r="L93" s="38" t="n">
        <f aca="false">IF(B93=B92,0,IF(B93=B94,1+M94,1))</f>
        <v>1</v>
      </c>
      <c r="M93" s="38" t="n">
        <f aca="false">IF(B93=B92,1+M94,0)</f>
        <v>0</v>
      </c>
      <c r="N93" s="38" t="n">
        <f aca="false">IF(A93=A92,0,IF(A93=A94,1+O94,1))</f>
        <v>0</v>
      </c>
      <c r="O93" s="38" t="n">
        <f aca="false">IF(A93=A92,1+O94,0)</f>
        <v>3</v>
      </c>
      <c r="P93" s="5"/>
      <c r="Q93" s="6" t="s">
        <v>86</v>
      </c>
      <c r="R93" s="5" t="str">
        <f aca="false">Q93</f>
        <v>Epilogue 5</v>
      </c>
      <c r="S93" s="1" t="str">
        <f aca="false">"|-"&amp;CHAR(13)&amp;IF(AND(P93&lt;&gt;"",N93&lt;&gt;0),"| colspan="&amp;CHAR(34)&amp;4&amp;CHAR(34)&amp;" align="&amp;CHAR(34)&amp;"center"&amp;CHAR(34)&amp;" | '''"&amp;P93&amp;"'''"&amp;CHAR(13)&amp;"|-"&amp;CHAR(13),"")&amp;IF(L93&gt;1,"| rowspan="&amp;CHAR(34)&amp;L93&amp;CHAR(34)&amp;"| [[Summary:The Lost Metal#"&amp;Q93&amp;"|"&amp;R93&amp;"]] || ",IF(L93=1,"| [[Summary:The Lost Metal#"&amp;Q93&amp;"|"&amp;R93&amp;"]] || ","| "))&amp;"[["&amp;IF(C93="Dalinar Kholin (flashback)","Dalinar Kholin",C93)&amp;"]] "&amp;IF(C93="Dalinar Kholin (flashback)","(flashback)","")&amp;" || "&amp;TEXT(D93,"#,###")&amp;" || "&amp;ROUND(100*H93,2)&amp;"%"</f>
        <v>|-| [[Summary:The Lost Metal#Epilogue 5|Epilogue 5]] || [[Ranette]]  || 708 || 0.45%</v>
      </c>
    </row>
    <row r="94" customFormat="false" ht="15.75" hidden="false" customHeight="false" outlineLevel="0" collapsed="false">
      <c r="A94" s="5" t="s">
        <v>29</v>
      </c>
      <c r="B94" s="6" t="s">
        <v>88</v>
      </c>
      <c r="C94" s="5" t="s">
        <v>78</v>
      </c>
      <c r="D94" s="5" t="n">
        <v>382</v>
      </c>
      <c r="E94" s="1" t="n">
        <v>93</v>
      </c>
      <c r="F94" s="38" t="n">
        <v>1</v>
      </c>
      <c r="G94" s="39" t="n">
        <f aca="false">F94/SUM(F:F)</f>
        <v>0.0106382978723404</v>
      </c>
      <c r="H94" s="39" t="n">
        <f aca="false">D94/SUM($D:$D)</f>
        <v>0.00244275199672595</v>
      </c>
      <c r="I94" s="38" t="n">
        <f aca="false">IF(B94=B95,0,IF(B94=B93,D94+J93,D94))</f>
        <v>382</v>
      </c>
      <c r="J94" s="38" t="n">
        <f aca="false">IF(B94=B95,D94+J93,0)</f>
        <v>0</v>
      </c>
      <c r="K94" s="39" t="n">
        <f aca="false">I94/SUM($I:$I)</f>
        <v>0.00244275199672595</v>
      </c>
      <c r="L94" s="38" t="n">
        <f aca="false">IF(B94=B93,0,IF(B94=B95,1+M95,1))</f>
        <v>1</v>
      </c>
      <c r="M94" s="38" t="n">
        <f aca="false">IF(B94=B93,1+M95,0)</f>
        <v>0</v>
      </c>
      <c r="N94" s="38" t="n">
        <f aca="false">IF(A94=A93,0,IF(A94=A95,1+O95,1))</f>
        <v>0</v>
      </c>
      <c r="O94" s="38" t="n">
        <f aca="false">IF(A94=A93,1+O95,0)</f>
        <v>2</v>
      </c>
      <c r="P94" s="5"/>
      <c r="Q94" s="6" t="s">
        <v>88</v>
      </c>
      <c r="R94" s="5" t="str">
        <f aca="false">Q94</f>
        <v>Epilogue 6</v>
      </c>
      <c r="S94" s="1" t="str">
        <f aca="false">"|-"&amp;CHAR(13)&amp;IF(AND(P94&lt;&gt;"",N94&lt;&gt;0),"| colspan="&amp;CHAR(34)&amp;4&amp;CHAR(34)&amp;" align="&amp;CHAR(34)&amp;"center"&amp;CHAR(34)&amp;" | '''"&amp;P94&amp;"'''"&amp;CHAR(13)&amp;"|-"&amp;CHAR(13),"")&amp;IF(L94&gt;1,"| rowspan="&amp;CHAR(34)&amp;L94&amp;CHAR(34)&amp;"| [[Summary:The Lost Metal#"&amp;Q94&amp;"|"&amp;R94&amp;"]] || ",IF(L94=1,"| [[Summary:The Lost Metal#"&amp;Q94&amp;"|"&amp;R94&amp;"]] || ","| "))&amp;"[["&amp;IF(C94="Dalinar Kholin (flashback)","Dalinar Kholin",C94)&amp;"]] "&amp;IF(C94="Dalinar Kholin (flashback)","(flashback)","")&amp;" || "&amp;TEXT(D94,"#,###")&amp;" || "&amp;ROUND(100*H94,2)&amp;"%"</f>
        <v>|-| [[Summary:The Lost Metal#Epilogue 6|Epilogue 6]] || [[MeLaan]]  || 382 || 0.24%</v>
      </c>
    </row>
    <row r="95" customFormat="false" ht="15.75" hidden="false" customHeight="false" outlineLevel="0" collapsed="false">
      <c r="A95" s="5" t="s">
        <v>29</v>
      </c>
      <c r="B95" s="6" t="s">
        <v>89</v>
      </c>
      <c r="C95" s="5" t="s">
        <v>66</v>
      </c>
      <c r="D95" s="5" t="n">
        <v>2109</v>
      </c>
      <c r="E95" s="7" t="n">
        <v>94</v>
      </c>
      <c r="F95" s="38" t="n">
        <v>1</v>
      </c>
      <c r="G95" s="39" t="n">
        <f aca="false">F95/SUM(F:F)</f>
        <v>0.0106382978723404</v>
      </c>
      <c r="H95" s="39" t="n">
        <f aca="false">D95/SUM($D:$D)</f>
        <v>0.0134862930918718</v>
      </c>
      <c r="I95" s="38" t="n">
        <f aca="false">IF(B95=B96,0,IF(B95=B94,D95+J94,D95))</f>
        <v>2109</v>
      </c>
      <c r="J95" s="38" t="n">
        <f aca="false">IF(B95=B96,D95+J94,0)</f>
        <v>0</v>
      </c>
      <c r="K95" s="39" t="n">
        <f aca="false">I95/SUM($I:$I)</f>
        <v>0.0134862930918718</v>
      </c>
      <c r="L95" s="38" t="n">
        <f aca="false">IF(B95=B94,0,IF(B95=B96,1+M96,1))</f>
        <v>1</v>
      </c>
      <c r="M95" s="38" t="n">
        <f aca="false">IF(B95=B94,1+M96,0)</f>
        <v>0</v>
      </c>
      <c r="N95" s="38" t="n">
        <f aca="false">IF(A95=A94,0,IF(A95=A96,1+O96,1))</f>
        <v>0</v>
      </c>
      <c r="O95" s="38" t="n">
        <f aca="false">IF(A95=A94,1+O96,0)</f>
        <v>1</v>
      </c>
      <c r="P95" s="5"/>
      <c r="Q95" s="6" t="s">
        <v>89</v>
      </c>
      <c r="R95" s="5" t="str">
        <f aca="false">Q95</f>
        <v>Epilogue 7</v>
      </c>
      <c r="S95" s="1" t="str">
        <f aca="false">"|-"&amp;CHAR(13)&amp;IF(AND(P95&lt;&gt;"",N95&lt;&gt;0),"| colspan="&amp;CHAR(34)&amp;4&amp;CHAR(34)&amp;" align="&amp;CHAR(34)&amp;"center"&amp;CHAR(34)&amp;" | '''"&amp;P95&amp;"'''"&amp;CHAR(13)&amp;"|-"&amp;CHAR(13),"")&amp;IF(L95&gt;1,"| rowspan="&amp;CHAR(34)&amp;L95&amp;CHAR(34)&amp;"| [[Summary:The Lost Metal#"&amp;Q95&amp;"|"&amp;R95&amp;"]] || ",IF(L95=1,"| [[Summary:The Lost Metal#"&amp;Q95&amp;"|"&amp;R95&amp;"]] || ","| "))&amp;"[["&amp;IF(C95="Dalinar Kholin (flashback)","Dalinar Kholin",C95)&amp;"]] "&amp;IF(C95="Dalinar Kholin (flashback)","(flashback)","")&amp;" || "&amp;TEXT(D95,"#,###")&amp;" || "&amp;ROUND(100*H95,2)&amp;"%"</f>
        <v>|-| [[Summary:The Lost Metal#Epilogue 7|Epilogue 7]] || [[Wax]]  || 2,109 || 1.35%</v>
      </c>
    </row>
    <row r="96" customFormat="false" ht="15.75" hidden="false" customHeight="false" outlineLevel="0" collapsed="false">
      <c r="A96" s="5"/>
      <c r="B96" s="6"/>
      <c r="C96" s="5"/>
      <c r="D96" s="5"/>
      <c r="E96" s="38"/>
      <c r="F96" s="38"/>
      <c r="G96" s="39"/>
      <c r="H96" s="39"/>
      <c r="I96" s="38"/>
      <c r="J96" s="38"/>
      <c r="K96" s="39"/>
      <c r="L96" s="38"/>
      <c r="M96" s="38"/>
      <c r="N96" s="38"/>
      <c r="O96" s="38"/>
      <c r="P96" s="5"/>
      <c r="Q96" s="5"/>
      <c r="R96" s="5"/>
      <c r="S96" s="5"/>
    </row>
    <row r="97" customFormat="false" ht="15.75" hidden="false" customHeight="false" outlineLevel="0" collapsed="false">
      <c r="A97" s="5"/>
      <c r="B97" s="6"/>
      <c r="C97" s="5"/>
      <c r="D97" s="5"/>
      <c r="E97" s="38"/>
      <c r="F97" s="38"/>
      <c r="G97" s="39"/>
      <c r="H97" s="39"/>
      <c r="I97" s="38"/>
      <c r="J97" s="38"/>
      <c r="K97" s="39"/>
      <c r="L97" s="38"/>
      <c r="M97" s="38"/>
      <c r="N97" s="38"/>
      <c r="O97" s="38"/>
      <c r="P97" s="5"/>
      <c r="Q97" s="5"/>
      <c r="R97" s="5"/>
      <c r="S97" s="5"/>
    </row>
    <row r="98" customFormat="false" ht="15.75" hidden="false" customHeight="false" outlineLevel="0" collapsed="false">
      <c r="A98" s="5"/>
      <c r="B98" s="6"/>
      <c r="C98" s="5"/>
      <c r="D98" s="5"/>
      <c r="E98" s="38"/>
      <c r="F98" s="38"/>
      <c r="G98" s="39"/>
      <c r="H98" s="39"/>
      <c r="I98" s="38"/>
      <c r="J98" s="38"/>
      <c r="K98" s="39"/>
      <c r="L98" s="38"/>
      <c r="M98" s="38"/>
      <c r="N98" s="38"/>
      <c r="O98" s="38"/>
      <c r="P98" s="5"/>
      <c r="Q98" s="5"/>
      <c r="R98" s="5"/>
      <c r="S98" s="5"/>
    </row>
    <row r="99" customFormat="false" ht="15.75" hidden="false" customHeight="false" outlineLevel="0" collapsed="false">
      <c r="A99" s="5"/>
      <c r="B99" s="6"/>
      <c r="C99" s="5"/>
      <c r="D99" s="5"/>
      <c r="E99" s="38"/>
      <c r="F99" s="38"/>
      <c r="G99" s="39"/>
      <c r="H99" s="39"/>
      <c r="I99" s="38"/>
      <c r="J99" s="38"/>
      <c r="K99" s="39"/>
      <c r="L99" s="38"/>
      <c r="M99" s="38"/>
      <c r="N99" s="38"/>
      <c r="O99" s="38"/>
      <c r="P99" s="5"/>
      <c r="Q99" s="5"/>
      <c r="R99" s="5"/>
      <c r="S99" s="5"/>
    </row>
    <row r="100" customFormat="false" ht="15.75" hidden="false" customHeight="false" outlineLevel="0" collapsed="false">
      <c r="A100" s="5"/>
      <c r="B100" s="6"/>
      <c r="C100" s="5"/>
      <c r="D100" s="5"/>
      <c r="E100" s="38"/>
      <c r="F100" s="38"/>
      <c r="G100" s="39"/>
      <c r="H100" s="39"/>
      <c r="I100" s="38"/>
      <c r="J100" s="38"/>
      <c r="K100" s="39"/>
      <c r="L100" s="38"/>
      <c r="M100" s="38"/>
      <c r="N100" s="38"/>
      <c r="O100" s="38"/>
      <c r="P100" s="5"/>
      <c r="Q100" s="5"/>
      <c r="R100" s="5"/>
      <c r="S100" s="5"/>
    </row>
    <row r="101" customFormat="false" ht="15.75" hidden="false" customHeight="false" outlineLevel="0" collapsed="false">
      <c r="A101" s="5"/>
      <c r="B101" s="6"/>
      <c r="C101" s="5"/>
      <c r="D101" s="5"/>
      <c r="E101" s="38"/>
      <c r="F101" s="38"/>
      <c r="G101" s="39"/>
      <c r="H101" s="39"/>
      <c r="I101" s="38"/>
      <c r="J101" s="38"/>
      <c r="K101" s="39"/>
      <c r="L101" s="38"/>
      <c r="M101" s="38"/>
      <c r="N101" s="38"/>
      <c r="O101" s="38"/>
      <c r="P101" s="5"/>
      <c r="Q101" s="5"/>
      <c r="R101" s="5"/>
      <c r="S101" s="5"/>
    </row>
    <row r="102" customFormat="false" ht="15.75" hidden="false" customHeight="false" outlineLevel="0" collapsed="false">
      <c r="A102" s="5"/>
      <c r="B102" s="6"/>
      <c r="C102" s="5"/>
      <c r="D102" s="5"/>
      <c r="E102" s="38"/>
      <c r="F102" s="38"/>
      <c r="G102" s="39"/>
      <c r="H102" s="39"/>
      <c r="I102" s="38"/>
      <c r="J102" s="38"/>
      <c r="K102" s="39"/>
      <c r="L102" s="38"/>
      <c r="M102" s="38"/>
      <c r="N102" s="38"/>
      <c r="O102" s="38"/>
      <c r="P102" s="5"/>
      <c r="Q102" s="5"/>
      <c r="R102" s="5"/>
      <c r="S102" s="5"/>
    </row>
    <row r="103" customFormat="false" ht="15.75" hidden="false" customHeight="false" outlineLevel="0" collapsed="false">
      <c r="A103" s="6"/>
      <c r="B103" s="6"/>
      <c r="C103" s="7"/>
      <c r="D103" s="7"/>
      <c r="G103" s="9"/>
      <c r="H103" s="9"/>
      <c r="K103" s="9"/>
    </row>
    <row r="104" customFormat="false" ht="15.75" hidden="false" customHeight="false" outlineLevel="0" collapsed="false">
      <c r="A104" s="6"/>
      <c r="B104" s="6"/>
      <c r="C104" s="7"/>
      <c r="D104" s="7"/>
      <c r="G104" s="9"/>
      <c r="H104" s="9"/>
      <c r="K104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2</v>
      </c>
      <c r="B1" s="11" t="s">
        <v>30</v>
      </c>
      <c r="C1" s="12" t="s">
        <v>31</v>
      </c>
      <c r="D1" s="12" t="s">
        <v>32</v>
      </c>
      <c r="E1" s="13" t="s">
        <v>33</v>
      </c>
    </row>
    <row r="2" customFormat="false" ht="15.75" hidden="false" customHeight="false" outlineLevel="0" collapsed="false">
      <c r="A2" s="14" t="s">
        <v>84</v>
      </c>
      <c r="B2" s="15" t="n">
        <v>1</v>
      </c>
      <c r="C2" s="16" t="n">
        <v>0.0106382978723404</v>
      </c>
      <c r="D2" s="17" t="n">
        <v>1251</v>
      </c>
      <c r="E2" s="18" t="n">
        <v>0.00799969305734073</v>
      </c>
      <c r="G2" s="1" t="str">
        <f aca="false">"|-"&amp;CHAR(13)&amp;"| [["&amp;A2&amp;"]]"&amp;CHAR(13)&amp;"| align="&amp;CHAR(34)&amp;"right"&amp;CHAR(34)&amp;" | "&amp;B2&amp;CHAR(13)&amp;"| align="&amp;CHAR(34)&amp;"right"&amp;CHAR(34)&amp;" | "&amp;ROUND(100*C2,2)&amp;"%"&amp;CHAR(13)&amp;"| align="&amp;CHAR(34)&amp;"right"&amp;CHAR(34)&amp;" | "&amp;TEXT(D2,"#,###")&amp;CHAR(13)&amp;"| align="&amp;CHAR(34)&amp;"right"&amp;CHAR(34)&amp;" | "&amp;ROUND(100*E2,2)&amp;"%"&amp;CHAR(13)</f>
        <v>|-| [[Marasi]]| align="right" | 33| align="right" | 35.11%| align="right" | 58,576| align="right" | 37.46%</v>
      </c>
    </row>
    <row r="3" customFormat="false" ht="15.75" hidden="false" customHeight="false" outlineLevel="0" collapsed="false">
      <c r="A3" s="19" t="s">
        <v>17</v>
      </c>
      <c r="B3" s="20" t="n">
        <v>1</v>
      </c>
      <c r="C3" s="21" t="n">
        <v>0.0106382978723404</v>
      </c>
      <c r="D3" s="22" t="n">
        <v>1452</v>
      </c>
      <c r="E3" s="23" t="n">
        <v>0.00928501544305255</v>
      </c>
      <c r="G3" s="1" t="str">
        <f aca="false">"|-"&amp;CHAR(13)&amp;"| [["&amp;A3&amp;"]]"&amp;CHAR(13)&amp;"| align="&amp;CHAR(34)&amp;"right"&amp;CHAR(34)&amp;" | "&amp;B3&amp;CHAR(13)&amp;"| align="&amp;CHAR(34)&amp;"right"&amp;CHAR(34)&amp;" | "&amp;ROUND(100*C3,2)&amp;"%"&amp;CHAR(13)&amp;"| align="&amp;CHAR(34)&amp;"right"&amp;CHAR(34)&amp;" | "&amp;TEXT(D3,"#,###")&amp;CHAR(13)&amp;"| align="&amp;CHAR(34)&amp;"right"&amp;CHAR(34)&amp;" | "&amp;ROUND(100*E3,2)&amp;"%"&amp;CHAR(13)</f>
        <v>|-| [[Wax]]| align="right" | 26| align="right" | 27.66%| align="right" | 49,891| align="right" | 31.9%</v>
      </c>
    </row>
    <row r="4" customFormat="false" ht="15.75" hidden="false" customHeight="false" outlineLevel="0" collapsed="false">
      <c r="A4" s="19" t="s">
        <v>67</v>
      </c>
      <c r="B4" s="20" t="n">
        <v>33</v>
      </c>
      <c r="C4" s="21" t="n">
        <v>0.351063829787233</v>
      </c>
      <c r="D4" s="22" t="n">
        <v>58576</v>
      </c>
      <c r="E4" s="23" t="n">
        <v>0.374572358534605</v>
      </c>
      <c r="G4" s="1" t="str">
        <f aca="false">"|-"&amp;CHAR(13)&amp;"| [["&amp;A4&amp;"]]"&amp;CHAR(13)&amp;"| align="&amp;CHAR(34)&amp;"right"&amp;CHAR(34)&amp;" | "&amp;B4&amp;CHAR(13)&amp;"| align="&amp;CHAR(34)&amp;"right"&amp;CHAR(34)&amp;" | "&amp;ROUND(100*C4,2)&amp;"%"&amp;CHAR(13)&amp;"| align="&amp;CHAR(34)&amp;"right"&amp;CHAR(34)&amp;" | "&amp;TEXT(D4,"#,###")&amp;CHAR(13)&amp;"| align="&amp;CHAR(34)&amp;"right"&amp;CHAR(34)&amp;" | "&amp;ROUND(100*E4,2)&amp;"%"&amp;CHAR(13)</f>
        <v>|-| [[Wayne]]| align="right" | 18| align="right" | 19.15%| align="right" | 28,526| align="right" | 18.24%</v>
      </c>
    </row>
    <row r="5" customFormat="false" ht="15.75" hidden="false" customHeight="false" outlineLevel="0" collapsed="false">
      <c r="A5" s="19" t="s">
        <v>78</v>
      </c>
      <c r="B5" s="20" t="n">
        <v>1</v>
      </c>
      <c r="C5" s="21" t="n">
        <v>0.0106382978723404</v>
      </c>
      <c r="D5" s="22" t="n">
        <v>382</v>
      </c>
      <c r="E5" s="23" t="n">
        <v>0.00244275199672595</v>
      </c>
      <c r="G5" s="1" t="str">
        <f aca="false">"|-"&amp;CHAR(13)&amp;"| [["&amp;A5&amp;"]]"&amp;CHAR(13)&amp;"| align="&amp;CHAR(34)&amp;"right"&amp;CHAR(34)&amp;" | "&amp;B5&amp;CHAR(13)&amp;"| align="&amp;CHAR(34)&amp;"right"&amp;CHAR(34)&amp;" | "&amp;ROUND(100*C5,2)&amp;"%"&amp;CHAR(13)&amp;"| align="&amp;CHAR(34)&amp;"right"&amp;CHAR(34)&amp;" | "&amp;TEXT(D5,"#,###")&amp;CHAR(13)&amp;"| align="&amp;CHAR(34)&amp;"right"&amp;CHAR(34)&amp;" | "&amp;ROUND(100*E5,2)&amp;"%"&amp;CHAR(13)</f>
        <v>|-| [[Steris]]| align="right" | 10| align="right" | 10.64%| align="right" | 13,906| align="right" | 8.89%</v>
      </c>
    </row>
    <row r="6" customFormat="false" ht="15.75" hidden="false" customHeight="false" outlineLevel="0" collapsed="false">
      <c r="A6" s="19" t="s">
        <v>81</v>
      </c>
      <c r="B6" s="20" t="n">
        <v>1</v>
      </c>
      <c r="C6" s="21" t="n">
        <v>0.0106382978723404</v>
      </c>
      <c r="D6" s="22" t="n">
        <v>402</v>
      </c>
      <c r="E6" s="23" t="n">
        <v>0.00257064477142364</v>
      </c>
      <c r="G6" s="1" t="str">
        <f aca="false">"|-"&amp;CHAR(13)&amp;"| [["&amp;A6&amp;"]]"&amp;CHAR(13)&amp;"| align="&amp;CHAR(34)&amp;"right"&amp;CHAR(34)&amp;" | "&amp;B6&amp;CHAR(13)&amp;"| align="&amp;CHAR(34)&amp;"right"&amp;CHAR(34)&amp;" | "&amp;ROUND(100*C6,2)&amp;"%"&amp;CHAR(13)&amp;"| align="&amp;CHAR(34)&amp;"right"&amp;CHAR(34)&amp;" | "&amp;TEXT(D6,"#,###")&amp;CHAR(13)&amp;"| align="&amp;CHAR(34)&amp;"right"&amp;CHAR(34)&amp;" | "&amp;ROUND(100*E6,2)&amp;"%"&amp;CHAR(13)</f>
        <v>|-| [[Kelsier]]| align="right" | 1| align="right" | 1.06%| align="right" | 1,452| align="right" | 0.93%</v>
      </c>
    </row>
    <row r="7" customFormat="false" ht="15.75" hidden="false" customHeight="false" outlineLevel="0" collapsed="false">
      <c r="A7" s="19" t="s">
        <v>87</v>
      </c>
      <c r="B7" s="20" t="n">
        <v>1</v>
      </c>
      <c r="C7" s="21" t="n">
        <v>0.0106382978723404</v>
      </c>
      <c r="D7" s="22" t="n">
        <v>708</v>
      </c>
      <c r="E7" s="23" t="n">
        <v>0.00452740422429835</v>
      </c>
      <c r="G7" s="1" t="str">
        <f aca="false">"|-"&amp;CHAR(13)&amp;"| [["&amp;A7&amp;"]]"&amp;CHAR(13)&amp;"| align="&amp;CHAR(34)&amp;"right"&amp;CHAR(34)&amp;" | "&amp;B7&amp;CHAR(13)&amp;"| align="&amp;CHAR(34)&amp;"right"&amp;CHAR(34)&amp;" | "&amp;ROUND(100*C7,2)&amp;"%"&amp;CHAR(13)&amp;"| align="&amp;CHAR(34)&amp;"right"&amp;CHAR(34)&amp;" | "&amp;TEXT(D7,"#,###")&amp;CHAR(13)&amp;"| align="&amp;CHAR(34)&amp;"right"&amp;CHAR(34)&amp;" | "&amp;ROUND(100*E7,2)&amp;"%"&amp;CHAR(13)</f>
        <v>|-| [[Allriandre]]| align="right" | 1| align="right" | 1.06%| align="right" | 1,251| align="right" | 0.8%</v>
      </c>
    </row>
    <row r="8" customFormat="false" ht="15.75" hidden="false" customHeight="false" outlineLevel="0" collapsed="false">
      <c r="A8" s="19" t="s">
        <v>71</v>
      </c>
      <c r="B8" s="20" t="n">
        <v>10</v>
      </c>
      <c r="C8" s="21" t="n">
        <v>0.106382978723404</v>
      </c>
      <c r="D8" s="22" t="n">
        <v>13906</v>
      </c>
      <c r="E8" s="23" t="n">
        <v>0.0889238462473062</v>
      </c>
      <c r="G8" s="1" t="str">
        <f aca="false">"|-"&amp;CHAR(13)&amp;"| [["&amp;A8&amp;"]]"&amp;CHAR(13)&amp;"| align="&amp;CHAR(34)&amp;"right"&amp;CHAR(34)&amp;" | "&amp;B8&amp;CHAR(13)&amp;"| align="&amp;CHAR(34)&amp;"right"&amp;CHAR(34)&amp;" | "&amp;ROUND(100*C8,2)&amp;"%"&amp;CHAR(13)&amp;"| align="&amp;CHAR(34)&amp;"right"&amp;CHAR(34)&amp;" | "&amp;TEXT(D8,"#,###")&amp;CHAR(13)&amp;"| align="&amp;CHAR(34)&amp;"right"&amp;CHAR(34)&amp;" | "&amp;ROUND(100*E8,2)&amp;"%"&amp;CHAR(13)</f>
        <v>|-| [[Wellid]]| align="right" | 1| align="right" | 1.06%| align="right" | 964| align="right" | 0.62%</v>
      </c>
    </row>
    <row r="9" customFormat="false" ht="15.75" hidden="false" customHeight="false" outlineLevel="0" collapsed="false">
      <c r="A9" s="19" t="s">
        <v>77</v>
      </c>
      <c r="B9" s="20" t="n">
        <v>1</v>
      </c>
      <c r="C9" s="21" t="n">
        <v>0.0106382978723404</v>
      </c>
      <c r="D9" s="22" t="n">
        <v>323</v>
      </c>
      <c r="E9" s="23" t="n">
        <v>0.00206546831136775</v>
      </c>
      <c r="G9" s="1" t="str">
        <f aca="false">"|-"&amp;CHAR(13)&amp;"| [["&amp;A9&amp;"]]"&amp;CHAR(13)&amp;"| align="&amp;CHAR(34)&amp;"right"&amp;CHAR(34)&amp;" | "&amp;B9&amp;CHAR(13)&amp;"| align="&amp;CHAR(34)&amp;"right"&amp;CHAR(34)&amp;" | "&amp;ROUND(100*C9,2)&amp;"%"&amp;CHAR(13)&amp;"| align="&amp;CHAR(34)&amp;"right"&amp;CHAR(34)&amp;" | "&amp;TEXT(D9,"#,###")&amp;CHAR(13)&amp;"| align="&amp;CHAR(34)&amp;"right"&amp;CHAR(34)&amp;" | "&amp;ROUND(100*E9,2)&amp;"%"&amp;CHAR(13)</f>
        <v>|-| [[Ranette]]| align="right" | 1| align="right" | 1.06%| align="right" | 708| align="right" | 0.45%</v>
      </c>
    </row>
    <row r="10" customFormat="false" ht="15.75" hidden="false" customHeight="false" outlineLevel="0" collapsed="false">
      <c r="A10" s="19" t="s">
        <v>66</v>
      </c>
      <c r="B10" s="20" t="n">
        <v>26</v>
      </c>
      <c r="C10" s="21" t="n">
        <v>0.27659574468085</v>
      </c>
      <c r="D10" s="22" t="n">
        <v>49891</v>
      </c>
      <c r="E10" s="23" t="n">
        <v>0.319034921122131</v>
      </c>
      <c r="G10" s="1" t="str">
        <f aca="false">"|-"&amp;CHAR(13)&amp;"| [["&amp;A10&amp;"]]"&amp;CHAR(13)&amp;"| align="&amp;CHAR(34)&amp;"right"&amp;CHAR(34)&amp;" | "&amp;B10&amp;CHAR(13)&amp;"| align="&amp;CHAR(34)&amp;"right"&amp;CHAR(34)&amp;" | "&amp;ROUND(100*C10,2)&amp;"%"&amp;CHAR(13)&amp;"| align="&amp;CHAR(34)&amp;"right"&amp;CHAR(34)&amp;" | "&amp;TEXT(D10,"#,###")&amp;CHAR(13)&amp;"| align="&amp;CHAR(34)&amp;"right"&amp;CHAR(34)&amp;" | "&amp;ROUND(100*E10,2)&amp;"%"&amp;CHAR(13)</f>
        <v>|-| [[Prasanva]]| align="right" | 1| align="right" | 1.06%| align="right" | 402| align="right" | 0.26%</v>
      </c>
    </row>
    <row r="11" customFormat="false" ht="15.75" hidden="false" customHeight="false" outlineLevel="0" collapsed="false">
      <c r="A11" s="19" t="s">
        <v>68</v>
      </c>
      <c r="B11" s="20" t="n">
        <v>18</v>
      </c>
      <c r="C11" s="21" t="n">
        <v>0.191489361699787</v>
      </c>
      <c r="D11" s="22" t="n">
        <v>28526</v>
      </c>
      <c r="E11" s="23" t="n">
        <v>0.18241346455132</v>
      </c>
      <c r="G11" s="1" t="str">
        <f aca="false">"|-"&amp;CHAR(13)&amp;"| [["&amp;A11&amp;"]]"&amp;CHAR(13)&amp;"| align="&amp;CHAR(34)&amp;"right"&amp;CHAR(34)&amp;" | "&amp;B11&amp;CHAR(13)&amp;"| align="&amp;CHAR(34)&amp;"right"&amp;CHAR(34)&amp;" | "&amp;ROUND(100*C11,2)&amp;"%"&amp;CHAR(13)&amp;"| align="&amp;CHAR(34)&amp;"right"&amp;CHAR(34)&amp;" | "&amp;TEXT(D11,"#,###")&amp;CHAR(13)&amp;"| align="&amp;CHAR(34)&amp;"right"&amp;CHAR(34)&amp;" | "&amp;ROUND(100*E11,2)&amp;"%"&amp;CHAR(13)</f>
        <v>|-| [[MeLaan]]| align="right" | 1| align="right" | 1.06%| align="right" | 382| align="right" | 0.24%</v>
      </c>
    </row>
    <row r="12" customFormat="false" ht="15.75" hidden="false" customHeight="false" outlineLevel="0" collapsed="false">
      <c r="A12" s="19" t="s">
        <v>79</v>
      </c>
      <c r="B12" s="20" t="n">
        <v>1</v>
      </c>
      <c r="C12" s="21" t="n">
        <v>0.0106382978723404</v>
      </c>
      <c r="D12" s="22" t="n">
        <v>964</v>
      </c>
      <c r="E12" s="23" t="n">
        <v>0.00616443174042883</v>
      </c>
      <c r="G12" s="1" t="str">
        <f aca="false">"|-"&amp;CHAR(13)&amp;"| [["&amp;A12&amp;"]]"&amp;CHAR(13)&amp;"| align="&amp;CHAR(34)&amp;"right"&amp;CHAR(34)&amp;" | "&amp;B12&amp;CHAR(13)&amp;"| align="&amp;CHAR(34)&amp;"right"&amp;CHAR(34)&amp;" | "&amp;ROUND(100*C12,2)&amp;"%"&amp;CHAR(13)&amp;"| align="&amp;CHAR(34)&amp;"right"&amp;CHAR(34)&amp;" | "&amp;TEXT(D12,"#,###")&amp;CHAR(13)&amp;"| align="&amp;CHAR(34)&amp;"right"&amp;CHAR(34)&amp;" | "&amp;ROUND(100*E12,2)&amp;"%"&amp;CHAR(13)</f>
        <v>|-| [[Telsin]]| align="right" | 1| align="right" | 1.06%| align="right" | 323| align="right" | 0.21%</v>
      </c>
    </row>
    <row r="13" customFormat="false" ht="15.75" hidden="false" customHeight="false" outlineLevel="0" collapsed="false">
      <c r="A13" s="19" t="s">
        <v>64</v>
      </c>
      <c r="B13" s="33"/>
      <c r="C13" s="34"/>
      <c r="D13" s="34"/>
      <c r="E13" s="35"/>
    </row>
    <row r="14" customFormat="false" ht="15.75" hidden="false" customHeight="false" outlineLevel="0" collapsed="false">
      <c r="A14" s="28" t="s">
        <v>34</v>
      </c>
      <c r="B14" s="29" t="n">
        <v>94</v>
      </c>
      <c r="C14" s="30" t="n">
        <v>0.999999999997656</v>
      </c>
      <c r="D14" s="31" t="n">
        <v>156381</v>
      </c>
      <c r="E14" s="3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3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36" t="s">
        <v>65</v>
      </c>
      <c r="B1" s="36" t="str">
        <f aca="false">TFE!A1</f>
        <v>Part</v>
      </c>
      <c r="C1" s="36" t="str">
        <f aca="false">TFE!B1</f>
        <v>Chapter</v>
      </c>
      <c r="D1" s="36" t="str">
        <f aca="false">TFE!C1</f>
        <v>Character</v>
      </c>
      <c r="E1" s="37" t="str">
        <f aca="false">TFE!D1</f>
        <v>Word Count</v>
      </c>
      <c r="F1" s="37" t="str">
        <f aca="false">TFE!E1</f>
        <v>PoV _number</v>
      </c>
      <c r="G1" s="37" t="str">
        <f aca="false">TFE!F1</f>
        <v>PoV</v>
      </c>
      <c r="H1" s="37" t="str">
        <f aca="false">TFE!G1</f>
        <v>PoV_percent</v>
      </c>
      <c r="I1" s="36" t="str">
        <f aca="false">TFE!H1</f>
        <v>Word_percent</v>
      </c>
      <c r="J1" s="36" t="str">
        <f aca="false">TFE!I1</f>
        <v>Chapter Words</v>
      </c>
      <c r="K1" s="36" t="str">
        <f aca="false">TFE!J1</f>
        <v>carryover</v>
      </c>
      <c r="L1" s="36" t="str">
        <f aca="false">TFE!K1</f>
        <v>Chapter Word_percent</v>
      </c>
      <c r="M1" s="36" t="str">
        <f aca="false">TFE!L1</f>
        <v>PoVs/Ch</v>
      </c>
      <c r="N1" s="36" t="str">
        <f aca="false">TFE!M1</f>
        <v>carryover</v>
      </c>
      <c r="O1" s="36" t="str">
        <f aca="false">TFE!N1</f>
        <v>number_PoVs/Part</v>
      </c>
      <c r="P1" s="36" t="str">
        <f aca="false">TFE!O1</f>
        <v>carryover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customFormat="false" ht="15.75" hidden="false" customHeight="false" outlineLevel="0" collapsed="false">
      <c r="A2" s="7" t="n">
        <v>1</v>
      </c>
      <c r="B2" s="1" t="n">
        <f aca="false">AoL!A2</f>
        <v>0</v>
      </c>
      <c r="C2" s="1" t="str">
        <f aca="false">AoL!B2</f>
        <v>Prologue</v>
      </c>
      <c r="D2" s="1" t="str">
        <f aca="false">AoL!C2</f>
        <v>Wax</v>
      </c>
      <c r="E2" s="8" t="n">
        <f aca="false">AoL!D2</f>
        <v>3696</v>
      </c>
      <c r="F2" s="1" t="n">
        <f aca="false">AoL!E2</f>
        <v>1</v>
      </c>
      <c r="G2" s="1" t="n">
        <f aca="false">AoL!F2</f>
        <v>1</v>
      </c>
      <c r="H2" s="9" t="n">
        <f aca="false">G2/SUM($G:$G)</f>
        <v>0.00354609929078014</v>
      </c>
      <c r="I2" s="9" t="n">
        <f aca="false">E2/SUM($E:$E)</f>
        <v>0.00759869983285328</v>
      </c>
      <c r="J2" s="8" t="n">
        <f aca="false">IF(C2=C3,0,IF(C2=C1,E2+K1,E2))</f>
        <v>3696</v>
      </c>
      <c r="K2" s="8" t="n">
        <f aca="false">E2</f>
        <v>3696</v>
      </c>
      <c r="L2" s="9" t="n">
        <f aca="false">J2/SUM($J:$J)</f>
        <v>0.00880899776199976</v>
      </c>
      <c r="M2" s="1" t="n">
        <f aca="false">IF(C2=C1,0,IF(C2=C3,1+N3,1))</f>
        <v>1</v>
      </c>
      <c r="N2" s="1" t="n">
        <f aca="false">IF(C2=C1,1+N3,0)</f>
        <v>0</v>
      </c>
      <c r="O2" s="1" t="n">
        <f aca="false">IF(B2=B1,0,IF(B2=B3,1+P3,1))</f>
        <v>189</v>
      </c>
      <c r="P2" s="1" t="n">
        <f aca="false">IF(B2=B1,1+P3,0)</f>
        <v>0</v>
      </c>
    </row>
    <row r="3" customFormat="false" ht="15.75" hidden="false" customHeight="false" outlineLevel="0" collapsed="false">
      <c r="A3" s="7" t="n">
        <v>1</v>
      </c>
      <c r="B3" s="1" t="n">
        <f aca="false">AoL!A3</f>
        <v>0</v>
      </c>
      <c r="C3" s="1" t="n">
        <f aca="false">AoL!B3</f>
        <v>1</v>
      </c>
      <c r="D3" s="1" t="str">
        <f aca="false">AoL!C3</f>
        <v>Wax</v>
      </c>
      <c r="E3" s="8" t="n">
        <f aca="false">AoL!D3</f>
        <v>4934</v>
      </c>
      <c r="F3" s="1" t="n">
        <f aca="false">AoL!E3</f>
        <v>2</v>
      </c>
      <c r="G3" s="1" t="n">
        <f aca="false">AoL!F3</f>
        <v>1</v>
      </c>
      <c r="H3" s="9" t="n">
        <f aca="false">G3/SUM($G:$G)</f>
        <v>0.00354609929078014</v>
      </c>
      <c r="I3" s="9" t="n">
        <f aca="false">E3/SUM($E:$E)</f>
        <v>0.0101439353288144</v>
      </c>
      <c r="J3" s="8" t="n">
        <f aca="false">IF(C3=C4,0,IF(C3=C2,E3+K2,E3))</f>
        <v>4934</v>
      </c>
      <c r="K3" s="8" t="n">
        <f aca="false">E3</f>
        <v>4934</v>
      </c>
      <c r="L3" s="9" t="n">
        <f aca="false">J3/SUM($J:$J)</f>
        <v>0.0117596306703752</v>
      </c>
      <c r="M3" s="1" t="n">
        <f aca="false">IF(C3=C2,0,IF(C3=C4,1+N4,1))</f>
        <v>1</v>
      </c>
      <c r="N3" s="1" t="n">
        <f aca="false">IF(C3=C2,1+N4,0)</f>
        <v>0</v>
      </c>
      <c r="O3" s="1" t="n">
        <f aca="false">IF(B3=B2,0,IF(B3=B4,1+P4,1))</f>
        <v>0</v>
      </c>
      <c r="P3" s="1" t="n">
        <f aca="false">IF(B3=B2,1+P4,0)</f>
        <v>188</v>
      </c>
    </row>
    <row r="4" customFormat="false" ht="15.75" hidden="false" customHeight="false" outlineLevel="0" collapsed="false">
      <c r="A4" s="7" t="n">
        <v>1</v>
      </c>
      <c r="B4" s="1" t="n">
        <f aca="false">AoL!A4</f>
        <v>0</v>
      </c>
      <c r="C4" s="1" t="n">
        <f aca="false">AoL!B4</f>
        <v>2</v>
      </c>
      <c r="D4" s="1" t="str">
        <f aca="false">AoL!C4</f>
        <v>Wax</v>
      </c>
      <c r="E4" s="8" t="n">
        <f aca="false">AoL!D4</f>
        <v>6422</v>
      </c>
      <c r="F4" s="1" t="n">
        <f aca="false">AoL!E4</f>
        <v>3</v>
      </c>
      <c r="G4" s="1" t="n">
        <f aca="false">AoL!F4</f>
        <v>1</v>
      </c>
      <c r="H4" s="9" t="n">
        <f aca="false">G4/SUM($G:$G)</f>
        <v>0.00354609929078014</v>
      </c>
      <c r="I4" s="9" t="n">
        <f aca="false">E4/SUM($E:$E)</f>
        <v>0.0132031521446385</v>
      </c>
      <c r="J4" s="8" t="n">
        <f aca="false">IF(C4=C5,0,IF(C4=C3,E4+K3,E4))</f>
        <v>6422</v>
      </c>
      <c r="K4" s="8" t="n">
        <f aca="false">E4</f>
        <v>6422</v>
      </c>
      <c r="L4" s="9" t="n">
        <f aca="false">J4/SUM($J:$J)</f>
        <v>0.0153061102888427</v>
      </c>
      <c r="M4" s="1" t="n">
        <f aca="false">IF(C4=C3,0,IF(C4=C5,1+N5,1))</f>
        <v>1</v>
      </c>
      <c r="N4" s="1" t="n">
        <f aca="false">IF(C4=C3,1+N5,0)</f>
        <v>0</v>
      </c>
      <c r="O4" s="1" t="n">
        <f aca="false">IF(B4=B3,0,IF(B4=B5,1+P5,1))</f>
        <v>0</v>
      </c>
      <c r="P4" s="1" t="n">
        <f aca="false">IF(B4=B3,1+P5,0)</f>
        <v>187</v>
      </c>
    </row>
    <row r="5" customFormat="false" ht="15.75" hidden="false" customHeight="false" outlineLevel="0" collapsed="false">
      <c r="A5" s="7" t="n">
        <v>1</v>
      </c>
      <c r="B5" s="1" t="n">
        <f aca="false">AoL!A5</f>
        <v>0</v>
      </c>
      <c r="C5" s="1" t="n">
        <f aca="false">AoL!B5</f>
        <v>3</v>
      </c>
      <c r="D5" s="1" t="str">
        <f aca="false">AoL!C5</f>
        <v>Wax</v>
      </c>
      <c r="E5" s="8" t="n">
        <f aca="false">AoL!D5</f>
        <v>3981</v>
      </c>
      <c r="F5" s="1" t="n">
        <f aca="false">AoL!E5</f>
        <v>4</v>
      </c>
      <c r="G5" s="1" t="n">
        <f aca="false">AoL!F5</f>
        <v>1</v>
      </c>
      <c r="H5" s="9" t="n">
        <f aca="false">G5/SUM($G:$G)</f>
        <v>0.00354609929078014</v>
      </c>
      <c r="I5" s="9" t="n">
        <f aca="false">E5/SUM($E:$E)</f>
        <v>0.00818463853749699</v>
      </c>
      <c r="J5" s="8" t="n">
        <f aca="false">IF(C5=C6,0,IF(C5=C4,E5+K4,E5))</f>
        <v>3981</v>
      </c>
      <c r="K5" s="8" t="n">
        <f aca="false">E5</f>
        <v>3981</v>
      </c>
      <c r="L5" s="9" t="n">
        <f aca="false">J5/SUM($J:$J)</f>
        <v>0.00948826301150461</v>
      </c>
      <c r="M5" s="1" t="n">
        <f aca="false">IF(C5=C4,0,IF(C5=C6,1+N6,1))</f>
        <v>1</v>
      </c>
      <c r="N5" s="1" t="n">
        <f aca="false">IF(C5=C4,1+N6,0)</f>
        <v>0</v>
      </c>
      <c r="O5" s="1" t="n">
        <f aca="false">IF(B5=B4,0,IF(B5=B6,1+P6,1))</f>
        <v>0</v>
      </c>
      <c r="P5" s="1" t="n">
        <f aca="false">IF(B5=B4,1+P6,0)</f>
        <v>186</v>
      </c>
    </row>
    <row r="6" customFormat="false" ht="15.75" hidden="false" customHeight="false" outlineLevel="0" collapsed="false">
      <c r="A6" s="7" t="n">
        <v>1</v>
      </c>
      <c r="B6" s="1" t="n">
        <f aca="false">AoL!A6</f>
        <v>0</v>
      </c>
      <c r="C6" s="1" t="n">
        <f aca="false">AoL!B6</f>
        <v>4</v>
      </c>
      <c r="D6" s="1" t="str">
        <f aca="false">AoL!C6</f>
        <v>Wax</v>
      </c>
      <c r="E6" s="8" t="n">
        <f aca="false">AoL!D6</f>
        <v>5900</v>
      </c>
      <c r="F6" s="1" t="n">
        <f aca="false">AoL!E6</f>
        <v>5</v>
      </c>
      <c r="G6" s="1" t="n">
        <f aca="false">AoL!F6</f>
        <v>1</v>
      </c>
      <c r="H6" s="9" t="n">
        <f aca="false">G6/SUM($G:$G)</f>
        <v>0.00354609929078014</v>
      </c>
      <c r="I6" s="9" t="n">
        <f aca="false">E6/SUM($E:$E)</f>
        <v>0.0121299591487647</v>
      </c>
      <c r="J6" s="8" t="n">
        <f aca="false">IF(C6=C7,0,IF(C6=C5,E6+K5,E6))</f>
        <v>5900</v>
      </c>
      <c r="K6" s="8" t="n">
        <f aca="false">E6</f>
        <v>5900</v>
      </c>
      <c r="L6" s="9" t="n">
        <f aca="false">J6/SUM($J:$J)</f>
        <v>0.0140619823581706</v>
      </c>
      <c r="M6" s="1" t="n">
        <f aca="false">IF(C6=C5,0,IF(C6=C7,1+N7,1))</f>
        <v>1</v>
      </c>
      <c r="N6" s="1" t="n">
        <f aca="false">IF(C6=C5,1+N7,0)</f>
        <v>0</v>
      </c>
      <c r="O6" s="1" t="n">
        <f aca="false">IF(B6=B5,0,IF(B6=B7,1+P7,1))</f>
        <v>0</v>
      </c>
      <c r="P6" s="1" t="n">
        <f aca="false">IF(B6=B5,1+P7,0)</f>
        <v>185</v>
      </c>
    </row>
    <row r="7" customFormat="false" ht="15.75" hidden="false" customHeight="false" outlineLevel="0" collapsed="false">
      <c r="A7" s="7" t="n">
        <v>1</v>
      </c>
      <c r="B7" s="1" t="n">
        <f aca="false">AoL!A7</f>
        <v>0</v>
      </c>
      <c r="C7" s="1" t="n">
        <f aca="false">AoL!B7</f>
        <v>5</v>
      </c>
      <c r="D7" s="1" t="str">
        <f aca="false">AoL!C7</f>
        <v>Wax</v>
      </c>
      <c r="E7" s="8" t="n">
        <f aca="false">AoL!D7</f>
        <v>3548</v>
      </c>
      <c r="F7" s="1" t="n">
        <f aca="false">AoL!E7</f>
        <v>6</v>
      </c>
      <c r="G7" s="1" t="n">
        <f aca="false">AoL!F7</f>
        <v>1</v>
      </c>
      <c r="H7" s="9" t="n">
        <f aca="false">G7/SUM($G:$G)</f>
        <v>0.00354609929078014</v>
      </c>
      <c r="I7" s="9" t="n">
        <f aca="false">E7/SUM($E:$E)</f>
        <v>0.00729442289149443</v>
      </c>
      <c r="J7" s="8" t="n">
        <f aca="false">IF(C7=C8,0,IF(C7=C6,E7+K6,E7))</f>
        <v>3548</v>
      </c>
      <c r="K7" s="8" t="n">
        <f aca="false">E7</f>
        <v>3548</v>
      </c>
      <c r="L7" s="9" t="n">
        <f aca="false">J7/SUM($J:$J)</f>
        <v>0.00845625650962531</v>
      </c>
      <c r="M7" s="1" t="n">
        <f aca="false">IF(C7=C6,0,IF(C7=C8,1+N8,1))</f>
        <v>1</v>
      </c>
      <c r="N7" s="1" t="n">
        <f aca="false">IF(C7=C6,1+N8,0)</f>
        <v>0</v>
      </c>
      <c r="O7" s="1" t="n">
        <f aca="false">IF(B7=B6,0,IF(B7=B8,1+P8,1))</f>
        <v>0</v>
      </c>
      <c r="P7" s="1" t="n">
        <f aca="false">IF(B7=B6,1+P8,0)</f>
        <v>184</v>
      </c>
    </row>
    <row r="8" customFormat="false" ht="15.75" hidden="false" customHeight="false" outlineLevel="0" collapsed="false">
      <c r="A8" s="7" t="n">
        <v>1</v>
      </c>
      <c r="B8" s="1" t="n">
        <f aca="false">AoL!A8</f>
        <v>0</v>
      </c>
      <c r="C8" s="1" t="n">
        <f aca="false">AoL!B8</f>
        <v>6</v>
      </c>
      <c r="D8" s="1" t="str">
        <f aca="false">AoL!C8</f>
        <v>Wax</v>
      </c>
      <c r="E8" s="8" t="n">
        <f aca="false">AoL!D8</f>
        <v>6385</v>
      </c>
      <c r="F8" s="1" t="n">
        <f aca="false">AoL!E8</f>
        <v>7</v>
      </c>
      <c r="G8" s="1" t="n">
        <f aca="false">AoL!F8</f>
        <v>1</v>
      </c>
      <c r="H8" s="9" t="n">
        <f aca="false">G8/SUM($G:$G)</f>
        <v>0.00354609929078014</v>
      </c>
      <c r="I8" s="9" t="n">
        <f aca="false">E8/SUM($E:$E)</f>
        <v>0.0131270829092987</v>
      </c>
      <c r="J8" s="8" t="n">
        <f aca="false">IF(C8=C9,0,IF(C8=C7,E8+K7,E8))</f>
        <v>6385</v>
      </c>
      <c r="K8" s="8" t="n">
        <f aca="false">E8</f>
        <v>6385</v>
      </c>
      <c r="L8" s="9" t="n">
        <f aca="false">J8/SUM($J:$J)</f>
        <v>0.015217924975749</v>
      </c>
      <c r="M8" s="1" t="n">
        <f aca="false">IF(C8=C7,0,IF(C8=C9,1+N9,1))</f>
        <v>1</v>
      </c>
      <c r="N8" s="1" t="n">
        <f aca="false">IF(C8=C7,1+N9,0)</f>
        <v>0</v>
      </c>
      <c r="O8" s="1" t="n">
        <f aca="false">IF(B8=B7,0,IF(B8=B9,1+P9,1))</f>
        <v>0</v>
      </c>
      <c r="P8" s="1" t="n">
        <f aca="false">IF(B8=B7,1+P9,0)</f>
        <v>183</v>
      </c>
    </row>
    <row r="9" customFormat="false" ht="15.75" hidden="false" customHeight="false" outlineLevel="0" collapsed="false">
      <c r="A9" s="7" t="n">
        <v>1</v>
      </c>
      <c r="B9" s="1" t="n">
        <f aca="false">AoL!A9</f>
        <v>0</v>
      </c>
      <c r="C9" s="1" t="n">
        <f aca="false">AoL!B9</f>
        <v>7</v>
      </c>
      <c r="D9" s="1" t="str">
        <f aca="false">AoL!C9</f>
        <v>Marasi</v>
      </c>
      <c r="E9" s="8" t="n">
        <f aca="false">AoL!D9</f>
        <v>4066</v>
      </c>
      <c r="F9" s="1" t="n">
        <f aca="false">AoL!E9</f>
        <v>8</v>
      </c>
      <c r="G9" s="1" t="n">
        <f aca="false">AoL!F9</f>
        <v>1</v>
      </c>
      <c r="H9" s="9" t="n">
        <f aca="false">G9/SUM($G:$G)</f>
        <v>0.00354609929078014</v>
      </c>
      <c r="I9" s="9" t="n">
        <f aca="false">E9/SUM($E:$E)</f>
        <v>0.00835939218625038</v>
      </c>
      <c r="J9" s="8" t="n">
        <f aca="false">IF(C9=C10,0,IF(C9=C8,E9+K8,E9))</f>
        <v>4066</v>
      </c>
      <c r="K9" s="8" t="n">
        <f aca="false">E9</f>
        <v>4066</v>
      </c>
      <c r="L9" s="9" t="n">
        <f aca="false">J9/SUM($J:$J)</f>
        <v>0.00969085089293588</v>
      </c>
      <c r="M9" s="1" t="n">
        <f aca="false">IF(C9=C8,0,IF(C9=C10,1+N10,1))</f>
        <v>1</v>
      </c>
      <c r="N9" s="1" t="n">
        <f aca="false">IF(C9=C8,1+N10,0)</f>
        <v>0</v>
      </c>
      <c r="O9" s="1" t="n">
        <f aca="false">IF(B9=B8,0,IF(B9=B10,1+P10,1))</f>
        <v>0</v>
      </c>
      <c r="P9" s="1" t="n">
        <f aca="false">IF(B9=B8,1+P10,0)</f>
        <v>182</v>
      </c>
    </row>
    <row r="10" customFormat="false" ht="15.75" hidden="false" customHeight="false" outlineLevel="0" collapsed="false">
      <c r="A10" s="7" t="n">
        <v>1</v>
      </c>
      <c r="B10" s="1" t="n">
        <f aca="false">AoL!A10</f>
        <v>0</v>
      </c>
      <c r="C10" s="1" t="n">
        <f aca="false">AoL!B10</f>
        <v>8</v>
      </c>
      <c r="D10" s="1" t="str">
        <f aca="false">AoL!C10</f>
        <v>Wayne</v>
      </c>
      <c r="E10" s="8" t="n">
        <f aca="false">AoL!D10</f>
        <v>3214</v>
      </c>
      <c r="F10" s="1" t="n">
        <f aca="false">AoL!E10</f>
        <v>9</v>
      </c>
      <c r="G10" s="1" t="n">
        <f aca="false">AoL!F10</f>
        <v>1</v>
      </c>
      <c r="H10" s="9" t="n">
        <f aca="false">G10/SUM($G:$G)</f>
        <v>0.00354609929078014</v>
      </c>
      <c r="I10" s="9" t="n">
        <f aca="false">E10/SUM($E:$E)</f>
        <v>0.00660774384815758</v>
      </c>
      <c r="J10" s="8" t="n">
        <f aca="false">IF(C10=C11,0,IF(C10=C9,E10+K9,E10))</f>
        <v>3214</v>
      </c>
      <c r="K10" s="8" t="n">
        <f aca="false">E10</f>
        <v>3214</v>
      </c>
      <c r="L10" s="9" t="n">
        <f aca="false">J10/SUM($J:$J)</f>
        <v>0.00766020530494243</v>
      </c>
      <c r="M10" s="1" t="n">
        <f aca="false">IF(C10=C9,0,IF(C10=C11,1+N11,1))</f>
        <v>1</v>
      </c>
      <c r="N10" s="1" t="n">
        <f aca="false">IF(C10=C9,1+N11,0)</f>
        <v>0</v>
      </c>
      <c r="O10" s="1" t="n">
        <f aca="false">IF(B10=B9,0,IF(B10=B11,1+P11,1))</f>
        <v>0</v>
      </c>
      <c r="P10" s="1" t="n">
        <f aca="false">IF(B10=B9,1+P11,0)</f>
        <v>181</v>
      </c>
    </row>
    <row r="11" customFormat="false" ht="15.75" hidden="false" customHeight="false" outlineLevel="0" collapsed="false">
      <c r="A11" s="7" t="n">
        <v>1</v>
      </c>
      <c r="B11" s="1" t="n">
        <f aca="false">AoL!A11</f>
        <v>0</v>
      </c>
      <c r="C11" s="1" t="n">
        <f aca="false">AoL!B11</f>
        <v>9</v>
      </c>
      <c r="D11" s="1" t="str">
        <f aca="false">AoL!C11</f>
        <v>Wax</v>
      </c>
      <c r="E11" s="8" t="n">
        <f aca="false">AoL!D11</f>
        <v>5286</v>
      </c>
      <c r="F11" s="1" t="n">
        <f aca="false">AoL!E11</f>
        <v>10</v>
      </c>
      <c r="G11" s="1" t="n">
        <f aca="false">AoL!F11</f>
        <v>1</v>
      </c>
      <c r="H11" s="9" t="n">
        <f aca="false">G11/SUM($G:$G)</f>
        <v>0.00354609929078014</v>
      </c>
      <c r="I11" s="9" t="n">
        <f aca="false">E11/SUM($E:$E)</f>
        <v>0.0108676210271814</v>
      </c>
      <c r="J11" s="8" t="n">
        <f aca="false">IF(C11=C12,0,IF(C11=C10,E11+K10,E11))</f>
        <v>5286</v>
      </c>
      <c r="K11" s="8" t="n">
        <f aca="false">E11</f>
        <v>5286</v>
      </c>
      <c r="L11" s="9" t="n">
        <f aca="false">J11/SUM($J:$J)</f>
        <v>0.0125985828381847</v>
      </c>
      <c r="M11" s="1" t="n">
        <f aca="false">IF(C11=C10,0,IF(C11=C12,1+N12,1))</f>
        <v>1</v>
      </c>
      <c r="N11" s="1" t="n">
        <f aca="false">IF(C11=C10,1+N12,0)</f>
        <v>0</v>
      </c>
      <c r="O11" s="1" t="n">
        <f aca="false">IF(B11=B10,0,IF(B11=B12,1+P12,1))</f>
        <v>0</v>
      </c>
      <c r="P11" s="1" t="n">
        <f aca="false">IF(B11=B10,1+P12,0)</f>
        <v>180</v>
      </c>
    </row>
    <row r="12" customFormat="false" ht="15.75" hidden="false" customHeight="false" outlineLevel="0" collapsed="false">
      <c r="A12" s="7" t="n">
        <v>1</v>
      </c>
      <c r="B12" s="1" t="n">
        <f aca="false">AoL!A12</f>
        <v>0</v>
      </c>
      <c r="C12" s="1" t="n">
        <f aca="false">AoL!B12</f>
        <v>10</v>
      </c>
      <c r="D12" s="1" t="str">
        <f aca="false">AoL!C12</f>
        <v>Marasi</v>
      </c>
      <c r="E12" s="8" t="n">
        <f aca="false">AoL!D12</f>
        <v>4425</v>
      </c>
      <c r="F12" s="1" t="n">
        <f aca="false">AoL!E12</f>
        <v>11</v>
      </c>
      <c r="G12" s="1" t="n">
        <f aca="false">AoL!F12</f>
        <v>1</v>
      </c>
      <c r="H12" s="9" t="n">
        <f aca="false">G12/SUM($G:$G)</f>
        <v>0.00354609929078014</v>
      </c>
      <c r="I12" s="9" t="n">
        <f aca="false">E12/SUM($E:$E)</f>
        <v>0.00909746936157352</v>
      </c>
      <c r="J12" s="8" t="n">
        <f aca="false">IF(C12=C13,0,IF(C12=C11,E12+K11,E12))</f>
        <v>4425</v>
      </c>
      <c r="K12" s="8" t="n">
        <f aca="false">E12</f>
        <v>4425</v>
      </c>
      <c r="L12" s="9" t="n">
        <f aca="false">J12/SUM($J:$J)</f>
        <v>0.010546486768628</v>
      </c>
      <c r="M12" s="1" t="n">
        <f aca="false">IF(C12=C11,0,IF(C12=C13,1+N13,1))</f>
        <v>1</v>
      </c>
      <c r="N12" s="1" t="n">
        <f aca="false">IF(C12=C11,1+N13,0)</f>
        <v>0</v>
      </c>
      <c r="O12" s="1" t="n">
        <f aca="false">IF(B12=B11,0,IF(B12=B13,1+P13,1))</f>
        <v>0</v>
      </c>
      <c r="P12" s="1" t="n">
        <f aca="false">IF(B12=B11,1+P13,0)</f>
        <v>179</v>
      </c>
    </row>
    <row r="13" customFormat="false" ht="15.75" hidden="false" customHeight="false" outlineLevel="0" collapsed="false">
      <c r="A13" s="7" t="n">
        <v>1</v>
      </c>
      <c r="B13" s="1" t="n">
        <f aca="false">AoL!A13</f>
        <v>0</v>
      </c>
      <c r="C13" s="1" t="n">
        <f aca="false">AoL!B13</f>
        <v>11</v>
      </c>
      <c r="D13" s="1" t="str">
        <f aca="false">AoL!C13</f>
        <v>Miles</v>
      </c>
      <c r="E13" s="8" t="n">
        <f aca="false">AoL!D13</f>
        <v>2098</v>
      </c>
      <c r="F13" s="1" t="n">
        <f aca="false">AoL!E13</f>
        <v>12</v>
      </c>
      <c r="G13" s="1" t="n">
        <f aca="false">AoL!F13</f>
        <v>1</v>
      </c>
      <c r="H13" s="9" t="n">
        <f aca="false">G13/SUM($G:$G)</f>
        <v>0.00354609929078014</v>
      </c>
      <c r="I13" s="9" t="n">
        <f aca="false">E13/SUM($E:$E)</f>
        <v>0.00431333123628955</v>
      </c>
      <c r="J13" s="1" t="n">
        <f aca="false">IF(C13=C14,0,IF(C13=C12,E13+K12,E13))</f>
        <v>0</v>
      </c>
      <c r="K13" s="8" t="n">
        <f aca="false">E13</f>
        <v>2098</v>
      </c>
      <c r="L13" s="9" t="n">
        <f aca="false">J13/SUM($J:$J)</f>
        <v>0</v>
      </c>
      <c r="M13" s="1" t="n">
        <f aca="false">IF(C13=C12,0,IF(C13=C14,1+N14,1))</f>
        <v>2</v>
      </c>
      <c r="N13" s="1" t="n">
        <f aca="false">IF(C13=C12,1+N14,0)</f>
        <v>0</v>
      </c>
      <c r="O13" s="1" t="n">
        <f aca="false">IF(B13=B12,0,IF(B13=B14,1+P14,1))</f>
        <v>0</v>
      </c>
      <c r="P13" s="1" t="n">
        <f aca="false">IF(B13=B12,1+P14,0)</f>
        <v>178</v>
      </c>
    </row>
    <row r="14" customFormat="false" ht="15.75" hidden="false" customHeight="false" outlineLevel="0" collapsed="false">
      <c r="A14" s="7" t="n">
        <v>1</v>
      </c>
      <c r="B14" s="1" t="n">
        <f aca="false">AoL!A14</f>
        <v>0</v>
      </c>
      <c r="C14" s="1" t="n">
        <f aca="false">AoL!B14</f>
        <v>11</v>
      </c>
      <c r="D14" s="1" t="str">
        <f aca="false">AoL!C14</f>
        <v>Wax</v>
      </c>
      <c r="E14" s="8" t="n">
        <f aca="false">AoL!D14</f>
        <v>1769</v>
      </c>
      <c r="F14" s="1" t="n">
        <f aca="false">AoL!E14</f>
        <v>13</v>
      </c>
      <c r="G14" s="1" t="n">
        <f aca="false">AoL!F14</f>
        <v>1</v>
      </c>
      <c r="H14" s="9" t="n">
        <f aca="false">G14/SUM($G:$G)</f>
        <v>0.00354609929078014</v>
      </c>
      <c r="I14" s="9" t="n">
        <f aca="false">E14/SUM($E:$E)</f>
        <v>0.00363693181934996</v>
      </c>
      <c r="J14" s="8" t="n">
        <f aca="false">IF(C14=C15,0,IF(C14=C13,E14+K13,E14))</f>
        <v>3867</v>
      </c>
      <c r="K14" s="8" t="n">
        <f aca="false">E14</f>
        <v>1769</v>
      </c>
      <c r="L14" s="9" t="n">
        <f aca="false">J14/SUM($J:$J)</f>
        <v>0.00921655691170267</v>
      </c>
      <c r="M14" s="1" t="n">
        <f aca="false">IF(C14=C13,0,IF(C14=C15,1+N15,1))</f>
        <v>0</v>
      </c>
      <c r="N14" s="1" t="n">
        <f aca="false">IF(C14=C13,1+N15,0)</f>
        <v>1</v>
      </c>
      <c r="O14" s="1" t="n">
        <f aca="false">IF(B14=B13,0,IF(B14=B15,1+P15,1))</f>
        <v>0</v>
      </c>
      <c r="P14" s="1" t="n">
        <f aca="false">IF(B14=B13,1+P15,0)</f>
        <v>177</v>
      </c>
    </row>
    <row r="15" customFormat="false" ht="15.75" hidden="false" customHeight="false" outlineLevel="0" collapsed="false">
      <c r="A15" s="7" t="n">
        <v>1</v>
      </c>
      <c r="B15" s="1" t="n">
        <f aca="false">AoL!A15</f>
        <v>0</v>
      </c>
      <c r="C15" s="1" t="n">
        <f aca="false">AoL!B15</f>
        <v>12</v>
      </c>
      <c r="D15" s="1" t="str">
        <f aca="false">AoL!C15</f>
        <v>Wayne</v>
      </c>
      <c r="E15" s="8" t="n">
        <f aca="false">AoL!D15</f>
        <v>2212</v>
      </c>
      <c r="F15" s="1" t="n">
        <f aca="false">AoL!E15</f>
        <v>14</v>
      </c>
      <c r="G15" s="1" t="n">
        <f aca="false">AoL!F15</f>
        <v>1</v>
      </c>
      <c r="H15" s="9" t="n">
        <f aca="false">G15/SUM($G:$G)</f>
        <v>0.00354609929078014</v>
      </c>
      <c r="I15" s="9" t="n">
        <f aca="false">E15/SUM($E:$E)</f>
        <v>0.00454770671814704</v>
      </c>
      <c r="J15" s="1" t="n">
        <f aca="false">IF(C15=C16,0,IF(C15=C14,E15+K14,E15))</f>
        <v>0</v>
      </c>
      <c r="K15" s="8" t="n">
        <f aca="false">E15</f>
        <v>2212</v>
      </c>
      <c r="L15" s="9" t="n">
        <f aca="false">J15/SUM($J:$J)</f>
        <v>0</v>
      </c>
      <c r="M15" s="1" t="n">
        <f aca="false">IF(C15=C14,0,IF(C15=C16,1+N16,1))</f>
        <v>2</v>
      </c>
      <c r="N15" s="1" t="n">
        <f aca="false">IF(C15=C14,1+N16,0)</f>
        <v>0</v>
      </c>
      <c r="O15" s="1" t="n">
        <f aca="false">IF(B15=B14,0,IF(B15=B16,1+P16,1))</f>
        <v>0</v>
      </c>
      <c r="P15" s="1" t="n">
        <f aca="false">IF(B15=B14,1+P16,0)</f>
        <v>176</v>
      </c>
    </row>
    <row r="16" customFormat="false" ht="15.75" hidden="false" customHeight="false" outlineLevel="0" collapsed="false">
      <c r="A16" s="7" t="n">
        <v>1</v>
      </c>
      <c r="B16" s="1" t="n">
        <f aca="false">AoL!A16</f>
        <v>0</v>
      </c>
      <c r="C16" s="1" t="n">
        <f aca="false">AoL!B16</f>
        <v>12</v>
      </c>
      <c r="D16" s="1" t="str">
        <f aca="false">AoL!C16</f>
        <v>Wax</v>
      </c>
      <c r="E16" s="8" t="n">
        <f aca="false">AoL!D16</f>
        <v>435</v>
      </c>
      <c r="F16" s="1" t="n">
        <f aca="false">AoL!E16</f>
        <v>15</v>
      </c>
      <c r="G16" s="1" t="n">
        <f aca="false">AoL!F16</f>
        <v>1</v>
      </c>
      <c r="H16" s="9" t="n">
        <f aca="false">G16/SUM($G:$G)</f>
        <v>0.00354609929078014</v>
      </c>
      <c r="I16" s="9" t="n">
        <f aca="false">E16/SUM($E:$E)</f>
        <v>0.000894327496561465</v>
      </c>
      <c r="J16" s="8" t="n">
        <f aca="false">IF(C16=C17,0,IF(C16=C15,E16+K15,E16))</f>
        <v>2647</v>
      </c>
      <c r="K16" s="8" t="n">
        <f aca="false">E16</f>
        <v>435</v>
      </c>
      <c r="L16" s="9" t="n">
        <f aca="false">J16/SUM($J:$J)</f>
        <v>0.00630882496645383</v>
      </c>
      <c r="M16" s="1" t="n">
        <f aca="false">IF(C16=C15,0,IF(C16=C17,1+N17,1))</f>
        <v>0</v>
      </c>
      <c r="N16" s="1" t="n">
        <f aca="false">IF(C16=C15,1+N17,0)</f>
        <v>1</v>
      </c>
      <c r="O16" s="1" t="n">
        <f aca="false">IF(B16=B15,0,IF(B16=B17,1+P17,1))</f>
        <v>0</v>
      </c>
      <c r="P16" s="1" t="n">
        <f aca="false">IF(B16=B15,1+P17,0)</f>
        <v>175</v>
      </c>
    </row>
    <row r="17" customFormat="false" ht="15.75" hidden="false" customHeight="false" outlineLevel="0" collapsed="false">
      <c r="A17" s="7" t="n">
        <v>1</v>
      </c>
      <c r="B17" s="1" t="n">
        <f aca="false">AoL!A17</f>
        <v>0</v>
      </c>
      <c r="C17" s="1" t="n">
        <f aca="false">AoL!B17</f>
        <v>13</v>
      </c>
      <c r="D17" s="1" t="str">
        <f aca="false">AoL!C17</f>
        <v>Wax</v>
      </c>
      <c r="E17" s="8" t="n">
        <f aca="false">AoL!D17</f>
        <v>5020</v>
      </c>
      <c r="F17" s="1" t="n">
        <f aca="false">AoL!E17</f>
        <v>16</v>
      </c>
      <c r="G17" s="1" t="n">
        <f aca="false">AoL!F17</f>
        <v>1</v>
      </c>
      <c r="H17" s="9" t="n">
        <f aca="false">G17/SUM($G:$G)</f>
        <v>0.00354609929078014</v>
      </c>
      <c r="I17" s="9" t="n">
        <f aca="false">E17/SUM($E:$E)</f>
        <v>0.0103207449028473</v>
      </c>
      <c r="J17" s="8" t="n">
        <f aca="false">IF(C17=C18,0,IF(C17=C16,E17+K16,E17))</f>
        <v>5020</v>
      </c>
      <c r="K17" s="8" t="n">
        <f aca="false">E17</f>
        <v>5020</v>
      </c>
      <c r="L17" s="9" t="n">
        <f aca="false">J17/SUM($J:$J)</f>
        <v>0.0119646019386469</v>
      </c>
      <c r="M17" s="1" t="n">
        <f aca="false">IF(C17=C16,0,IF(C17=C18,1+N18,1))</f>
        <v>1</v>
      </c>
      <c r="N17" s="1" t="n">
        <f aca="false">IF(C17=C16,1+N18,0)</f>
        <v>0</v>
      </c>
      <c r="O17" s="1" t="n">
        <f aca="false">IF(B17=B16,0,IF(B17=B18,1+P18,1))</f>
        <v>0</v>
      </c>
      <c r="P17" s="1" t="n">
        <f aca="false">IF(B17=B16,1+P18,0)</f>
        <v>174</v>
      </c>
    </row>
    <row r="18" customFormat="false" ht="15.75" hidden="false" customHeight="false" outlineLevel="0" collapsed="false">
      <c r="A18" s="7" t="n">
        <v>1</v>
      </c>
      <c r="B18" s="1" t="n">
        <f aca="false">AoL!A18</f>
        <v>0</v>
      </c>
      <c r="C18" s="1" t="n">
        <f aca="false">AoL!B18</f>
        <v>14</v>
      </c>
      <c r="D18" s="1" t="str">
        <f aca="false">AoL!C18</f>
        <v>Wax</v>
      </c>
      <c r="E18" s="8" t="n">
        <f aca="false">AoL!D18</f>
        <v>1066</v>
      </c>
      <c r="F18" s="1" t="n">
        <f aca="false">AoL!E18</f>
        <v>17</v>
      </c>
      <c r="G18" s="1" t="n">
        <f aca="false">AoL!F18</f>
        <v>1</v>
      </c>
      <c r="H18" s="9" t="n">
        <f aca="false">G18/SUM($G:$G)</f>
        <v>0.00354609929078014</v>
      </c>
      <c r="I18" s="9" t="n">
        <f aca="false">E18/SUM($E:$E)</f>
        <v>0.00219161634789545</v>
      </c>
      <c r="J18" s="1" t="n">
        <f aca="false">IF(C18=C19,0,IF(C18=C17,E18+K17,E18))</f>
        <v>0</v>
      </c>
      <c r="K18" s="8" t="n">
        <f aca="false">E18</f>
        <v>1066</v>
      </c>
      <c r="L18" s="9" t="n">
        <f aca="false">J18/SUM($J:$J)</f>
        <v>0</v>
      </c>
      <c r="M18" s="1" t="n">
        <f aca="false">IF(C18=C17,0,IF(C18=C19,1+N19,1))</f>
        <v>2</v>
      </c>
      <c r="N18" s="1" t="n">
        <f aca="false">IF(C18=C17,1+N19,0)</f>
        <v>0</v>
      </c>
      <c r="O18" s="1" t="n">
        <f aca="false">IF(B18=B17,0,IF(B18=B19,1+P19,1))</f>
        <v>0</v>
      </c>
      <c r="P18" s="1" t="n">
        <f aca="false">IF(B18=B17,1+P19,0)</f>
        <v>173</v>
      </c>
    </row>
    <row r="19" customFormat="false" ht="15.75" hidden="false" customHeight="false" outlineLevel="0" collapsed="false">
      <c r="A19" s="7" t="n">
        <v>1</v>
      </c>
      <c r="B19" s="1" t="n">
        <f aca="false">AoL!A19</f>
        <v>0</v>
      </c>
      <c r="C19" s="1" t="n">
        <f aca="false">AoL!B19</f>
        <v>14</v>
      </c>
      <c r="D19" s="1" t="str">
        <f aca="false">AoL!C19</f>
        <v>Marasi</v>
      </c>
      <c r="E19" s="8" t="n">
        <f aca="false">AoL!D19</f>
        <v>3011</v>
      </c>
      <c r="F19" s="1" t="n">
        <f aca="false">AoL!E19</f>
        <v>18</v>
      </c>
      <c r="G19" s="1" t="n">
        <f aca="false">AoL!F19</f>
        <v>1</v>
      </c>
      <c r="H19" s="9" t="n">
        <f aca="false">G19/SUM($G:$G)</f>
        <v>0.00354609929078014</v>
      </c>
      <c r="I19" s="9" t="n">
        <f aca="false">E19/SUM($E:$E)</f>
        <v>0.0061903910164289</v>
      </c>
      <c r="J19" s="8" t="n">
        <f aca="false">IF(C19=C20,0,IF(C19=C18,E19+K18,E19))</f>
        <v>4077</v>
      </c>
      <c r="K19" s="8" t="n">
        <f aca="false">E19</f>
        <v>3011</v>
      </c>
      <c r="L19" s="9" t="n">
        <f aca="false">J19/SUM($J:$J)</f>
        <v>0.00971706814817993</v>
      </c>
      <c r="M19" s="1" t="n">
        <f aca="false">IF(C19=C18,0,IF(C19=C20,1+N20,1))</f>
        <v>0</v>
      </c>
      <c r="N19" s="1" t="n">
        <f aca="false">IF(C19=C18,1+N20,0)</f>
        <v>1</v>
      </c>
      <c r="O19" s="1" t="n">
        <f aca="false">IF(B19=B18,0,IF(B19=B20,1+P20,1))</f>
        <v>0</v>
      </c>
      <c r="P19" s="1" t="n">
        <f aca="false">IF(B19=B18,1+P20,0)</f>
        <v>172</v>
      </c>
    </row>
    <row r="20" customFormat="false" ht="15.75" hidden="false" customHeight="false" outlineLevel="0" collapsed="false">
      <c r="A20" s="7" t="n">
        <v>1</v>
      </c>
      <c r="B20" s="1" t="n">
        <f aca="false">AoL!A20</f>
        <v>0</v>
      </c>
      <c r="C20" s="1" t="n">
        <f aca="false">AoL!B20</f>
        <v>15</v>
      </c>
      <c r="D20" s="1" t="str">
        <f aca="false">AoL!C20</f>
        <v>Miles</v>
      </c>
      <c r="E20" s="8" t="n">
        <f aca="false">AoL!D20</f>
        <v>2608</v>
      </c>
      <c r="F20" s="1" t="n">
        <f aca="false">AoL!E20</f>
        <v>19</v>
      </c>
      <c r="G20" s="1" t="n">
        <f aca="false">AoL!F20</f>
        <v>1</v>
      </c>
      <c r="H20" s="9" t="n">
        <f aca="false">G20/SUM($G:$G)</f>
        <v>0.00354609929078014</v>
      </c>
      <c r="I20" s="9" t="n">
        <f aca="false">E20/SUM($E:$E)</f>
        <v>0.00536185312880989</v>
      </c>
      <c r="J20" s="1" t="n">
        <f aca="false">IF(C20=C21,0,IF(C20=C19,E20+K19,E20))</f>
        <v>0</v>
      </c>
      <c r="K20" s="8" t="n">
        <f aca="false">E20</f>
        <v>2608</v>
      </c>
      <c r="L20" s="9" t="n">
        <f aca="false">J20/SUM($J:$J)</f>
        <v>0</v>
      </c>
      <c r="M20" s="1" t="n">
        <f aca="false">IF(C20=C19,0,IF(C20=C21,1+N21,1))</f>
        <v>2</v>
      </c>
      <c r="N20" s="1" t="n">
        <f aca="false">IF(C20=C19,1+N21,0)</f>
        <v>0</v>
      </c>
      <c r="O20" s="1" t="n">
        <f aca="false">IF(B20=B19,0,IF(B20=B21,1+P21,1))</f>
        <v>0</v>
      </c>
      <c r="P20" s="1" t="n">
        <f aca="false">IF(B20=B19,1+P21,0)</f>
        <v>171</v>
      </c>
    </row>
    <row r="21" customFormat="false" ht="15.75" hidden="false" customHeight="false" outlineLevel="0" collapsed="false">
      <c r="A21" s="7" t="n">
        <v>1</v>
      </c>
      <c r="B21" s="1" t="n">
        <f aca="false">AoL!A21</f>
        <v>0</v>
      </c>
      <c r="C21" s="1" t="n">
        <f aca="false">AoL!B21</f>
        <v>15</v>
      </c>
      <c r="D21" s="1" t="str">
        <f aca="false">AoL!C21</f>
        <v>Wax</v>
      </c>
      <c r="E21" s="8" t="n">
        <f aca="false">AoL!D21</f>
        <v>1893</v>
      </c>
      <c r="F21" s="1" t="n">
        <f aca="false">AoL!E21</f>
        <v>20</v>
      </c>
      <c r="G21" s="1" t="n">
        <f aca="false">AoL!F21</f>
        <v>1</v>
      </c>
      <c r="H21" s="9" t="n">
        <f aca="false">G21/SUM($G:$G)</f>
        <v>0.00354609929078014</v>
      </c>
      <c r="I21" s="9" t="n">
        <f aca="false">E21/SUM($E:$E)</f>
        <v>0.00389186655400196</v>
      </c>
      <c r="J21" s="8" t="n">
        <f aca="false">IF(C21=C22,0,IF(C21=C20,E21+K20,E21))</f>
        <v>4501</v>
      </c>
      <c r="K21" s="8" t="n">
        <f aca="false">E21</f>
        <v>1893</v>
      </c>
      <c r="L21" s="9" t="n">
        <f aca="false">J21/SUM($J:$J)</f>
        <v>0.0107276241684959</v>
      </c>
      <c r="M21" s="1" t="n">
        <f aca="false">IF(C21=C20,0,IF(C21=C22,1+N22,1))</f>
        <v>0</v>
      </c>
      <c r="N21" s="1" t="n">
        <f aca="false">IF(C21=C20,1+N22,0)</f>
        <v>1</v>
      </c>
      <c r="O21" s="1" t="n">
        <f aca="false">IF(B21=B20,0,IF(B21=B22,1+P22,1))</f>
        <v>0</v>
      </c>
      <c r="P21" s="1" t="n">
        <f aca="false">IF(B21=B20,1+P22,0)</f>
        <v>170</v>
      </c>
    </row>
    <row r="22" customFormat="false" ht="15.75" hidden="false" customHeight="false" outlineLevel="0" collapsed="false">
      <c r="A22" s="7" t="n">
        <v>1</v>
      </c>
      <c r="B22" s="1" t="n">
        <f aca="false">AoL!A22</f>
        <v>0</v>
      </c>
      <c r="C22" s="1" t="n">
        <f aca="false">AoL!B22</f>
        <v>16</v>
      </c>
      <c r="D22" s="1" t="str">
        <f aca="false">AoL!C22</f>
        <v>Wayne</v>
      </c>
      <c r="E22" s="8" t="n">
        <f aca="false">AoL!D22</f>
        <v>2568</v>
      </c>
      <c r="F22" s="1" t="n">
        <f aca="false">AoL!E22</f>
        <v>21</v>
      </c>
      <c r="G22" s="1" t="n">
        <f aca="false">AoL!F22</f>
        <v>1</v>
      </c>
      <c r="H22" s="9" t="n">
        <f aca="false">G22/SUM($G:$G)</f>
        <v>0.00354609929078014</v>
      </c>
      <c r="I22" s="9" t="n">
        <f aca="false">E22/SUM($E:$E)</f>
        <v>0.00527961611763182</v>
      </c>
      <c r="J22" s="8" t="n">
        <f aca="false">IF(C22=C23,0,IF(C22=C21,E22+K21,E22))</f>
        <v>2568</v>
      </c>
      <c r="K22" s="8" t="n">
        <f aca="false">E22</f>
        <v>2568</v>
      </c>
      <c r="L22" s="9" t="n">
        <f aca="false">J22/SUM($J:$J)</f>
        <v>0.00612053740606477</v>
      </c>
      <c r="M22" s="1" t="n">
        <f aca="false">IF(C22=C21,0,IF(C22=C23,1+N23,1))</f>
        <v>1</v>
      </c>
      <c r="N22" s="1" t="n">
        <f aca="false">IF(C22=C21,1+N23,0)</f>
        <v>0</v>
      </c>
      <c r="O22" s="1" t="n">
        <f aca="false">IF(B22=B21,0,IF(B22=B23,1+P23,1))</f>
        <v>0</v>
      </c>
      <c r="P22" s="1" t="n">
        <f aca="false">IF(B22=B21,1+P23,0)</f>
        <v>169</v>
      </c>
    </row>
    <row r="23" customFormat="false" ht="15.75" hidden="false" customHeight="false" outlineLevel="0" collapsed="false">
      <c r="A23" s="7" t="n">
        <v>1</v>
      </c>
      <c r="B23" s="1" t="n">
        <f aca="false">AoL!A23</f>
        <v>0</v>
      </c>
      <c r="C23" s="1" t="n">
        <f aca="false">AoL!B23</f>
        <v>17</v>
      </c>
      <c r="D23" s="1" t="str">
        <f aca="false">AoL!C23</f>
        <v>Wax</v>
      </c>
      <c r="E23" s="8" t="n">
        <f aca="false">AoL!D23</f>
        <v>345</v>
      </c>
      <c r="F23" s="1" t="n">
        <f aca="false">AoL!E23</f>
        <v>22</v>
      </c>
      <c r="G23" s="1" t="n">
        <f aca="false">AoL!F23</f>
        <v>1</v>
      </c>
      <c r="H23" s="9" t="n">
        <f aca="false">G23/SUM($G:$G)</f>
        <v>0.00354609929078014</v>
      </c>
      <c r="I23" s="9" t="n">
        <f aca="false">E23/SUM($E:$E)</f>
        <v>0.000709294221410817</v>
      </c>
      <c r="J23" s="1" t="n">
        <f aca="false">IF(C23=C24,0,IF(C23=C22,E23+K22,E23))</f>
        <v>0</v>
      </c>
      <c r="K23" s="8" t="n">
        <f aca="false">E23</f>
        <v>345</v>
      </c>
      <c r="L23" s="9" t="n">
        <f aca="false">J23/SUM($J:$J)</f>
        <v>0</v>
      </c>
      <c r="M23" s="1" t="n">
        <f aca="false">IF(C23=C22,0,IF(C23=C24,1+N24,1))</f>
        <v>3</v>
      </c>
      <c r="N23" s="1" t="n">
        <f aca="false">IF(C23=C22,1+N24,0)</f>
        <v>0</v>
      </c>
      <c r="O23" s="1" t="n">
        <f aca="false">IF(B23=B22,0,IF(B23=B24,1+P24,1))</f>
        <v>0</v>
      </c>
      <c r="P23" s="1" t="n">
        <f aca="false">IF(B23=B22,1+P24,0)</f>
        <v>168</v>
      </c>
    </row>
    <row r="24" customFormat="false" ht="15.75" hidden="false" customHeight="false" outlineLevel="0" collapsed="false">
      <c r="A24" s="7" t="n">
        <v>1</v>
      </c>
      <c r="B24" s="1" t="n">
        <f aca="false">AoL!A24</f>
        <v>0</v>
      </c>
      <c r="C24" s="1" t="n">
        <f aca="false">AoL!B24</f>
        <v>17</v>
      </c>
      <c r="D24" s="1" t="str">
        <f aca="false">AoL!C24</f>
        <v>Marasi</v>
      </c>
      <c r="E24" s="8" t="n">
        <f aca="false">AoL!D24</f>
        <v>1342</v>
      </c>
      <c r="F24" s="1" t="n">
        <f aca="false">AoL!E24</f>
        <v>23</v>
      </c>
      <c r="G24" s="1" t="n">
        <f aca="false">AoL!F24</f>
        <v>1</v>
      </c>
      <c r="H24" s="9" t="n">
        <f aca="false">G24/SUM($G:$G)</f>
        <v>0.00354609929078014</v>
      </c>
      <c r="I24" s="9" t="n">
        <f aca="false">E24/SUM($E:$E)</f>
        <v>0.00275905172502411</v>
      </c>
      <c r="J24" s="1" t="n">
        <f aca="false">IF(C24=C25,0,IF(C24=C23,E24+K23,E24))</f>
        <v>0</v>
      </c>
      <c r="K24" s="8" t="n">
        <f aca="false">E24</f>
        <v>1342</v>
      </c>
      <c r="L24" s="9" t="n">
        <f aca="false">J24/SUM($J:$J)</f>
        <v>0</v>
      </c>
      <c r="M24" s="1" t="n">
        <f aca="false">IF(C24=C23,0,IF(C24=C25,1+N25,1))</f>
        <v>0</v>
      </c>
      <c r="N24" s="1" t="n">
        <f aca="false">IF(C24=C23,1+N25,0)</f>
        <v>2</v>
      </c>
      <c r="O24" s="1" t="n">
        <f aca="false">IF(B24=B23,0,IF(B24=B25,1+P25,1))</f>
        <v>0</v>
      </c>
      <c r="P24" s="1" t="n">
        <f aca="false">IF(B24=B23,1+P25,0)</f>
        <v>167</v>
      </c>
    </row>
    <row r="25" customFormat="false" ht="15.75" hidden="false" customHeight="false" outlineLevel="0" collapsed="false">
      <c r="A25" s="7" t="n">
        <v>1</v>
      </c>
      <c r="B25" s="1" t="n">
        <f aca="false">AoL!A25</f>
        <v>0</v>
      </c>
      <c r="C25" s="1" t="n">
        <f aca="false">AoL!B25</f>
        <v>17</v>
      </c>
      <c r="D25" s="1" t="str">
        <f aca="false">AoL!C25</f>
        <v>Miles</v>
      </c>
      <c r="E25" s="8" t="n">
        <f aca="false">AoL!D25</f>
        <v>2188</v>
      </c>
      <c r="F25" s="1" t="n">
        <f aca="false">AoL!E25</f>
        <v>24</v>
      </c>
      <c r="G25" s="1" t="n">
        <f aca="false">AoL!F25</f>
        <v>1</v>
      </c>
      <c r="H25" s="9" t="n">
        <f aca="false">G25/SUM($G:$G)</f>
        <v>0.00354609929078014</v>
      </c>
      <c r="I25" s="9" t="n">
        <f aca="false">E25/SUM($E:$E)</f>
        <v>0.0044983645114402</v>
      </c>
      <c r="J25" s="8" t="n">
        <f aca="false">IF(C25=C26,0,IF(C25=C24,E25+K24,E25))</f>
        <v>3530</v>
      </c>
      <c r="K25" s="8" t="n">
        <f aca="false">E25</f>
        <v>2188</v>
      </c>
      <c r="L25" s="9" t="n">
        <f aca="false">J25/SUM($J:$J)</f>
        <v>0.00841335554649869</v>
      </c>
      <c r="M25" s="1" t="n">
        <f aca="false">IF(C25=C24,0,IF(C25=C26,1+N26,1))</f>
        <v>0</v>
      </c>
      <c r="N25" s="1" t="n">
        <f aca="false">IF(C25=C24,1+N26,0)</f>
        <v>1</v>
      </c>
      <c r="O25" s="1" t="n">
        <f aca="false">IF(B25=B24,0,IF(B25=B26,1+P26,1))</f>
        <v>0</v>
      </c>
      <c r="P25" s="1" t="n">
        <f aca="false">IF(B25=B24,1+P26,0)</f>
        <v>166</v>
      </c>
    </row>
    <row r="26" customFormat="false" ht="15.75" hidden="false" customHeight="false" outlineLevel="0" collapsed="false">
      <c r="A26" s="7" t="n">
        <v>1</v>
      </c>
      <c r="B26" s="1" t="n">
        <f aca="false">AoL!A26</f>
        <v>0</v>
      </c>
      <c r="C26" s="1" t="n">
        <f aca="false">AoL!B26</f>
        <v>18</v>
      </c>
      <c r="D26" s="1" t="str">
        <f aca="false">AoL!C26</f>
        <v>Wax</v>
      </c>
      <c r="E26" s="8" t="n">
        <f aca="false">AoL!D26</f>
        <v>3736</v>
      </c>
      <c r="F26" s="1" t="n">
        <f aca="false">AoL!E26</f>
        <v>25</v>
      </c>
      <c r="G26" s="1" t="n">
        <f aca="false">AoL!F26</f>
        <v>1</v>
      </c>
      <c r="H26" s="9" t="n">
        <f aca="false">G26/SUM($G:$G)</f>
        <v>0.00354609929078014</v>
      </c>
      <c r="I26" s="9" t="n">
        <f aca="false">E26/SUM($E:$E)</f>
        <v>0.00768093684403134</v>
      </c>
      <c r="J26" s="1" t="n">
        <f aca="false">IF(C26=C27,0,IF(C26=C25,E26+K25,E26))</f>
        <v>0</v>
      </c>
      <c r="K26" s="8" t="n">
        <f aca="false">E26</f>
        <v>3736</v>
      </c>
      <c r="L26" s="9" t="n">
        <f aca="false">J26/SUM($J:$J)</f>
        <v>0</v>
      </c>
      <c r="M26" s="1" t="n">
        <f aca="false">IF(C26=C25,0,IF(C26=C27,1+N27,1))</f>
        <v>4</v>
      </c>
      <c r="N26" s="1" t="n">
        <f aca="false">IF(C26=C25,1+N27,0)</f>
        <v>0</v>
      </c>
      <c r="O26" s="1" t="n">
        <f aca="false">IF(B26=B25,0,IF(B26=B27,1+P27,1))</f>
        <v>0</v>
      </c>
      <c r="P26" s="1" t="n">
        <f aca="false">IF(B26=B25,1+P27,0)</f>
        <v>165</v>
      </c>
    </row>
    <row r="27" customFormat="false" ht="15.75" hidden="false" customHeight="false" outlineLevel="0" collapsed="false">
      <c r="A27" s="7" t="n">
        <v>1</v>
      </c>
      <c r="B27" s="1" t="n">
        <f aca="false">AoL!A27</f>
        <v>0</v>
      </c>
      <c r="C27" s="1" t="n">
        <f aca="false">AoL!B27</f>
        <v>18</v>
      </c>
      <c r="D27" s="1" t="str">
        <f aca="false">AoL!C27</f>
        <v>Wayne</v>
      </c>
      <c r="E27" s="8" t="n">
        <f aca="false">AoL!D27</f>
        <v>762</v>
      </c>
      <c r="F27" s="1" t="n">
        <f aca="false">AoL!E27</f>
        <v>26</v>
      </c>
      <c r="G27" s="1" t="n">
        <f aca="false">AoL!F27</f>
        <v>1</v>
      </c>
      <c r="H27" s="9" t="n">
        <f aca="false">G27/SUM($G:$G)</f>
        <v>0.00354609929078014</v>
      </c>
      <c r="I27" s="9" t="n">
        <f aca="false">E27/SUM($E:$E)</f>
        <v>0.00156661506294215</v>
      </c>
      <c r="J27" s="1" t="n">
        <f aca="false">IF(C27=C28,0,IF(C27=C26,E27+K26,E27))</f>
        <v>0</v>
      </c>
      <c r="K27" s="8" t="n">
        <f aca="false">E27</f>
        <v>762</v>
      </c>
      <c r="L27" s="9" t="n">
        <f aca="false">J27/SUM($J:$J)</f>
        <v>0</v>
      </c>
      <c r="M27" s="1" t="n">
        <f aca="false">IF(C27=C26,0,IF(C27=C28,1+N28,1))</f>
        <v>0</v>
      </c>
      <c r="N27" s="1" t="n">
        <f aca="false">IF(C27=C26,1+N28,0)</f>
        <v>3</v>
      </c>
      <c r="O27" s="1" t="n">
        <f aca="false">IF(B27=B26,0,IF(B27=B28,1+P28,1))</f>
        <v>0</v>
      </c>
      <c r="P27" s="1" t="n">
        <f aca="false">IF(B27=B26,1+P28,0)</f>
        <v>164</v>
      </c>
    </row>
    <row r="28" customFormat="false" ht="15.75" hidden="false" customHeight="false" outlineLevel="0" collapsed="false">
      <c r="A28" s="7" t="n">
        <v>1</v>
      </c>
      <c r="B28" s="1" t="n">
        <f aca="false">AoL!A28</f>
        <v>0</v>
      </c>
      <c r="C28" s="1" t="n">
        <f aca="false">AoL!B28</f>
        <v>18</v>
      </c>
      <c r="D28" s="1" t="str">
        <f aca="false">AoL!C28</f>
        <v>Wax</v>
      </c>
      <c r="E28" s="8" t="n">
        <f aca="false">AoL!D28</f>
        <v>443</v>
      </c>
      <c r="F28" s="1" t="n">
        <f aca="false">AoL!E28</f>
        <v>27</v>
      </c>
      <c r="G28" s="1" t="n">
        <f aca="false">AoL!F28</f>
        <v>1</v>
      </c>
      <c r="H28" s="9" t="n">
        <f aca="false">G28/SUM($G:$G)</f>
        <v>0.00354609929078014</v>
      </c>
      <c r="I28" s="9" t="n">
        <f aca="false">E28/SUM($E:$E)</f>
        <v>0.000910774898797078</v>
      </c>
      <c r="J28" s="1" t="n">
        <f aca="false">IF(C28=C29,0,IF(C28=C27,E28+K27,E28))</f>
        <v>0</v>
      </c>
      <c r="K28" s="8" t="n">
        <f aca="false">E28</f>
        <v>443</v>
      </c>
      <c r="L28" s="9" t="n">
        <f aca="false">J28/SUM($J:$J)</f>
        <v>0</v>
      </c>
      <c r="M28" s="1" t="n">
        <f aca="false">IF(C28=C27,0,IF(C28=C29,1+N29,1))</f>
        <v>0</v>
      </c>
      <c r="N28" s="1" t="n">
        <f aca="false">IF(C28=C27,1+N29,0)</f>
        <v>2</v>
      </c>
      <c r="O28" s="1" t="n">
        <f aca="false">IF(B28=B27,0,IF(B28=B29,1+P29,1))</f>
        <v>0</v>
      </c>
      <c r="P28" s="1" t="n">
        <f aca="false">IF(B28=B27,1+P29,0)</f>
        <v>163</v>
      </c>
    </row>
    <row r="29" customFormat="false" ht="15.75" hidden="false" customHeight="false" outlineLevel="0" collapsed="false">
      <c r="A29" s="7" t="n">
        <v>1</v>
      </c>
      <c r="B29" s="1" t="n">
        <f aca="false">AoL!A29</f>
        <v>0</v>
      </c>
      <c r="C29" s="1" t="n">
        <f aca="false">AoL!B29</f>
        <v>18</v>
      </c>
      <c r="D29" s="1" t="str">
        <f aca="false">AoL!C29</f>
        <v>Marasi</v>
      </c>
      <c r="E29" s="8" t="n">
        <f aca="false">AoL!D29</f>
        <v>698</v>
      </c>
      <c r="F29" s="1" t="n">
        <f aca="false">AoL!E29</f>
        <v>28</v>
      </c>
      <c r="G29" s="1" t="n">
        <f aca="false">AoL!F29</f>
        <v>1</v>
      </c>
      <c r="H29" s="9" t="n">
        <f aca="false">G29/SUM($G:$G)</f>
        <v>0.00354609929078014</v>
      </c>
      <c r="I29" s="9" t="n">
        <f aca="false">E29/SUM($E:$E)</f>
        <v>0.00143503584505725</v>
      </c>
      <c r="J29" s="8" t="n">
        <f aca="false">IF(C29=C30,0,IF(C29=C28,E29+K28,E29))</f>
        <v>1141</v>
      </c>
      <c r="K29" s="8" t="n">
        <f aca="false">E29</f>
        <v>698</v>
      </c>
      <c r="L29" s="9" t="n">
        <f aca="false">J29/SUM($J:$J)</f>
        <v>0.00271944438485977</v>
      </c>
      <c r="M29" s="1" t="n">
        <f aca="false">IF(C29=C28,0,IF(C29=C30,1+N30,1))</f>
        <v>0</v>
      </c>
      <c r="N29" s="1" t="n">
        <f aca="false">IF(C29=C28,1+N30,0)</f>
        <v>1</v>
      </c>
      <c r="O29" s="1" t="n">
        <f aca="false">IF(B29=B28,0,IF(B29=B30,1+P30,1))</f>
        <v>0</v>
      </c>
      <c r="P29" s="1" t="n">
        <f aca="false">IF(B29=B28,1+P30,0)</f>
        <v>162</v>
      </c>
    </row>
    <row r="30" customFormat="false" ht="15.75" hidden="false" customHeight="false" outlineLevel="0" collapsed="false">
      <c r="A30" s="7" t="n">
        <v>1</v>
      </c>
      <c r="B30" s="1" t="n">
        <f aca="false">AoL!A30</f>
        <v>0</v>
      </c>
      <c r="C30" s="1" t="n">
        <f aca="false">AoL!B30</f>
        <v>19</v>
      </c>
      <c r="D30" s="1" t="str">
        <f aca="false">AoL!C30</f>
        <v>Wax</v>
      </c>
      <c r="E30" s="8" t="n">
        <f aca="false">AoL!D30</f>
        <v>5080</v>
      </c>
      <c r="F30" s="1" t="n">
        <f aca="false">AoL!E30</f>
        <v>29</v>
      </c>
      <c r="G30" s="1" t="n">
        <f aca="false">AoL!F30</f>
        <v>1</v>
      </c>
      <c r="H30" s="9" t="n">
        <f aca="false">G30/SUM($G:$G)</f>
        <v>0.00354609929078014</v>
      </c>
      <c r="I30" s="9" t="n">
        <f aca="false">E30/SUM($E:$E)</f>
        <v>0.0104441004196144</v>
      </c>
      <c r="J30" s="8" t="n">
        <f aca="false">IF(C30=C31,0,IF(C30=C29,E30+K29,E30))</f>
        <v>5080</v>
      </c>
      <c r="K30" s="8" t="n">
        <f aca="false">E30</f>
        <v>5080</v>
      </c>
      <c r="L30" s="9" t="n">
        <f aca="false">J30/SUM($J:$J)</f>
        <v>0.0121076051490689</v>
      </c>
      <c r="M30" s="1" t="n">
        <f aca="false">IF(C30=C29,0,IF(C30=C31,1+N31,1))</f>
        <v>1</v>
      </c>
      <c r="N30" s="1" t="n">
        <f aca="false">IF(C30=C29,1+N31,0)</f>
        <v>0</v>
      </c>
      <c r="O30" s="1" t="n">
        <f aca="false">IF(B30=B29,0,IF(B30=B31,1+P31,1))</f>
        <v>0</v>
      </c>
      <c r="P30" s="1" t="n">
        <f aca="false">IF(B30=B29,1+P31,0)</f>
        <v>161</v>
      </c>
    </row>
    <row r="31" customFormat="false" ht="15.75" hidden="false" customHeight="false" outlineLevel="0" collapsed="false">
      <c r="A31" s="7" t="n">
        <v>1</v>
      </c>
      <c r="B31" s="1" t="n">
        <f aca="false">AoL!A31</f>
        <v>0</v>
      </c>
      <c r="C31" s="1" t="n">
        <f aca="false">AoL!B31</f>
        <v>20</v>
      </c>
      <c r="D31" s="1" t="str">
        <f aca="false">AoL!C31</f>
        <v>Wax</v>
      </c>
      <c r="E31" s="8" t="n">
        <f aca="false">AoL!D31</f>
        <v>1832</v>
      </c>
      <c r="F31" s="1" t="n">
        <f aca="false">AoL!E31</f>
        <v>30</v>
      </c>
      <c r="G31" s="1" t="n">
        <f aca="false">AoL!F31</f>
        <v>1</v>
      </c>
      <c r="H31" s="9" t="n">
        <f aca="false">G31/SUM($G:$G)</f>
        <v>0.00354609929078014</v>
      </c>
      <c r="I31" s="9" t="n">
        <f aca="false">E31/SUM($E:$E)</f>
        <v>0.00376645511195541</v>
      </c>
      <c r="J31" s="8" t="n">
        <f aca="false">IF(C31=C32,0,IF(C31=C30,E31+K30,E31))</f>
        <v>1832</v>
      </c>
      <c r="K31" s="8" t="n">
        <f aca="false">E31</f>
        <v>1832</v>
      </c>
      <c r="L31" s="9" t="n">
        <f aca="false">J31/SUM($J:$J)</f>
        <v>0.00436636469155399</v>
      </c>
      <c r="M31" s="1" t="n">
        <f aca="false">IF(C31=C30,0,IF(C31=C32,1+N32,1))</f>
        <v>1</v>
      </c>
      <c r="N31" s="1" t="n">
        <f aca="false">IF(C31=C30,1+N32,0)</f>
        <v>0</v>
      </c>
      <c r="O31" s="1" t="n">
        <f aca="false">IF(B31=B30,0,IF(B31=B32,1+P32,1))</f>
        <v>0</v>
      </c>
      <c r="P31" s="1" t="n">
        <f aca="false">IF(B31=B30,1+P32,0)</f>
        <v>160</v>
      </c>
    </row>
    <row r="32" customFormat="false" ht="15.75" hidden="false" customHeight="false" outlineLevel="0" collapsed="false">
      <c r="A32" s="7" t="n">
        <v>1</v>
      </c>
      <c r="B32" s="1" t="n">
        <f aca="false">AoL!A32</f>
        <v>0</v>
      </c>
      <c r="C32" s="1" t="str">
        <f aca="false">AoL!B32</f>
        <v>Epilogue</v>
      </c>
      <c r="D32" s="1" t="str">
        <f aca="false">AoL!C32</f>
        <v>Marasi</v>
      </c>
      <c r="E32" s="8" t="n">
        <f aca="false">AoL!D32</f>
        <v>344</v>
      </c>
      <c r="F32" s="1" t="n">
        <f aca="false">AoL!E32</f>
        <v>31</v>
      </c>
      <c r="G32" s="1" t="n">
        <f aca="false">AoL!F32</f>
        <v>1</v>
      </c>
      <c r="H32" s="9" t="n">
        <f aca="false">G32/SUM($G:$G)</f>
        <v>0.00354609929078014</v>
      </c>
      <c r="I32" s="9" t="n">
        <f aca="false">E32/SUM($E:$E)</f>
        <v>0.000707238296131365</v>
      </c>
      <c r="J32" s="1" t="n">
        <f aca="false">IF(C32=C33,0,IF(C32=C31,E32+K31,E32))</f>
        <v>0</v>
      </c>
      <c r="K32" s="8" t="n">
        <f aca="false">E32</f>
        <v>344</v>
      </c>
      <c r="L32" s="9" t="n">
        <f aca="false">J32/SUM($J:$J)</f>
        <v>0</v>
      </c>
      <c r="M32" s="1" t="n">
        <f aca="false">IF(C32=C31,0,IF(C32=C33,1+N33,1))</f>
        <v>6</v>
      </c>
      <c r="N32" s="1" t="n">
        <f aca="false">IF(C32=C31,1+N33,0)</f>
        <v>0</v>
      </c>
      <c r="O32" s="1" t="n">
        <f aca="false">IF(B32=B31,0,IF(B32=B33,1+P33,1))</f>
        <v>0</v>
      </c>
      <c r="P32" s="1" t="n">
        <f aca="false">IF(B32=B31,1+P33,0)</f>
        <v>159</v>
      </c>
    </row>
    <row r="33" customFormat="false" ht="15.75" hidden="false" customHeight="false" outlineLevel="0" collapsed="false">
      <c r="A33" s="7" t="n">
        <v>1</v>
      </c>
      <c r="B33" s="1" t="n">
        <f aca="false">AoL!A33</f>
        <v>0</v>
      </c>
      <c r="C33" s="1" t="str">
        <f aca="false">AoL!B33</f>
        <v>Epilogue</v>
      </c>
      <c r="D33" s="1" t="str">
        <f aca="false">AoL!C33</f>
        <v>Wax</v>
      </c>
      <c r="E33" s="8" t="n">
        <f aca="false">AoL!D33</f>
        <v>1427</v>
      </c>
      <c r="F33" s="1" t="n">
        <f aca="false">AoL!E33</f>
        <v>32</v>
      </c>
      <c r="G33" s="1" t="n">
        <f aca="false">AoL!F33</f>
        <v>1</v>
      </c>
      <c r="H33" s="9" t="n">
        <f aca="false">G33/SUM($G:$G)</f>
        <v>0.00354609929078014</v>
      </c>
      <c r="I33" s="9" t="n">
        <f aca="false">E33/SUM($E:$E)</f>
        <v>0.0029338053737775</v>
      </c>
      <c r="J33" s="1" t="n">
        <f aca="false">IF(C33=C34,0,IF(C33=C32,E33+K32,E33))</f>
        <v>0</v>
      </c>
      <c r="K33" s="8" t="n">
        <f aca="false">E33</f>
        <v>1427</v>
      </c>
      <c r="L33" s="9" t="n">
        <f aca="false">J33/SUM($J:$J)</f>
        <v>0</v>
      </c>
      <c r="M33" s="1" t="n">
        <f aca="false">IF(C33=C32,0,IF(C33=C34,1+N34,1))</f>
        <v>0</v>
      </c>
      <c r="N33" s="1" t="n">
        <f aca="false">IF(C33=C32,1+N34,0)</f>
        <v>5</v>
      </c>
      <c r="O33" s="1" t="n">
        <f aca="false">IF(B33=B32,0,IF(B33=B34,1+P34,1))</f>
        <v>0</v>
      </c>
      <c r="P33" s="1" t="n">
        <f aca="false">IF(B33=B32,1+P34,0)</f>
        <v>158</v>
      </c>
    </row>
    <row r="34" customFormat="false" ht="15.75" hidden="false" customHeight="false" outlineLevel="0" collapsed="false">
      <c r="A34" s="7" t="n">
        <v>1</v>
      </c>
      <c r="B34" s="1" t="n">
        <f aca="false">AoL!A34</f>
        <v>0</v>
      </c>
      <c r="C34" s="1" t="str">
        <f aca="false">AoL!B34</f>
        <v>Epilogue</v>
      </c>
      <c r="D34" s="1" t="str">
        <f aca="false">AoL!C34</f>
        <v>Marasi</v>
      </c>
      <c r="E34" s="8" t="n">
        <f aca="false">AoL!D34</f>
        <v>322</v>
      </c>
      <c r="F34" s="1" t="n">
        <f aca="false">AoL!E34</f>
        <v>33</v>
      </c>
      <c r="G34" s="1" t="n">
        <f aca="false">AoL!F34</f>
        <v>1</v>
      </c>
      <c r="H34" s="9" t="n">
        <f aca="false">G34/SUM($G:$G)</f>
        <v>0.00354609929078014</v>
      </c>
      <c r="I34" s="9" t="n">
        <f aca="false">E34/SUM($E:$E)</f>
        <v>0.000662007939983429</v>
      </c>
      <c r="J34" s="1" t="n">
        <f aca="false">IF(C34=C35,0,IF(C34=C33,E34+K33,E34))</f>
        <v>0</v>
      </c>
      <c r="K34" s="8" t="n">
        <f aca="false">E34</f>
        <v>322</v>
      </c>
      <c r="L34" s="9" t="n">
        <f aca="false">J34/SUM($J:$J)</f>
        <v>0</v>
      </c>
      <c r="M34" s="1" t="n">
        <f aca="false">IF(C34=C33,0,IF(C34=C35,1+N35,1))</f>
        <v>0</v>
      </c>
      <c r="N34" s="1" t="n">
        <f aca="false">IF(C34=C33,1+N35,0)</f>
        <v>4</v>
      </c>
      <c r="O34" s="1" t="n">
        <f aca="false">IF(B34=B33,0,IF(B34=B35,1+P35,1))</f>
        <v>0</v>
      </c>
      <c r="P34" s="1" t="n">
        <f aca="false">IF(B34=B33,1+P35,0)</f>
        <v>157</v>
      </c>
    </row>
    <row r="35" customFormat="false" ht="15.75" hidden="false" customHeight="false" outlineLevel="0" collapsed="false">
      <c r="A35" s="7" t="n">
        <v>1</v>
      </c>
      <c r="B35" s="1" t="n">
        <f aca="false">AoL!A35</f>
        <v>0</v>
      </c>
      <c r="C35" s="1" t="str">
        <f aca="false">AoL!B35</f>
        <v>Epilogue</v>
      </c>
      <c r="D35" s="1" t="str">
        <f aca="false">AoL!C35</f>
        <v>Wax</v>
      </c>
      <c r="E35" s="8" t="n">
        <f aca="false">AoL!D35</f>
        <v>426</v>
      </c>
      <c r="F35" s="1" t="n">
        <f aca="false">AoL!E35</f>
        <v>34</v>
      </c>
      <c r="G35" s="1" t="n">
        <f aca="false">AoL!F35</f>
        <v>1</v>
      </c>
      <c r="H35" s="9" t="n">
        <f aca="false">G35/SUM($G:$G)</f>
        <v>0.00354609929078014</v>
      </c>
      <c r="I35" s="9" t="n">
        <f aca="false">E35/SUM($E:$E)</f>
        <v>0.0008758241690464</v>
      </c>
      <c r="J35" s="1" t="n">
        <f aca="false">IF(C35=C36,0,IF(C35=C34,E35+K34,E35))</f>
        <v>0</v>
      </c>
      <c r="K35" s="8" t="n">
        <f aca="false">E35</f>
        <v>426</v>
      </c>
      <c r="L35" s="9" t="n">
        <f aca="false">J35/SUM($J:$J)</f>
        <v>0</v>
      </c>
      <c r="M35" s="1" t="n">
        <f aca="false">IF(C35=C34,0,IF(C35=C36,1+N36,1))</f>
        <v>0</v>
      </c>
      <c r="N35" s="1" t="n">
        <f aca="false">IF(C35=C34,1+N36,0)</f>
        <v>3</v>
      </c>
      <c r="O35" s="1" t="n">
        <f aca="false">IF(B35=B34,0,IF(B35=B36,1+P36,1))</f>
        <v>0</v>
      </c>
      <c r="P35" s="1" t="n">
        <f aca="false">IF(B35=B34,1+P36,0)</f>
        <v>156</v>
      </c>
    </row>
    <row r="36" customFormat="false" ht="15.75" hidden="false" customHeight="false" outlineLevel="0" collapsed="false">
      <c r="A36" s="7" t="n">
        <v>1</v>
      </c>
      <c r="B36" s="1" t="n">
        <f aca="false">AoL!A36</f>
        <v>0</v>
      </c>
      <c r="C36" s="1" t="str">
        <f aca="false">AoL!B36</f>
        <v>Epilogue</v>
      </c>
      <c r="D36" s="1" t="str">
        <f aca="false">AoL!C36</f>
        <v>Marasi</v>
      </c>
      <c r="E36" s="8" t="n">
        <f aca="false">AoL!D36</f>
        <v>572</v>
      </c>
      <c r="F36" s="1" t="n">
        <f aca="false">AoL!E36</f>
        <v>35</v>
      </c>
      <c r="G36" s="1" t="n">
        <f aca="false">AoL!F36</f>
        <v>1</v>
      </c>
      <c r="H36" s="9" t="n">
        <f aca="false">G36/SUM($G:$G)</f>
        <v>0.00354609929078014</v>
      </c>
      <c r="I36" s="9" t="n">
        <f aca="false">E36/SUM($E:$E)</f>
        <v>0.00117598925984634</v>
      </c>
      <c r="J36" s="1" t="n">
        <f aca="false">IF(C36=C37,0,IF(C36=C35,E36+K35,E36))</f>
        <v>0</v>
      </c>
      <c r="K36" s="8" t="n">
        <f aca="false">E36</f>
        <v>572</v>
      </c>
      <c r="L36" s="9" t="n">
        <f aca="false">J36/SUM($J:$J)</f>
        <v>0</v>
      </c>
      <c r="M36" s="1" t="n">
        <f aca="false">IF(C36=C35,0,IF(C36=C37,1+N37,1))</f>
        <v>0</v>
      </c>
      <c r="N36" s="1" t="n">
        <f aca="false">IF(C36=C35,1+N37,0)</f>
        <v>2</v>
      </c>
      <c r="O36" s="1" t="n">
        <f aca="false">IF(B36=B35,0,IF(B36=B37,1+P37,1))</f>
        <v>0</v>
      </c>
      <c r="P36" s="1" t="n">
        <f aca="false">IF(B36=B35,1+P37,0)</f>
        <v>155</v>
      </c>
    </row>
    <row r="37" customFormat="false" ht="15.75" hidden="false" customHeight="false" outlineLevel="0" collapsed="false">
      <c r="A37" s="7" t="n">
        <v>1</v>
      </c>
      <c r="B37" s="1" t="n">
        <f aca="false">AoL!A37</f>
        <v>0</v>
      </c>
      <c r="C37" s="1" t="str">
        <f aca="false">AoL!B37</f>
        <v>Epilogue</v>
      </c>
      <c r="D37" s="1" t="str">
        <f aca="false">AoL!C37</f>
        <v>Wax</v>
      </c>
      <c r="E37" s="8" t="n">
        <f aca="false">AoL!D37</f>
        <v>598</v>
      </c>
      <c r="F37" s="1" t="n">
        <f aca="false">AoL!E37</f>
        <v>36</v>
      </c>
      <c r="G37" s="1" t="n">
        <f aca="false">AoL!F37</f>
        <v>1</v>
      </c>
      <c r="H37" s="9" t="n">
        <f aca="false">G37/SUM($G:$G)</f>
        <v>0.00354609929078014</v>
      </c>
      <c r="I37" s="9" t="n">
        <f aca="false">E37/SUM($E:$E)</f>
        <v>0.00122944331711208</v>
      </c>
      <c r="J37" s="8" t="n">
        <f aca="false">IF(C37=C38,0,IF(C37=C36,E37+K36,E37))</f>
        <v>1170</v>
      </c>
      <c r="K37" s="8" t="n">
        <f aca="false">E37</f>
        <v>598</v>
      </c>
      <c r="L37" s="9" t="n">
        <f aca="false">J37/SUM($J:$J)</f>
        <v>0.00278856260323044</v>
      </c>
      <c r="M37" s="1" t="n">
        <f aca="false">IF(C37=C36,0,IF(C37=C38,1+N38,1))</f>
        <v>0</v>
      </c>
      <c r="N37" s="1" t="n">
        <f aca="false">IF(C37=C36,1+N38,0)</f>
        <v>1</v>
      </c>
      <c r="O37" s="1" t="n">
        <f aca="false">IF(B37=B36,0,IF(B37=B38,1+P38,1))</f>
        <v>0</v>
      </c>
      <c r="P37" s="1" t="n">
        <f aca="false">IF(B37=B36,1+P38,0)</f>
        <v>154</v>
      </c>
    </row>
    <row r="38" customFormat="false" ht="15.75" hidden="false" customHeight="false" outlineLevel="0" collapsed="false">
      <c r="A38" s="7" t="n">
        <v>2</v>
      </c>
      <c r="B38" s="1" t="n">
        <f aca="false">SoS!A2</f>
        <v>0</v>
      </c>
      <c r="C38" s="1" t="str">
        <f aca="false">SoS!B2</f>
        <v>Prologue</v>
      </c>
      <c r="D38" s="1" t="str">
        <f aca="false">SoS!C2</f>
        <v>Wax</v>
      </c>
      <c r="E38" s="8" t="n">
        <f aca="false">SoS!D2</f>
        <v>4911</v>
      </c>
      <c r="F38" s="1" t="n">
        <f aca="false">SoS!E2</f>
        <v>1</v>
      </c>
      <c r="G38" s="1" t="n">
        <f aca="false">SoS!F2</f>
        <v>1</v>
      </c>
      <c r="H38" s="9" t="n">
        <f aca="false">G38/SUM($G:$G)</f>
        <v>0.00354609929078014</v>
      </c>
      <c r="I38" s="9" t="n">
        <f aca="false">E38/SUM($E:$E)</f>
        <v>0.010096649047387</v>
      </c>
      <c r="J38" s="8" t="n">
        <f aca="false">IF(C38=C39,0,IF(C38=C37,E38+K37,E38))</f>
        <v>4911</v>
      </c>
      <c r="K38" s="8" t="n">
        <f aca="false">E38</f>
        <v>4911</v>
      </c>
      <c r="L38" s="9" t="n">
        <f aca="false">J38/SUM($J:$J)</f>
        <v>0.0117048127730468</v>
      </c>
      <c r="M38" s="1" t="n">
        <f aca="false">IF(C38=C37,0,IF(C38=C39,1+N39,1))</f>
        <v>1</v>
      </c>
      <c r="N38" s="1" t="n">
        <f aca="false">IF(C38=C37,1+N39,0)</f>
        <v>0</v>
      </c>
      <c r="O38" s="1" t="n">
        <f aca="false">IF(B38=B37,0,IF(B38=B39,1+P39,1))</f>
        <v>0</v>
      </c>
      <c r="P38" s="1" t="n">
        <f aca="false">IF(B38=B37,1+P39,0)</f>
        <v>153</v>
      </c>
    </row>
    <row r="39" customFormat="false" ht="15.75" hidden="false" customHeight="false" outlineLevel="0" collapsed="false">
      <c r="A39" s="7" t="n">
        <v>2</v>
      </c>
      <c r="B39" s="1" t="n">
        <f aca="false">SoS!A3</f>
        <v>0</v>
      </c>
      <c r="C39" s="1" t="n">
        <f aca="false">SoS!B3</f>
        <v>1</v>
      </c>
      <c r="D39" s="1" t="str">
        <f aca="false">SoS!C3</f>
        <v>Winsting</v>
      </c>
      <c r="E39" s="8" t="n">
        <f aca="false">SoS!D3</f>
        <v>1858</v>
      </c>
      <c r="F39" s="1" t="n">
        <f aca="false">SoS!E3</f>
        <v>2</v>
      </c>
      <c r="G39" s="1" t="n">
        <f aca="false">SoS!F3</f>
        <v>1</v>
      </c>
      <c r="H39" s="9" t="n">
        <f aca="false">G39/SUM($G:$G)</f>
        <v>0.00354609929078014</v>
      </c>
      <c r="I39" s="9" t="n">
        <f aca="false">E39/SUM($E:$E)</f>
        <v>0.00381990916922115</v>
      </c>
      <c r="J39" s="8" t="n">
        <f aca="false">IF(C39=C40,0,IF(C39=C38,E39+K38,E39))</f>
        <v>1858</v>
      </c>
      <c r="K39" s="8" t="n">
        <f aca="false">E39</f>
        <v>1858</v>
      </c>
      <c r="L39" s="9" t="n">
        <f aca="false">J39/SUM($J:$J)</f>
        <v>0.00442833274940356</v>
      </c>
      <c r="M39" s="1" t="n">
        <f aca="false">IF(C39=C38,0,IF(C39=C40,1+N40,1))</f>
        <v>1</v>
      </c>
      <c r="N39" s="1" t="n">
        <f aca="false">IF(C39=C38,1+N40,0)</f>
        <v>0</v>
      </c>
      <c r="O39" s="1" t="n">
        <f aca="false">IF(B39=B38,0,IF(B39=B40,1+P40,1))</f>
        <v>0</v>
      </c>
      <c r="P39" s="1" t="n">
        <f aca="false">IF(B39=B38,1+P40,0)</f>
        <v>152</v>
      </c>
    </row>
    <row r="40" customFormat="false" ht="15.75" hidden="false" customHeight="false" outlineLevel="0" collapsed="false">
      <c r="A40" s="7" t="n">
        <v>2</v>
      </c>
      <c r="B40" s="1" t="n">
        <f aca="false">SoS!A4</f>
        <v>0</v>
      </c>
      <c r="C40" s="1" t="n">
        <f aca="false">SoS!B4</f>
        <v>2</v>
      </c>
      <c r="D40" s="1" t="str">
        <f aca="false">SoS!C4</f>
        <v>Wax</v>
      </c>
      <c r="E40" s="8" t="n">
        <f aca="false">SoS!D4</f>
        <v>3595</v>
      </c>
      <c r="F40" s="1" t="n">
        <f aca="false">SoS!E4</f>
        <v>3</v>
      </c>
      <c r="G40" s="1" t="n">
        <f aca="false">SoS!F4</f>
        <v>1</v>
      </c>
      <c r="H40" s="9" t="n">
        <f aca="false">G40/SUM($G:$G)</f>
        <v>0.00354609929078014</v>
      </c>
      <c r="I40" s="9" t="n">
        <f aca="false">E40/SUM($E:$E)</f>
        <v>0.00739105137962866</v>
      </c>
      <c r="J40" s="8" t="n">
        <f aca="false">IF(C40=C41,0,IF(C40=C39,E40+K39,E40))</f>
        <v>3595</v>
      </c>
      <c r="K40" s="8" t="n">
        <f aca="false">E40</f>
        <v>3595</v>
      </c>
      <c r="L40" s="9" t="n">
        <f aca="false">J40/SUM($J:$J)</f>
        <v>0.0085682756911226</v>
      </c>
      <c r="M40" s="1" t="n">
        <f aca="false">IF(C40=C39,0,IF(C40=C41,1+N41,1))</f>
        <v>1</v>
      </c>
      <c r="N40" s="1" t="n">
        <f aca="false">IF(C40=C39,1+N41,0)</f>
        <v>0</v>
      </c>
      <c r="O40" s="1" t="n">
        <f aca="false">IF(B40=B39,0,IF(B40=B41,1+P41,1))</f>
        <v>0</v>
      </c>
      <c r="P40" s="1" t="n">
        <f aca="false">IF(B40=B39,1+P41,0)</f>
        <v>151</v>
      </c>
    </row>
    <row r="41" customFormat="false" ht="15.75" hidden="false" customHeight="false" outlineLevel="0" collapsed="false">
      <c r="A41" s="7" t="n">
        <v>2</v>
      </c>
      <c r="B41" s="1" t="n">
        <f aca="false">SoS!A5</f>
        <v>0</v>
      </c>
      <c r="C41" s="1" t="n">
        <f aca="false">SoS!B5</f>
        <v>3</v>
      </c>
      <c r="D41" s="1" t="str">
        <f aca="false">SoS!C5</f>
        <v>Wayne</v>
      </c>
      <c r="E41" s="8" t="n">
        <f aca="false">SoS!D5</f>
        <v>2171</v>
      </c>
      <c r="F41" s="1" t="n">
        <f aca="false">SoS!E5</f>
        <v>4</v>
      </c>
      <c r="G41" s="1" t="n">
        <f aca="false">SoS!F5</f>
        <v>1</v>
      </c>
      <c r="H41" s="9" t="n">
        <f aca="false">G41/SUM($G:$G)</f>
        <v>0.00354609929078014</v>
      </c>
      <c r="I41" s="9" t="n">
        <f aca="false">E41/SUM($E:$E)</f>
        <v>0.00446341378168952</v>
      </c>
      <c r="J41" s="1" t="n">
        <f aca="false">IF(C41=C42,0,IF(C41=C40,E41+K40,E41))</f>
        <v>0</v>
      </c>
      <c r="K41" s="8" t="n">
        <f aca="false">E41</f>
        <v>2171</v>
      </c>
      <c r="L41" s="9" t="n">
        <f aca="false">J41/SUM($J:$J)</f>
        <v>0</v>
      </c>
      <c r="M41" s="1" t="n">
        <f aca="false">IF(C41=C40,0,IF(C41=C42,1+N42,1))</f>
        <v>2</v>
      </c>
      <c r="N41" s="1" t="n">
        <f aca="false">IF(C41=C40,1+N42,0)</f>
        <v>0</v>
      </c>
      <c r="O41" s="1" t="n">
        <f aca="false">IF(B41=B40,0,IF(B41=B42,1+P42,1))</f>
        <v>0</v>
      </c>
      <c r="P41" s="1" t="n">
        <f aca="false">IF(B41=B40,1+P42,0)</f>
        <v>150</v>
      </c>
    </row>
    <row r="42" customFormat="false" ht="15.75" hidden="false" customHeight="false" outlineLevel="0" collapsed="false">
      <c r="A42" s="7" t="n">
        <v>2</v>
      </c>
      <c r="B42" s="1" t="n">
        <f aca="false">SoS!A6</f>
        <v>0</v>
      </c>
      <c r="C42" s="1" t="n">
        <f aca="false">SoS!B6</f>
        <v>3</v>
      </c>
      <c r="D42" s="1" t="str">
        <f aca="false">SoS!C6</f>
        <v>Wax</v>
      </c>
      <c r="E42" s="8" t="n">
        <f aca="false">SoS!D6</f>
        <v>1991</v>
      </c>
      <c r="F42" s="1" t="n">
        <f aca="false">SoS!E6</f>
        <v>5</v>
      </c>
      <c r="G42" s="1" t="n">
        <f aca="false">SoS!F6</f>
        <v>1</v>
      </c>
      <c r="H42" s="9" t="n">
        <f aca="false">G42/SUM($G:$G)</f>
        <v>0.00354609929078014</v>
      </c>
      <c r="I42" s="9" t="n">
        <f aca="false">E42/SUM($E:$E)</f>
        <v>0.00409334723138822</v>
      </c>
      <c r="J42" s="8" t="n">
        <f aca="false">IF(C42=C43,0,IF(C42=C41,E42+K41,E42))</f>
        <v>4162</v>
      </c>
      <c r="K42" s="8" t="n">
        <f aca="false">E42</f>
        <v>1991</v>
      </c>
      <c r="L42" s="9" t="n">
        <f aca="false">J42/SUM($J:$J)</f>
        <v>0.0099196560296112</v>
      </c>
      <c r="M42" s="1" t="n">
        <f aca="false">IF(C42=C41,0,IF(C42=C43,1+N43,1))</f>
        <v>0</v>
      </c>
      <c r="N42" s="1" t="n">
        <f aca="false">IF(C42=C41,1+N43,0)</f>
        <v>1</v>
      </c>
      <c r="O42" s="1" t="n">
        <f aca="false">IF(B42=B41,0,IF(B42=B43,1+P43,1))</f>
        <v>0</v>
      </c>
      <c r="P42" s="1" t="n">
        <f aca="false">IF(B42=B41,1+P43,0)</f>
        <v>149</v>
      </c>
    </row>
    <row r="43" customFormat="false" ht="15.75" hidden="false" customHeight="false" outlineLevel="0" collapsed="false">
      <c r="A43" s="7" t="n">
        <v>2</v>
      </c>
      <c r="B43" s="1" t="n">
        <f aca="false">SoS!A7</f>
        <v>0</v>
      </c>
      <c r="C43" s="1" t="n">
        <f aca="false">SoS!B7</f>
        <v>4</v>
      </c>
      <c r="D43" s="1" t="str">
        <f aca="false">SoS!C7</f>
        <v>Wax</v>
      </c>
      <c r="E43" s="8" t="n">
        <f aca="false">SoS!D7</f>
        <v>838</v>
      </c>
      <c r="F43" s="1" t="n">
        <f aca="false">SoS!E7</f>
        <v>6</v>
      </c>
      <c r="G43" s="1" t="n">
        <f aca="false">SoS!F7</f>
        <v>1</v>
      </c>
      <c r="H43" s="9" t="n">
        <f aca="false">G43/SUM($G:$G)</f>
        <v>0.00354609929078014</v>
      </c>
      <c r="I43" s="9" t="n">
        <f aca="false">E43/SUM($E:$E)</f>
        <v>0.00172286538418048</v>
      </c>
      <c r="J43" s="1" t="n">
        <f aca="false">IF(C43=C44,0,IF(C43=C42,E43+K42,E43))</f>
        <v>0</v>
      </c>
      <c r="K43" s="8" t="n">
        <f aca="false">E43</f>
        <v>838</v>
      </c>
      <c r="L43" s="9" t="n">
        <f aca="false">J43/SUM($J:$J)</f>
        <v>0</v>
      </c>
      <c r="M43" s="1" t="n">
        <f aca="false">IF(C43=C42,0,IF(C43=C44,1+N44,1))</f>
        <v>2</v>
      </c>
      <c r="N43" s="1" t="n">
        <f aca="false">IF(C43=C42,1+N44,0)</f>
        <v>0</v>
      </c>
      <c r="O43" s="1" t="n">
        <f aca="false">IF(B43=B42,0,IF(B43=B44,1+P44,1))</f>
        <v>0</v>
      </c>
      <c r="P43" s="1" t="n">
        <f aca="false">IF(B43=B42,1+P44,0)</f>
        <v>148</v>
      </c>
    </row>
    <row r="44" customFormat="false" ht="15.75" hidden="false" customHeight="false" outlineLevel="0" collapsed="false">
      <c r="A44" s="7" t="n">
        <v>2</v>
      </c>
      <c r="B44" s="1" t="n">
        <f aca="false">SoS!A8</f>
        <v>0</v>
      </c>
      <c r="C44" s="1" t="n">
        <f aca="false">SoS!B8</f>
        <v>4</v>
      </c>
      <c r="D44" s="1" t="str">
        <f aca="false">SoS!C8</f>
        <v>Marasi</v>
      </c>
      <c r="E44" s="8" t="n">
        <f aca="false">SoS!D8</f>
        <v>3167</v>
      </c>
      <c r="F44" s="1" t="n">
        <f aca="false">SoS!E8</f>
        <v>7</v>
      </c>
      <c r="G44" s="1" t="n">
        <f aca="false">SoS!F8</f>
        <v>1</v>
      </c>
      <c r="H44" s="9" t="n">
        <f aca="false">G44/SUM($G:$G)</f>
        <v>0.00354609929078014</v>
      </c>
      <c r="I44" s="9" t="n">
        <f aca="false">E44/SUM($E:$E)</f>
        <v>0.00651111536002336</v>
      </c>
      <c r="J44" s="8" t="n">
        <f aca="false">IF(C44=C45,0,IF(C44=C43,E44+K43,E44))</f>
        <v>4005</v>
      </c>
      <c r="K44" s="8" t="n">
        <f aca="false">E44</f>
        <v>3167</v>
      </c>
      <c r="L44" s="9" t="n">
        <f aca="false">J44/SUM($J:$J)</f>
        <v>0.00954546429567344</v>
      </c>
      <c r="M44" s="1" t="n">
        <f aca="false">IF(C44=C43,0,IF(C44=C45,1+N45,1))</f>
        <v>0</v>
      </c>
      <c r="N44" s="1" t="n">
        <f aca="false">IF(C44=C43,1+N45,0)</f>
        <v>1</v>
      </c>
      <c r="O44" s="1" t="n">
        <f aca="false">IF(B44=B43,0,IF(B44=B45,1+P45,1))</f>
        <v>0</v>
      </c>
      <c r="P44" s="1" t="n">
        <f aca="false">IF(B44=B43,1+P45,0)</f>
        <v>147</v>
      </c>
    </row>
    <row r="45" customFormat="false" ht="15.75" hidden="false" customHeight="false" outlineLevel="0" collapsed="false">
      <c r="A45" s="7" t="n">
        <v>2</v>
      </c>
      <c r="B45" s="1" t="n">
        <f aca="false">SoS!A9</f>
        <v>0</v>
      </c>
      <c r="C45" s="1" t="n">
        <f aca="false">SoS!B9</f>
        <v>5</v>
      </c>
      <c r="D45" s="1" t="str">
        <f aca="false">SoS!C9</f>
        <v>Wayne</v>
      </c>
      <c r="E45" s="8" t="n">
        <f aca="false">SoS!D9</f>
        <v>1603</v>
      </c>
      <c r="F45" s="1" t="n">
        <f aca="false">SoS!E9</f>
        <v>8</v>
      </c>
      <c r="G45" s="1" t="n">
        <f aca="false">SoS!F9</f>
        <v>1</v>
      </c>
      <c r="H45" s="9" t="n">
        <f aca="false">G45/SUM($G:$G)</f>
        <v>0.00354609929078014</v>
      </c>
      <c r="I45" s="9" t="n">
        <f aca="false">E45/SUM($E:$E)</f>
        <v>0.00329564822296098</v>
      </c>
      <c r="J45" s="1" t="n">
        <f aca="false">IF(C45=C46,0,IF(C45=C44,E45+K44,E45))</f>
        <v>0</v>
      </c>
      <c r="K45" s="8" t="n">
        <f aca="false">E45</f>
        <v>1603</v>
      </c>
      <c r="L45" s="9" t="n">
        <f aca="false">J45/SUM($J:$J)</f>
        <v>0</v>
      </c>
      <c r="M45" s="1" t="n">
        <f aca="false">IF(C45=C44,0,IF(C45=C46,1+N46,1))</f>
        <v>6</v>
      </c>
      <c r="N45" s="1" t="n">
        <f aca="false">IF(C45=C44,1+N46,0)</f>
        <v>0</v>
      </c>
      <c r="O45" s="1" t="n">
        <f aca="false">IF(B45=B44,0,IF(B45=B46,1+P46,1))</f>
        <v>0</v>
      </c>
      <c r="P45" s="1" t="n">
        <f aca="false">IF(B45=B44,1+P46,0)</f>
        <v>146</v>
      </c>
    </row>
    <row r="46" customFormat="false" ht="15.75" hidden="false" customHeight="false" outlineLevel="0" collapsed="false">
      <c r="A46" s="7" t="n">
        <v>2</v>
      </c>
      <c r="B46" s="1" t="n">
        <f aca="false">SoS!A10</f>
        <v>0</v>
      </c>
      <c r="C46" s="1" t="n">
        <f aca="false">SoS!B10</f>
        <v>5</v>
      </c>
      <c r="D46" s="1" t="str">
        <f aca="false">SoS!C10</f>
        <v>Marasi</v>
      </c>
      <c r="E46" s="8" t="n">
        <f aca="false">SoS!D10</f>
        <v>706</v>
      </c>
      <c r="F46" s="1" t="n">
        <f aca="false">SoS!E10</f>
        <v>9</v>
      </c>
      <c r="G46" s="1" t="n">
        <f aca="false">SoS!F10</f>
        <v>1</v>
      </c>
      <c r="H46" s="9" t="n">
        <f aca="false">G46/SUM($G:$G)</f>
        <v>0.00354609929078014</v>
      </c>
      <c r="I46" s="9" t="n">
        <f aca="false">E46/SUM($E:$E)</f>
        <v>0.00145148324729286</v>
      </c>
      <c r="J46" s="1" t="n">
        <f aca="false">IF(C46=C47,0,IF(C46=C45,E46+K45,E46))</f>
        <v>0</v>
      </c>
      <c r="K46" s="8" t="n">
        <f aca="false">E46</f>
        <v>706</v>
      </c>
      <c r="L46" s="9" t="n">
        <f aca="false">J46/SUM($J:$J)</f>
        <v>0</v>
      </c>
      <c r="M46" s="1" t="n">
        <f aca="false">IF(C46=C45,0,IF(C46=C47,1+N47,1))</f>
        <v>0</v>
      </c>
      <c r="N46" s="1" t="n">
        <f aca="false">IF(C46=C45,1+N47,0)</f>
        <v>5</v>
      </c>
      <c r="O46" s="1" t="n">
        <f aca="false">IF(B46=B45,0,IF(B46=B47,1+P47,1))</f>
        <v>0</v>
      </c>
      <c r="P46" s="1" t="n">
        <f aca="false">IF(B46=B45,1+P47,0)</f>
        <v>145</v>
      </c>
    </row>
    <row r="47" customFormat="false" ht="15.75" hidden="false" customHeight="false" outlineLevel="0" collapsed="false">
      <c r="A47" s="7" t="n">
        <v>2</v>
      </c>
      <c r="B47" s="1" t="n">
        <f aca="false">SoS!A11</f>
        <v>0</v>
      </c>
      <c r="C47" s="1" t="n">
        <f aca="false">SoS!B11</f>
        <v>5</v>
      </c>
      <c r="D47" s="1" t="str">
        <f aca="false">SoS!C11</f>
        <v>Wax</v>
      </c>
      <c r="E47" s="8" t="n">
        <f aca="false">SoS!D11</f>
        <v>741</v>
      </c>
      <c r="F47" s="1" t="n">
        <f aca="false">SoS!E11</f>
        <v>10</v>
      </c>
      <c r="G47" s="1" t="n">
        <f aca="false">SoS!F11</f>
        <v>1</v>
      </c>
      <c r="H47" s="9" t="n">
        <f aca="false">G47/SUM($G:$G)</f>
        <v>0.00354609929078014</v>
      </c>
      <c r="I47" s="9" t="n">
        <f aca="false">E47/SUM($E:$E)</f>
        <v>0.00152344063207367</v>
      </c>
      <c r="J47" s="1" t="n">
        <f aca="false">IF(C47=C48,0,IF(C47=C46,E47+K46,E47))</f>
        <v>0</v>
      </c>
      <c r="K47" s="8" t="n">
        <f aca="false">E47</f>
        <v>741</v>
      </c>
      <c r="L47" s="9" t="n">
        <f aca="false">J47/SUM($J:$J)</f>
        <v>0</v>
      </c>
      <c r="M47" s="1" t="n">
        <f aca="false">IF(C47=C46,0,IF(C47=C48,1+N48,1))</f>
        <v>0</v>
      </c>
      <c r="N47" s="1" t="n">
        <f aca="false">IF(C47=C46,1+N48,0)</f>
        <v>4</v>
      </c>
      <c r="O47" s="1" t="n">
        <f aca="false">IF(B47=B46,0,IF(B47=B48,1+P48,1))</f>
        <v>0</v>
      </c>
      <c r="P47" s="1" t="n">
        <f aca="false">IF(B47=B46,1+P48,0)</f>
        <v>144</v>
      </c>
    </row>
    <row r="48" customFormat="false" ht="15.75" hidden="false" customHeight="false" outlineLevel="0" collapsed="false">
      <c r="A48" s="7" t="n">
        <v>2</v>
      </c>
      <c r="B48" s="1" t="n">
        <f aca="false">SoS!A12</f>
        <v>0</v>
      </c>
      <c r="C48" s="1" t="n">
        <f aca="false">SoS!B12</f>
        <v>5</v>
      </c>
      <c r="D48" s="1" t="str">
        <f aca="false">SoS!C12</f>
        <v>Wayne</v>
      </c>
      <c r="E48" s="8" t="n">
        <f aca="false">SoS!D12</f>
        <v>2277</v>
      </c>
      <c r="F48" s="1" t="n">
        <f aca="false">SoS!E12</f>
        <v>11</v>
      </c>
      <c r="G48" s="1" t="n">
        <f aca="false">SoS!F12</f>
        <v>1</v>
      </c>
      <c r="H48" s="9" t="n">
        <f aca="false">G48/SUM($G:$G)</f>
        <v>0.00354609929078014</v>
      </c>
      <c r="I48" s="9" t="n">
        <f aca="false">E48/SUM($E:$E)</f>
        <v>0.00468134186131139</v>
      </c>
      <c r="J48" s="1" t="n">
        <f aca="false">IF(C48=C49,0,IF(C48=C47,E48+K47,E48))</f>
        <v>0</v>
      </c>
      <c r="K48" s="8" t="n">
        <f aca="false">E48</f>
        <v>2277</v>
      </c>
      <c r="L48" s="9" t="n">
        <f aca="false">J48/SUM($J:$J)</f>
        <v>0</v>
      </c>
      <c r="M48" s="1" t="n">
        <f aca="false">IF(C48=C47,0,IF(C48=C49,1+N49,1))</f>
        <v>0</v>
      </c>
      <c r="N48" s="1" t="n">
        <f aca="false">IF(C48=C47,1+N49,0)</f>
        <v>3</v>
      </c>
      <c r="O48" s="1" t="n">
        <f aca="false">IF(B48=B47,0,IF(B48=B49,1+P49,1))</f>
        <v>0</v>
      </c>
      <c r="P48" s="1" t="n">
        <f aca="false">IF(B48=B47,1+P49,0)</f>
        <v>143</v>
      </c>
    </row>
    <row r="49" customFormat="false" ht="15.75" hidden="false" customHeight="false" outlineLevel="0" collapsed="false">
      <c r="A49" s="7" t="n">
        <v>2</v>
      </c>
      <c r="B49" s="1" t="n">
        <f aca="false">SoS!A13</f>
        <v>0</v>
      </c>
      <c r="C49" s="1" t="n">
        <f aca="false">SoS!B13</f>
        <v>5</v>
      </c>
      <c r="D49" s="1" t="str">
        <f aca="false">SoS!C13</f>
        <v>Wax</v>
      </c>
      <c r="E49" s="8" t="n">
        <f aca="false">SoS!D13</f>
        <v>1461</v>
      </c>
      <c r="F49" s="1" t="n">
        <f aca="false">SoS!E13</f>
        <v>12</v>
      </c>
      <c r="G49" s="1" t="n">
        <f aca="false">SoS!F13</f>
        <v>1</v>
      </c>
      <c r="H49" s="9" t="n">
        <f aca="false">G49/SUM($G:$G)</f>
        <v>0.00354609929078014</v>
      </c>
      <c r="I49" s="9" t="n">
        <f aca="false">E49/SUM($E:$E)</f>
        <v>0.00300370683327885</v>
      </c>
      <c r="J49" s="1" t="n">
        <f aca="false">IF(C49=C50,0,IF(C49=C48,E49+K48,E49))</f>
        <v>0</v>
      </c>
      <c r="K49" s="8" t="n">
        <f aca="false">E49</f>
        <v>1461</v>
      </c>
      <c r="L49" s="9" t="n">
        <f aca="false">J49/SUM($J:$J)</f>
        <v>0</v>
      </c>
      <c r="M49" s="1" t="n">
        <f aca="false">IF(C49=C48,0,IF(C49=C50,1+N50,1))</f>
        <v>0</v>
      </c>
      <c r="N49" s="1" t="n">
        <f aca="false">IF(C49=C48,1+N50,0)</f>
        <v>2</v>
      </c>
      <c r="O49" s="1" t="n">
        <f aca="false">IF(B49=B48,0,IF(B49=B50,1+P50,1))</f>
        <v>0</v>
      </c>
      <c r="P49" s="1" t="n">
        <f aca="false">IF(B49=B48,1+P50,0)</f>
        <v>142</v>
      </c>
    </row>
    <row r="50" customFormat="false" ht="15.75" hidden="false" customHeight="false" outlineLevel="0" collapsed="false">
      <c r="A50" s="7" t="n">
        <v>2</v>
      </c>
      <c r="B50" s="1" t="n">
        <f aca="false">SoS!A14</f>
        <v>0</v>
      </c>
      <c r="C50" s="1" t="n">
        <f aca="false">SoS!B14</f>
        <v>5</v>
      </c>
      <c r="D50" s="1" t="str">
        <f aca="false">SoS!C14</f>
        <v>Marasi</v>
      </c>
      <c r="E50" s="8" t="n">
        <f aca="false">SoS!D14</f>
        <v>1922</v>
      </c>
      <c r="F50" s="1" t="n">
        <f aca="false">SoS!E14</f>
        <v>13</v>
      </c>
      <c r="G50" s="1" t="n">
        <f aca="false">SoS!F14</f>
        <v>1</v>
      </c>
      <c r="H50" s="9" t="n">
        <f aca="false">G50/SUM($G:$G)</f>
        <v>0.00354609929078014</v>
      </c>
      <c r="I50" s="9" t="n">
        <f aca="false">E50/SUM($E:$E)</f>
        <v>0.00395148838710606</v>
      </c>
      <c r="J50" s="8" t="n">
        <f aca="false">IF(C50=C51,0,IF(C50=C49,E50+K49,E50))</f>
        <v>3383</v>
      </c>
      <c r="K50" s="8" t="n">
        <f aca="false">E50</f>
        <v>1922</v>
      </c>
      <c r="L50" s="9" t="n">
        <f aca="false">J50/SUM($J:$J)</f>
        <v>0.00806299768096461</v>
      </c>
      <c r="M50" s="1" t="n">
        <f aca="false">IF(C50=C49,0,IF(C50=C51,1+N51,1))</f>
        <v>0</v>
      </c>
      <c r="N50" s="1" t="n">
        <f aca="false">IF(C50=C49,1+N51,0)</f>
        <v>1</v>
      </c>
      <c r="O50" s="1" t="n">
        <f aca="false">IF(B50=B49,0,IF(B50=B51,1+P51,1))</f>
        <v>0</v>
      </c>
      <c r="P50" s="1" t="n">
        <f aca="false">IF(B50=B49,1+P51,0)</f>
        <v>141</v>
      </c>
    </row>
    <row r="51" customFormat="false" ht="15.75" hidden="false" customHeight="false" outlineLevel="0" collapsed="false">
      <c r="A51" s="7" t="n">
        <v>2</v>
      </c>
      <c r="B51" s="1" t="n">
        <f aca="false">SoS!A15</f>
        <v>0</v>
      </c>
      <c r="C51" s="1" t="n">
        <f aca="false">SoS!B15</f>
        <v>6</v>
      </c>
      <c r="D51" s="1" t="str">
        <f aca="false">SoS!C15</f>
        <v>Wax</v>
      </c>
      <c r="E51" s="8" t="n">
        <f aca="false">SoS!D15</f>
        <v>1439</v>
      </c>
      <c r="F51" s="1" t="n">
        <f aca="false">SoS!E15</f>
        <v>14</v>
      </c>
      <c r="G51" s="1" t="n">
        <f aca="false">SoS!F15</f>
        <v>1</v>
      </c>
      <c r="H51" s="9" t="n">
        <f aca="false">G51/SUM($G:$G)</f>
        <v>0.00354609929078014</v>
      </c>
      <c r="I51" s="9" t="n">
        <f aca="false">E51/SUM($E:$E)</f>
        <v>0.00295847647713092</v>
      </c>
      <c r="J51" s="1" t="n">
        <f aca="false">IF(C51=C52,0,IF(C51=C50,E51+K50,E51))</f>
        <v>0</v>
      </c>
      <c r="K51" s="8" t="n">
        <f aca="false">E51</f>
        <v>1439</v>
      </c>
      <c r="L51" s="9" t="n">
        <f aca="false">J51/SUM($J:$J)</f>
        <v>0</v>
      </c>
      <c r="M51" s="1" t="n">
        <f aca="false">IF(C51=C50,0,IF(C51=C52,1+N52,1))</f>
        <v>7</v>
      </c>
      <c r="N51" s="1" t="n">
        <f aca="false">IF(C51=C50,1+N52,0)</f>
        <v>0</v>
      </c>
      <c r="O51" s="1" t="n">
        <f aca="false">IF(B51=B50,0,IF(B51=B52,1+P52,1))</f>
        <v>0</v>
      </c>
      <c r="P51" s="1" t="n">
        <f aca="false">IF(B51=B50,1+P52,0)</f>
        <v>140</v>
      </c>
    </row>
    <row r="52" customFormat="false" ht="15.75" hidden="false" customHeight="false" outlineLevel="0" collapsed="false">
      <c r="A52" s="7" t="n">
        <v>2</v>
      </c>
      <c r="B52" s="1" t="n">
        <f aca="false">SoS!A16</f>
        <v>0</v>
      </c>
      <c r="C52" s="1" t="n">
        <f aca="false">SoS!B16</f>
        <v>6</v>
      </c>
      <c r="D52" s="1" t="str">
        <f aca="false">SoS!C16</f>
        <v>Marasi</v>
      </c>
      <c r="E52" s="8" t="n">
        <f aca="false">SoS!D16</f>
        <v>1216</v>
      </c>
      <c r="F52" s="1" t="n">
        <f aca="false">SoS!E16</f>
        <v>15</v>
      </c>
      <c r="G52" s="1" t="n">
        <f aca="false">SoS!F16</f>
        <v>1</v>
      </c>
      <c r="H52" s="9" t="n">
        <f aca="false">G52/SUM($G:$G)</f>
        <v>0.00354609929078014</v>
      </c>
      <c r="I52" s="9" t="n">
        <f aca="false">E52/SUM($E:$E)</f>
        <v>0.0025000051398132</v>
      </c>
      <c r="J52" s="1" t="n">
        <f aca="false">IF(C52=C53,0,IF(C52=C51,E52+K51,E52))</f>
        <v>0</v>
      </c>
      <c r="K52" s="8" t="n">
        <f aca="false">E52</f>
        <v>1216</v>
      </c>
      <c r="L52" s="9" t="n">
        <f aca="false">J52/SUM($J:$J)</f>
        <v>0</v>
      </c>
      <c r="M52" s="1" t="n">
        <f aca="false">IF(C52=C51,0,IF(C52=C53,1+N53,1))</f>
        <v>0</v>
      </c>
      <c r="N52" s="1" t="n">
        <f aca="false">IF(C52=C51,1+N53,0)</f>
        <v>6</v>
      </c>
      <c r="O52" s="1" t="n">
        <f aca="false">IF(B52=B51,0,IF(B52=B53,1+P53,1))</f>
        <v>0</v>
      </c>
      <c r="P52" s="1" t="n">
        <f aca="false">IF(B52=B51,1+P53,0)</f>
        <v>139</v>
      </c>
    </row>
    <row r="53" customFormat="false" ht="15.75" hidden="false" customHeight="false" outlineLevel="0" collapsed="false">
      <c r="A53" s="7" t="n">
        <v>2</v>
      </c>
      <c r="B53" s="1" t="n">
        <f aca="false">SoS!A17</f>
        <v>0</v>
      </c>
      <c r="C53" s="1" t="n">
        <f aca="false">SoS!B17</f>
        <v>6</v>
      </c>
      <c r="D53" s="1" t="str">
        <f aca="false">SoS!C17</f>
        <v>Wax</v>
      </c>
      <c r="E53" s="8" t="n">
        <f aca="false">SoS!D17</f>
        <v>973</v>
      </c>
      <c r="F53" s="1" t="n">
        <f aca="false">SoS!E17</f>
        <v>16</v>
      </c>
      <c r="G53" s="1" t="n">
        <f aca="false">SoS!F17</f>
        <v>1</v>
      </c>
      <c r="H53" s="9" t="n">
        <f aca="false">G53/SUM($G:$G)</f>
        <v>0.00354609929078014</v>
      </c>
      <c r="I53" s="9" t="n">
        <f aca="false">E53/SUM($E:$E)</f>
        <v>0.00200041529690645</v>
      </c>
      <c r="J53" s="1" t="n">
        <f aca="false">IF(C53=C54,0,IF(C53=C52,E53+K52,E53))</f>
        <v>0</v>
      </c>
      <c r="K53" s="8" t="n">
        <f aca="false">E53</f>
        <v>973</v>
      </c>
      <c r="L53" s="9" t="n">
        <f aca="false">J53/SUM($J:$J)</f>
        <v>0</v>
      </c>
      <c r="M53" s="1" t="n">
        <f aca="false">IF(C53=C52,0,IF(C53=C54,1+N54,1))</f>
        <v>0</v>
      </c>
      <c r="N53" s="1" t="n">
        <f aca="false">IF(C53=C52,1+N54,0)</f>
        <v>5</v>
      </c>
      <c r="O53" s="1" t="n">
        <f aca="false">IF(B53=B52,0,IF(B53=B54,1+P54,1))</f>
        <v>0</v>
      </c>
      <c r="P53" s="1" t="n">
        <f aca="false">IF(B53=B52,1+P54,0)</f>
        <v>138</v>
      </c>
    </row>
    <row r="54" customFormat="false" ht="15.75" hidden="false" customHeight="false" outlineLevel="0" collapsed="false">
      <c r="A54" s="7" t="n">
        <v>2</v>
      </c>
      <c r="B54" s="1" t="n">
        <f aca="false">SoS!A18</f>
        <v>0</v>
      </c>
      <c r="C54" s="1" t="n">
        <f aca="false">SoS!B18</f>
        <v>6</v>
      </c>
      <c r="D54" s="1" t="str">
        <f aca="false">SoS!C18</f>
        <v>Marasi</v>
      </c>
      <c r="E54" s="8" t="n">
        <f aca="false">SoS!D18</f>
        <v>1303</v>
      </c>
      <c r="F54" s="1" t="n">
        <f aca="false">SoS!E18</f>
        <v>17</v>
      </c>
      <c r="G54" s="1" t="n">
        <f aca="false">SoS!F18</f>
        <v>1</v>
      </c>
      <c r="H54" s="9" t="n">
        <f aca="false">G54/SUM($G:$G)</f>
        <v>0.00354609929078014</v>
      </c>
      <c r="I54" s="9" t="n">
        <f aca="false">E54/SUM($E:$E)</f>
        <v>0.00267887063912549</v>
      </c>
      <c r="J54" s="1" t="n">
        <f aca="false">IF(C54=C55,0,IF(C54=C53,E54+K53,E54))</f>
        <v>0</v>
      </c>
      <c r="K54" s="8" t="n">
        <f aca="false">E54</f>
        <v>1303</v>
      </c>
      <c r="L54" s="9" t="n">
        <f aca="false">J54/SUM($J:$J)</f>
        <v>0</v>
      </c>
      <c r="M54" s="1" t="n">
        <f aca="false">IF(C54=C53,0,IF(C54=C55,1+N55,1))</f>
        <v>0</v>
      </c>
      <c r="N54" s="1" t="n">
        <f aca="false">IF(C54=C53,1+N55,0)</f>
        <v>4</v>
      </c>
      <c r="O54" s="1" t="n">
        <f aca="false">IF(B54=B53,0,IF(B54=B55,1+P55,1))</f>
        <v>0</v>
      </c>
      <c r="P54" s="1" t="n">
        <f aca="false">IF(B54=B53,1+P55,0)</f>
        <v>137</v>
      </c>
    </row>
    <row r="55" customFormat="false" ht="15.75" hidden="false" customHeight="false" outlineLevel="0" collapsed="false">
      <c r="A55" s="7" t="n">
        <v>2</v>
      </c>
      <c r="B55" s="1" t="n">
        <f aca="false">SoS!A19</f>
        <v>0</v>
      </c>
      <c r="C55" s="1" t="n">
        <f aca="false">SoS!B19</f>
        <v>6</v>
      </c>
      <c r="D55" s="1" t="str">
        <f aca="false">SoS!C19</f>
        <v>Wayne</v>
      </c>
      <c r="E55" s="8" t="n">
        <f aca="false">SoS!D19</f>
        <v>654</v>
      </c>
      <c r="F55" s="1" t="n">
        <f aca="false">SoS!E19</f>
        <v>18</v>
      </c>
      <c r="G55" s="1" t="n">
        <f aca="false">SoS!F19</f>
        <v>1</v>
      </c>
      <c r="H55" s="9" t="n">
        <f aca="false">G55/SUM($G:$G)</f>
        <v>0.00354609929078014</v>
      </c>
      <c r="I55" s="9" t="n">
        <f aca="false">E55/SUM($E:$E)</f>
        <v>0.00134457513276138</v>
      </c>
      <c r="J55" s="1" t="n">
        <f aca="false">IF(C55=C56,0,IF(C55=C54,E55+K54,E55))</f>
        <v>0</v>
      </c>
      <c r="K55" s="8" t="n">
        <f aca="false">E55</f>
        <v>654</v>
      </c>
      <c r="L55" s="9" t="n">
        <f aca="false">J55/SUM($J:$J)</f>
        <v>0</v>
      </c>
      <c r="M55" s="1" t="n">
        <f aca="false">IF(C55=C54,0,IF(C55=C56,1+N56,1))</f>
        <v>0</v>
      </c>
      <c r="N55" s="1" t="n">
        <f aca="false">IF(C55=C54,1+N56,0)</f>
        <v>3</v>
      </c>
      <c r="O55" s="1" t="n">
        <f aca="false">IF(B55=B54,0,IF(B55=B56,1+P56,1))</f>
        <v>0</v>
      </c>
      <c r="P55" s="1" t="n">
        <f aca="false">IF(B55=B54,1+P56,0)</f>
        <v>136</v>
      </c>
    </row>
    <row r="56" customFormat="false" ht="15.75" hidden="false" customHeight="false" outlineLevel="0" collapsed="false">
      <c r="A56" s="7" t="n">
        <v>2</v>
      </c>
      <c r="B56" s="1" t="n">
        <f aca="false">SoS!A20</f>
        <v>0</v>
      </c>
      <c r="C56" s="1" t="n">
        <f aca="false">SoS!B20</f>
        <v>6</v>
      </c>
      <c r="D56" s="1" t="str">
        <f aca="false">SoS!C20</f>
        <v>Marasi</v>
      </c>
      <c r="E56" s="8" t="n">
        <f aca="false">SoS!D20</f>
        <v>275</v>
      </c>
      <c r="F56" s="1" t="n">
        <f aca="false">SoS!E20</f>
        <v>19</v>
      </c>
      <c r="G56" s="1" t="n">
        <f aca="false">SoS!F20</f>
        <v>1</v>
      </c>
      <c r="H56" s="9" t="n">
        <f aca="false">G56/SUM($G:$G)</f>
        <v>0.00354609929078014</v>
      </c>
      <c r="I56" s="9" t="n">
        <f aca="false">E56/SUM($E:$E)</f>
        <v>0.000565379451849202</v>
      </c>
      <c r="J56" s="1" t="n">
        <f aca="false">IF(C56=C57,0,IF(C56=C55,E56+K55,E56))</f>
        <v>0</v>
      </c>
      <c r="K56" s="8" t="n">
        <f aca="false">E56</f>
        <v>275</v>
      </c>
      <c r="L56" s="9" t="n">
        <f aca="false">J56/SUM($J:$J)</f>
        <v>0</v>
      </c>
      <c r="M56" s="1" t="n">
        <f aca="false">IF(C56=C55,0,IF(C56=C57,1+N57,1))</f>
        <v>0</v>
      </c>
      <c r="N56" s="1" t="n">
        <f aca="false">IF(C56=C55,1+N57,0)</f>
        <v>2</v>
      </c>
      <c r="O56" s="1" t="n">
        <f aca="false">IF(B56=B55,0,IF(B56=B57,1+P57,1))</f>
        <v>0</v>
      </c>
      <c r="P56" s="1" t="n">
        <f aca="false">IF(B56=B55,1+P57,0)</f>
        <v>135</v>
      </c>
    </row>
    <row r="57" customFormat="false" ht="15.75" hidden="false" customHeight="false" outlineLevel="0" collapsed="false">
      <c r="A57" s="7" t="n">
        <v>2</v>
      </c>
      <c r="B57" s="1" t="n">
        <f aca="false">SoS!A21</f>
        <v>0</v>
      </c>
      <c r="C57" s="1" t="n">
        <f aca="false">SoS!B21</f>
        <v>6</v>
      </c>
      <c r="D57" s="1" t="str">
        <f aca="false">SoS!C21</f>
        <v>Wax</v>
      </c>
      <c r="E57" s="8" t="n">
        <f aca="false">SoS!D21</f>
        <v>608</v>
      </c>
      <c r="F57" s="1" t="n">
        <f aca="false">SoS!E21</f>
        <v>20</v>
      </c>
      <c r="G57" s="1" t="n">
        <f aca="false">SoS!F21</f>
        <v>1</v>
      </c>
      <c r="H57" s="9" t="n">
        <f aca="false">G57/SUM($G:$G)</f>
        <v>0.00354609929078014</v>
      </c>
      <c r="I57" s="9" t="n">
        <f aca="false">E57/SUM($E:$E)</f>
        <v>0.0012500025699066</v>
      </c>
      <c r="J57" s="8" t="n">
        <f aca="false">IF(C57=C58,0,IF(C57=C56,E57+K56,E57))</f>
        <v>883</v>
      </c>
      <c r="K57" s="8" t="n">
        <f aca="false">E57</f>
        <v>608</v>
      </c>
      <c r="L57" s="9" t="n">
        <f aca="false">J57/SUM($J:$J)</f>
        <v>0.00210453058004486</v>
      </c>
      <c r="M57" s="1" t="n">
        <f aca="false">IF(C57=C56,0,IF(C57=C58,1+N58,1))</f>
        <v>0</v>
      </c>
      <c r="N57" s="1" t="n">
        <f aca="false">IF(C57=C56,1+N58,0)</f>
        <v>1</v>
      </c>
      <c r="O57" s="1" t="n">
        <f aca="false">IF(B57=B56,0,IF(B57=B58,1+P58,1))</f>
        <v>0</v>
      </c>
      <c r="P57" s="1" t="n">
        <f aca="false">IF(B57=B56,1+P58,0)</f>
        <v>134</v>
      </c>
    </row>
    <row r="58" customFormat="false" ht="15.75" hidden="false" customHeight="false" outlineLevel="0" collapsed="false">
      <c r="A58" s="7" t="n">
        <v>2</v>
      </c>
      <c r="B58" s="1" t="n">
        <f aca="false">SoS!A22</f>
        <v>0</v>
      </c>
      <c r="C58" s="1" t="n">
        <f aca="false">SoS!B22</f>
        <v>7</v>
      </c>
      <c r="D58" s="1" t="str">
        <f aca="false">SoS!C22</f>
        <v>Wax</v>
      </c>
      <c r="E58" s="8" t="n">
        <f aca="false">SoS!D22</f>
        <v>2734</v>
      </c>
      <c r="F58" s="1" t="n">
        <f aca="false">SoS!E22</f>
        <v>21</v>
      </c>
      <c r="G58" s="1" t="n">
        <f aca="false">SoS!F22</f>
        <v>1</v>
      </c>
      <c r="H58" s="9" t="n">
        <f aca="false">G58/SUM($G:$G)</f>
        <v>0.00354609929078014</v>
      </c>
      <c r="I58" s="9" t="n">
        <f aca="false">E58/SUM($E:$E)</f>
        <v>0.00562089971402079</v>
      </c>
      <c r="J58" s="1" t="n">
        <f aca="false">IF(C58=C59,0,IF(C58=C57,E58+K57,E58))</f>
        <v>0</v>
      </c>
      <c r="K58" s="8" t="n">
        <f aca="false">E58</f>
        <v>2734</v>
      </c>
      <c r="L58" s="9" t="n">
        <f aca="false">J58/SUM($J:$J)</f>
        <v>0</v>
      </c>
      <c r="M58" s="1" t="n">
        <f aca="false">IF(C58=C57,0,IF(C58=C59,1+N59,1))</f>
        <v>2</v>
      </c>
      <c r="N58" s="1" t="n">
        <f aca="false">IF(C58=C57,1+N59,0)</f>
        <v>0</v>
      </c>
      <c r="O58" s="1" t="n">
        <f aca="false">IF(B58=B57,0,IF(B58=B59,1+P59,1))</f>
        <v>0</v>
      </c>
      <c r="P58" s="1" t="n">
        <f aca="false">IF(B58=B57,1+P59,0)</f>
        <v>133</v>
      </c>
    </row>
    <row r="59" customFormat="false" ht="15.75" hidden="false" customHeight="false" outlineLevel="0" collapsed="false">
      <c r="A59" s="7" t="n">
        <v>2</v>
      </c>
      <c r="B59" s="1" t="n">
        <f aca="false">SoS!A23</f>
        <v>0</v>
      </c>
      <c r="C59" s="1" t="n">
        <f aca="false">SoS!B23</f>
        <v>7</v>
      </c>
      <c r="D59" s="1" t="str">
        <f aca="false">SoS!C23</f>
        <v>Marasi</v>
      </c>
      <c r="E59" s="8" t="n">
        <f aca="false">SoS!D23</f>
        <v>1877</v>
      </c>
      <c r="F59" s="1" t="n">
        <f aca="false">SoS!E23</f>
        <v>22</v>
      </c>
      <c r="G59" s="1" t="n">
        <f aca="false">SoS!F23</f>
        <v>1</v>
      </c>
      <c r="H59" s="9" t="n">
        <f aca="false">G59/SUM($G:$G)</f>
        <v>0.00354609929078014</v>
      </c>
      <c r="I59" s="9" t="n">
        <f aca="false">E59/SUM($E:$E)</f>
        <v>0.00385897174953074</v>
      </c>
      <c r="J59" s="8" t="n">
        <f aca="false">IF(C59=C60,0,IF(C59=C58,E59+K58,E59))</f>
        <v>4611</v>
      </c>
      <c r="K59" s="8" t="n">
        <f aca="false">E59</f>
        <v>1877</v>
      </c>
      <c r="L59" s="9" t="n">
        <f aca="false">J59/SUM($J:$J)</f>
        <v>0.0109897967209364</v>
      </c>
      <c r="M59" s="1" t="n">
        <f aca="false">IF(C59=C58,0,IF(C59=C60,1+N60,1))</f>
        <v>0</v>
      </c>
      <c r="N59" s="1" t="n">
        <f aca="false">IF(C59=C58,1+N60,0)</f>
        <v>1</v>
      </c>
      <c r="O59" s="1" t="n">
        <f aca="false">IF(B59=B58,0,IF(B59=B60,1+P60,1))</f>
        <v>0</v>
      </c>
      <c r="P59" s="1" t="n">
        <f aca="false">IF(B59=B58,1+P60,0)</f>
        <v>132</v>
      </c>
    </row>
    <row r="60" customFormat="false" ht="15.75" hidden="false" customHeight="false" outlineLevel="0" collapsed="false">
      <c r="A60" s="7" t="n">
        <v>2</v>
      </c>
      <c r="B60" s="1" t="n">
        <f aca="false">SoS!A24</f>
        <v>0</v>
      </c>
      <c r="C60" s="1" t="n">
        <f aca="false">SoS!B24</f>
        <v>8</v>
      </c>
      <c r="D60" s="1" t="str">
        <f aca="false">SoS!C24</f>
        <v>Wax</v>
      </c>
      <c r="E60" s="8" t="n">
        <f aca="false">SoS!D24</f>
        <v>4059</v>
      </c>
      <c r="F60" s="1" t="n">
        <f aca="false">SoS!E24</f>
        <v>23</v>
      </c>
      <c r="G60" s="1" t="n">
        <f aca="false">SoS!F24</f>
        <v>1</v>
      </c>
      <c r="H60" s="9" t="n">
        <f aca="false">G60/SUM($G:$G)</f>
        <v>0.00354609929078014</v>
      </c>
      <c r="I60" s="9" t="n">
        <f aca="false">E60/SUM($E:$E)</f>
        <v>0.00834500070929422</v>
      </c>
      <c r="J60" s="8" t="n">
        <f aca="false">IF(C60=C61,0,IF(C60=C59,E60+K59,E60))</f>
        <v>4059</v>
      </c>
      <c r="K60" s="8" t="n">
        <f aca="false">E60</f>
        <v>4059</v>
      </c>
      <c r="L60" s="9" t="n">
        <f aca="false">J60/SUM($J:$J)</f>
        <v>0.00967416718505331</v>
      </c>
      <c r="M60" s="1" t="n">
        <f aca="false">IF(C60=C59,0,IF(C60=C61,1+N61,1))</f>
        <v>1</v>
      </c>
      <c r="N60" s="1" t="n">
        <f aca="false">IF(C60=C59,1+N61,0)</f>
        <v>0</v>
      </c>
      <c r="O60" s="1" t="n">
        <f aca="false">IF(B60=B59,0,IF(B60=B61,1+P61,1))</f>
        <v>0</v>
      </c>
      <c r="P60" s="1" t="n">
        <f aca="false">IF(B60=B59,1+P61,0)</f>
        <v>131</v>
      </c>
    </row>
    <row r="61" customFormat="false" ht="15.75" hidden="false" customHeight="false" outlineLevel="0" collapsed="false">
      <c r="A61" s="7" t="n">
        <v>2</v>
      </c>
      <c r="B61" s="1" t="n">
        <f aca="false">SoS!A25</f>
        <v>0</v>
      </c>
      <c r="C61" s="1" t="n">
        <f aca="false">SoS!B25</f>
        <v>9</v>
      </c>
      <c r="D61" s="1" t="str">
        <f aca="false">SoS!C25</f>
        <v>Wayne</v>
      </c>
      <c r="E61" s="8" t="n">
        <f aca="false">SoS!D25</f>
        <v>1151</v>
      </c>
      <c r="F61" s="1" t="n">
        <f aca="false">SoS!E25</f>
        <v>24</v>
      </c>
      <c r="G61" s="1" t="n">
        <f aca="false">SoS!F25</f>
        <v>1</v>
      </c>
      <c r="H61" s="9" t="n">
        <f aca="false">G61/SUM($G:$G)</f>
        <v>0.00354609929078014</v>
      </c>
      <c r="I61" s="9" t="n">
        <f aca="false">E61/SUM($E:$E)</f>
        <v>0.00236636999664884</v>
      </c>
      <c r="J61" s="1" t="n">
        <f aca="false">IF(C61=C62,0,IF(C61=C60,E61+K60,E61))</f>
        <v>0</v>
      </c>
      <c r="K61" s="8" t="n">
        <f aca="false">E61</f>
        <v>1151</v>
      </c>
      <c r="L61" s="9" t="n">
        <f aca="false">J61/SUM($J:$J)</f>
        <v>0</v>
      </c>
      <c r="M61" s="1" t="n">
        <f aca="false">IF(C61=C60,0,IF(C61=C62,1+N62,1))</f>
        <v>4</v>
      </c>
      <c r="N61" s="1" t="n">
        <f aca="false">IF(C61=C60,1+N62,0)</f>
        <v>0</v>
      </c>
      <c r="O61" s="1" t="n">
        <f aca="false">IF(B61=B60,0,IF(B61=B62,1+P62,1))</f>
        <v>0</v>
      </c>
      <c r="P61" s="1" t="n">
        <f aca="false">IF(B61=B60,1+P62,0)</f>
        <v>130</v>
      </c>
    </row>
    <row r="62" customFormat="false" ht="15.75" hidden="false" customHeight="false" outlineLevel="0" collapsed="false">
      <c r="A62" s="7" t="n">
        <v>2</v>
      </c>
      <c r="B62" s="1" t="n">
        <f aca="false">SoS!A26</f>
        <v>0</v>
      </c>
      <c r="C62" s="1" t="n">
        <f aca="false">SoS!B26</f>
        <v>9</v>
      </c>
      <c r="D62" s="1" t="str">
        <f aca="false">SoS!C26</f>
        <v>Wax</v>
      </c>
      <c r="E62" s="8" t="n">
        <f aca="false">SoS!D26</f>
        <v>2590</v>
      </c>
      <c r="F62" s="1" t="n">
        <f aca="false">SoS!E26</f>
        <v>25</v>
      </c>
      <c r="G62" s="1" t="n">
        <f aca="false">SoS!F26</f>
        <v>1</v>
      </c>
      <c r="H62" s="9" t="n">
        <f aca="false">G62/SUM($G:$G)</f>
        <v>0.00354609929078014</v>
      </c>
      <c r="I62" s="9" t="n">
        <f aca="false">E62/SUM($E:$E)</f>
        <v>0.00532484647377976</v>
      </c>
      <c r="J62" s="1" t="n">
        <f aca="false">IF(C62=C63,0,IF(C62=C61,E62+K61,E62))</f>
        <v>0</v>
      </c>
      <c r="K62" s="8" t="n">
        <f aca="false">E62</f>
        <v>2590</v>
      </c>
      <c r="L62" s="9" t="n">
        <f aca="false">J62/SUM($J:$J)</f>
        <v>0</v>
      </c>
      <c r="M62" s="1" t="n">
        <f aca="false">IF(C62=C61,0,IF(C62=C63,1+N63,1))</f>
        <v>0</v>
      </c>
      <c r="N62" s="1" t="n">
        <f aca="false">IF(C62=C61,1+N63,0)</f>
        <v>3</v>
      </c>
      <c r="O62" s="1" t="n">
        <f aca="false">IF(B62=B61,0,IF(B62=B63,1+P63,1))</f>
        <v>0</v>
      </c>
      <c r="P62" s="1" t="n">
        <f aca="false">IF(B62=B61,1+P63,0)</f>
        <v>129</v>
      </c>
    </row>
    <row r="63" customFormat="false" ht="15.75" hidden="false" customHeight="false" outlineLevel="0" collapsed="false">
      <c r="A63" s="7" t="n">
        <v>2</v>
      </c>
      <c r="B63" s="1" t="n">
        <f aca="false">SoS!A27</f>
        <v>0</v>
      </c>
      <c r="C63" s="1" t="n">
        <f aca="false">SoS!B27</f>
        <v>9</v>
      </c>
      <c r="D63" s="1" t="str">
        <f aca="false">SoS!C27</f>
        <v>Wayne</v>
      </c>
      <c r="E63" s="8" t="n">
        <f aca="false">SoS!D27</f>
        <v>934</v>
      </c>
      <c r="F63" s="1" t="n">
        <f aca="false">SoS!E27</f>
        <v>26</v>
      </c>
      <c r="G63" s="1" t="n">
        <f aca="false">SoS!F27</f>
        <v>1</v>
      </c>
      <c r="H63" s="9" t="n">
        <f aca="false">G63/SUM($G:$G)</f>
        <v>0.00354609929078014</v>
      </c>
      <c r="I63" s="9" t="n">
        <f aca="false">E63/SUM($E:$E)</f>
        <v>0.00192023421100784</v>
      </c>
      <c r="J63" s="1" t="n">
        <f aca="false">IF(C63=C64,0,IF(C63=C62,E63+K62,E63))</f>
        <v>0</v>
      </c>
      <c r="K63" s="8" t="n">
        <f aca="false">E63</f>
        <v>934</v>
      </c>
      <c r="L63" s="9" t="n">
        <f aca="false">J63/SUM($J:$J)</f>
        <v>0</v>
      </c>
      <c r="M63" s="1" t="n">
        <f aca="false">IF(C63=C62,0,IF(C63=C64,1+N64,1))</f>
        <v>0</v>
      </c>
      <c r="N63" s="1" t="n">
        <f aca="false">IF(C63=C62,1+N64,0)</f>
        <v>2</v>
      </c>
      <c r="O63" s="1" t="n">
        <f aca="false">IF(B63=B62,0,IF(B63=B64,1+P64,1))</f>
        <v>0</v>
      </c>
      <c r="P63" s="1" t="n">
        <f aca="false">IF(B63=B62,1+P64,0)</f>
        <v>128</v>
      </c>
    </row>
    <row r="64" customFormat="false" ht="15.75" hidden="false" customHeight="false" outlineLevel="0" collapsed="false">
      <c r="A64" s="7" t="n">
        <v>2</v>
      </c>
      <c r="B64" s="1" t="n">
        <f aca="false">SoS!A28</f>
        <v>0</v>
      </c>
      <c r="C64" s="1" t="n">
        <f aca="false">SoS!B28</f>
        <v>9</v>
      </c>
      <c r="D64" s="1" t="str">
        <f aca="false">SoS!C28</f>
        <v>Wax</v>
      </c>
      <c r="E64" s="8" t="n">
        <f aca="false">SoS!D28</f>
        <v>679</v>
      </c>
      <c r="F64" s="1" t="n">
        <f aca="false">SoS!E28</f>
        <v>27</v>
      </c>
      <c r="G64" s="1" t="n">
        <f aca="false">SoS!F28</f>
        <v>1</v>
      </c>
      <c r="H64" s="9" t="n">
        <f aca="false">G64/SUM($G:$G)</f>
        <v>0.00354609929078014</v>
      </c>
      <c r="I64" s="9" t="n">
        <f aca="false">E64/SUM($E:$E)</f>
        <v>0.00139597326474767</v>
      </c>
      <c r="J64" s="8" t="n">
        <f aca="false">IF(C64=C65,0,IF(C64=C63,E64+K63,E64))</f>
        <v>1613</v>
      </c>
      <c r="K64" s="8" t="n">
        <f aca="false">E64</f>
        <v>679</v>
      </c>
      <c r="L64" s="9" t="n">
        <f aca="false">J64/SUM($J:$J)</f>
        <v>0.00384440297351342</v>
      </c>
      <c r="M64" s="1" t="n">
        <f aca="false">IF(C64=C63,0,IF(C64=C65,1+N65,1))</f>
        <v>0</v>
      </c>
      <c r="N64" s="1" t="n">
        <f aca="false">IF(C64=C63,1+N65,0)</f>
        <v>1</v>
      </c>
      <c r="O64" s="1" t="n">
        <f aca="false">IF(B64=B63,0,IF(B64=B65,1+P65,1))</f>
        <v>0</v>
      </c>
      <c r="P64" s="1" t="n">
        <f aca="false">IF(B64=B63,1+P65,0)</f>
        <v>127</v>
      </c>
    </row>
    <row r="65" customFormat="false" ht="15.75" hidden="false" customHeight="false" outlineLevel="0" collapsed="false">
      <c r="A65" s="7" t="n">
        <v>2</v>
      </c>
      <c r="B65" s="1" t="n">
        <f aca="false">SoS!A29</f>
        <v>0</v>
      </c>
      <c r="C65" s="1" t="n">
        <f aca="false">SoS!B29</f>
        <v>10</v>
      </c>
      <c r="D65" s="1" t="str">
        <f aca="false">SoS!C29</f>
        <v>Wayne</v>
      </c>
      <c r="E65" s="8" t="n">
        <f aca="false">SoS!D29</f>
        <v>386</v>
      </c>
      <c r="F65" s="1" t="n">
        <f aca="false">SoS!E29</f>
        <v>28</v>
      </c>
      <c r="G65" s="1" t="n">
        <f aca="false">SoS!F29</f>
        <v>1</v>
      </c>
      <c r="H65" s="9" t="n">
        <f aca="false">G65/SUM($G:$G)</f>
        <v>0.00354609929078014</v>
      </c>
      <c r="I65" s="9" t="n">
        <f aca="false">E65/SUM($E:$E)</f>
        <v>0.000793587157868334</v>
      </c>
      <c r="J65" s="1" t="n">
        <f aca="false">IF(C65=C66,0,IF(C65=C64,E65+K64,E65))</f>
        <v>0</v>
      </c>
      <c r="K65" s="8" t="n">
        <f aca="false">E65</f>
        <v>386</v>
      </c>
      <c r="L65" s="9" t="n">
        <f aca="false">J65/SUM($J:$J)</f>
        <v>0</v>
      </c>
      <c r="M65" s="1" t="n">
        <f aca="false">IF(C65=C64,0,IF(C65=C66,1+N66,1))</f>
        <v>2</v>
      </c>
      <c r="N65" s="1" t="n">
        <f aca="false">IF(C65=C64,1+N66,0)</f>
        <v>0</v>
      </c>
      <c r="O65" s="1" t="n">
        <f aca="false">IF(B65=B64,0,IF(B65=B66,1+P66,1))</f>
        <v>0</v>
      </c>
      <c r="P65" s="1" t="n">
        <f aca="false">IF(B65=B64,1+P66,0)</f>
        <v>126</v>
      </c>
    </row>
    <row r="66" customFormat="false" ht="15.75" hidden="false" customHeight="false" outlineLevel="0" collapsed="false">
      <c r="A66" s="7" t="n">
        <v>2</v>
      </c>
      <c r="B66" s="1" t="n">
        <f aca="false">SoS!A30</f>
        <v>0</v>
      </c>
      <c r="C66" s="1" t="n">
        <f aca="false">SoS!B30</f>
        <v>10</v>
      </c>
      <c r="D66" s="1" t="str">
        <f aca="false">SoS!C30</f>
        <v>Wax</v>
      </c>
      <c r="E66" s="8" t="n">
        <f aca="false">SoS!D30</f>
        <v>1264</v>
      </c>
      <c r="F66" s="1" t="n">
        <f aca="false">SoS!E30</f>
        <v>29</v>
      </c>
      <c r="G66" s="1" t="n">
        <f aca="false">SoS!F30</f>
        <v>1</v>
      </c>
      <c r="H66" s="9" t="n">
        <f aca="false">G66/SUM($G:$G)</f>
        <v>0.00354609929078014</v>
      </c>
      <c r="I66" s="9" t="n">
        <f aca="false">E66/SUM($E:$E)</f>
        <v>0.00259868955322688</v>
      </c>
      <c r="J66" s="8" t="n">
        <f aca="false">IF(C66=C67,0,IF(C66=C65,E66+K65,E66))</f>
        <v>1650</v>
      </c>
      <c r="K66" s="8" t="n">
        <f aca="false">E66</f>
        <v>1264</v>
      </c>
      <c r="L66" s="9" t="n">
        <f aca="false">J66/SUM($J:$J)</f>
        <v>0.00393258828660703</v>
      </c>
      <c r="M66" s="1" t="n">
        <f aca="false">IF(C66=C65,0,IF(C66=C67,1+N67,1))</f>
        <v>0</v>
      </c>
      <c r="N66" s="1" t="n">
        <f aca="false">IF(C66=C65,1+N67,0)</f>
        <v>1</v>
      </c>
      <c r="O66" s="1" t="n">
        <f aca="false">IF(B66=B65,0,IF(B66=B67,1+P67,1))</f>
        <v>0</v>
      </c>
      <c r="P66" s="1" t="n">
        <f aca="false">IF(B66=B65,1+P67,0)</f>
        <v>125</v>
      </c>
    </row>
    <row r="67" customFormat="false" ht="15.75" hidden="false" customHeight="false" outlineLevel="0" collapsed="false">
      <c r="A67" s="7" t="n">
        <v>2</v>
      </c>
      <c r="B67" s="1" t="n">
        <f aca="false">SoS!A31</f>
        <v>0</v>
      </c>
      <c r="C67" s="1" t="n">
        <f aca="false">SoS!B31</f>
        <v>11</v>
      </c>
      <c r="D67" s="1" t="str">
        <f aca="false">SoS!C31</f>
        <v>Wax</v>
      </c>
      <c r="E67" s="8" t="n">
        <f aca="false">SoS!D31</f>
        <v>3347</v>
      </c>
      <c r="F67" s="1" t="n">
        <f aca="false">SoS!E31</f>
        <v>30</v>
      </c>
      <c r="G67" s="1" t="n">
        <f aca="false">SoS!F31</f>
        <v>1</v>
      </c>
      <c r="H67" s="9" t="n">
        <f aca="false">G67/SUM($G:$G)</f>
        <v>0.00354609929078014</v>
      </c>
      <c r="I67" s="9" t="n">
        <f aca="false">E67/SUM($E:$E)</f>
        <v>0.00688118191032465</v>
      </c>
      <c r="J67" s="8" t="n">
        <f aca="false">IF(C67=C68,0,IF(C67=C66,E67+K66,E67))</f>
        <v>3347</v>
      </c>
      <c r="K67" s="8" t="n">
        <f aca="false">E67</f>
        <v>3347</v>
      </c>
      <c r="L67" s="9" t="n">
        <f aca="false">J67/SUM($J:$J)</f>
        <v>0.00797719575471136</v>
      </c>
      <c r="M67" s="1" t="n">
        <f aca="false">IF(C67=C66,0,IF(C67=C68,1+N68,1))</f>
        <v>1</v>
      </c>
      <c r="N67" s="1" t="n">
        <f aca="false">IF(C67=C66,1+N68,0)</f>
        <v>0</v>
      </c>
      <c r="O67" s="1" t="n">
        <f aca="false">IF(B67=B66,0,IF(B67=B68,1+P68,1))</f>
        <v>0</v>
      </c>
      <c r="P67" s="1" t="n">
        <f aca="false">IF(B67=B66,1+P68,0)</f>
        <v>124</v>
      </c>
    </row>
    <row r="68" customFormat="false" ht="15.75" hidden="false" customHeight="false" outlineLevel="0" collapsed="false">
      <c r="A68" s="7" t="n">
        <v>2</v>
      </c>
      <c r="B68" s="1" t="n">
        <f aca="false">SoS!A32</f>
        <v>0</v>
      </c>
      <c r="C68" s="1" t="n">
        <f aca="false">SoS!B32</f>
        <v>12</v>
      </c>
      <c r="D68" s="1" t="str">
        <f aca="false">SoS!C32</f>
        <v>Wayne</v>
      </c>
      <c r="E68" s="8" t="n">
        <f aca="false">SoS!D32</f>
        <v>629</v>
      </c>
      <c r="F68" s="1" t="n">
        <f aca="false">SoS!E32</f>
        <v>31</v>
      </c>
      <c r="G68" s="1" t="n">
        <f aca="false">SoS!F32</f>
        <v>1</v>
      </c>
      <c r="H68" s="9" t="n">
        <f aca="false">G68/SUM($G:$G)</f>
        <v>0.00354609929078014</v>
      </c>
      <c r="I68" s="9" t="n">
        <f aca="false">E68/SUM($E:$E)</f>
        <v>0.00129317700077508</v>
      </c>
      <c r="J68" s="1" t="n">
        <f aca="false">IF(C68=C69,0,IF(C68=C67,E68+K67,E68))</f>
        <v>0</v>
      </c>
      <c r="K68" s="8" t="n">
        <f aca="false">E68</f>
        <v>629</v>
      </c>
      <c r="L68" s="9" t="n">
        <f aca="false">J68/SUM($J:$J)</f>
        <v>0</v>
      </c>
      <c r="M68" s="1" t="n">
        <f aca="false">IF(C68=C67,0,IF(C68=C69,1+N69,1))</f>
        <v>5</v>
      </c>
      <c r="N68" s="1" t="n">
        <f aca="false">IF(C68=C67,1+N69,0)</f>
        <v>0</v>
      </c>
      <c r="O68" s="1" t="n">
        <f aca="false">IF(B68=B67,0,IF(B68=B69,1+P69,1))</f>
        <v>0</v>
      </c>
      <c r="P68" s="1" t="n">
        <f aca="false">IF(B68=B67,1+P69,0)</f>
        <v>123</v>
      </c>
    </row>
    <row r="69" customFormat="false" ht="15.75" hidden="false" customHeight="false" outlineLevel="0" collapsed="false">
      <c r="A69" s="7" t="n">
        <v>2</v>
      </c>
      <c r="B69" s="1" t="n">
        <f aca="false">SoS!A33</f>
        <v>0</v>
      </c>
      <c r="C69" s="1" t="n">
        <f aca="false">SoS!B33</f>
        <v>12</v>
      </c>
      <c r="D69" s="1" t="str">
        <f aca="false">SoS!C33</f>
        <v>Wax</v>
      </c>
      <c r="E69" s="8" t="n">
        <f aca="false">SoS!D33</f>
        <v>695</v>
      </c>
      <c r="F69" s="1" t="n">
        <f aca="false">SoS!E33</f>
        <v>32</v>
      </c>
      <c r="G69" s="1" t="n">
        <f aca="false">SoS!F33</f>
        <v>1</v>
      </c>
      <c r="H69" s="9" t="n">
        <f aca="false">G69/SUM($G:$G)</f>
        <v>0.00354609929078014</v>
      </c>
      <c r="I69" s="9" t="n">
        <f aca="false">E69/SUM($E:$E)</f>
        <v>0.00142886806921889</v>
      </c>
      <c r="J69" s="1" t="n">
        <f aca="false">IF(C69=C70,0,IF(C69=C68,E69+K68,E69))</f>
        <v>0</v>
      </c>
      <c r="K69" s="8" t="n">
        <f aca="false">E69</f>
        <v>695</v>
      </c>
      <c r="L69" s="9" t="n">
        <f aca="false">J69/SUM($J:$J)</f>
        <v>0</v>
      </c>
      <c r="M69" s="1" t="n">
        <f aca="false">IF(C69=C68,0,IF(C69=C70,1+N70,1))</f>
        <v>0</v>
      </c>
      <c r="N69" s="1" t="n">
        <f aca="false">IF(C69=C68,1+N70,0)</f>
        <v>4</v>
      </c>
      <c r="O69" s="1" t="n">
        <f aca="false">IF(B69=B68,0,IF(B69=B70,1+P70,1))</f>
        <v>0</v>
      </c>
      <c r="P69" s="1" t="n">
        <f aca="false">IF(B69=B68,1+P70,0)</f>
        <v>122</v>
      </c>
    </row>
    <row r="70" customFormat="false" ht="15.75" hidden="false" customHeight="false" outlineLevel="0" collapsed="false">
      <c r="A70" s="7" t="n">
        <v>2</v>
      </c>
      <c r="B70" s="1" t="n">
        <f aca="false">SoS!A34</f>
        <v>0</v>
      </c>
      <c r="C70" s="1" t="n">
        <f aca="false">SoS!B34</f>
        <v>12</v>
      </c>
      <c r="D70" s="1" t="str">
        <f aca="false">SoS!C34</f>
        <v>Steris</v>
      </c>
      <c r="E70" s="8" t="n">
        <f aca="false">SoS!D34</f>
        <v>551</v>
      </c>
      <c r="F70" s="1" t="n">
        <f aca="false">SoS!E34</f>
        <v>33</v>
      </c>
      <c r="G70" s="1" t="n">
        <f aca="false">SoS!F34</f>
        <v>1</v>
      </c>
      <c r="H70" s="9" t="n">
        <f aca="false">G70/SUM($G:$G)</f>
        <v>0.00354609929078014</v>
      </c>
      <c r="I70" s="9" t="n">
        <f aca="false">E70/SUM($E:$E)</f>
        <v>0.00113281482897786</v>
      </c>
      <c r="J70" s="1" t="n">
        <f aca="false">IF(C70=C71,0,IF(C70=C69,E70+K69,E70))</f>
        <v>0</v>
      </c>
      <c r="K70" s="8" t="n">
        <f aca="false">E70</f>
        <v>551</v>
      </c>
      <c r="L70" s="9" t="n">
        <f aca="false">J70/SUM($J:$J)</f>
        <v>0</v>
      </c>
      <c r="M70" s="1" t="n">
        <f aca="false">IF(C70=C69,0,IF(C70=C71,1+N71,1))</f>
        <v>0</v>
      </c>
      <c r="N70" s="1" t="n">
        <f aca="false">IF(C70=C69,1+N71,0)</f>
        <v>3</v>
      </c>
      <c r="O70" s="1" t="n">
        <f aca="false">IF(B70=B69,0,IF(B70=B71,1+P71,1))</f>
        <v>0</v>
      </c>
      <c r="P70" s="1" t="n">
        <f aca="false">IF(B70=B69,1+P71,0)</f>
        <v>121</v>
      </c>
    </row>
    <row r="71" customFormat="false" ht="15.75" hidden="false" customHeight="false" outlineLevel="0" collapsed="false">
      <c r="A71" s="7" t="n">
        <v>2</v>
      </c>
      <c r="B71" s="1" t="n">
        <f aca="false">SoS!A35</f>
        <v>0</v>
      </c>
      <c r="C71" s="1" t="n">
        <f aca="false">SoS!B35</f>
        <v>12</v>
      </c>
      <c r="D71" s="1" t="str">
        <f aca="false">SoS!C35</f>
        <v>Wax</v>
      </c>
      <c r="E71" s="8" t="n">
        <f aca="false">SoS!D35</f>
        <v>2083</v>
      </c>
      <c r="F71" s="1" t="n">
        <f aca="false">SoS!E35</f>
        <v>34</v>
      </c>
      <c r="G71" s="1" t="n">
        <f aca="false">SoS!F35</f>
        <v>1</v>
      </c>
      <c r="H71" s="9" t="n">
        <f aca="false">G71/SUM($G:$G)</f>
        <v>0.00354609929078014</v>
      </c>
      <c r="I71" s="9" t="n">
        <f aca="false">E71/SUM($E:$E)</f>
        <v>0.00428249235709777</v>
      </c>
      <c r="J71" s="1" t="n">
        <f aca="false">IF(C71=C72,0,IF(C71=C70,E71+K70,E71))</f>
        <v>0</v>
      </c>
      <c r="K71" s="8" t="n">
        <f aca="false">E71</f>
        <v>2083</v>
      </c>
      <c r="L71" s="9" t="n">
        <f aca="false">J71/SUM($J:$J)</f>
        <v>0</v>
      </c>
      <c r="M71" s="1" t="n">
        <f aca="false">IF(C71=C70,0,IF(C71=C72,1+N72,1))</f>
        <v>0</v>
      </c>
      <c r="N71" s="1" t="n">
        <f aca="false">IF(C71=C70,1+N72,0)</f>
        <v>2</v>
      </c>
      <c r="O71" s="1" t="n">
        <f aca="false">IF(B71=B70,0,IF(B71=B72,1+P72,1))</f>
        <v>0</v>
      </c>
      <c r="P71" s="1" t="n">
        <f aca="false">IF(B71=B70,1+P72,0)</f>
        <v>120</v>
      </c>
    </row>
    <row r="72" customFormat="false" ht="15.75" hidden="false" customHeight="false" outlineLevel="0" collapsed="false">
      <c r="A72" s="7" t="n">
        <v>2</v>
      </c>
      <c r="B72" s="1" t="n">
        <f aca="false">SoS!A36</f>
        <v>0</v>
      </c>
      <c r="C72" s="1" t="n">
        <f aca="false">SoS!B36</f>
        <v>12</v>
      </c>
      <c r="D72" s="1" t="str">
        <f aca="false">SoS!C36</f>
        <v>Marasi</v>
      </c>
      <c r="E72" s="8" t="n">
        <f aca="false">SoS!D36</f>
        <v>3211</v>
      </c>
      <c r="F72" s="1" t="n">
        <f aca="false">SoS!E36</f>
        <v>35</v>
      </c>
      <c r="G72" s="1" t="n">
        <f aca="false">SoS!F36</f>
        <v>1</v>
      </c>
      <c r="H72" s="9" t="n">
        <f aca="false">G72/SUM($G:$G)</f>
        <v>0.00354609929078014</v>
      </c>
      <c r="I72" s="9" t="n">
        <f aca="false">E72/SUM($E:$E)</f>
        <v>0.00660157607231923</v>
      </c>
      <c r="J72" s="8" t="n">
        <f aca="false">IF(C72=C73,0,IF(C72=C71,E72+K71,E72))</f>
        <v>5294</v>
      </c>
      <c r="K72" s="8" t="n">
        <f aca="false">E72</f>
        <v>3211</v>
      </c>
      <c r="L72" s="9" t="n">
        <f aca="false">J72/SUM($J:$J)</f>
        <v>0.0126176499329077</v>
      </c>
      <c r="M72" s="1" t="n">
        <f aca="false">IF(C72=C71,0,IF(C72=C73,1+N73,1))</f>
        <v>0</v>
      </c>
      <c r="N72" s="1" t="n">
        <f aca="false">IF(C72=C71,1+N73,0)</f>
        <v>1</v>
      </c>
      <c r="O72" s="1" t="n">
        <f aca="false">IF(B72=B71,0,IF(B72=B73,1+P73,1))</f>
        <v>0</v>
      </c>
      <c r="P72" s="1" t="n">
        <f aca="false">IF(B72=B71,1+P73,0)</f>
        <v>119</v>
      </c>
    </row>
    <row r="73" customFormat="false" ht="15.75" hidden="false" customHeight="false" outlineLevel="0" collapsed="false">
      <c r="A73" s="7" t="n">
        <v>2</v>
      </c>
      <c r="B73" s="1" t="n">
        <f aca="false">SoS!A37</f>
        <v>0</v>
      </c>
      <c r="C73" s="1" t="n">
        <f aca="false">SoS!B37</f>
        <v>13</v>
      </c>
      <c r="D73" s="1" t="str">
        <f aca="false">SoS!C37</f>
        <v>Wayne</v>
      </c>
      <c r="E73" s="8" t="n">
        <f aca="false">SoS!D37</f>
        <v>1904</v>
      </c>
      <c r="F73" s="1" t="n">
        <f aca="false">SoS!E37</f>
        <v>36</v>
      </c>
      <c r="G73" s="1" t="n">
        <f aca="false">SoS!F37</f>
        <v>1</v>
      </c>
      <c r="H73" s="9" t="n">
        <f aca="false">G73/SUM($G:$G)</f>
        <v>0.00354609929078014</v>
      </c>
      <c r="I73" s="9" t="n">
        <f aca="false">E73/SUM($E:$E)</f>
        <v>0.00391448173207593</v>
      </c>
      <c r="J73" s="1" t="n">
        <f aca="false">IF(C73=C74,0,IF(C73=C72,E73+K72,E73))</f>
        <v>0</v>
      </c>
      <c r="K73" s="8" t="n">
        <f aca="false">E73</f>
        <v>1904</v>
      </c>
      <c r="L73" s="9" t="n">
        <f aca="false">J73/SUM($J:$J)</f>
        <v>0</v>
      </c>
      <c r="M73" s="1" t="n">
        <f aca="false">IF(C73=C72,0,IF(C73=C74,1+N74,1))</f>
        <v>2</v>
      </c>
      <c r="N73" s="1" t="n">
        <f aca="false">IF(C73=C72,1+N74,0)</f>
        <v>0</v>
      </c>
      <c r="O73" s="1" t="n">
        <f aca="false">IF(B73=B72,0,IF(B73=B74,1+P74,1))</f>
        <v>0</v>
      </c>
      <c r="P73" s="1" t="n">
        <f aca="false">IF(B73=B72,1+P74,0)</f>
        <v>118</v>
      </c>
    </row>
    <row r="74" customFormat="false" ht="15.75" hidden="false" customHeight="false" outlineLevel="0" collapsed="false">
      <c r="A74" s="7" t="n">
        <v>2</v>
      </c>
      <c r="B74" s="1" t="n">
        <f aca="false">SoS!A38</f>
        <v>0</v>
      </c>
      <c r="C74" s="1" t="n">
        <f aca="false">SoS!B38</f>
        <v>13</v>
      </c>
      <c r="D74" s="1" t="str">
        <f aca="false">SoS!C38</f>
        <v>Wax</v>
      </c>
      <c r="E74" s="8" t="n">
        <f aca="false">SoS!D38</f>
        <v>3359</v>
      </c>
      <c r="F74" s="1" t="n">
        <f aca="false">SoS!E38</f>
        <v>36</v>
      </c>
      <c r="G74" s="1" t="n">
        <f aca="false">SoS!F38</f>
        <v>1</v>
      </c>
      <c r="H74" s="9" t="n">
        <f aca="false">G74/SUM($G:$G)</f>
        <v>0.00354609929078014</v>
      </c>
      <c r="I74" s="9" t="n">
        <f aca="false">E74/SUM($E:$E)</f>
        <v>0.00690585301367807</v>
      </c>
      <c r="J74" s="8" t="n">
        <f aca="false">IF(C74=C75,0,IF(C74=C73,E74+K73,E74))</f>
        <v>5263</v>
      </c>
      <c r="K74" s="8" t="n">
        <f aca="false">E74</f>
        <v>3359</v>
      </c>
      <c r="L74" s="9" t="n">
        <f aca="false">J74/SUM($J:$J)</f>
        <v>0.0125437649408563</v>
      </c>
      <c r="M74" s="1" t="n">
        <f aca="false">IF(C74=C73,0,IF(C74=C75,1+N75,1))</f>
        <v>0</v>
      </c>
      <c r="N74" s="1" t="n">
        <f aca="false">IF(C74=C73,1+N75,0)</f>
        <v>1</v>
      </c>
      <c r="O74" s="1" t="n">
        <f aca="false">IF(B74=B73,0,IF(B74=B75,1+P75,1))</f>
        <v>0</v>
      </c>
      <c r="P74" s="1" t="n">
        <f aca="false">IF(B74=B73,1+P75,0)</f>
        <v>117</v>
      </c>
    </row>
    <row r="75" customFormat="false" ht="15.75" hidden="false" customHeight="false" outlineLevel="0" collapsed="false">
      <c r="A75" s="7" t="n">
        <v>2</v>
      </c>
      <c r="B75" s="1" t="n">
        <f aca="false">SoS!A39</f>
        <v>0</v>
      </c>
      <c r="C75" s="1" t="n">
        <f aca="false">SoS!B39</f>
        <v>14</v>
      </c>
      <c r="D75" s="1" t="str">
        <f aca="false">SoS!C39</f>
        <v>Wax</v>
      </c>
      <c r="E75" s="8" t="n">
        <f aca="false">SoS!D39</f>
        <v>2498</v>
      </c>
      <c r="F75" s="1" t="n">
        <f aca="false">SoS!E39</f>
        <v>36</v>
      </c>
      <c r="G75" s="1" t="n">
        <f aca="false">SoS!F39</f>
        <v>1</v>
      </c>
      <c r="H75" s="9" t="n">
        <f aca="false">G75/SUM($G:$G)</f>
        <v>0.00354609929078014</v>
      </c>
      <c r="I75" s="9" t="n">
        <f aca="false">E75/SUM($E:$E)</f>
        <v>0.00513570134807021</v>
      </c>
      <c r="J75" s="1" t="n">
        <f aca="false">IF(C75=C76,0,IF(C75=C74,E75+K74,E75))</f>
        <v>0</v>
      </c>
      <c r="K75" s="8" t="n">
        <f aca="false">E75</f>
        <v>2498</v>
      </c>
      <c r="L75" s="9" t="n">
        <f aca="false">J75/SUM($J:$J)</f>
        <v>0</v>
      </c>
      <c r="M75" s="1" t="n">
        <f aca="false">IF(C75=C74,0,IF(C75=C76,1+N76,1))</f>
        <v>2</v>
      </c>
      <c r="N75" s="1" t="n">
        <f aca="false">IF(C75=C74,1+N76,0)</f>
        <v>0</v>
      </c>
      <c r="O75" s="1" t="n">
        <f aca="false">IF(B75=B74,0,IF(B75=B76,1+P76,1))</f>
        <v>0</v>
      </c>
      <c r="P75" s="1" t="n">
        <f aca="false">IF(B75=B74,1+P76,0)</f>
        <v>116</v>
      </c>
    </row>
    <row r="76" customFormat="false" ht="15.75" hidden="false" customHeight="false" outlineLevel="0" collapsed="false">
      <c r="A76" s="7" t="n">
        <v>2</v>
      </c>
      <c r="B76" s="1" t="n">
        <f aca="false">SoS!A40</f>
        <v>0</v>
      </c>
      <c r="C76" s="1" t="n">
        <f aca="false">SoS!B40</f>
        <v>14</v>
      </c>
      <c r="D76" s="1" t="str">
        <f aca="false">SoS!C40</f>
        <v>Marasi</v>
      </c>
      <c r="E76" s="8" t="n">
        <f aca="false">SoS!D40</f>
        <v>2206</v>
      </c>
      <c r="F76" s="1" t="n">
        <f aca="false">SoS!E40</f>
        <v>36</v>
      </c>
      <c r="G76" s="1" t="n">
        <f aca="false">SoS!F40</f>
        <v>1</v>
      </c>
      <c r="H76" s="9" t="n">
        <f aca="false">G76/SUM($G:$G)</f>
        <v>0.00354609929078014</v>
      </c>
      <c r="I76" s="9" t="n">
        <f aca="false">E76/SUM($E:$E)</f>
        <v>0.00453537116647033</v>
      </c>
      <c r="J76" s="8" t="n">
        <f aca="false">IF(C76=C77,0,IF(C76=C75,E76+K75,E76))</f>
        <v>4704</v>
      </c>
      <c r="K76" s="8" t="n">
        <f aca="false">E76</f>
        <v>2206</v>
      </c>
      <c r="L76" s="9" t="n">
        <f aca="false">J76/SUM($J:$J)</f>
        <v>0.0112114516970906</v>
      </c>
      <c r="M76" s="1" t="n">
        <f aca="false">IF(C76=C75,0,IF(C76=C77,1+N77,1))</f>
        <v>0</v>
      </c>
      <c r="N76" s="1" t="n">
        <f aca="false">IF(C76=C75,1+N77,0)</f>
        <v>1</v>
      </c>
      <c r="O76" s="1" t="n">
        <f aca="false">IF(B76=B75,0,IF(B76=B77,1+P77,1))</f>
        <v>0</v>
      </c>
      <c r="P76" s="1" t="n">
        <f aca="false">IF(B76=B75,1+P77,0)</f>
        <v>115</v>
      </c>
    </row>
    <row r="77" customFormat="false" ht="15.75" hidden="false" customHeight="false" outlineLevel="0" collapsed="false">
      <c r="A77" s="7" t="n">
        <v>2</v>
      </c>
      <c r="B77" s="1" t="n">
        <f aca="false">SoS!A41</f>
        <v>0</v>
      </c>
      <c r="C77" s="1" t="n">
        <f aca="false">SoS!B41</f>
        <v>15</v>
      </c>
      <c r="D77" s="1" t="str">
        <f aca="false">SoS!C41</f>
        <v>Wax</v>
      </c>
      <c r="E77" s="8" t="n">
        <f aca="false">SoS!D41</f>
        <v>1120</v>
      </c>
      <c r="F77" s="1" t="n">
        <f aca="false">SoS!E41</f>
        <v>36</v>
      </c>
      <c r="G77" s="1" t="n">
        <f aca="false">SoS!F41</f>
        <v>1</v>
      </c>
      <c r="H77" s="9" t="n">
        <f aca="false">G77/SUM($G:$G)</f>
        <v>0.00354609929078014</v>
      </c>
      <c r="I77" s="9" t="n">
        <f aca="false">E77/SUM($E:$E)</f>
        <v>0.00230263631298584</v>
      </c>
      <c r="J77" s="1" t="n">
        <f aca="false">IF(C77=C78,0,IF(C77=C76,E77+K76,E77))</f>
        <v>0</v>
      </c>
      <c r="K77" s="8" t="n">
        <f aca="false">E77</f>
        <v>1120</v>
      </c>
      <c r="L77" s="9" t="n">
        <f aca="false">J77/SUM($J:$J)</f>
        <v>0</v>
      </c>
      <c r="M77" s="1" t="n">
        <f aca="false">IF(C77=C76,0,IF(C77=C78,1+N78,1))</f>
        <v>3</v>
      </c>
      <c r="N77" s="1" t="n">
        <f aca="false">IF(C77=C76,1+N78,0)</f>
        <v>0</v>
      </c>
      <c r="O77" s="1" t="n">
        <f aca="false">IF(B77=B76,0,IF(B77=B78,1+P78,1))</f>
        <v>0</v>
      </c>
      <c r="P77" s="1" t="n">
        <f aca="false">IF(B77=B76,1+P78,0)</f>
        <v>114</v>
      </c>
    </row>
    <row r="78" customFormat="false" ht="15.75" hidden="false" customHeight="false" outlineLevel="0" collapsed="false">
      <c r="A78" s="7" t="n">
        <v>2</v>
      </c>
      <c r="B78" s="1" t="n">
        <f aca="false">SoS!A42</f>
        <v>0</v>
      </c>
      <c r="C78" s="1" t="n">
        <f aca="false">SoS!B42</f>
        <v>15</v>
      </c>
      <c r="D78" s="1" t="str">
        <f aca="false">SoS!C42</f>
        <v>Marasi</v>
      </c>
      <c r="E78" s="8" t="n">
        <f aca="false">SoS!D42</f>
        <v>1993</v>
      </c>
      <c r="F78" s="1" t="n">
        <f aca="false">SoS!E42</f>
        <v>36</v>
      </c>
      <c r="G78" s="1" t="n">
        <f aca="false">SoS!F42</f>
        <v>1</v>
      </c>
      <c r="H78" s="9" t="n">
        <f aca="false">G78/SUM($G:$G)</f>
        <v>0.00354609929078014</v>
      </c>
      <c r="I78" s="9" t="n">
        <f aca="false">E78/SUM($E:$E)</f>
        <v>0.00409745908194713</v>
      </c>
      <c r="J78" s="1" t="n">
        <f aca="false">IF(C78=C79,0,IF(C78=C77,E78+K77,E78))</f>
        <v>0</v>
      </c>
      <c r="K78" s="8" t="n">
        <f aca="false">E78</f>
        <v>1993</v>
      </c>
      <c r="L78" s="9" t="n">
        <f aca="false">J78/SUM($J:$J)</f>
        <v>0</v>
      </c>
      <c r="M78" s="1" t="n">
        <f aca="false">IF(C78=C77,0,IF(C78=C79,1+N79,1))</f>
        <v>0</v>
      </c>
      <c r="N78" s="1" t="n">
        <f aca="false">IF(C78=C77,1+N79,0)</f>
        <v>2</v>
      </c>
      <c r="O78" s="1" t="n">
        <f aca="false">IF(B78=B77,0,IF(B78=B79,1+P79,1))</f>
        <v>0</v>
      </c>
      <c r="P78" s="1" t="n">
        <f aca="false">IF(B78=B77,1+P79,0)</f>
        <v>113</v>
      </c>
    </row>
    <row r="79" customFormat="false" ht="15.75" hidden="false" customHeight="false" outlineLevel="0" collapsed="false">
      <c r="A79" s="7" t="n">
        <v>2</v>
      </c>
      <c r="B79" s="1" t="n">
        <f aca="false">SoS!A43</f>
        <v>0</v>
      </c>
      <c r="C79" s="1" t="n">
        <f aca="false">SoS!B43</f>
        <v>15</v>
      </c>
      <c r="D79" s="1" t="str">
        <f aca="false">SoS!C43</f>
        <v>Wax</v>
      </c>
      <c r="E79" s="8" t="n">
        <f aca="false">SoS!D43</f>
        <v>958</v>
      </c>
      <c r="F79" s="1" t="n">
        <f aca="false">SoS!E43</f>
        <v>36</v>
      </c>
      <c r="G79" s="1" t="n">
        <f aca="false">SoS!F43</f>
        <v>1</v>
      </c>
      <c r="H79" s="9" t="n">
        <f aca="false">G79/SUM($G:$G)</f>
        <v>0.00354609929078014</v>
      </c>
      <c r="I79" s="9" t="n">
        <f aca="false">E79/SUM($E:$E)</f>
        <v>0.00196957641771467</v>
      </c>
      <c r="J79" s="8" t="n">
        <f aca="false">IF(C79=C80,0,IF(C79=C78,E79+K78,E79))</f>
        <v>2951</v>
      </c>
      <c r="K79" s="8" t="n">
        <f aca="false">E79</f>
        <v>958</v>
      </c>
      <c r="L79" s="9" t="n">
        <f aca="false">J79/SUM($J:$J)</f>
        <v>0.00703337456592567</v>
      </c>
      <c r="M79" s="1" t="n">
        <f aca="false">IF(C79=C78,0,IF(C79=C80,1+N80,1))</f>
        <v>0</v>
      </c>
      <c r="N79" s="1" t="n">
        <f aca="false">IF(C79=C78,1+N80,0)</f>
        <v>1</v>
      </c>
      <c r="O79" s="1" t="n">
        <f aca="false">IF(B79=B78,0,IF(B79=B80,1+P80,1))</f>
        <v>0</v>
      </c>
      <c r="P79" s="1" t="n">
        <f aca="false">IF(B79=B78,1+P80,0)</f>
        <v>112</v>
      </c>
    </row>
    <row r="80" customFormat="false" ht="15.75" hidden="false" customHeight="false" outlineLevel="0" collapsed="false">
      <c r="A80" s="7" t="n">
        <v>2</v>
      </c>
      <c r="B80" s="1" t="n">
        <f aca="false">SoS!A44</f>
        <v>0</v>
      </c>
      <c r="C80" s="1" t="n">
        <f aca="false">SoS!B44</f>
        <v>16</v>
      </c>
      <c r="D80" s="1" t="str">
        <f aca="false">SoS!C44</f>
        <v>Wax</v>
      </c>
      <c r="E80" s="8" t="n">
        <f aca="false">SoS!D44</f>
        <v>3573</v>
      </c>
      <c r="F80" s="1" t="n">
        <f aca="false">SoS!E44</f>
        <v>36</v>
      </c>
      <c r="G80" s="1" t="n">
        <f aca="false">SoS!F44</f>
        <v>1</v>
      </c>
      <c r="H80" s="9" t="n">
        <f aca="false">G80/SUM($G:$G)</f>
        <v>0.00354609929078014</v>
      </c>
      <c r="I80" s="9" t="n">
        <f aca="false">E80/SUM($E:$E)</f>
        <v>0.00734582102348072</v>
      </c>
      <c r="J80" s="8" t="n">
        <f aca="false">IF(C80=C81,0,IF(C80=C79,E80+K79,E80))</f>
        <v>3573</v>
      </c>
      <c r="K80" s="8" t="n">
        <f aca="false">E80</f>
        <v>3573</v>
      </c>
      <c r="L80" s="9" t="n">
        <f aca="false">J80/SUM($J:$J)</f>
        <v>0.00851584118063451</v>
      </c>
      <c r="M80" s="1" t="n">
        <f aca="false">IF(C80=C79,0,IF(C80=C81,1+N81,1))</f>
        <v>1</v>
      </c>
      <c r="N80" s="1" t="n">
        <f aca="false">IF(C80=C79,1+N81,0)</f>
        <v>0</v>
      </c>
      <c r="O80" s="1" t="n">
        <f aca="false">IF(B80=B79,0,IF(B80=B81,1+P81,1))</f>
        <v>0</v>
      </c>
      <c r="P80" s="1" t="n">
        <f aca="false">IF(B80=B79,1+P81,0)</f>
        <v>111</v>
      </c>
    </row>
    <row r="81" customFormat="false" ht="15.75" hidden="false" customHeight="false" outlineLevel="0" collapsed="false">
      <c r="A81" s="7" t="n">
        <v>2</v>
      </c>
      <c r="B81" s="1" t="n">
        <f aca="false">SoS!A45</f>
        <v>0</v>
      </c>
      <c r="C81" s="1" t="n">
        <f aca="false">SoS!B45</f>
        <v>17</v>
      </c>
      <c r="D81" s="1" t="str">
        <f aca="false">SoS!C45</f>
        <v>Wayne</v>
      </c>
      <c r="E81" s="8" t="n">
        <f aca="false">SoS!D45</f>
        <v>2480</v>
      </c>
      <c r="F81" s="1" t="n">
        <f aca="false">SoS!E45</f>
        <v>36</v>
      </c>
      <c r="G81" s="1" t="n">
        <f aca="false">SoS!F45</f>
        <v>1</v>
      </c>
      <c r="H81" s="9" t="n">
        <f aca="false">G81/SUM($G:$G)</f>
        <v>0.00354609929078014</v>
      </c>
      <c r="I81" s="9" t="n">
        <f aca="false">E81/SUM($E:$E)</f>
        <v>0.00509869469304008</v>
      </c>
      <c r="J81" s="1" t="n">
        <f aca="false">IF(C81=C82,0,IF(C81=C80,E81+K80,E81))</f>
        <v>0</v>
      </c>
      <c r="K81" s="8" t="n">
        <f aca="false">E81</f>
        <v>2480</v>
      </c>
      <c r="L81" s="9" t="n">
        <f aca="false">J81/SUM($J:$J)</f>
        <v>0</v>
      </c>
      <c r="M81" s="1" t="n">
        <f aca="false">IF(C81=C80,0,IF(C81=C82,1+N82,1))</f>
        <v>2</v>
      </c>
      <c r="N81" s="1" t="n">
        <f aca="false">IF(C81=C80,1+N82,0)</f>
        <v>0</v>
      </c>
      <c r="O81" s="1" t="n">
        <f aca="false">IF(B81=B80,0,IF(B81=B82,1+P82,1))</f>
        <v>0</v>
      </c>
      <c r="P81" s="1" t="n">
        <f aca="false">IF(B81=B80,1+P82,0)</f>
        <v>110</v>
      </c>
    </row>
    <row r="82" customFormat="false" ht="15.75" hidden="false" customHeight="false" outlineLevel="0" collapsed="false">
      <c r="A82" s="7" t="n">
        <v>2</v>
      </c>
      <c r="B82" s="1" t="n">
        <f aca="false">SoS!A46</f>
        <v>0</v>
      </c>
      <c r="C82" s="1" t="n">
        <f aca="false">SoS!B46</f>
        <v>17</v>
      </c>
      <c r="D82" s="1" t="str">
        <f aca="false">SoS!C46</f>
        <v>Wax</v>
      </c>
      <c r="E82" s="8" t="n">
        <f aca="false">SoS!D46</f>
        <v>1510</v>
      </c>
      <c r="F82" s="1" t="n">
        <f aca="false">SoS!E46</f>
        <v>36</v>
      </c>
      <c r="G82" s="1" t="n">
        <f aca="false">SoS!F46</f>
        <v>1</v>
      </c>
      <c r="H82" s="9" t="n">
        <f aca="false">G82/SUM($G:$G)</f>
        <v>0.00354609929078014</v>
      </c>
      <c r="I82" s="9" t="n">
        <f aca="false">E82/SUM($E:$E)</f>
        <v>0.00310444717197198</v>
      </c>
      <c r="J82" s="8" t="n">
        <f aca="false">IF(C82=C83,0,IF(C82=C81,E82+K81,E82))</f>
        <v>3990</v>
      </c>
      <c r="K82" s="8" t="n">
        <f aca="false">E82</f>
        <v>1510</v>
      </c>
      <c r="L82" s="9" t="n">
        <f aca="false">J82/SUM($J:$J)</f>
        <v>0.00950971349306792</v>
      </c>
      <c r="M82" s="1" t="n">
        <f aca="false">IF(C82=C81,0,IF(C82=C83,1+N83,1))</f>
        <v>0</v>
      </c>
      <c r="N82" s="1" t="n">
        <f aca="false">IF(C82=C81,1+N83,0)</f>
        <v>1</v>
      </c>
      <c r="O82" s="1" t="n">
        <f aca="false">IF(B82=B81,0,IF(B82=B83,1+P83,1))</f>
        <v>0</v>
      </c>
      <c r="P82" s="1" t="n">
        <f aca="false">IF(B82=B81,1+P83,0)</f>
        <v>109</v>
      </c>
    </row>
    <row r="83" customFormat="false" ht="15.75" hidden="false" customHeight="false" outlineLevel="0" collapsed="false">
      <c r="A83" s="7" t="n">
        <v>2</v>
      </c>
      <c r="B83" s="1" t="n">
        <f aca="false">SoS!A47</f>
        <v>0</v>
      </c>
      <c r="C83" s="1" t="n">
        <f aca="false">SoS!B47</f>
        <v>18</v>
      </c>
      <c r="D83" s="1" t="str">
        <f aca="false">SoS!C47</f>
        <v>Marasi</v>
      </c>
      <c r="E83" s="8" t="n">
        <f aca="false">SoS!D47</f>
        <v>2824</v>
      </c>
      <c r="F83" s="1" t="n">
        <f aca="false">SoS!E47</f>
        <v>36</v>
      </c>
      <c r="G83" s="1" t="n">
        <f aca="false">SoS!F47</f>
        <v>1</v>
      </c>
      <c r="H83" s="9" t="n">
        <f aca="false">G83/SUM($G:$G)</f>
        <v>0.00354609929078014</v>
      </c>
      <c r="I83" s="9" t="n">
        <f aca="false">E83/SUM($E:$E)</f>
        <v>0.00580593298917144</v>
      </c>
      <c r="J83" s="1" t="n">
        <f aca="false">IF(C83=C84,0,IF(C83=C82,E83+K82,E83))</f>
        <v>0</v>
      </c>
      <c r="K83" s="8" t="n">
        <f aca="false">E83</f>
        <v>2824</v>
      </c>
      <c r="L83" s="9" t="n">
        <f aca="false">J83/SUM($J:$J)</f>
        <v>0</v>
      </c>
      <c r="M83" s="1" t="n">
        <f aca="false">IF(C83=C82,0,IF(C83=C84,1+N84,1))</f>
        <v>2</v>
      </c>
      <c r="N83" s="1" t="n">
        <f aca="false">IF(C83=C82,1+N84,0)</f>
        <v>0</v>
      </c>
      <c r="O83" s="1" t="n">
        <f aca="false">IF(B83=B82,0,IF(B83=B84,1+P84,1))</f>
        <v>0</v>
      </c>
      <c r="P83" s="1" t="n">
        <f aca="false">IF(B83=B82,1+P84,0)</f>
        <v>108</v>
      </c>
    </row>
    <row r="84" customFormat="false" ht="15.75" hidden="false" customHeight="false" outlineLevel="0" collapsed="false">
      <c r="A84" s="7" t="n">
        <v>2</v>
      </c>
      <c r="B84" s="1" t="n">
        <f aca="false">SoS!A48</f>
        <v>0</v>
      </c>
      <c r="C84" s="1" t="n">
        <f aca="false">SoS!B48</f>
        <v>18</v>
      </c>
      <c r="D84" s="1" t="str">
        <f aca="false">SoS!C48</f>
        <v>Wax</v>
      </c>
      <c r="E84" s="8" t="n">
        <f aca="false">SoS!D48</f>
        <v>910</v>
      </c>
      <c r="F84" s="1" t="n">
        <f aca="false">SoS!E48</f>
        <v>36</v>
      </c>
      <c r="G84" s="1" t="n">
        <f aca="false">SoS!F48</f>
        <v>1</v>
      </c>
      <c r="H84" s="9" t="n">
        <f aca="false">G84/SUM($G:$G)</f>
        <v>0.00354609929078014</v>
      </c>
      <c r="I84" s="9" t="n">
        <f aca="false">E84/SUM($E:$E)</f>
        <v>0.001870892004301</v>
      </c>
      <c r="J84" s="8" t="n">
        <f aca="false">IF(C84=C85,0,IF(C84=C83,E84+K83,E84))</f>
        <v>3734</v>
      </c>
      <c r="K84" s="8" t="n">
        <f aca="false">E84</f>
        <v>910</v>
      </c>
      <c r="L84" s="9" t="n">
        <f aca="false">J84/SUM($J:$J)</f>
        <v>0.00889956646193374</v>
      </c>
      <c r="M84" s="1" t="n">
        <f aca="false">IF(C84=C83,0,IF(C84=C85,1+N85,1))</f>
        <v>0</v>
      </c>
      <c r="N84" s="1" t="n">
        <f aca="false">IF(C84=C83,1+N85,0)</f>
        <v>1</v>
      </c>
      <c r="O84" s="1" t="n">
        <f aca="false">IF(B84=B83,0,IF(B84=B85,1+P85,1))</f>
        <v>0</v>
      </c>
      <c r="P84" s="1" t="n">
        <f aca="false">IF(B84=B83,1+P85,0)</f>
        <v>107</v>
      </c>
    </row>
    <row r="85" customFormat="false" ht="15.75" hidden="false" customHeight="false" outlineLevel="0" collapsed="false">
      <c r="A85" s="7" t="n">
        <v>2</v>
      </c>
      <c r="B85" s="1" t="n">
        <f aca="false">SoS!A49</f>
        <v>0</v>
      </c>
      <c r="C85" s="1" t="n">
        <f aca="false">SoS!B49</f>
        <v>19</v>
      </c>
      <c r="D85" s="1" t="str">
        <f aca="false">SoS!C49</f>
        <v>Wayne</v>
      </c>
      <c r="E85" s="8" t="n">
        <f aca="false">SoS!D49</f>
        <v>2549</v>
      </c>
      <c r="F85" s="1" t="n">
        <f aca="false">SoS!E49</f>
        <v>36</v>
      </c>
      <c r="G85" s="1" t="n">
        <f aca="false">SoS!F49</f>
        <v>1</v>
      </c>
      <c r="H85" s="9" t="n">
        <f aca="false">G85/SUM($G:$G)</f>
        <v>0.00354609929078014</v>
      </c>
      <c r="I85" s="9" t="n">
        <f aca="false">E85/SUM($E:$E)</f>
        <v>0.00524055353732224</v>
      </c>
      <c r="J85" s="1" t="n">
        <f aca="false">IF(C85=C86,0,IF(C85=C84,E85+K84,E85))</f>
        <v>0</v>
      </c>
      <c r="K85" s="8" t="n">
        <f aca="false">E85</f>
        <v>2549</v>
      </c>
      <c r="L85" s="9" t="n">
        <f aca="false">J85/SUM($J:$J)</f>
        <v>0</v>
      </c>
      <c r="M85" s="1" t="n">
        <f aca="false">IF(C85=C84,0,IF(C85=C86,1+N86,1))</f>
        <v>3</v>
      </c>
      <c r="N85" s="1" t="n">
        <f aca="false">IF(C85=C84,1+N86,0)</f>
        <v>0</v>
      </c>
      <c r="O85" s="1" t="n">
        <f aca="false">IF(B85=B84,0,IF(B85=B86,1+P86,1))</f>
        <v>0</v>
      </c>
      <c r="P85" s="1" t="n">
        <f aca="false">IF(B85=B84,1+P86,0)</f>
        <v>106</v>
      </c>
    </row>
    <row r="86" customFormat="false" ht="15.75" hidden="false" customHeight="false" outlineLevel="0" collapsed="false">
      <c r="A86" s="7" t="n">
        <v>2</v>
      </c>
      <c r="B86" s="1" t="n">
        <f aca="false">SoS!A50</f>
        <v>0</v>
      </c>
      <c r="C86" s="1" t="n">
        <f aca="false">SoS!B50</f>
        <v>19</v>
      </c>
      <c r="D86" s="1" t="str">
        <f aca="false">SoS!C50</f>
        <v>Marasi</v>
      </c>
      <c r="E86" s="8" t="n">
        <f aca="false">SoS!D50</f>
        <v>1564</v>
      </c>
      <c r="F86" s="1" t="n">
        <f aca="false">SoS!E50</f>
        <v>36</v>
      </c>
      <c r="G86" s="1" t="n">
        <f aca="false">SoS!F50</f>
        <v>1</v>
      </c>
      <c r="H86" s="9" t="n">
        <f aca="false">G86/SUM($G:$G)</f>
        <v>0.00354609929078014</v>
      </c>
      <c r="I86" s="9" t="n">
        <f aca="false">E86/SUM($E:$E)</f>
        <v>0.00321546713706237</v>
      </c>
      <c r="J86" s="1" t="n">
        <f aca="false">IF(C86=C87,0,IF(C86=C85,E86+K85,E86))</f>
        <v>0</v>
      </c>
      <c r="K86" s="8" t="n">
        <f aca="false">E86</f>
        <v>1564</v>
      </c>
      <c r="L86" s="9" t="n">
        <f aca="false">J86/SUM($J:$J)</f>
        <v>0</v>
      </c>
      <c r="M86" s="1" t="n">
        <f aca="false">IF(C86=C85,0,IF(C86=C87,1+N87,1))</f>
        <v>0</v>
      </c>
      <c r="N86" s="1" t="n">
        <f aca="false">IF(C86=C85,1+N87,0)</f>
        <v>2</v>
      </c>
      <c r="O86" s="1" t="n">
        <f aca="false">IF(B86=B85,0,IF(B86=B87,1+P87,1))</f>
        <v>0</v>
      </c>
      <c r="P86" s="1" t="n">
        <f aca="false">IF(B86=B85,1+P87,0)</f>
        <v>105</v>
      </c>
    </row>
    <row r="87" customFormat="false" ht="15.75" hidden="false" customHeight="false" outlineLevel="0" collapsed="false">
      <c r="A87" s="7" t="n">
        <v>2</v>
      </c>
      <c r="B87" s="1" t="n">
        <f aca="false">SoS!A51</f>
        <v>0</v>
      </c>
      <c r="C87" s="1" t="n">
        <f aca="false">SoS!B51</f>
        <v>19</v>
      </c>
      <c r="D87" s="1" t="str">
        <f aca="false">SoS!C51</f>
        <v>Wax</v>
      </c>
      <c r="E87" s="8" t="n">
        <f aca="false">SoS!D51</f>
        <v>1159</v>
      </c>
      <c r="F87" s="1" t="n">
        <f aca="false">SoS!E51</f>
        <v>36</v>
      </c>
      <c r="G87" s="1" t="n">
        <f aca="false">SoS!F51</f>
        <v>1</v>
      </c>
      <c r="H87" s="9" t="n">
        <f aca="false">G87/SUM($G:$G)</f>
        <v>0.00354609929078014</v>
      </c>
      <c r="I87" s="9" t="n">
        <f aca="false">E87/SUM($E:$E)</f>
        <v>0.00238281739888445</v>
      </c>
      <c r="J87" s="8" t="n">
        <f aca="false">IF(C87=C88,0,IF(C87=C86,E87+K86,E87))</f>
        <v>2723</v>
      </c>
      <c r="K87" s="8" t="n">
        <f aca="false">E87</f>
        <v>1159</v>
      </c>
      <c r="L87" s="9" t="n">
        <f aca="false">J87/SUM($J:$J)</f>
        <v>0.00648996236632179</v>
      </c>
      <c r="M87" s="1" t="n">
        <f aca="false">IF(C87=C86,0,IF(C87=C88,1+N88,1))</f>
        <v>0</v>
      </c>
      <c r="N87" s="1" t="n">
        <f aca="false">IF(C87=C86,1+N88,0)</f>
        <v>1</v>
      </c>
      <c r="O87" s="1" t="n">
        <f aca="false">IF(B87=B86,0,IF(B87=B88,1+P88,1))</f>
        <v>0</v>
      </c>
      <c r="P87" s="1" t="n">
        <f aca="false">IF(B87=B86,1+P88,0)</f>
        <v>104</v>
      </c>
    </row>
    <row r="88" customFormat="false" ht="15.75" hidden="false" customHeight="false" outlineLevel="0" collapsed="false">
      <c r="A88" s="7" t="n">
        <v>2</v>
      </c>
      <c r="B88" s="1" t="n">
        <f aca="false">SoS!A52</f>
        <v>0</v>
      </c>
      <c r="C88" s="1" t="n">
        <f aca="false">SoS!B52</f>
        <v>20</v>
      </c>
      <c r="D88" s="1" t="str">
        <f aca="false">SoS!C52</f>
        <v>Wax</v>
      </c>
      <c r="E88" s="8" t="n">
        <f aca="false">SoS!D52</f>
        <v>2839</v>
      </c>
      <c r="F88" s="1" t="n">
        <f aca="false">SoS!E52</f>
        <v>36</v>
      </c>
      <c r="G88" s="1" t="n">
        <f aca="false">SoS!F52</f>
        <v>1</v>
      </c>
      <c r="H88" s="9" t="n">
        <f aca="false">G88/SUM($G:$G)</f>
        <v>0.00354609929078014</v>
      </c>
      <c r="I88" s="9" t="n">
        <f aca="false">E88/SUM($E:$E)</f>
        <v>0.00583677186836322</v>
      </c>
      <c r="J88" s="1" t="n">
        <f aca="false">IF(C88=C89,0,IF(C88=C87,E88+K87,E88))</f>
        <v>0</v>
      </c>
      <c r="K88" s="8" t="n">
        <f aca="false">E88</f>
        <v>2839</v>
      </c>
      <c r="L88" s="9" t="n">
        <f aca="false">J88/SUM($J:$J)</f>
        <v>0</v>
      </c>
      <c r="M88" s="1" t="n">
        <f aca="false">IF(C88=C87,0,IF(C88=C89,1+N89,1))</f>
        <v>2</v>
      </c>
      <c r="N88" s="1" t="n">
        <f aca="false">IF(C88=C87,1+N89,0)</f>
        <v>0</v>
      </c>
      <c r="O88" s="1" t="n">
        <f aca="false">IF(B88=B87,0,IF(B88=B89,1+P89,1))</f>
        <v>0</v>
      </c>
      <c r="P88" s="1" t="n">
        <f aca="false">IF(B88=B87,1+P89,0)</f>
        <v>103</v>
      </c>
    </row>
    <row r="89" customFormat="false" ht="15.75" hidden="false" customHeight="false" outlineLevel="0" collapsed="false">
      <c r="A89" s="7" t="n">
        <v>2</v>
      </c>
      <c r="B89" s="1" t="n">
        <f aca="false">SoS!A53</f>
        <v>0</v>
      </c>
      <c r="C89" s="1" t="n">
        <f aca="false">SoS!B53</f>
        <v>20</v>
      </c>
      <c r="D89" s="1" t="str">
        <f aca="false">SoS!C53</f>
        <v>Wayne</v>
      </c>
      <c r="E89" s="8" t="n">
        <f aca="false">SoS!D53</f>
        <v>1147</v>
      </c>
      <c r="F89" s="1" t="n">
        <f aca="false">SoS!E53</f>
        <v>36</v>
      </c>
      <c r="G89" s="1" t="n">
        <f aca="false">SoS!F53</f>
        <v>1</v>
      </c>
      <c r="H89" s="9" t="n">
        <f aca="false">G89/SUM($G:$G)</f>
        <v>0.00354609929078014</v>
      </c>
      <c r="I89" s="9" t="n">
        <f aca="false">E89/SUM($E:$E)</f>
        <v>0.00235814629553104</v>
      </c>
      <c r="J89" s="8" t="n">
        <f aca="false">IF(C89=C90,0,IF(C89=C88,E89+K88,E89))</f>
        <v>3986</v>
      </c>
      <c r="K89" s="8" t="n">
        <f aca="false">E89</f>
        <v>1147</v>
      </c>
      <c r="L89" s="9" t="n">
        <f aca="false">J89/SUM($J:$J)</f>
        <v>0.00950017994570645</v>
      </c>
      <c r="M89" s="1" t="n">
        <f aca="false">IF(C89=C88,0,IF(C89=C90,1+N90,1))</f>
        <v>0</v>
      </c>
      <c r="N89" s="1" t="n">
        <f aca="false">IF(C89=C88,1+N90,0)</f>
        <v>1</v>
      </c>
      <c r="O89" s="1" t="n">
        <f aca="false">IF(B89=B88,0,IF(B89=B90,1+P90,1))</f>
        <v>0</v>
      </c>
      <c r="P89" s="1" t="n">
        <f aca="false">IF(B89=B88,1+P90,0)</f>
        <v>102</v>
      </c>
    </row>
    <row r="90" customFormat="false" ht="15.75" hidden="false" customHeight="false" outlineLevel="0" collapsed="false">
      <c r="A90" s="7" t="n">
        <v>2</v>
      </c>
      <c r="B90" s="1" t="n">
        <f aca="false">SoS!A54</f>
        <v>0</v>
      </c>
      <c r="C90" s="1" t="n">
        <f aca="false">SoS!B54</f>
        <v>21</v>
      </c>
      <c r="D90" s="1" t="str">
        <f aca="false">SoS!C54</f>
        <v>Wax</v>
      </c>
      <c r="E90" s="8" t="n">
        <f aca="false">SoS!D54</f>
        <v>2372</v>
      </c>
      <c r="F90" s="1" t="n">
        <f aca="false">SoS!E54</f>
        <v>36</v>
      </c>
      <c r="G90" s="1" t="n">
        <f aca="false">SoS!F54</f>
        <v>1</v>
      </c>
      <c r="H90" s="9" t="n">
        <f aca="false">G90/SUM($G:$G)</f>
        <v>0.00354609929078014</v>
      </c>
      <c r="I90" s="9" t="n">
        <f aca="false">E90/SUM($E:$E)</f>
        <v>0.0048766547628593</v>
      </c>
      <c r="J90" s="1" t="n">
        <f aca="false">IF(C90=C91,0,IF(C90=C89,E90+K89,E90))</f>
        <v>0</v>
      </c>
      <c r="K90" s="8" t="n">
        <f aca="false">E90</f>
        <v>2372</v>
      </c>
      <c r="L90" s="9" t="n">
        <f aca="false">J90/SUM($J:$J)</f>
        <v>0</v>
      </c>
      <c r="M90" s="1" t="n">
        <f aca="false">IF(C90=C89,0,IF(C90=C91,1+N91,1))</f>
        <v>3</v>
      </c>
      <c r="N90" s="1" t="n">
        <f aca="false">IF(C90=C89,1+N91,0)</f>
        <v>0</v>
      </c>
      <c r="O90" s="1" t="n">
        <f aca="false">IF(B90=B89,0,IF(B90=B91,1+P91,1))</f>
        <v>0</v>
      </c>
      <c r="P90" s="1" t="n">
        <f aca="false">IF(B90=B89,1+P91,0)</f>
        <v>101</v>
      </c>
    </row>
    <row r="91" customFormat="false" ht="15.75" hidden="false" customHeight="false" outlineLevel="0" collapsed="false">
      <c r="A91" s="7" t="n">
        <v>2</v>
      </c>
      <c r="B91" s="1" t="n">
        <f aca="false">SoS!A55</f>
        <v>0</v>
      </c>
      <c r="C91" s="1" t="n">
        <f aca="false">SoS!B55</f>
        <v>21</v>
      </c>
      <c r="D91" s="1" t="str">
        <f aca="false">SoS!C55</f>
        <v>Wayne</v>
      </c>
      <c r="E91" s="8" t="n">
        <f aca="false">SoS!D55</f>
        <v>346</v>
      </c>
      <c r="F91" s="1" t="n">
        <f aca="false">SoS!E55</f>
        <v>36</v>
      </c>
      <c r="G91" s="1" t="n">
        <f aca="false">SoS!F55</f>
        <v>1</v>
      </c>
      <c r="H91" s="9" t="n">
        <f aca="false">G91/SUM($G:$G)</f>
        <v>0.00354609929078014</v>
      </c>
      <c r="I91" s="9" t="n">
        <f aca="false">E91/SUM($E:$E)</f>
        <v>0.000711350146690269</v>
      </c>
      <c r="J91" s="1" t="n">
        <f aca="false">IF(C91=C92,0,IF(C91=C90,E91+K90,E91))</f>
        <v>0</v>
      </c>
      <c r="K91" s="8" t="n">
        <f aca="false">E91</f>
        <v>346</v>
      </c>
      <c r="L91" s="9" t="n">
        <f aca="false">J91/SUM($J:$J)</f>
        <v>0</v>
      </c>
      <c r="M91" s="1" t="n">
        <f aca="false">IF(C91=C90,0,IF(C91=C92,1+N92,1))</f>
        <v>0</v>
      </c>
      <c r="N91" s="1" t="n">
        <f aca="false">IF(C91=C90,1+N92,0)</f>
        <v>2</v>
      </c>
      <c r="O91" s="1" t="n">
        <f aca="false">IF(B91=B90,0,IF(B91=B92,1+P92,1))</f>
        <v>0</v>
      </c>
      <c r="P91" s="1" t="n">
        <f aca="false">IF(B91=B90,1+P92,0)</f>
        <v>100</v>
      </c>
    </row>
    <row r="92" customFormat="false" ht="15.75" hidden="false" customHeight="false" outlineLevel="0" collapsed="false">
      <c r="A92" s="7" t="n">
        <v>2</v>
      </c>
      <c r="B92" s="1" t="n">
        <f aca="false">SoS!A56</f>
        <v>0</v>
      </c>
      <c r="C92" s="1" t="n">
        <f aca="false">SoS!B56</f>
        <v>21</v>
      </c>
      <c r="D92" s="1" t="str">
        <f aca="false">SoS!C56</f>
        <v>Wax</v>
      </c>
      <c r="E92" s="8" t="n">
        <f aca="false">SoS!D56</f>
        <v>900</v>
      </c>
      <c r="F92" s="1" t="n">
        <f aca="false">SoS!E56</f>
        <v>36</v>
      </c>
      <c r="G92" s="1" t="n">
        <f aca="false">SoS!F56</f>
        <v>1</v>
      </c>
      <c r="H92" s="9" t="n">
        <f aca="false">G92/SUM($G:$G)</f>
        <v>0.00354609929078014</v>
      </c>
      <c r="I92" s="9" t="n">
        <f aca="false">E92/SUM($E:$E)</f>
        <v>0.00185033275150648</v>
      </c>
      <c r="J92" s="8" t="n">
        <f aca="false">IF(C92=C93,0,IF(C92=C91,E92+K91,E92))</f>
        <v>1246</v>
      </c>
      <c r="K92" s="8" t="n">
        <f aca="false">E92</f>
        <v>900</v>
      </c>
      <c r="L92" s="9" t="n">
        <f aca="false">J92/SUM($J:$J)</f>
        <v>0.0029697000030984</v>
      </c>
      <c r="M92" s="1" t="n">
        <f aca="false">IF(C92=C91,0,IF(C92=C93,1+N93,1))</f>
        <v>0</v>
      </c>
      <c r="N92" s="1" t="n">
        <f aca="false">IF(C92=C91,1+N93,0)</f>
        <v>1</v>
      </c>
      <c r="O92" s="1" t="n">
        <f aca="false">IF(B92=B91,0,IF(B92=B93,1+P93,1))</f>
        <v>0</v>
      </c>
      <c r="P92" s="1" t="n">
        <f aca="false">IF(B92=B91,1+P93,0)</f>
        <v>99</v>
      </c>
    </row>
    <row r="93" customFormat="false" ht="15.75" hidden="false" customHeight="false" outlineLevel="0" collapsed="false">
      <c r="A93" s="7" t="n">
        <v>2</v>
      </c>
      <c r="B93" s="1" t="n">
        <f aca="false">SoS!A57</f>
        <v>0</v>
      </c>
      <c r="C93" s="1" t="n">
        <f aca="false">SoS!B57</f>
        <v>22</v>
      </c>
      <c r="D93" s="1" t="str">
        <f aca="false">SoS!C57</f>
        <v>Wax</v>
      </c>
      <c r="E93" s="8" t="n">
        <f aca="false">SoS!D57</f>
        <v>2067</v>
      </c>
      <c r="F93" s="1" t="n">
        <f aca="false">SoS!E57</f>
        <v>36</v>
      </c>
      <c r="G93" s="1" t="n">
        <f aca="false">SoS!F57</f>
        <v>1</v>
      </c>
      <c r="H93" s="9" t="n">
        <f aca="false">G93/SUM($G:$G)</f>
        <v>0.00354609929078014</v>
      </c>
      <c r="I93" s="9" t="n">
        <f aca="false">E93/SUM($E:$E)</f>
        <v>0.00424959755262655</v>
      </c>
      <c r="J93" s="8" t="n">
        <f aca="false">IF(C93=C94,0,IF(C93=C92,E93+K92,E93))</f>
        <v>2067</v>
      </c>
      <c r="K93" s="8" t="n">
        <f aca="false">E93</f>
        <v>2067</v>
      </c>
      <c r="L93" s="9" t="n">
        <f aca="false">J93/SUM($J:$J)</f>
        <v>0.00492646059904045</v>
      </c>
      <c r="M93" s="1" t="n">
        <f aca="false">IF(C93=C92,0,IF(C93=C94,1+N94,1))</f>
        <v>1</v>
      </c>
      <c r="N93" s="1" t="n">
        <f aca="false">IF(C93=C92,1+N94,0)</f>
        <v>0</v>
      </c>
      <c r="O93" s="1" t="n">
        <f aca="false">IF(B93=B92,0,IF(B93=B94,1+P94,1))</f>
        <v>0</v>
      </c>
      <c r="P93" s="1" t="n">
        <f aca="false">IF(B93=B92,1+P94,0)</f>
        <v>98</v>
      </c>
    </row>
    <row r="94" customFormat="false" ht="15.75" hidden="false" customHeight="false" outlineLevel="0" collapsed="false">
      <c r="A94" s="7" t="n">
        <v>2</v>
      </c>
      <c r="B94" s="1" t="n">
        <f aca="false">SoS!A58</f>
        <v>0</v>
      </c>
      <c r="C94" s="1" t="n">
        <f aca="false">SoS!B58</f>
        <v>23</v>
      </c>
      <c r="D94" s="1" t="str">
        <f aca="false">SoS!C58</f>
        <v>Wax</v>
      </c>
      <c r="E94" s="8" t="n">
        <f aca="false">SoS!D58</f>
        <v>722</v>
      </c>
      <c r="F94" s="1" t="n">
        <f aca="false">SoS!E58</f>
        <v>36</v>
      </c>
      <c r="G94" s="1" t="n">
        <f aca="false">SoS!F58</f>
        <v>1</v>
      </c>
      <c r="H94" s="9" t="n">
        <f aca="false">G94/SUM($G:$G)</f>
        <v>0.00354609929078014</v>
      </c>
      <c r="I94" s="9" t="n">
        <f aca="false">E94/SUM($E:$E)</f>
        <v>0.00148437805176409</v>
      </c>
      <c r="J94" s="1" t="n">
        <f aca="false">IF(C94=C95,0,IF(C94=C93,E94+K93,E94))</f>
        <v>0</v>
      </c>
      <c r="K94" s="8" t="n">
        <f aca="false">E94</f>
        <v>722</v>
      </c>
      <c r="L94" s="9" t="n">
        <f aca="false">J94/SUM($J:$J)</f>
        <v>0</v>
      </c>
      <c r="M94" s="1" t="n">
        <f aca="false">IF(C94=C93,0,IF(C94=C95,1+N95,1))</f>
        <v>2</v>
      </c>
      <c r="N94" s="1" t="n">
        <f aca="false">IF(C94=C93,1+N95,0)</f>
        <v>0</v>
      </c>
      <c r="O94" s="1" t="n">
        <f aca="false">IF(B94=B93,0,IF(B94=B95,1+P95,1))</f>
        <v>0</v>
      </c>
      <c r="P94" s="1" t="n">
        <f aca="false">IF(B94=B93,1+P95,0)</f>
        <v>97</v>
      </c>
    </row>
    <row r="95" customFormat="false" ht="15.75" hidden="false" customHeight="false" outlineLevel="0" collapsed="false">
      <c r="A95" s="7" t="n">
        <v>2</v>
      </c>
      <c r="B95" s="1" t="n">
        <f aca="false">SoS!A59</f>
        <v>0</v>
      </c>
      <c r="C95" s="1" t="n">
        <f aca="false">SoS!B59</f>
        <v>23</v>
      </c>
      <c r="D95" s="1" t="str">
        <f aca="false">SoS!C59</f>
        <v>Wayne</v>
      </c>
      <c r="E95" s="8" t="n">
        <f aca="false">SoS!D59</f>
        <v>682</v>
      </c>
      <c r="F95" s="1" t="n">
        <f aca="false">SoS!E59</f>
        <v>36</v>
      </c>
      <c r="G95" s="1" t="n">
        <f aca="false">SoS!F59</f>
        <v>1</v>
      </c>
      <c r="H95" s="9" t="n">
        <f aca="false">G95/SUM($G:$G)</f>
        <v>0.00354609929078014</v>
      </c>
      <c r="I95" s="9" t="n">
        <f aca="false">E95/SUM($E:$E)</f>
        <v>0.00140214104058602</v>
      </c>
      <c r="J95" s="8" t="n">
        <f aca="false">IF(C95=C96,0,IF(C95=C94,E95+K94,E95))</f>
        <v>1404</v>
      </c>
      <c r="K95" s="8" t="n">
        <f aca="false">E95</f>
        <v>682</v>
      </c>
      <c r="L95" s="9" t="n">
        <f aca="false">J95/SUM($J:$J)</f>
        <v>0.00334627512387653</v>
      </c>
      <c r="M95" s="1" t="n">
        <f aca="false">IF(C95=C94,0,IF(C95=C96,1+N96,1))</f>
        <v>0</v>
      </c>
      <c r="N95" s="1" t="n">
        <f aca="false">IF(C95=C94,1+N96,0)</f>
        <v>1</v>
      </c>
      <c r="O95" s="1" t="n">
        <f aca="false">IF(B95=B94,0,IF(B95=B96,1+P96,1))</f>
        <v>0</v>
      </c>
      <c r="P95" s="1" t="n">
        <f aca="false">IF(B95=B94,1+P96,0)</f>
        <v>96</v>
      </c>
    </row>
    <row r="96" customFormat="false" ht="15.75" hidden="false" customHeight="false" outlineLevel="0" collapsed="false">
      <c r="A96" s="7" t="n">
        <v>2</v>
      </c>
      <c r="B96" s="1" t="n">
        <f aca="false">SoS!A60</f>
        <v>0</v>
      </c>
      <c r="C96" s="1" t="n">
        <f aca="false">SoS!B60</f>
        <v>24</v>
      </c>
      <c r="D96" s="1" t="str">
        <f aca="false">SoS!C60</f>
        <v>Wax</v>
      </c>
      <c r="E96" s="8" t="n">
        <f aca="false">SoS!D60</f>
        <v>734</v>
      </c>
      <c r="F96" s="1" t="n">
        <f aca="false">SoS!E60</f>
        <v>36</v>
      </c>
      <c r="G96" s="1" t="n">
        <f aca="false">SoS!F60</f>
        <v>1</v>
      </c>
      <c r="H96" s="9" t="n">
        <f aca="false">G96/SUM($G:$G)</f>
        <v>0.00354609929078014</v>
      </c>
      <c r="I96" s="9" t="n">
        <f aca="false">E96/SUM($E:$E)</f>
        <v>0.00150904915511751</v>
      </c>
      <c r="J96" s="1" t="n">
        <f aca="false">IF(C96=C97,0,IF(C96=C95,E96+K95,E96))</f>
        <v>0</v>
      </c>
      <c r="K96" s="8" t="n">
        <f aca="false">E96</f>
        <v>734</v>
      </c>
      <c r="L96" s="9" t="n">
        <f aca="false">J96/SUM($J:$J)</f>
        <v>0</v>
      </c>
      <c r="M96" s="1" t="n">
        <f aca="false">IF(C96=C95,0,IF(C96=C97,1+N97,1))</f>
        <v>2</v>
      </c>
      <c r="N96" s="1" t="n">
        <f aca="false">IF(C96=C95,1+N97,0)</f>
        <v>0</v>
      </c>
      <c r="O96" s="1" t="n">
        <f aca="false">IF(B96=B95,0,IF(B96=B97,1+P97,1))</f>
        <v>0</v>
      </c>
      <c r="P96" s="1" t="n">
        <f aca="false">IF(B96=B95,1+P97,0)</f>
        <v>95</v>
      </c>
    </row>
    <row r="97" customFormat="false" ht="15.75" hidden="false" customHeight="false" outlineLevel="0" collapsed="false">
      <c r="A97" s="7" t="n">
        <v>2</v>
      </c>
      <c r="B97" s="1" t="n">
        <f aca="false">SoS!A61</f>
        <v>0</v>
      </c>
      <c r="C97" s="1" t="n">
        <f aca="false">SoS!B61</f>
        <v>24</v>
      </c>
      <c r="D97" s="1" t="str">
        <f aca="false">SoS!C61</f>
        <v>Marasi</v>
      </c>
      <c r="E97" s="8" t="n">
        <f aca="false">SoS!D61</f>
        <v>656</v>
      </c>
      <c r="F97" s="1" t="n">
        <f aca="false">SoS!E61</f>
        <v>36</v>
      </c>
      <c r="G97" s="1" t="n">
        <f aca="false">SoS!F61</f>
        <v>1</v>
      </c>
      <c r="H97" s="9" t="n">
        <f aca="false">G97/SUM($G:$G)</f>
        <v>0.00354609929078014</v>
      </c>
      <c r="I97" s="9" t="n">
        <f aca="false">E97/SUM($E:$E)</f>
        <v>0.00134868698332028</v>
      </c>
      <c r="J97" s="8" t="n">
        <f aca="false">IF(C97=C98,0,IF(C97=C96,E97+K96,E97))</f>
        <v>1390</v>
      </c>
      <c r="K97" s="8" t="n">
        <f aca="false">E97</f>
        <v>656</v>
      </c>
      <c r="L97" s="9" t="n">
        <f aca="false">J97/SUM($J:$J)</f>
        <v>0.00331290770811138</v>
      </c>
      <c r="M97" s="1" t="n">
        <f aca="false">IF(C97=C96,0,IF(C97=C98,1+N98,1))</f>
        <v>0</v>
      </c>
      <c r="N97" s="1" t="n">
        <f aca="false">IF(C97=C96,1+N98,0)</f>
        <v>1</v>
      </c>
      <c r="O97" s="1" t="n">
        <f aca="false">IF(B97=B96,0,IF(B97=B98,1+P98,1))</f>
        <v>0</v>
      </c>
      <c r="P97" s="1" t="n">
        <f aca="false">IF(B97=B96,1+P98,0)</f>
        <v>94</v>
      </c>
    </row>
    <row r="98" customFormat="false" ht="15.75" hidden="false" customHeight="false" outlineLevel="0" collapsed="false">
      <c r="A98" s="7" t="n">
        <v>2</v>
      </c>
      <c r="B98" s="1" t="n">
        <f aca="false">SoS!A62</f>
        <v>0</v>
      </c>
      <c r="C98" s="1" t="n">
        <f aca="false">SoS!B62</f>
        <v>25</v>
      </c>
      <c r="D98" s="1" t="str">
        <f aca="false">SoS!C62</f>
        <v>Wax</v>
      </c>
      <c r="E98" s="8" t="n">
        <f aca="false">SoS!D62</f>
        <v>301</v>
      </c>
      <c r="F98" s="1" t="n">
        <f aca="false">SoS!E62</f>
        <v>36</v>
      </c>
      <c r="G98" s="1" t="n">
        <f aca="false">SoS!F62</f>
        <v>1</v>
      </c>
      <c r="H98" s="9" t="n">
        <f aca="false">G98/SUM($G:$G)</f>
        <v>0.00354609929078014</v>
      </c>
      <c r="I98" s="9" t="n">
        <f aca="false">E98/SUM($E:$E)</f>
        <v>0.000618833509114945</v>
      </c>
      <c r="J98" s="1" t="n">
        <f aca="false">IF(C98=C99,0,IF(C98=C97,E98+K97,E98))</f>
        <v>0</v>
      </c>
      <c r="K98" s="8" t="n">
        <f aca="false">E98</f>
        <v>301</v>
      </c>
      <c r="L98" s="9" t="n">
        <f aca="false">J98/SUM($J:$J)</f>
        <v>0</v>
      </c>
      <c r="M98" s="1" t="n">
        <f aca="false">IF(C98=C97,0,IF(C98=C99,1+N99,1))</f>
        <v>5</v>
      </c>
      <c r="N98" s="1" t="n">
        <f aca="false">IF(C98=C97,1+N99,0)</f>
        <v>0</v>
      </c>
      <c r="O98" s="1" t="n">
        <f aca="false">IF(B98=B97,0,IF(B98=B99,1+P99,1))</f>
        <v>0</v>
      </c>
      <c r="P98" s="1" t="n">
        <f aca="false">IF(B98=B97,1+P99,0)</f>
        <v>93</v>
      </c>
    </row>
    <row r="99" customFormat="false" ht="15.75" hidden="false" customHeight="false" outlineLevel="0" collapsed="false">
      <c r="A99" s="7" t="n">
        <v>2</v>
      </c>
      <c r="B99" s="1" t="n">
        <f aca="false">SoS!A63</f>
        <v>0</v>
      </c>
      <c r="C99" s="1" t="n">
        <f aca="false">SoS!B63</f>
        <v>25</v>
      </c>
      <c r="D99" s="1" t="str">
        <f aca="false">SoS!C63</f>
        <v>Marasi</v>
      </c>
      <c r="E99" s="8" t="n">
        <f aca="false">SoS!D63</f>
        <v>517</v>
      </c>
      <c r="F99" s="1" t="n">
        <f aca="false">SoS!E63</f>
        <v>36</v>
      </c>
      <c r="G99" s="1" t="n">
        <f aca="false">SoS!F63</f>
        <v>1</v>
      </c>
      <c r="H99" s="9" t="n">
        <f aca="false">G99/SUM($G:$G)</f>
        <v>0.00354609929078014</v>
      </c>
      <c r="I99" s="9" t="n">
        <f aca="false">E99/SUM($E:$E)</f>
        <v>0.0010629133694765</v>
      </c>
      <c r="J99" s="1" t="n">
        <f aca="false">IF(C99=C100,0,IF(C99=C98,E99+K98,E99))</f>
        <v>0</v>
      </c>
      <c r="K99" s="8" t="n">
        <f aca="false">E99</f>
        <v>517</v>
      </c>
      <c r="L99" s="9" t="n">
        <f aca="false">J99/SUM($J:$J)</f>
        <v>0</v>
      </c>
      <c r="M99" s="1" t="n">
        <f aca="false">IF(C99=C98,0,IF(C99=C100,1+N100,1))</f>
        <v>0</v>
      </c>
      <c r="N99" s="1" t="n">
        <f aca="false">IF(C99=C98,1+N100,0)</f>
        <v>4</v>
      </c>
      <c r="O99" s="1" t="n">
        <f aca="false">IF(B99=B98,0,IF(B99=B100,1+P100,1))</f>
        <v>0</v>
      </c>
      <c r="P99" s="1" t="n">
        <f aca="false">IF(B99=B98,1+P100,0)</f>
        <v>92</v>
      </c>
    </row>
    <row r="100" customFormat="false" ht="15.75" hidden="false" customHeight="false" outlineLevel="0" collapsed="false">
      <c r="A100" s="7" t="n">
        <v>2</v>
      </c>
      <c r="B100" s="1" t="n">
        <f aca="false">SoS!A64</f>
        <v>0</v>
      </c>
      <c r="C100" s="1" t="n">
        <f aca="false">SoS!B64</f>
        <v>25</v>
      </c>
      <c r="D100" s="1" t="str">
        <f aca="false">SoS!C64</f>
        <v>Wax</v>
      </c>
      <c r="E100" s="8" t="n">
        <f aca="false">SoS!D64</f>
        <v>449</v>
      </c>
      <c r="F100" s="1" t="n">
        <f aca="false">SoS!E64</f>
        <v>36</v>
      </c>
      <c r="G100" s="1" t="n">
        <f aca="false">SoS!F64</f>
        <v>1</v>
      </c>
      <c r="H100" s="9" t="n">
        <f aca="false">G100/SUM($G:$G)</f>
        <v>0.00354609929078014</v>
      </c>
      <c r="I100" s="9" t="n">
        <f aca="false">E100/SUM($E:$E)</f>
        <v>0.000923110450473788</v>
      </c>
      <c r="J100" s="1" t="n">
        <f aca="false">IF(C100=C101,0,IF(C100=C99,E100+K99,E100))</f>
        <v>0</v>
      </c>
      <c r="K100" s="8" t="n">
        <f aca="false">E100</f>
        <v>449</v>
      </c>
      <c r="L100" s="9" t="n">
        <f aca="false">J100/SUM($J:$J)</f>
        <v>0</v>
      </c>
      <c r="M100" s="1" t="n">
        <f aca="false">IF(C100=C99,0,IF(C100=C101,1+N101,1))</f>
        <v>0</v>
      </c>
      <c r="N100" s="1" t="n">
        <f aca="false">IF(C100=C99,1+N101,0)</f>
        <v>3</v>
      </c>
      <c r="O100" s="1" t="n">
        <f aca="false">IF(B100=B99,0,IF(B100=B101,1+P101,1))</f>
        <v>0</v>
      </c>
      <c r="P100" s="1" t="n">
        <f aca="false">IF(B100=B99,1+P101,0)</f>
        <v>91</v>
      </c>
    </row>
    <row r="101" customFormat="false" ht="15.75" hidden="false" customHeight="false" outlineLevel="0" collapsed="false">
      <c r="A101" s="7" t="n">
        <v>2</v>
      </c>
      <c r="B101" s="1" t="n">
        <f aca="false">SoS!A65</f>
        <v>0</v>
      </c>
      <c r="C101" s="1" t="n">
        <f aca="false">SoS!B65</f>
        <v>25</v>
      </c>
      <c r="D101" s="1" t="str">
        <f aca="false">SoS!C65</f>
        <v>Marasi</v>
      </c>
      <c r="E101" s="8" t="n">
        <f aca="false">SoS!D65</f>
        <v>904</v>
      </c>
      <c r="F101" s="1" t="n">
        <f aca="false">SoS!E65</f>
        <v>36</v>
      </c>
      <c r="G101" s="1" t="n">
        <f aca="false">SoS!F65</f>
        <v>1</v>
      </c>
      <c r="H101" s="9" t="n">
        <f aca="false">G101/SUM($G:$G)</f>
        <v>0.00354609929078014</v>
      </c>
      <c r="I101" s="9" t="n">
        <f aca="false">E101/SUM($E:$E)</f>
        <v>0.00185855645262429</v>
      </c>
      <c r="J101" s="1" t="n">
        <f aca="false">IF(C101=C102,0,IF(C101=C100,E101+K100,E101))</f>
        <v>0</v>
      </c>
      <c r="K101" s="8" t="n">
        <f aca="false">E101</f>
        <v>904</v>
      </c>
      <c r="L101" s="9" t="n">
        <f aca="false">J101/SUM($J:$J)</f>
        <v>0</v>
      </c>
      <c r="M101" s="1" t="n">
        <f aca="false">IF(C101=C100,0,IF(C101=C102,1+N102,1))</f>
        <v>0</v>
      </c>
      <c r="N101" s="1" t="n">
        <f aca="false">IF(C101=C100,1+N102,0)</f>
        <v>2</v>
      </c>
      <c r="O101" s="1" t="n">
        <f aca="false">IF(B101=B100,0,IF(B101=B102,1+P102,1))</f>
        <v>0</v>
      </c>
      <c r="P101" s="1" t="n">
        <f aca="false">IF(B101=B100,1+P102,0)</f>
        <v>90</v>
      </c>
    </row>
    <row r="102" customFormat="false" ht="15.75" hidden="false" customHeight="false" outlineLevel="0" collapsed="false">
      <c r="A102" s="7" t="n">
        <v>2</v>
      </c>
      <c r="B102" s="1" t="n">
        <f aca="false">SoS!A66</f>
        <v>0</v>
      </c>
      <c r="C102" s="1" t="n">
        <f aca="false">SoS!B66</f>
        <v>25</v>
      </c>
      <c r="D102" s="1" t="str">
        <f aca="false">SoS!C66</f>
        <v>Wax</v>
      </c>
      <c r="E102" s="8" t="n">
        <f aca="false">SoS!D66</f>
        <v>278</v>
      </c>
      <c r="F102" s="1" t="n">
        <f aca="false">SoS!E66</f>
        <v>36</v>
      </c>
      <c r="G102" s="1" t="n">
        <f aca="false">SoS!F66</f>
        <v>1</v>
      </c>
      <c r="H102" s="9" t="n">
        <f aca="false">G102/SUM($G:$G)</f>
        <v>0.00354609929078014</v>
      </c>
      <c r="I102" s="9" t="n">
        <f aca="false">E102/SUM($E:$E)</f>
        <v>0.000571547227687557</v>
      </c>
      <c r="J102" s="8" t="n">
        <f aca="false">IF(C102=C103,0,IF(C102=C101,E102+K101,E102))</f>
        <v>1182</v>
      </c>
      <c r="K102" s="8" t="n">
        <f aca="false">E102</f>
        <v>278</v>
      </c>
      <c r="L102" s="9" t="n">
        <f aca="false">J102/SUM($J:$J)</f>
        <v>0.00281716324531486</v>
      </c>
      <c r="M102" s="1" t="n">
        <f aca="false">IF(C102=C101,0,IF(C102=C103,1+N103,1))</f>
        <v>0</v>
      </c>
      <c r="N102" s="1" t="n">
        <f aca="false">IF(C102=C101,1+N103,0)</f>
        <v>1</v>
      </c>
      <c r="O102" s="1" t="n">
        <f aca="false">IF(B102=B101,0,IF(B102=B103,1+P103,1))</f>
        <v>0</v>
      </c>
      <c r="P102" s="1" t="n">
        <f aca="false">IF(B102=B101,1+P103,0)</f>
        <v>89</v>
      </c>
    </row>
    <row r="103" customFormat="false" ht="15.75" hidden="false" customHeight="false" outlineLevel="0" collapsed="false">
      <c r="A103" s="7" t="n">
        <v>2</v>
      </c>
      <c r="B103" s="1" t="n">
        <f aca="false">SoS!A67</f>
        <v>0</v>
      </c>
      <c r="C103" s="1" t="n">
        <f aca="false">SoS!B67</f>
        <v>26</v>
      </c>
      <c r="D103" s="1" t="str">
        <f aca="false">SoS!C67</f>
        <v>Marasi</v>
      </c>
      <c r="E103" s="8" t="n">
        <f aca="false">SoS!D67</f>
        <v>963</v>
      </c>
      <c r="F103" s="1" t="n">
        <f aca="false">SoS!E67</f>
        <v>36</v>
      </c>
      <c r="G103" s="1" t="n">
        <f aca="false">SoS!F67</f>
        <v>1</v>
      </c>
      <c r="H103" s="9" t="n">
        <f aca="false">G103/SUM($G:$G)</f>
        <v>0.00354609929078014</v>
      </c>
      <c r="I103" s="9" t="n">
        <f aca="false">E103/SUM($E:$E)</f>
        <v>0.00197985604411193</v>
      </c>
      <c r="J103" s="1" t="n">
        <f aca="false">IF(C103=C104,0,IF(C103=C102,E103+K102,E103))</f>
        <v>0</v>
      </c>
      <c r="K103" s="8" t="n">
        <f aca="false">E103</f>
        <v>963</v>
      </c>
      <c r="L103" s="9" t="n">
        <f aca="false">J103/SUM($J:$J)</f>
        <v>0</v>
      </c>
      <c r="M103" s="1" t="n">
        <f aca="false">IF(C103=C102,0,IF(C103=C104,1+N104,1))</f>
        <v>2</v>
      </c>
      <c r="N103" s="1" t="n">
        <f aca="false">IF(C103=C102,1+N104,0)</f>
        <v>0</v>
      </c>
      <c r="O103" s="1" t="n">
        <f aca="false">IF(B103=B102,0,IF(B103=B104,1+P104,1))</f>
        <v>0</v>
      </c>
      <c r="P103" s="1" t="n">
        <f aca="false">IF(B103=B102,1+P104,0)</f>
        <v>88</v>
      </c>
    </row>
    <row r="104" customFormat="false" ht="15.75" hidden="false" customHeight="false" outlineLevel="0" collapsed="false">
      <c r="A104" s="7" t="n">
        <v>2</v>
      </c>
      <c r="B104" s="1" t="n">
        <f aca="false">SoS!A68</f>
        <v>0</v>
      </c>
      <c r="C104" s="1" t="n">
        <f aca="false">SoS!B68</f>
        <v>26</v>
      </c>
      <c r="D104" s="1" t="str">
        <f aca="false">SoS!C68</f>
        <v>Wax</v>
      </c>
      <c r="E104" s="8" t="n">
        <f aca="false">SoS!D68</f>
        <v>778</v>
      </c>
      <c r="F104" s="1" t="n">
        <f aca="false">SoS!E68</f>
        <v>36</v>
      </c>
      <c r="G104" s="1" t="n">
        <f aca="false">SoS!F68</f>
        <v>1</v>
      </c>
      <c r="H104" s="9" t="n">
        <f aca="false">G104/SUM($G:$G)</f>
        <v>0.00354609929078014</v>
      </c>
      <c r="I104" s="9" t="n">
        <f aca="false">E104/SUM($E:$E)</f>
        <v>0.00159950986741338</v>
      </c>
      <c r="J104" s="8" t="n">
        <f aca="false">IF(C104=C105,0,IF(C104=C103,E104+K103,E104))</f>
        <v>1741</v>
      </c>
      <c r="K104" s="8" t="n">
        <f aca="false">E104</f>
        <v>778</v>
      </c>
      <c r="L104" s="9" t="n">
        <f aca="false">J104/SUM($J:$J)</f>
        <v>0.00414947648908051</v>
      </c>
      <c r="M104" s="1" t="n">
        <f aca="false">IF(C104=C103,0,IF(C104=C105,1+N105,1))</f>
        <v>0</v>
      </c>
      <c r="N104" s="1" t="n">
        <f aca="false">IF(C104=C103,1+N105,0)</f>
        <v>1</v>
      </c>
      <c r="O104" s="1" t="n">
        <f aca="false">IF(B104=B103,0,IF(B104=B105,1+P105,1))</f>
        <v>0</v>
      </c>
      <c r="P104" s="1" t="n">
        <f aca="false">IF(B104=B103,1+P105,0)</f>
        <v>87</v>
      </c>
    </row>
    <row r="105" customFormat="false" ht="15.75" hidden="false" customHeight="false" outlineLevel="0" collapsed="false">
      <c r="A105" s="7" t="n">
        <v>2</v>
      </c>
      <c r="B105" s="1" t="n">
        <f aca="false">SoS!A69</f>
        <v>0</v>
      </c>
      <c r="C105" s="1" t="str">
        <f aca="false">SoS!B69</f>
        <v>Epilogue</v>
      </c>
      <c r="D105" s="1" t="str">
        <f aca="false">SoS!C69</f>
        <v>Wax</v>
      </c>
      <c r="E105" s="8" t="n">
        <f aca="false">SoS!D69</f>
        <v>1211</v>
      </c>
      <c r="F105" s="1" t="n">
        <f aca="false">SoS!E69</f>
        <v>36</v>
      </c>
      <c r="G105" s="1" t="n">
        <f aca="false">SoS!F69</f>
        <v>1</v>
      </c>
      <c r="H105" s="9" t="n">
        <f aca="false">G105/SUM($G:$G)</f>
        <v>0.00354609929078014</v>
      </c>
      <c r="I105" s="9" t="n">
        <f aca="false">E105/SUM($E:$E)</f>
        <v>0.00248972551341594</v>
      </c>
      <c r="J105" s="8" t="n">
        <f aca="false">IF(C105=C106,0,IF(C105=C104,E105+K104,E105))</f>
        <v>0</v>
      </c>
      <c r="K105" s="8" t="n">
        <f aca="false">E105</f>
        <v>1211</v>
      </c>
      <c r="L105" s="9" t="n">
        <f aca="false">J105/SUM($J:$J)</f>
        <v>0</v>
      </c>
      <c r="M105" s="1" t="n">
        <f aca="false">IF(C105=C104,0,IF(C105=C106,1+N106,1))</f>
        <v>3</v>
      </c>
      <c r="N105" s="1" t="n">
        <f aca="false">IF(C105=C104,1+N106,0)</f>
        <v>0</v>
      </c>
      <c r="O105" s="1" t="n">
        <f aca="false">IF(B105=B104,0,IF(B105=B106,1+P106,1))</f>
        <v>0</v>
      </c>
      <c r="P105" s="1" t="n">
        <f aca="false">IF(B105=B104,1+P106,0)</f>
        <v>86</v>
      </c>
    </row>
    <row r="106" customFormat="false" ht="15.75" hidden="false" customHeight="false" outlineLevel="0" collapsed="false">
      <c r="A106" s="7" t="n">
        <v>2</v>
      </c>
      <c r="B106" s="1" t="n">
        <f aca="false">SoS!A70</f>
        <v>0</v>
      </c>
      <c r="C106" s="1" t="str">
        <f aca="false">SoS!B70</f>
        <v>Epilogue</v>
      </c>
      <c r="D106" s="1" t="str">
        <f aca="false">SoS!C70</f>
        <v>Marasi</v>
      </c>
      <c r="E106" s="8" t="n">
        <f aca="false">SoS!D70</f>
        <v>1516</v>
      </c>
      <c r="F106" s="1" t="n">
        <f aca="false">SoS!E70</f>
        <v>36</v>
      </c>
      <c r="G106" s="1" t="n">
        <f aca="false">SoS!F70</f>
        <v>1</v>
      </c>
      <c r="H106" s="9" t="n">
        <f aca="false">G106/SUM($G:$G)</f>
        <v>0.00354609929078014</v>
      </c>
      <c r="I106" s="9" t="n">
        <f aca="false">E106/SUM($E:$E)</f>
        <v>0.00311678272364869</v>
      </c>
      <c r="J106" s="8" t="n">
        <f aca="false">IF(C106=C107,0,IF(C106=C105,E106+K105,E106))</f>
        <v>0</v>
      </c>
      <c r="K106" s="8" t="n">
        <f aca="false">E106</f>
        <v>1516</v>
      </c>
      <c r="L106" s="9" t="n">
        <f aca="false">J106/SUM($J:$J)</f>
        <v>0</v>
      </c>
      <c r="M106" s="1" t="n">
        <f aca="false">IF(C106=C105,0,IF(C106=C107,1+N107,1))</f>
        <v>0</v>
      </c>
      <c r="N106" s="1" t="n">
        <f aca="false">IF(C106=C105,1+N107,0)</f>
        <v>2</v>
      </c>
      <c r="O106" s="1" t="n">
        <f aca="false">IF(B106=B105,0,IF(B106=B107,1+P107,1))</f>
        <v>0</v>
      </c>
      <c r="P106" s="1" t="n">
        <f aca="false">IF(B106=B105,1+P107,0)</f>
        <v>85</v>
      </c>
    </row>
    <row r="107" customFormat="false" ht="15.75" hidden="false" customHeight="false" outlineLevel="0" collapsed="false">
      <c r="A107" s="7" t="n">
        <v>2</v>
      </c>
      <c r="B107" s="1" t="n">
        <f aca="false">SoS!A71</f>
        <v>0</v>
      </c>
      <c r="C107" s="1" t="str">
        <f aca="false">SoS!B71</f>
        <v>Epilogue</v>
      </c>
      <c r="D107" s="1" t="str">
        <f aca="false">SoS!C71</f>
        <v>Wax</v>
      </c>
      <c r="E107" s="8" t="n">
        <f aca="false">SoS!D71</f>
        <v>131</v>
      </c>
      <c r="F107" s="1" t="n">
        <f aca="false">SoS!E71</f>
        <v>36</v>
      </c>
      <c r="G107" s="1" t="n">
        <f aca="false">SoS!F71</f>
        <v>1</v>
      </c>
      <c r="H107" s="9" t="n">
        <f aca="false">G107/SUM($G:$G)</f>
        <v>0.00354609929078014</v>
      </c>
      <c r="I107" s="9" t="n">
        <f aca="false">E107/SUM($E:$E)</f>
        <v>0.000269326211608165</v>
      </c>
      <c r="J107" s="8" t="n">
        <f aca="false">IF(C107=C108,0,IF(C107=C106,E107+K106,E107))</f>
        <v>1647</v>
      </c>
      <c r="K107" s="8" t="n">
        <f aca="false">E107</f>
        <v>131</v>
      </c>
      <c r="L107" s="9" t="n">
        <f aca="false">J107/SUM($J:$J)</f>
        <v>0.00392543812608593</v>
      </c>
      <c r="M107" s="1" t="n">
        <f aca="false">IF(C107=C106,0,IF(C107=C108,1+N108,1))</f>
        <v>0</v>
      </c>
      <c r="N107" s="1" t="n">
        <f aca="false">IF(C107=C106,1+N108,0)</f>
        <v>1</v>
      </c>
      <c r="O107" s="1" t="n">
        <f aca="false">IF(B107=B106,0,IF(B107=B108,1+P108,1))</f>
        <v>0</v>
      </c>
      <c r="P107" s="1" t="n">
        <f aca="false">IF(B107=B106,1+P108,0)</f>
        <v>84</v>
      </c>
    </row>
    <row r="108" customFormat="false" ht="15.75" hidden="false" customHeight="false" outlineLevel="0" collapsed="false">
      <c r="A108" s="7" t="n">
        <v>3</v>
      </c>
      <c r="B108" s="1" t="n">
        <f aca="false">BoM!A2</f>
        <v>0</v>
      </c>
      <c r="C108" s="1" t="str">
        <f aca="false">BoM!B2</f>
        <v>Prologue</v>
      </c>
      <c r="D108" s="1" t="str">
        <f aca="false">BoM!C2</f>
        <v>Wax</v>
      </c>
      <c r="E108" s="8" t="n">
        <f aca="false">BoM!D2</f>
        <v>5821</v>
      </c>
      <c r="F108" s="1" t="n">
        <f aca="false">BoM!E2</f>
        <v>1</v>
      </c>
      <c r="G108" s="1" t="n">
        <f aca="false">BoM!F2</f>
        <v>1</v>
      </c>
      <c r="H108" s="9" t="n">
        <f aca="false">G108/SUM($G:$G)</f>
        <v>0.00354609929078014</v>
      </c>
      <c r="I108" s="9" t="n">
        <f aca="false">E108/SUM($E:$E)</f>
        <v>0.011967541051688</v>
      </c>
      <c r="J108" s="8" t="n">
        <f aca="false">IF(C108=C109,0,IF(C108=C107,E108+K107,E108))</f>
        <v>0</v>
      </c>
      <c r="K108" s="8" t="n">
        <f aca="false">E108</f>
        <v>5821</v>
      </c>
      <c r="L108" s="9" t="n">
        <f aca="false">J108/SUM($J:$J)</f>
        <v>0</v>
      </c>
      <c r="M108" s="1" t="n">
        <f aca="false">IF(C108=C107,0,IF(C108=C109,1+N109,1))</f>
        <v>2</v>
      </c>
      <c r="N108" s="1" t="n">
        <f aca="false">IF(C108=C107,1+N109,0)</f>
        <v>0</v>
      </c>
      <c r="O108" s="1" t="n">
        <f aca="false">IF(B108=B107,0,IF(B108=B109,1+P109,1))</f>
        <v>0</v>
      </c>
      <c r="P108" s="1" t="n">
        <f aca="false">IF(B108=B107,1+P109,0)</f>
        <v>83</v>
      </c>
    </row>
    <row r="109" customFormat="false" ht="15.75" hidden="false" customHeight="false" outlineLevel="0" collapsed="false">
      <c r="A109" s="7" t="n">
        <v>3</v>
      </c>
      <c r="B109" s="1" t="n">
        <f aca="false">BoM!A3</f>
        <v>0</v>
      </c>
      <c r="C109" s="1" t="str">
        <f aca="false">BoM!B3</f>
        <v>Prologue</v>
      </c>
      <c r="D109" s="1" t="str">
        <f aca="false">BoM!C3</f>
        <v>Migs</v>
      </c>
      <c r="E109" s="8" t="n">
        <f aca="false">BoM!D3</f>
        <v>663</v>
      </c>
      <c r="F109" s="1" t="n">
        <f aca="false">BoM!E3</f>
        <v>2</v>
      </c>
      <c r="G109" s="1" t="n">
        <f aca="false">BoM!F3</f>
        <v>1</v>
      </c>
      <c r="H109" s="9" t="n">
        <f aca="false">G109/SUM($G:$G)</f>
        <v>0.00354609929078014</v>
      </c>
      <c r="I109" s="9" t="n">
        <f aca="false">E109/SUM($E:$E)</f>
        <v>0.00136307846027644</v>
      </c>
      <c r="J109" s="8" t="n">
        <f aca="false">IF(C109=C110,0,IF(C109=C108,E109+K108,E109))</f>
        <v>6484</v>
      </c>
      <c r="K109" s="8" t="n">
        <f aca="false">E109</f>
        <v>663</v>
      </c>
      <c r="L109" s="9" t="n">
        <f aca="false">J109/SUM($J:$J)</f>
        <v>0.0154538802729455</v>
      </c>
      <c r="M109" s="1" t="n">
        <f aca="false">IF(C109=C108,0,IF(C109=C110,1+N110,1))</f>
        <v>0</v>
      </c>
      <c r="N109" s="1" t="n">
        <f aca="false">IF(C109=C108,1+N110,0)</f>
        <v>1</v>
      </c>
      <c r="O109" s="1" t="n">
        <f aca="false">IF(B109=B108,0,IF(B109=B110,1+P110,1))</f>
        <v>0</v>
      </c>
      <c r="P109" s="1" t="n">
        <f aca="false">IF(B109=B108,1+P110,0)</f>
        <v>82</v>
      </c>
    </row>
    <row r="110" customFormat="false" ht="15.75" hidden="false" customHeight="false" outlineLevel="0" collapsed="false">
      <c r="A110" s="7" t="n">
        <v>3</v>
      </c>
      <c r="B110" s="1" t="n">
        <f aca="false">BoM!A4</f>
        <v>0</v>
      </c>
      <c r="C110" s="1" t="n">
        <f aca="false">BoM!B4</f>
        <v>1</v>
      </c>
      <c r="D110" s="1" t="str">
        <f aca="false">BoM!C4</f>
        <v>Wax</v>
      </c>
      <c r="E110" s="8" t="n">
        <f aca="false">BoM!D4</f>
        <v>3339</v>
      </c>
      <c r="F110" s="1" t="n">
        <f aca="false">BoM!E4</f>
        <v>3</v>
      </c>
      <c r="G110" s="1" t="n">
        <f aca="false">BoM!F4</f>
        <v>1</v>
      </c>
      <c r="H110" s="9" t="n">
        <f aca="false">G110/SUM($G:$G)</f>
        <v>0.00354609929078014</v>
      </c>
      <c r="I110" s="9" t="n">
        <f aca="false">E110/SUM($E:$E)</f>
        <v>0.00686473450808904</v>
      </c>
      <c r="J110" s="8" t="n">
        <f aca="false">IF(C110=C111,0,IF(C110=C109,E110+K109,E110))</f>
        <v>3339</v>
      </c>
      <c r="K110" s="8" t="n">
        <f aca="false">E110</f>
        <v>3339</v>
      </c>
      <c r="L110" s="9" t="n">
        <f aca="false">J110/SUM($J:$J)</f>
        <v>0.00795812865998842</v>
      </c>
      <c r="M110" s="1" t="n">
        <f aca="false">IF(C110=C109,0,IF(C110=C111,1+N111,1))</f>
        <v>1</v>
      </c>
      <c r="N110" s="1" t="n">
        <f aca="false">IF(C110=C109,1+N111,0)</f>
        <v>0</v>
      </c>
      <c r="O110" s="1" t="n">
        <f aca="false">IF(B110=B109,0,IF(B110=B111,1+P111,1))</f>
        <v>0</v>
      </c>
      <c r="P110" s="1" t="n">
        <f aca="false">IF(B110=B109,1+P111,0)</f>
        <v>81</v>
      </c>
    </row>
    <row r="111" customFormat="false" ht="15.75" hidden="false" customHeight="false" outlineLevel="0" collapsed="false">
      <c r="A111" s="7" t="n">
        <v>3</v>
      </c>
      <c r="B111" s="1" t="n">
        <f aca="false">BoM!A5</f>
        <v>0</v>
      </c>
      <c r="C111" s="1" t="n">
        <f aca="false">BoM!B5</f>
        <v>2</v>
      </c>
      <c r="D111" s="1" t="str">
        <f aca="false">BoM!C5</f>
        <v>Wax</v>
      </c>
      <c r="E111" s="8" t="n">
        <f aca="false">BoM!D5</f>
        <v>832</v>
      </c>
      <c r="F111" s="1" t="n">
        <f aca="false">BoM!E5</f>
        <v>4</v>
      </c>
      <c r="G111" s="1" t="n">
        <f aca="false">BoM!F5</f>
        <v>1</v>
      </c>
      <c r="H111" s="9" t="n">
        <f aca="false">G111/SUM($G:$G)</f>
        <v>0.00354609929078014</v>
      </c>
      <c r="I111" s="9" t="n">
        <f aca="false">E111/SUM($E:$E)</f>
        <v>0.00171052983250377</v>
      </c>
      <c r="J111" s="8" t="n">
        <f aca="false">IF(C111=C112,0,IF(C111=C110,E111+K110,E111))</f>
        <v>0</v>
      </c>
      <c r="K111" s="8" t="n">
        <f aca="false">E111</f>
        <v>832</v>
      </c>
      <c r="L111" s="9" t="n">
        <f aca="false">J111/SUM($J:$J)</f>
        <v>0</v>
      </c>
      <c r="M111" s="1" t="n">
        <f aca="false">IF(C111=C110,0,IF(C111=C112,1+N112,1))</f>
        <v>2</v>
      </c>
      <c r="N111" s="1" t="n">
        <f aca="false">IF(C111=C110,1+N112,0)</f>
        <v>0</v>
      </c>
      <c r="O111" s="1" t="n">
        <f aca="false">IF(B111=B110,0,IF(B111=B112,1+P112,1))</f>
        <v>0</v>
      </c>
      <c r="P111" s="1" t="n">
        <f aca="false">IF(B111=B110,1+P112,0)</f>
        <v>80</v>
      </c>
    </row>
    <row r="112" customFormat="false" ht="15.75" hidden="false" customHeight="false" outlineLevel="0" collapsed="false">
      <c r="A112" s="7" t="n">
        <v>3</v>
      </c>
      <c r="B112" s="1" t="n">
        <f aca="false">BoM!A6</f>
        <v>0</v>
      </c>
      <c r="C112" s="1" t="n">
        <f aca="false">BoM!B6</f>
        <v>2</v>
      </c>
      <c r="D112" s="1" t="str">
        <f aca="false">BoM!C6</f>
        <v>Marasi</v>
      </c>
      <c r="E112" s="8" t="n">
        <f aca="false">BoM!D6</f>
        <v>1777</v>
      </c>
      <c r="F112" s="1" t="n">
        <f aca="false">BoM!E6</f>
        <v>5</v>
      </c>
      <c r="G112" s="1" t="n">
        <f aca="false">BoM!F6</f>
        <v>1</v>
      </c>
      <c r="H112" s="9" t="n">
        <f aca="false">G112/SUM($G:$G)</f>
        <v>0.00354609929078014</v>
      </c>
      <c r="I112" s="9" t="n">
        <f aca="false">E112/SUM($E:$E)</f>
        <v>0.00365337922158557</v>
      </c>
      <c r="J112" s="8" t="n">
        <f aca="false">IF(C112=C113,0,IF(C112=C111,E112+K111,E112))</f>
        <v>2609</v>
      </c>
      <c r="K112" s="8" t="n">
        <f aca="false">E112</f>
        <v>1777</v>
      </c>
      <c r="L112" s="9" t="n">
        <f aca="false">J112/SUM($J:$J)</f>
        <v>0.00621825626651985</v>
      </c>
      <c r="M112" s="1" t="n">
        <f aca="false">IF(C112=C111,0,IF(C112=C113,1+N113,1))</f>
        <v>0</v>
      </c>
      <c r="N112" s="1" t="n">
        <f aca="false">IF(C112=C111,1+N113,0)</f>
        <v>1</v>
      </c>
      <c r="O112" s="1" t="n">
        <f aca="false">IF(B112=B111,0,IF(B112=B113,1+P113,1))</f>
        <v>0</v>
      </c>
      <c r="P112" s="1" t="n">
        <f aca="false">IF(B112=B111,1+P113,0)</f>
        <v>79</v>
      </c>
    </row>
    <row r="113" customFormat="false" ht="15.75" hidden="false" customHeight="false" outlineLevel="0" collapsed="false">
      <c r="A113" s="7" t="n">
        <v>3</v>
      </c>
      <c r="B113" s="1" t="n">
        <f aca="false">BoM!A7</f>
        <v>0</v>
      </c>
      <c r="C113" s="1" t="n">
        <f aca="false">BoM!B7</f>
        <v>3</v>
      </c>
      <c r="D113" s="1" t="str">
        <f aca="false">BoM!C7</f>
        <v>Wax</v>
      </c>
      <c r="E113" s="8" t="n">
        <f aca="false">BoM!D7</f>
        <v>5567</v>
      </c>
      <c r="F113" s="1" t="n">
        <f aca="false">BoM!E7</f>
        <v>6</v>
      </c>
      <c r="G113" s="1" t="n">
        <f aca="false">BoM!F7</f>
        <v>1</v>
      </c>
      <c r="H113" s="9" t="n">
        <f aca="false">G113/SUM($G:$G)</f>
        <v>0.00354609929078014</v>
      </c>
      <c r="I113" s="9" t="n">
        <f aca="false">E113/SUM($E:$E)</f>
        <v>0.0114453360307073</v>
      </c>
      <c r="J113" s="8" t="n">
        <f aca="false">IF(C113=C114,0,IF(C113=C112,E113+K112,E113))</f>
        <v>5567</v>
      </c>
      <c r="K113" s="8" t="n">
        <f aca="false">E113</f>
        <v>5567</v>
      </c>
      <c r="L113" s="9" t="n">
        <f aca="false">J113/SUM($J:$J)</f>
        <v>0.0132683145403281</v>
      </c>
      <c r="M113" s="1" t="n">
        <f aca="false">IF(C113=C112,0,IF(C113=C114,1+N114,1))</f>
        <v>1</v>
      </c>
      <c r="N113" s="1" t="n">
        <f aca="false">IF(C113=C112,1+N114,0)</f>
        <v>0</v>
      </c>
      <c r="O113" s="1" t="n">
        <f aca="false">IF(B113=B112,0,IF(B113=B114,1+P114,1))</f>
        <v>0</v>
      </c>
      <c r="P113" s="1" t="n">
        <f aca="false">IF(B113=B112,1+P114,0)</f>
        <v>78</v>
      </c>
    </row>
    <row r="114" customFormat="false" ht="15.75" hidden="false" customHeight="false" outlineLevel="0" collapsed="false">
      <c r="A114" s="7" t="n">
        <v>3</v>
      </c>
      <c r="B114" s="1" t="n">
        <f aca="false">BoM!A8</f>
        <v>0</v>
      </c>
      <c r="C114" s="1" t="n">
        <f aca="false">BoM!B8</f>
        <v>4</v>
      </c>
      <c r="D114" s="1" t="str">
        <f aca="false">BoM!C8</f>
        <v>Wayne</v>
      </c>
      <c r="E114" s="8" t="n">
        <f aca="false">BoM!D8</f>
        <v>5641</v>
      </c>
      <c r="F114" s="1" t="n">
        <f aca="false">BoM!E8</f>
        <v>7</v>
      </c>
      <c r="G114" s="1" t="n">
        <f aca="false">BoM!F8</f>
        <v>1</v>
      </c>
      <c r="H114" s="9" t="n">
        <f aca="false">G114/SUM($G:$G)</f>
        <v>0.00354609929078014</v>
      </c>
      <c r="I114" s="9" t="n">
        <f aca="false">E114/SUM($E:$E)</f>
        <v>0.0115974745013867</v>
      </c>
      <c r="J114" s="8" t="n">
        <f aca="false">IF(C114=C115,0,IF(C114=C113,E114+K113,E114))</f>
        <v>5641</v>
      </c>
      <c r="K114" s="8" t="n">
        <f aca="false">E114</f>
        <v>5641</v>
      </c>
      <c r="L114" s="9" t="n">
        <f aca="false">J114/SUM($J:$J)</f>
        <v>0.0134446851665153</v>
      </c>
      <c r="M114" s="1" t="n">
        <f aca="false">IF(C114=C113,0,IF(C114=C115,1+N115,1))</f>
        <v>1</v>
      </c>
      <c r="N114" s="1" t="n">
        <f aca="false">IF(C114=C113,1+N115,0)</f>
        <v>0</v>
      </c>
      <c r="O114" s="1" t="n">
        <f aca="false">IF(B114=B113,0,IF(B114=B115,1+P115,1))</f>
        <v>0</v>
      </c>
      <c r="P114" s="1" t="n">
        <f aca="false">IF(B114=B113,1+P115,0)</f>
        <v>77</v>
      </c>
    </row>
    <row r="115" customFormat="false" ht="15.75" hidden="false" customHeight="false" outlineLevel="0" collapsed="false">
      <c r="A115" s="7" t="n">
        <v>3</v>
      </c>
      <c r="B115" s="1" t="n">
        <f aca="false">BoM!A9</f>
        <v>0</v>
      </c>
      <c r="C115" s="1" t="n">
        <f aca="false">BoM!B9</f>
        <v>5</v>
      </c>
      <c r="D115" s="1" t="str">
        <f aca="false">BoM!C9</f>
        <v>Wax</v>
      </c>
      <c r="E115" s="8" t="n">
        <f aca="false">BoM!D9</f>
        <v>3806</v>
      </c>
      <c r="F115" s="1" t="n">
        <f aca="false">BoM!E9</f>
        <v>8</v>
      </c>
      <c r="G115" s="1" t="n">
        <f aca="false">BoM!F9</f>
        <v>1</v>
      </c>
      <c r="H115" s="9" t="n">
        <f aca="false">G115/SUM($G:$G)</f>
        <v>0.00354609929078014</v>
      </c>
      <c r="I115" s="9" t="n">
        <f aca="false">E115/SUM($E:$E)</f>
        <v>0.00782485161359296</v>
      </c>
      <c r="J115" s="8" t="n">
        <f aca="false">IF(C115=C116,0,IF(C115=C114,E115+K114,E115))</f>
        <v>3806</v>
      </c>
      <c r="K115" s="8" t="n">
        <f aca="false">E115</f>
        <v>3806</v>
      </c>
      <c r="L115" s="9" t="n">
        <f aca="false">J115/SUM($J:$J)</f>
        <v>0.00907117031444023</v>
      </c>
      <c r="M115" s="1" t="n">
        <f aca="false">IF(C115=C114,0,IF(C115=C116,1+N116,1))</f>
        <v>1</v>
      </c>
      <c r="N115" s="1" t="n">
        <f aca="false">IF(C115=C114,1+N116,0)</f>
        <v>0</v>
      </c>
      <c r="O115" s="1" t="n">
        <f aca="false">IF(B115=B114,0,IF(B115=B116,1+P116,1))</f>
        <v>0</v>
      </c>
      <c r="P115" s="1" t="n">
        <f aca="false">IF(B115=B114,1+P116,0)</f>
        <v>76</v>
      </c>
    </row>
    <row r="116" customFormat="false" ht="15.75" hidden="false" customHeight="false" outlineLevel="0" collapsed="false">
      <c r="A116" s="7" t="n">
        <v>3</v>
      </c>
      <c r="B116" s="1" t="n">
        <f aca="false">BoM!A10</f>
        <v>0</v>
      </c>
      <c r="C116" s="1" t="n">
        <f aca="false">BoM!B10</f>
        <v>6</v>
      </c>
      <c r="D116" s="1" t="str">
        <f aca="false">BoM!C10</f>
        <v>Marasi</v>
      </c>
      <c r="E116" s="8" t="n">
        <f aca="false">BoM!D10</f>
        <v>2846</v>
      </c>
      <c r="F116" s="1" t="n">
        <f aca="false">BoM!E10</f>
        <v>9</v>
      </c>
      <c r="G116" s="1" t="n">
        <f aca="false">BoM!F10</f>
        <v>1</v>
      </c>
      <c r="H116" s="9" t="n">
        <f aca="false">G116/SUM($G:$G)</f>
        <v>0.00354609929078014</v>
      </c>
      <c r="I116" s="9" t="n">
        <f aca="false">E116/SUM($E:$E)</f>
        <v>0.00585116334531938</v>
      </c>
      <c r="J116" s="8" t="n">
        <f aca="false">IF(C116=C117,0,IF(C116=C115,E116+K115,E116))</f>
        <v>2846</v>
      </c>
      <c r="K116" s="8" t="n">
        <f aca="false">E116</f>
        <v>2846</v>
      </c>
      <c r="L116" s="9" t="n">
        <f aca="false">J116/SUM($J:$J)</f>
        <v>0.00678311894768704</v>
      </c>
      <c r="M116" s="1" t="n">
        <f aca="false">IF(C116=C115,0,IF(C116=C117,1+N117,1))</f>
        <v>1</v>
      </c>
      <c r="N116" s="1" t="n">
        <f aca="false">IF(C116=C115,1+N117,0)</f>
        <v>0</v>
      </c>
      <c r="O116" s="1" t="n">
        <f aca="false">IF(B116=B115,0,IF(B116=B117,1+P117,1))</f>
        <v>0</v>
      </c>
      <c r="P116" s="1" t="n">
        <f aca="false">IF(B116=B115,1+P117,0)</f>
        <v>75</v>
      </c>
    </row>
    <row r="117" customFormat="false" ht="15.75" hidden="false" customHeight="false" outlineLevel="0" collapsed="false">
      <c r="A117" s="7" t="n">
        <v>3</v>
      </c>
      <c r="B117" s="1" t="n">
        <f aca="false">BoM!A11</f>
        <v>0</v>
      </c>
      <c r="C117" s="1" t="n">
        <f aca="false">BoM!B11</f>
        <v>7</v>
      </c>
      <c r="D117" s="1" t="str">
        <f aca="false">BoM!C11</f>
        <v>Wax</v>
      </c>
      <c r="E117" s="8" t="n">
        <f aca="false">BoM!D11</f>
        <v>3065</v>
      </c>
      <c r="F117" s="1" t="n">
        <f aca="false">BoM!E11</f>
        <v>10</v>
      </c>
      <c r="G117" s="1" t="n">
        <f aca="false">BoM!F11</f>
        <v>1</v>
      </c>
      <c r="H117" s="9" t="n">
        <f aca="false">G117/SUM($G:$G)</f>
        <v>0.00354609929078014</v>
      </c>
      <c r="I117" s="9" t="n">
        <f aca="false">E117/SUM($E:$E)</f>
        <v>0.00630141098151929</v>
      </c>
      <c r="J117" s="8" t="n">
        <f aca="false">IF(C117=C118,0,IF(C117=C116,E117+K116,E117))</f>
        <v>0</v>
      </c>
      <c r="K117" s="8" t="n">
        <f aca="false">E117</f>
        <v>3065</v>
      </c>
      <c r="L117" s="9" t="n">
        <f aca="false">J117/SUM($J:$J)</f>
        <v>0</v>
      </c>
      <c r="M117" s="1" t="n">
        <f aca="false">IF(C117=C116,0,IF(C117=C118,1+N118,1))</f>
        <v>3</v>
      </c>
      <c r="N117" s="1" t="n">
        <f aca="false">IF(C117=C116,1+N118,0)</f>
        <v>0</v>
      </c>
      <c r="O117" s="1" t="n">
        <f aca="false">IF(B117=B116,0,IF(B117=B118,1+P118,1))</f>
        <v>0</v>
      </c>
      <c r="P117" s="1" t="n">
        <f aca="false">IF(B117=B116,1+P118,0)</f>
        <v>74</v>
      </c>
    </row>
    <row r="118" customFormat="false" ht="15.75" hidden="false" customHeight="false" outlineLevel="0" collapsed="false">
      <c r="A118" s="7" t="n">
        <v>3</v>
      </c>
      <c r="B118" s="1" t="n">
        <f aca="false">BoM!A12</f>
        <v>0</v>
      </c>
      <c r="C118" s="1" t="n">
        <f aca="false">BoM!B12</f>
        <v>7</v>
      </c>
      <c r="D118" s="1" t="str">
        <f aca="false">BoM!C12</f>
        <v>Marasi</v>
      </c>
      <c r="E118" s="8" t="n">
        <f aca="false">BoM!D12</f>
        <v>1159</v>
      </c>
      <c r="F118" s="1" t="n">
        <f aca="false">BoM!E12</f>
        <v>11</v>
      </c>
      <c r="G118" s="1" t="n">
        <f aca="false">BoM!F12</f>
        <v>1</v>
      </c>
      <c r="H118" s="9" t="n">
        <f aca="false">G118/SUM($G:$G)</f>
        <v>0.00354609929078014</v>
      </c>
      <c r="I118" s="9" t="n">
        <f aca="false">E118/SUM($E:$E)</f>
        <v>0.00238281739888445</v>
      </c>
      <c r="J118" s="8" t="n">
        <f aca="false">IF(C118=C119,0,IF(C118=C117,E118+K117,E118))</f>
        <v>0</v>
      </c>
      <c r="K118" s="8" t="n">
        <f aca="false">E118</f>
        <v>1159</v>
      </c>
      <c r="L118" s="9" t="n">
        <f aca="false">J118/SUM($J:$J)</f>
        <v>0</v>
      </c>
      <c r="M118" s="1" t="n">
        <f aca="false">IF(C118=C117,0,IF(C118=C119,1+N119,1))</f>
        <v>0</v>
      </c>
      <c r="N118" s="1" t="n">
        <f aca="false">IF(C118=C117,1+N119,0)</f>
        <v>2</v>
      </c>
      <c r="O118" s="1" t="n">
        <f aca="false">IF(B118=B117,0,IF(B118=B119,1+P119,1))</f>
        <v>0</v>
      </c>
      <c r="P118" s="1" t="n">
        <f aca="false">IF(B118=B117,1+P119,0)</f>
        <v>73</v>
      </c>
    </row>
    <row r="119" customFormat="false" ht="15.75" hidden="false" customHeight="false" outlineLevel="0" collapsed="false">
      <c r="A119" s="7" t="n">
        <v>3</v>
      </c>
      <c r="B119" s="1" t="n">
        <f aca="false">BoM!A13</f>
        <v>0</v>
      </c>
      <c r="C119" s="1" t="n">
        <f aca="false">BoM!B13</f>
        <v>7</v>
      </c>
      <c r="D119" s="1" t="str">
        <f aca="false">BoM!C13</f>
        <v>Wax</v>
      </c>
      <c r="E119" s="8" t="n">
        <f aca="false">BoM!D13</f>
        <v>1137</v>
      </c>
      <c r="F119" s="1" t="n">
        <f aca="false">BoM!E13</f>
        <v>12</v>
      </c>
      <c r="G119" s="1" t="n">
        <f aca="false">BoM!F13</f>
        <v>1</v>
      </c>
      <c r="H119" s="9" t="n">
        <f aca="false">G119/SUM($G:$G)</f>
        <v>0.00354609929078014</v>
      </c>
      <c r="I119" s="9" t="n">
        <f aca="false">E119/SUM($E:$E)</f>
        <v>0.00233758704273652</v>
      </c>
      <c r="J119" s="8" t="n">
        <f aca="false">IF(C119=C120,0,IF(C119=C118,E119+K118,E119))</f>
        <v>2296</v>
      </c>
      <c r="K119" s="8" t="n">
        <f aca="false">E119</f>
        <v>1137</v>
      </c>
      <c r="L119" s="9" t="n">
        <f aca="false">J119/SUM($J:$J)</f>
        <v>0.0054722561854847</v>
      </c>
      <c r="M119" s="1" t="n">
        <f aca="false">IF(C119=C118,0,IF(C119=C120,1+N120,1))</f>
        <v>0</v>
      </c>
      <c r="N119" s="1" t="n">
        <f aca="false">IF(C119=C118,1+N120,0)</f>
        <v>1</v>
      </c>
      <c r="O119" s="1" t="n">
        <f aca="false">IF(B119=B118,0,IF(B119=B120,1+P120,1))</f>
        <v>0</v>
      </c>
      <c r="P119" s="1" t="n">
        <f aca="false">IF(B119=B118,1+P120,0)</f>
        <v>72</v>
      </c>
    </row>
    <row r="120" customFormat="false" ht="15.75" hidden="false" customHeight="false" outlineLevel="0" collapsed="false">
      <c r="A120" s="7" t="n">
        <v>3</v>
      </c>
      <c r="B120" s="1" t="n">
        <f aca="false">BoM!A14</f>
        <v>0</v>
      </c>
      <c r="C120" s="1" t="n">
        <f aca="false">BoM!B14</f>
        <v>8</v>
      </c>
      <c r="D120" s="1" t="str">
        <f aca="false">BoM!C14</f>
        <v>Wax</v>
      </c>
      <c r="E120" s="8" t="n">
        <f aca="false">BoM!D14</f>
        <v>1095</v>
      </c>
      <c r="F120" s="1" t="n">
        <f aca="false">BoM!E14</f>
        <v>13</v>
      </c>
      <c r="G120" s="1" t="n">
        <f aca="false">BoM!F14</f>
        <v>1</v>
      </c>
      <c r="H120" s="9" t="n">
        <f aca="false">G120/SUM($G:$G)</f>
        <v>0.00354609929078014</v>
      </c>
      <c r="I120" s="9" t="n">
        <f aca="false">E120/SUM($E:$E)</f>
        <v>0.00225123818099955</v>
      </c>
      <c r="J120" s="8" t="n">
        <f aca="false">IF(C120=C121,0,IF(C120=C119,E120+K119,E120))</f>
        <v>0</v>
      </c>
      <c r="K120" s="8" t="n">
        <f aca="false">E120</f>
        <v>1095</v>
      </c>
      <c r="L120" s="9" t="n">
        <f aca="false">J120/SUM($J:$J)</f>
        <v>0</v>
      </c>
      <c r="M120" s="1" t="n">
        <f aca="false">IF(C120=C119,0,IF(C120=C121,1+N121,1))</f>
        <v>3</v>
      </c>
      <c r="N120" s="1" t="n">
        <f aca="false">IF(C120=C119,1+N121,0)</f>
        <v>0</v>
      </c>
      <c r="O120" s="1" t="n">
        <f aca="false">IF(B120=B119,0,IF(B120=B121,1+P121,1))</f>
        <v>0</v>
      </c>
      <c r="P120" s="1" t="n">
        <f aca="false">IF(B120=B119,1+P121,0)</f>
        <v>71</v>
      </c>
    </row>
    <row r="121" customFormat="false" ht="15.75" hidden="false" customHeight="false" outlineLevel="0" collapsed="false">
      <c r="A121" s="7" t="n">
        <v>3</v>
      </c>
      <c r="B121" s="1" t="n">
        <f aca="false">BoM!A15</f>
        <v>0</v>
      </c>
      <c r="C121" s="1" t="n">
        <f aca="false">BoM!B15</f>
        <v>8</v>
      </c>
      <c r="D121" s="1" t="str">
        <f aca="false">BoM!C15</f>
        <v>Marasi</v>
      </c>
      <c r="E121" s="8" t="n">
        <f aca="false">BoM!D15</f>
        <v>665</v>
      </c>
      <c r="F121" s="1" t="n">
        <f aca="false">BoM!E15</f>
        <v>14</v>
      </c>
      <c r="G121" s="1" t="n">
        <f aca="false">BoM!F15</f>
        <v>1</v>
      </c>
      <c r="H121" s="9" t="n">
        <f aca="false">G121/SUM($G:$G)</f>
        <v>0.00354609929078014</v>
      </c>
      <c r="I121" s="9" t="n">
        <f aca="false">E121/SUM($E:$E)</f>
        <v>0.00136719031083534</v>
      </c>
      <c r="J121" s="8" t="n">
        <f aca="false">IF(C121=C122,0,IF(C121=C120,E121+K120,E121))</f>
        <v>0</v>
      </c>
      <c r="K121" s="8" t="n">
        <f aca="false">E121</f>
        <v>665</v>
      </c>
      <c r="L121" s="9" t="n">
        <f aca="false">J121/SUM($J:$J)</f>
        <v>0</v>
      </c>
      <c r="M121" s="1" t="n">
        <f aca="false">IF(C121=C120,0,IF(C121=C122,1+N122,1))</f>
        <v>0</v>
      </c>
      <c r="N121" s="1" t="n">
        <f aca="false">IF(C121=C120,1+N122,0)</f>
        <v>2</v>
      </c>
      <c r="O121" s="1" t="n">
        <f aca="false">IF(B121=B120,0,IF(B121=B122,1+P122,1))</f>
        <v>0</v>
      </c>
      <c r="P121" s="1" t="n">
        <f aca="false">IF(B121=B120,1+P122,0)</f>
        <v>70</v>
      </c>
    </row>
    <row r="122" customFormat="false" ht="15.75" hidden="false" customHeight="false" outlineLevel="0" collapsed="false">
      <c r="A122" s="7" t="n">
        <v>3</v>
      </c>
      <c r="B122" s="1" t="n">
        <f aca="false">BoM!A16</f>
        <v>0</v>
      </c>
      <c r="C122" s="1" t="n">
        <f aca="false">BoM!B16</f>
        <v>8</v>
      </c>
      <c r="D122" s="1" t="str">
        <f aca="false">BoM!C16</f>
        <v>Wax</v>
      </c>
      <c r="E122" s="8" t="n">
        <f aca="false">BoM!D16</f>
        <v>616</v>
      </c>
      <c r="F122" s="1" t="n">
        <f aca="false">BoM!E16</f>
        <v>15</v>
      </c>
      <c r="G122" s="1" t="n">
        <f aca="false">BoM!F16</f>
        <v>1</v>
      </c>
      <c r="H122" s="9" t="n">
        <f aca="false">G122/SUM($G:$G)</f>
        <v>0.00354609929078014</v>
      </c>
      <c r="I122" s="9" t="n">
        <f aca="false">E122/SUM($E:$E)</f>
        <v>0.00126644997214221</v>
      </c>
      <c r="J122" s="8" t="n">
        <f aca="false">IF(C122=C123,0,IF(C122=C121,E122+K121,E122))</f>
        <v>1281</v>
      </c>
      <c r="K122" s="8" t="n">
        <f aca="false">E122</f>
        <v>616</v>
      </c>
      <c r="L122" s="9" t="n">
        <f aca="false">J122/SUM($J:$J)</f>
        <v>0.00305311854251128</v>
      </c>
      <c r="M122" s="1" t="n">
        <f aca="false">IF(C122=C121,0,IF(C122=C123,1+N123,1))</f>
        <v>0</v>
      </c>
      <c r="N122" s="1" t="n">
        <f aca="false">IF(C122=C121,1+N123,0)</f>
        <v>1</v>
      </c>
      <c r="O122" s="1" t="n">
        <f aca="false">IF(B122=B121,0,IF(B122=B123,1+P123,1))</f>
        <v>0</v>
      </c>
      <c r="P122" s="1" t="n">
        <f aca="false">IF(B122=B121,1+P123,0)</f>
        <v>69</v>
      </c>
    </row>
    <row r="123" customFormat="false" ht="15.75" hidden="false" customHeight="false" outlineLevel="0" collapsed="false">
      <c r="A123" s="7" t="n">
        <v>3</v>
      </c>
      <c r="B123" s="1" t="n">
        <f aca="false">BoM!A17</f>
        <v>0</v>
      </c>
      <c r="C123" s="1" t="n">
        <f aca="false">BoM!B17</f>
        <v>9</v>
      </c>
      <c r="D123" s="1" t="str">
        <f aca="false">BoM!C17</f>
        <v>Wax</v>
      </c>
      <c r="E123" s="8" t="n">
        <f aca="false">BoM!D17</f>
        <v>3265</v>
      </c>
      <c r="F123" s="1" t="n">
        <f aca="false">BoM!E17</f>
        <v>16</v>
      </c>
      <c r="G123" s="1" t="n">
        <f aca="false">BoM!F17</f>
        <v>1</v>
      </c>
      <c r="H123" s="9" t="n">
        <f aca="false">G123/SUM($G:$G)</f>
        <v>0.00354609929078014</v>
      </c>
      <c r="I123" s="9" t="n">
        <f aca="false">E123/SUM($E:$E)</f>
        <v>0.00671259603740962</v>
      </c>
      <c r="J123" s="8" t="n">
        <f aca="false">IF(C123=C124,0,IF(C123=C122,E123+K122,E123))</f>
        <v>3265</v>
      </c>
      <c r="K123" s="8" t="n">
        <f aca="false">E123</f>
        <v>3265</v>
      </c>
      <c r="L123" s="9" t="n">
        <f aca="false">J123/SUM($J:$J)</f>
        <v>0.00778175803380119</v>
      </c>
      <c r="M123" s="1" t="n">
        <f aca="false">IF(C123=C122,0,IF(C123=C124,1+N124,1))</f>
        <v>1</v>
      </c>
      <c r="N123" s="1" t="n">
        <f aca="false">IF(C123=C122,1+N124,0)</f>
        <v>0</v>
      </c>
      <c r="O123" s="1" t="n">
        <f aca="false">IF(B123=B122,0,IF(B123=B124,1+P124,1))</f>
        <v>0</v>
      </c>
      <c r="P123" s="1" t="n">
        <f aca="false">IF(B123=B122,1+P124,0)</f>
        <v>68</v>
      </c>
    </row>
    <row r="124" customFormat="false" ht="15.75" hidden="false" customHeight="false" outlineLevel="0" collapsed="false">
      <c r="A124" s="7" t="n">
        <v>3</v>
      </c>
      <c r="B124" s="1" t="n">
        <f aca="false">BoM!A18</f>
        <v>0</v>
      </c>
      <c r="C124" s="1" t="n">
        <f aca="false">BoM!B18</f>
        <v>10</v>
      </c>
      <c r="D124" s="1" t="str">
        <f aca="false">BoM!C18</f>
        <v>Wax</v>
      </c>
      <c r="E124" s="8" t="n">
        <f aca="false">BoM!D18</f>
        <v>2393</v>
      </c>
      <c r="F124" s="1" t="n">
        <f aca="false">BoM!E18</f>
        <v>17</v>
      </c>
      <c r="G124" s="1" t="n">
        <f aca="false">BoM!F18</f>
        <v>1</v>
      </c>
      <c r="H124" s="9" t="n">
        <f aca="false">G124/SUM($G:$G)</f>
        <v>0.00354609929078014</v>
      </c>
      <c r="I124" s="9" t="n">
        <f aca="false">E124/SUM($E:$E)</f>
        <v>0.00491982919372778</v>
      </c>
      <c r="J124" s="8" t="n">
        <f aca="false">IF(C124=C125,0,IF(C124=C123,E124+K123,E124))</f>
        <v>0</v>
      </c>
      <c r="K124" s="8" t="n">
        <f aca="false">E124</f>
        <v>2393</v>
      </c>
      <c r="L124" s="9" t="n">
        <f aca="false">J124/SUM($J:$J)</f>
        <v>0</v>
      </c>
      <c r="M124" s="1" t="n">
        <f aca="false">IF(C124=C123,0,IF(C124=C125,1+N125,1))</f>
        <v>2</v>
      </c>
      <c r="N124" s="1" t="n">
        <f aca="false">IF(C124=C123,1+N125,0)</f>
        <v>0</v>
      </c>
      <c r="O124" s="1" t="n">
        <f aca="false">IF(B124=B123,0,IF(B124=B125,1+P125,1))</f>
        <v>0</v>
      </c>
      <c r="P124" s="1" t="n">
        <f aca="false">IF(B124=B123,1+P125,0)</f>
        <v>67</v>
      </c>
    </row>
    <row r="125" customFormat="false" ht="15.75" hidden="false" customHeight="false" outlineLevel="0" collapsed="false">
      <c r="A125" s="7" t="n">
        <v>3</v>
      </c>
      <c r="B125" s="1" t="n">
        <f aca="false">BoM!A19</f>
        <v>0</v>
      </c>
      <c r="C125" s="1" t="n">
        <f aca="false">BoM!B19</f>
        <v>10</v>
      </c>
      <c r="D125" s="1" t="str">
        <f aca="false">BoM!C19</f>
        <v>Wayne</v>
      </c>
      <c r="E125" s="8" t="n">
        <f aca="false">BoM!D19</f>
        <v>1659</v>
      </c>
      <c r="F125" s="1" t="n">
        <f aca="false">BoM!E19</f>
        <v>18</v>
      </c>
      <c r="G125" s="1" t="n">
        <f aca="false">BoM!F19</f>
        <v>1</v>
      </c>
      <c r="H125" s="9" t="n">
        <f aca="false">G125/SUM($G:$G)</f>
        <v>0.00354609929078014</v>
      </c>
      <c r="I125" s="9" t="n">
        <f aca="false">E125/SUM($E:$E)</f>
        <v>0.00341078003861028</v>
      </c>
      <c r="J125" s="8" t="n">
        <f aca="false">IF(C125=C126,0,IF(C125=C124,E125+K124,E125))</f>
        <v>4052</v>
      </c>
      <c r="K125" s="8" t="n">
        <f aca="false">E125</f>
        <v>1659</v>
      </c>
      <c r="L125" s="9" t="n">
        <f aca="false">J125/SUM($J:$J)</f>
        <v>0.00965748347717073</v>
      </c>
      <c r="M125" s="1" t="n">
        <f aca="false">IF(C125=C124,0,IF(C125=C126,1+N126,1))</f>
        <v>0</v>
      </c>
      <c r="N125" s="1" t="n">
        <f aca="false">IF(C125=C124,1+N126,0)</f>
        <v>1</v>
      </c>
      <c r="O125" s="1" t="n">
        <f aca="false">IF(B125=B124,0,IF(B125=B126,1+P126,1))</f>
        <v>0</v>
      </c>
      <c r="P125" s="1" t="n">
        <f aca="false">IF(B125=B124,1+P126,0)</f>
        <v>66</v>
      </c>
    </row>
    <row r="126" customFormat="false" ht="15.75" hidden="false" customHeight="false" outlineLevel="0" collapsed="false">
      <c r="A126" s="7" t="n">
        <v>3</v>
      </c>
      <c r="B126" s="1" t="n">
        <f aca="false">BoM!A20</f>
        <v>0</v>
      </c>
      <c r="C126" s="1" t="n">
        <f aca="false">BoM!B20</f>
        <v>11</v>
      </c>
      <c r="D126" s="1" t="str">
        <f aca="false">BoM!C20</f>
        <v>Wax</v>
      </c>
      <c r="E126" s="8" t="n">
        <f aca="false">BoM!D20</f>
        <v>1696</v>
      </c>
      <c r="F126" s="1" t="n">
        <f aca="false">BoM!E20</f>
        <v>19</v>
      </c>
      <c r="G126" s="1" t="n">
        <f aca="false">BoM!F20</f>
        <v>1</v>
      </c>
      <c r="H126" s="9" t="n">
        <f aca="false">G126/SUM($G:$G)</f>
        <v>0.00354609929078014</v>
      </c>
      <c r="I126" s="9" t="n">
        <f aca="false">E126/SUM($E:$E)</f>
        <v>0.00348684927394999</v>
      </c>
      <c r="J126" s="8" t="n">
        <f aca="false">IF(C126=C127,0,IF(C126=C125,E126+K125,E126))</f>
        <v>0</v>
      </c>
      <c r="K126" s="8" t="n">
        <f aca="false">E126</f>
        <v>1696</v>
      </c>
      <c r="L126" s="9" t="n">
        <f aca="false">J126/SUM($J:$J)</f>
        <v>0</v>
      </c>
      <c r="M126" s="1" t="n">
        <f aca="false">IF(C126=C125,0,IF(C126=C127,1+N127,1))</f>
        <v>2</v>
      </c>
      <c r="N126" s="1" t="n">
        <f aca="false">IF(C126=C125,1+N127,0)</f>
        <v>0</v>
      </c>
      <c r="O126" s="1" t="n">
        <f aca="false">IF(B126=B125,0,IF(B126=B127,1+P127,1))</f>
        <v>0</v>
      </c>
      <c r="P126" s="1" t="n">
        <f aca="false">IF(B126=B125,1+P127,0)</f>
        <v>65</v>
      </c>
    </row>
    <row r="127" customFormat="false" ht="15.75" hidden="false" customHeight="false" outlineLevel="0" collapsed="false">
      <c r="A127" s="7" t="n">
        <v>3</v>
      </c>
      <c r="B127" s="1" t="n">
        <f aca="false">BoM!A21</f>
        <v>0</v>
      </c>
      <c r="C127" s="1" t="n">
        <f aca="false">BoM!B21</f>
        <v>11</v>
      </c>
      <c r="D127" s="1" t="str">
        <f aca="false">BoM!C21</f>
        <v>Wayne</v>
      </c>
      <c r="E127" s="8" t="n">
        <f aca="false">BoM!D21</f>
        <v>1892</v>
      </c>
      <c r="F127" s="1" t="n">
        <f aca="false">BoM!E21</f>
        <v>20</v>
      </c>
      <c r="G127" s="1" t="n">
        <f aca="false">BoM!F21</f>
        <v>1</v>
      </c>
      <c r="H127" s="9" t="n">
        <f aca="false">G127/SUM($G:$G)</f>
        <v>0.00354609929078014</v>
      </c>
      <c r="I127" s="9" t="n">
        <f aca="false">E127/SUM($E:$E)</f>
        <v>0.00388981062872251</v>
      </c>
      <c r="J127" s="8" t="n">
        <f aca="false">IF(C127=C128,0,IF(C127=C126,E127+K126,E127))</f>
        <v>3588</v>
      </c>
      <c r="K127" s="8" t="n">
        <f aca="false">E127</f>
        <v>1892</v>
      </c>
      <c r="L127" s="9" t="n">
        <f aca="false">J127/SUM($J:$J)</f>
        <v>0.00855159198324002</v>
      </c>
      <c r="M127" s="1" t="n">
        <f aca="false">IF(C127=C126,0,IF(C127=C128,1+N128,1))</f>
        <v>0</v>
      </c>
      <c r="N127" s="1" t="n">
        <f aca="false">IF(C127=C126,1+N128,0)</f>
        <v>1</v>
      </c>
      <c r="O127" s="1" t="n">
        <f aca="false">IF(B127=B126,0,IF(B127=B128,1+P128,1))</f>
        <v>0</v>
      </c>
      <c r="P127" s="1" t="n">
        <f aca="false">IF(B127=B126,1+P128,0)</f>
        <v>64</v>
      </c>
    </row>
    <row r="128" customFormat="false" ht="15.75" hidden="false" customHeight="false" outlineLevel="0" collapsed="false">
      <c r="A128" s="7" t="n">
        <v>3</v>
      </c>
      <c r="B128" s="1" t="n">
        <f aca="false">BoM!A22</f>
        <v>0</v>
      </c>
      <c r="C128" s="1" t="n">
        <f aca="false">BoM!B22</f>
        <v>12</v>
      </c>
      <c r="D128" s="1" t="str">
        <f aca="false">BoM!C22</f>
        <v>Wax</v>
      </c>
      <c r="E128" s="8" t="n">
        <f aca="false">BoM!D22</f>
        <v>4002</v>
      </c>
      <c r="F128" s="1" t="n">
        <f aca="false">BoM!E22</f>
        <v>21</v>
      </c>
      <c r="G128" s="1" t="n">
        <f aca="false">BoM!F22</f>
        <v>1</v>
      </c>
      <c r="H128" s="9" t="n">
        <f aca="false">G128/SUM($G:$G)</f>
        <v>0.00354609929078014</v>
      </c>
      <c r="I128" s="9" t="n">
        <f aca="false">E128/SUM($E:$E)</f>
        <v>0.00822781296836548</v>
      </c>
      <c r="J128" s="8" t="n">
        <f aca="false">IF(C128=C129,0,IF(C128=C127,E128+K127,E128))</f>
        <v>0</v>
      </c>
      <c r="K128" s="8" t="n">
        <f aca="false">E128</f>
        <v>4002</v>
      </c>
      <c r="L128" s="9" t="n">
        <f aca="false">J128/SUM($J:$J)</f>
        <v>0</v>
      </c>
      <c r="M128" s="1" t="n">
        <f aca="false">IF(C128=C127,0,IF(C128=C129,1+N129,1))</f>
        <v>2</v>
      </c>
      <c r="N128" s="1" t="n">
        <f aca="false">IF(C128=C127,1+N129,0)</f>
        <v>0</v>
      </c>
      <c r="O128" s="1" t="n">
        <f aca="false">IF(B128=B127,0,IF(B128=B129,1+P129,1))</f>
        <v>0</v>
      </c>
      <c r="P128" s="1" t="n">
        <f aca="false">IF(B128=B127,1+P129,0)</f>
        <v>63</v>
      </c>
    </row>
    <row r="129" customFormat="false" ht="15.75" hidden="false" customHeight="false" outlineLevel="0" collapsed="false">
      <c r="A129" s="7" t="n">
        <v>3</v>
      </c>
      <c r="B129" s="1" t="n">
        <f aca="false">BoM!A23</f>
        <v>0</v>
      </c>
      <c r="C129" s="1" t="n">
        <f aca="false">BoM!B23</f>
        <v>12</v>
      </c>
      <c r="D129" s="1" t="str">
        <f aca="false">BoM!C23</f>
        <v>Marasi</v>
      </c>
      <c r="E129" s="8" t="n">
        <f aca="false">BoM!D23</f>
        <v>2670</v>
      </c>
      <c r="F129" s="1" t="n">
        <f aca="false">BoM!E23</f>
        <v>22</v>
      </c>
      <c r="G129" s="1" t="n">
        <f aca="false">BoM!F23</f>
        <v>1</v>
      </c>
      <c r="H129" s="9" t="n">
        <f aca="false">G129/SUM($G:$G)</f>
        <v>0.00354609929078014</v>
      </c>
      <c r="I129" s="9" t="n">
        <f aca="false">E129/SUM($E:$E)</f>
        <v>0.00548932049613589</v>
      </c>
      <c r="J129" s="8" t="n">
        <f aca="false">IF(C129=C130,0,IF(C129=C128,E129+K128,E129))</f>
        <v>6672</v>
      </c>
      <c r="K129" s="8" t="n">
        <f aca="false">E129</f>
        <v>2670</v>
      </c>
      <c r="L129" s="9" t="n">
        <f aca="false">J129/SUM($J:$J)</f>
        <v>0.0159019569989346</v>
      </c>
      <c r="M129" s="1" t="n">
        <f aca="false">IF(C129=C128,0,IF(C129=C130,1+N130,1))</f>
        <v>0</v>
      </c>
      <c r="N129" s="1" t="n">
        <f aca="false">IF(C129=C128,1+N130,0)</f>
        <v>1</v>
      </c>
      <c r="O129" s="1" t="n">
        <f aca="false">IF(B129=B128,0,IF(B129=B130,1+P130,1))</f>
        <v>0</v>
      </c>
      <c r="P129" s="1" t="n">
        <f aca="false">IF(B129=B128,1+P130,0)</f>
        <v>62</v>
      </c>
    </row>
    <row r="130" customFormat="false" ht="15.75" hidden="false" customHeight="false" outlineLevel="0" collapsed="false">
      <c r="A130" s="7" t="n">
        <v>3</v>
      </c>
      <c r="B130" s="1" t="n">
        <f aca="false">BoM!A24</f>
        <v>0</v>
      </c>
      <c r="C130" s="1" t="n">
        <f aca="false">BoM!B24</f>
        <v>13</v>
      </c>
      <c r="D130" s="1" t="str">
        <f aca="false">BoM!C24</f>
        <v>Wax</v>
      </c>
      <c r="E130" s="8" t="n">
        <f aca="false">BoM!D24</f>
        <v>2350</v>
      </c>
      <c r="F130" s="1" t="n">
        <f aca="false">BoM!E24</f>
        <v>23</v>
      </c>
      <c r="G130" s="1" t="n">
        <f aca="false">BoM!F24</f>
        <v>1</v>
      </c>
      <c r="H130" s="9" t="n">
        <f aca="false">G130/SUM($G:$G)</f>
        <v>0.00354609929078014</v>
      </c>
      <c r="I130" s="9" t="n">
        <f aca="false">E130/SUM($E:$E)</f>
        <v>0.00483142440671136</v>
      </c>
      <c r="J130" s="8" t="n">
        <f aca="false">IF(C130=C131,0,IF(C130=C129,E130+K129,E130))</f>
        <v>0</v>
      </c>
      <c r="K130" s="8" t="n">
        <f aca="false">E130</f>
        <v>2350</v>
      </c>
      <c r="L130" s="9" t="n">
        <f aca="false">J130/SUM($J:$J)</f>
        <v>0</v>
      </c>
      <c r="M130" s="1" t="n">
        <f aca="false">IF(C130=C129,0,IF(C130=C131,1+N131,1))</f>
        <v>2</v>
      </c>
      <c r="N130" s="1" t="n">
        <f aca="false">IF(C130=C129,1+N131,0)</f>
        <v>0</v>
      </c>
      <c r="O130" s="1" t="n">
        <f aca="false">IF(B130=B129,0,IF(B130=B131,1+P131,1))</f>
        <v>0</v>
      </c>
      <c r="P130" s="1" t="n">
        <f aca="false">IF(B130=B129,1+P131,0)</f>
        <v>61</v>
      </c>
    </row>
    <row r="131" customFormat="false" ht="15.75" hidden="false" customHeight="false" outlineLevel="0" collapsed="false">
      <c r="A131" s="7" t="n">
        <v>3</v>
      </c>
      <c r="B131" s="1" t="n">
        <f aca="false">BoM!A25</f>
        <v>0</v>
      </c>
      <c r="C131" s="1" t="n">
        <f aca="false">BoM!B25</f>
        <v>13</v>
      </c>
      <c r="D131" s="1" t="str">
        <f aca="false">BoM!C25</f>
        <v>Marasi</v>
      </c>
      <c r="E131" s="8" t="n">
        <f aca="false">BoM!D25</f>
        <v>751</v>
      </c>
      <c r="F131" s="1" t="n">
        <f aca="false">BoM!E25</f>
        <v>24</v>
      </c>
      <c r="G131" s="1" t="n">
        <f aca="false">BoM!F25</f>
        <v>1</v>
      </c>
      <c r="H131" s="9" t="n">
        <f aca="false">G131/SUM($G:$G)</f>
        <v>0.00354609929078014</v>
      </c>
      <c r="I131" s="9" t="n">
        <f aca="false">E131/SUM($E:$E)</f>
        <v>0.00154399988486818</v>
      </c>
      <c r="J131" s="8" t="n">
        <f aca="false">IF(C131=C132,0,IF(C131=C130,E131+K130,E131))</f>
        <v>3101</v>
      </c>
      <c r="K131" s="8" t="n">
        <f aca="false">E131</f>
        <v>751</v>
      </c>
      <c r="L131" s="9" t="n">
        <f aca="false">J131/SUM($J:$J)</f>
        <v>0.00739088259198086</v>
      </c>
      <c r="M131" s="1" t="n">
        <f aca="false">IF(C131=C130,0,IF(C131=C132,1+N132,1))</f>
        <v>0</v>
      </c>
      <c r="N131" s="1" t="n">
        <f aca="false">IF(C131=C130,1+N132,0)</f>
        <v>1</v>
      </c>
      <c r="O131" s="1" t="n">
        <f aca="false">IF(B131=B130,0,IF(B131=B132,1+P132,1))</f>
        <v>0</v>
      </c>
      <c r="P131" s="1" t="n">
        <f aca="false">IF(B131=B130,1+P132,0)</f>
        <v>60</v>
      </c>
    </row>
    <row r="132" customFormat="false" ht="15.75" hidden="false" customHeight="false" outlineLevel="0" collapsed="false">
      <c r="A132" s="7" t="n">
        <v>3</v>
      </c>
      <c r="B132" s="1" t="n">
        <f aca="false">BoM!A26</f>
        <v>0</v>
      </c>
      <c r="C132" s="1" t="n">
        <f aca="false">BoM!B26</f>
        <v>14</v>
      </c>
      <c r="D132" s="1" t="str">
        <f aca="false">BoM!C26</f>
        <v>Marasi</v>
      </c>
      <c r="E132" s="8" t="n">
        <f aca="false">BoM!D26</f>
        <v>1224</v>
      </c>
      <c r="F132" s="1" t="n">
        <f aca="false">BoM!E26</f>
        <v>25</v>
      </c>
      <c r="G132" s="1" t="n">
        <f aca="false">BoM!F26</f>
        <v>1</v>
      </c>
      <c r="H132" s="9" t="n">
        <f aca="false">G132/SUM($G:$G)</f>
        <v>0.00354609929078014</v>
      </c>
      <c r="I132" s="9" t="n">
        <f aca="false">E132/SUM($E:$E)</f>
        <v>0.00251645254204881</v>
      </c>
      <c r="J132" s="8" t="n">
        <f aca="false">IF(C132=C133,0,IF(C132=C131,E132+K131,E132))</f>
        <v>0</v>
      </c>
      <c r="K132" s="8" t="n">
        <f aca="false">E132</f>
        <v>1224</v>
      </c>
      <c r="L132" s="9" t="n">
        <f aca="false">J132/SUM($J:$J)</f>
        <v>0</v>
      </c>
      <c r="M132" s="1" t="n">
        <f aca="false">IF(C132=C131,0,IF(C132=C133,1+N133,1))</f>
        <v>3</v>
      </c>
      <c r="N132" s="1" t="n">
        <f aca="false">IF(C132=C131,1+N133,0)</f>
        <v>0</v>
      </c>
      <c r="O132" s="1" t="n">
        <f aca="false">IF(B132=B131,0,IF(B132=B133,1+P133,1))</f>
        <v>0</v>
      </c>
      <c r="P132" s="1" t="n">
        <f aca="false">IF(B132=B131,1+P133,0)</f>
        <v>59</v>
      </c>
    </row>
    <row r="133" customFormat="false" ht="15.75" hidden="false" customHeight="false" outlineLevel="0" collapsed="false">
      <c r="A133" s="7" t="n">
        <v>3</v>
      </c>
      <c r="B133" s="1" t="n">
        <f aca="false">BoM!A27</f>
        <v>0</v>
      </c>
      <c r="C133" s="1" t="n">
        <f aca="false">BoM!B27</f>
        <v>14</v>
      </c>
      <c r="D133" s="1" t="str">
        <f aca="false">BoM!C27</f>
        <v>Wax</v>
      </c>
      <c r="E133" s="8" t="n">
        <f aca="false">BoM!D27</f>
        <v>1517</v>
      </c>
      <c r="F133" s="1" t="n">
        <f aca="false">BoM!E27</f>
        <v>26</v>
      </c>
      <c r="G133" s="1" t="n">
        <f aca="false">BoM!F27</f>
        <v>1</v>
      </c>
      <c r="H133" s="9" t="n">
        <f aca="false">G133/SUM($G:$G)</f>
        <v>0.00354609929078014</v>
      </c>
      <c r="I133" s="9" t="n">
        <f aca="false">E133/SUM($E:$E)</f>
        <v>0.00311883864892814</v>
      </c>
      <c r="J133" s="8" t="n">
        <f aca="false">IF(C133=C134,0,IF(C133=C132,E133+K132,E133))</f>
        <v>0</v>
      </c>
      <c r="K133" s="8" t="n">
        <f aca="false">E133</f>
        <v>1517</v>
      </c>
      <c r="L133" s="9" t="n">
        <f aca="false">J133/SUM($J:$J)</f>
        <v>0</v>
      </c>
      <c r="M133" s="1" t="n">
        <f aca="false">IF(C133=C132,0,IF(C133=C134,1+N134,1))</f>
        <v>0</v>
      </c>
      <c r="N133" s="1" t="n">
        <f aca="false">IF(C133=C132,1+N134,0)</f>
        <v>2</v>
      </c>
      <c r="O133" s="1" t="n">
        <f aca="false">IF(B133=B132,0,IF(B133=B134,1+P134,1))</f>
        <v>0</v>
      </c>
      <c r="P133" s="1" t="n">
        <f aca="false">IF(B133=B132,1+P134,0)</f>
        <v>58</v>
      </c>
    </row>
    <row r="134" customFormat="false" ht="15.75" hidden="false" customHeight="false" outlineLevel="0" collapsed="false">
      <c r="A134" s="7" t="n">
        <v>3</v>
      </c>
      <c r="B134" s="1" t="n">
        <f aca="false">BoM!A28</f>
        <v>0</v>
      </c>
      <c r="C134" s="1" t="n">
        <f aca="false">BoM!B28</f>
        <v>14</v>
      </c>
      <c r="D134" s="1" t="str">
        <f aca="false">BoM!C28</f>
        <v>Marasi</v>
      </c>
      <c r="E134" s="8" t="n">
        <f aca="false">BoM!D28</f>
        <v>548</v>
      </c>
      <c r="F134" s="1" t="n">
        <f aca="false">BoM!E28</f>
        <v>27</v>
      </c>
      <c r="G134" s="1" t="n">
        <f aca="false">BoM!F28</f>
        <v>1</v>
      </c>
      <c r="H134" s="9" t="n">
        <f aca="false">G134/SUM($G:$G)</f>
        <v>0.00354609929078014</v>
      </c>
      <c r="I134" s="9" t="n">
        <f aca="false">E134/SUM($E:$E)</f>
        <v>0.0011266470531395</v>
      </c>
      <c r="J134" s="8" t="n">
        <f aca="false">IF(C134=C135,0,IF(C134=C133,E134+K133,E134))</f>
        <v>2065</v>
      </c>
      <c r="K134" s="8" t="n">
        <f aca="false">E134</f>
        <v>548</v>
      </c>
      <c r="L134" s="9" t="n">
        <f aca="false">J134/SUM($J:$J)</f>
        <v>0.00492169382535971</v>
      </c>
      <c r="M134" s="1" t="n">
        <f aca="false">IF(C134=C133,0,IF(C134=C135,1+N135,1))</f>
        <v>0</v>
      </c>
      <c r="N134" s="1" t="n">
        <f aca="false">IF(C134=C133,1+N135,0)</f>
        <v>1</v>
      </c>
      <c r="O134" s="1" t="n">
        <f aca="false">IF(B134=B133,0,IF(B134=B135,1+P135,1))</f>
        <v>0</v>
      </c>
      <c r="P134" s="1" t="n">
        <f aca="false">IF(B134=B133,1+P135,0)</f>
        <v>57</v>
      </c>
    </row>
    <row r="135" customFormat="false" ht="15.75" hidden="false" customHeight="false" outlineLevel="0" collapsed="false">
      <c r="A135" s="7" t="n">
        <v>3</v>
      </c>
      <c r="B135" s="1" t="n">
        <f aca="false">BoM!A29</f>
        <v>0</v>
      </c>
      <c r="C135" s="1" t="n">
        <f aca="false">BoM!B29</f>
        <v>15</v>
      </c>
      <c r="D135" s="1" t="str">
        <f aca="false">BoM!C29</f>
        <v>Templeton</v>
      </c>
      <c r="E135" s="8" t="n">
        <f aca="false">BoM!D29</f>
        <v>826</v>
      </c>
      <c r="F135" s="1" t="n">
        <f aca="false">BoM!E29</f>
        <v>28</v>
      </c>
      <c r="G135" s="1" t="n">
        <f aca="false">BoM!F29</f>
        <v>1</v>
      </c>
      <c r="H135" s="9" t="n">
        <f aca="false">G135/SUM($G:$G)</f>
        <v>0.00354609929078014</v>
      </c>
      <c r="I135" s="9" t="n">
        <f aca="false">E135/SUM($E:$E)</f>
        <v>0.00169819428082706</v>
      </c>
      <c r="J135" s="8" t="n">
        <f aca="false">IF(C135=C136,0,IF(C135=C134,E135+K134,E135))</f>
        <v>0</v>
      </c>
      <c r="K135" s="8" t="n">
        <f aca="false">E135</f>
        <v>826</v>
      </c>
      <c r="L135" s="9" t="n">
        <f aca="false">J135/SUM($J:$J)</f>
        <v>0</v>
      </c>
      <c r="M135" s="1" t="n">
        <f aca="false">IF(C135=C134,0,IF(C135=C136,1+N136,1))</f>
        <v>3</v>
      </c>
      <c r="N135" s="1" t="n">
        <f aca="false">IF(C135=C134,1+N136,0)</f>
        <v>0</v>
      </c>
      <c r="O135" s="1" t="n">
        <f aca="false">IF(B135=B134,0,IF(B135=B136,1+P136,1))</f>
        <v>0</v>
      </c>
      <c r="P135" s="1" t="n">
        <f aca="false">IF(B135=B134,1+P136,0)</f>
        <v>56</v>
      </c>
    </row>
    <row r="136" customFormat="false" ht="15.75" hidden="false" customHeight="false" outlineLevel="0" collapsed="false">
      <c r="A136" s="7" t="n">
        <v>3</v>
      </c>
      <c r="B136" s="1" t="n">
        <f aca="false">BoM!A30</f>
        <v>0</v>
      </c>
      <c r="C136" s="1" t="n">
        <f aca="false">BoM!B30</f>
        <v>15</v>
      </c>
      <c r="D136" s="1" t="str">
        <f aca="false">BoM!C30</f>
        <v>Wayne</v>
      </c>
      <c r="E136" s="8" t="n">
        <f aca="false">BoM!D30</f>
        <v>524</v>
      </c>
      <c r="F136" s="1" t="n">
        <f aca="false">BoM!E30</f>
        <v>29</v>
      </c>
      <c r="G136" s="1" t="n">
        <f aca="false">BoM!F30</f>
        <v>1</v>
      </c>
      <c r="H136" s="9" t="n">
        <f aca="false">G136/SUM($G:$G)</f>
        <v>0.00354609929078014</v>
      </c>
      <c r="I136" s="9" t="n">
        <f aca="false">E136/SUM($E:$E)</f>
        <v>0.00107730484643266</v>
      </c>
      <c r="J136" s="8" t="n">
        <f aca="false">IF(C136=C137,0,IF(C136=C135,E136+K135,E136))</f>
        <v>0</v>
      </c>
      <c r="K136" s="8" t="n">
        <f aca="false">E136</f>
        <v>524</v>
      </c>
      <c r="L136" s="9" t="n">
        <f aca="false">J136/SUM($J:$J)</f>
        <v>0</v>
      </c>
      <c r="M136" s="1" t="n">
        <f aca="false">IF(C136=C135,0,IF(C136=C137,1+N137,1))</f>
        <v>0</v>
      </c>
      <c r="N136" s="1" t="n">
        <f aca="false">IF(C136=C135,1+N137,0)</f>
        <v>2</v>
      </c>
      <c r="O136" s="1" t="n">
        <f aca="false">IF(B136=B135,0,IF(B136=B137,1+P137,1))</f>
        <v>0</v>
      </c>
      <c r="P136" s="1" t="n">
        <f aca="false">IF(B136=B135,1+P137,0)</f>
        <v>55</v>
      </c>
    </row>
    <row r="137" customFormat="false" ht="15.75" hidden="false" customHeight="false" outlineLevel="0" collapsed="false">
      <c r="A137" s="7" t="n">
        <v>3</v>
      </c>
      <c r="B137" s="1" t="n">
        <f aca="false">BoM!A31</f>
        <v>0</v>
      </c>
      <c r="C137" s="1" t="n">
        <f aca="false">BoM!B31</f>
        <v>15</v>
      </c>
      <c r="D137" s="1" t="str">
        <f aca="false">BoM!C31</f>
        <v>Wax</v>
      </c>
      <c r="E137" s="8" t="n">
        <f aca="false">BoM!D31</f>
        <v>1388</v>
      </c>
      <c r="F137" s="1" t="n">
        <f aca="false">BoM!E31</f>
        <v>30</v>
      </c>
      <c r="G137" s="1" t="n">
        <f aca="false">BoM!F31</f>
        <v>1</v>
      </c>
      <c r="H137" s="9" t="n">
        <f aca="false">G137/SUM($G:$G)</f>
        <v>0.00354609929078014</v>
      </c>
      <c r="I137" s="9" t="n">
        <f aca="false">E137/SUM($E:$E)</f>
        <v>0.00285362428787888</v>
      </c>
      <c r="J137" s="8" t="n">
        <f aca="false">IF(C137=C138,0,IF(C137=C136,E137+K136,E137))</f>
        <v>1912</v>
      </c>
      <c r="K137" s="8" t="n">
        <f aca="false">E137</f>
        <v>1388</v>
      </c>
      <c r="L137" s="9" t="n">
        <f aca="false">J137/SUM($J:$J)</f>
        <v>0.00455703563878342</v>
      </c>
      <c r="M137" s="1" t="n">
        <f aca="false">IF(C137=C136,0,IF(C137=C138,1+N138,1))</f>
        <v>0</v>
      </c>
      <c r="N137" s="1" t="n">
        <f aca="false">IF(C137=C136,1+N138,0)</f>
        <v>1</v>
      </c>
      <c r="O137" s="1" t="n">
        <f aca="false">IF(B137=B136,0,IF(B137=B138,1+P138,1))</f>
        <v>0</v>
      </c>
      <c r="P137" s="1" t="n">
        <f aca="false">IF(B137=B136,1+P138,0)</f>
        <v>54</v>
      </c>
    </row>
    <row r="138" customFormat="false" ht="15.75" hidden="false" customHeight="false" outlineLevel="0" collapsed="false">
      <c r="A138" s="7" t="n">
        <v>3</v>
      </c>
      <c r="B138" s="1" t="n">
        <f aca="false">BoM!A32</f>
        <v>0</v>
      </c>
      <c r="C138" s="1" t="n">
        <f aca="false">BoM!B32</f>
        <v>16</v>
      </c>
      <c r="D138" s="1" t="str">
        <f aca="false">BoM!C32</f>
        <v>Wax</v>
      </c>
      <c r="E138" s="8" t="n">
        <f aca="false">BoM!D32</f>
        <v>2614</v>
      </c>
      <c r="F138" s="1" t="n">
        <f aca="false">BoM!E32</f>
        <v>31</v>
      </c>
      <c r="G138" s="1" t="n">
        <f aca="false">BoM!F32</f>
        <v>1</v>
      </c>
      <c r="H138" s="9" t="n">
        <f aca="false">G138/SUM($G:$G)</f>
        <v>0.00354609929078014</v>
      </c>
      <c r="I138" s="9" t="n">
        <f aca="false">E138/SUM($E:$E)</f>
        <v>0.0053741886804866</v>
      </c>
      <c r="J138" s="8" t="n">
        <f aca="false">IF(C138=C139,0,IF(C138=C137,E138+K137,E138))</f>
        <v>0</v>
      </c>
      <c r="K138" s="8" t="n">
        <f aca="false">E138</f>
        <v>2614</v>
      </c>
      <c r="L138" s="9" t="n">
        <f aca="false">J138/SUM($J:$J)</f>
        <v>0</v>
      </c>
      <c r="M138" s="1" t="n">
        <f aca="false">IF(C138=C137,0,IF(C138=C139,1+N139,1))</f>
        <v>3</v>
      </c>
      <c r="N138" s="1" t="n">
        <f aca="false">IF(C138=C137,1+N139,0)</f>
        <v>0</v>
      </c>
      <c r="O138" s="1" t="n">
        <f aca="false">IF(B138=B137,0,IF(B138=B139,1+P139,1))</f>
        <v>0</v>
      </c>
      <c r="P138" s="1" t="n">
        <f aca="false">IF(B138=B137,1+P139,0)</f>
        <v>53</v>
      </c>
    </row>
    <row r="139" customFormat="false" ht="15.75" hidden="false" customHeight="false" outlineLevel="0" collapsed="false">
      <c r="A139" s="7" t="n">
        <v>3</v>
      </c>
      <c r="B139" s="1" t="n">
        <f aca="false">BoM!A33</f>
        <v>0</v>
      </c>
      <c r="C139" s="1" t="n">
        <f aca="false">BoM!B33</f>
        <v>16</v>
      </c>
      <c r="D139" s="1" t="str">
        <f aca="false">BoM!C33</f>
        <v>Wayne</v>
      </c>
      <c r="E139" s="8" t="n">
        <f aca="false">BoM!D33</f>
        <v>687</v>
      </c>
      <c r="F139" s="1" t="n">
        <f aca="false">BoM!E33</f>
        <v>32</v>
      </c>
      <c r="G139" s="1" t="n">
        <f aca="false">BoM!F33</f>
        <v>1</v>
      </c>
      <c r="H139" s="9" t="n">
        <f aca="false">G139/SUM($G:$G)</f>
        <v>0.00354609929078014</v>
      </c>
      <c r="I139" s="9" t="n">
        <f aca="false">E139/SUM($E:$E)</f>
        <v>0.00141242066698328</v>
      </c>
      <c r="J139" s="8" t="n">
        <f aca="false">IF(C139=C140,0,IF(C139=C138,E139+K138,E139))</f>
        <v>0</v>
      </c>
      <c r="K139" s="8" t="n">
        <f aca="false">E139</f>
        <v>687</v>
      </c>
      <c r="L139" s="9" t="n">
        <f aca="false">J139/SUM($J:$J)</f>
        <v>0</v>
      </c>
      <c r="M139" s="1" t="n">
        <f aca="false">IF(C139=C138,0,IF(C139=C140,1+N140,1))</f>
        <v>0</v>
      </c>
      <c r="N139" s="1" t="n">
        <f aca="false">IF(C139=C138,1+N140,0)</f>
        <v>2</v>
      </c>
      <c r="O139" s="1" t="n">
        <f aca="false">IF(B139=B138,0,IF(B139=B140,1+P140,1))</f>
        <v>0</v>
      </c>
      <c r="P139" s="1" t="n">
        <f aca="false">IF(B139=B138,1+P140,0)</f>
        <v>52</v>
      </c>
    </row>
    <row r="140" customFormat="false" ht="15.75" hidden="false" customHeight="false" outlineLevel="0" collapsed="false">
      <c r="A140" s="7" t="n">
        <v>3</v>
      </c>
      <c r="B140" s="1" t="n">
        <f aca="false">BoM!A34</f>
        <v>0</v>
      </c>
      <c r="C140" s="1" t="n">
        <f aca="false">BoM!B34</f>
        <v>16</v>
      </c>
      <c r="D140" s="1" t="str">
        <f aca="false">BoM!C34</f>
        <v>Wax</v>
      </c>
      <c r="E140" s="8" t="n">
        <f aca="false">BoM!D34</f>
        <v>957</v>
      </c>
      <c r="F140" s="1" t="n">
        <f aca="false">BoM!E34</f>
        <v>33</v>
      </c>
      <c r="G140" s="1" t="n">
        <f aca="false">BoM!F34</f>
        <v>1</v>
      </c>
      <c r="H140" s="9" t="n">
        <f aca="false">G140/SUM($G:$G)</f>
        <v>0.00354609929078014</v>
      </c>
      <c r="I140" s="9" t="n">
        <f aca="false">E140/SUM($E:$E)</f>
        <v>0.00196752049243522</v>
      </c>
      <c r="J140" s="8" t="n">
        <f aca="false">IF(C140=C141,0,IF(C140=C139,E140+K139,E140))</f>
        <v>1644</v>
      </c>
      <c r="K140" s="8" t="n">
        <f aca="false">E140</f>
        <v>957</v>
      </c>
      <c r="L140" s="9" t="n">
        <f aca="false">J140/SUM($J:$J)</f>
        <v>0.00391828796556483</v>
      </c>
      <c r="M140" s="1" t="n">
        <f aca="false">IF(C140=C139,0,IF(C140=C141,1+N141,1))</f>
        <v>0</v>
      </c>
      <c r="N140" s="1" t="n">
        <f aca="false">IF(C140=C139,1+N141,0)</f>
        <v>1</v>
      </c>
      <c r="O140" s="1" t="n">
        <f aca="false">IF(B140=B139,0,IF(B140=B141,1+P141,1))</f>
        <v>0</v>
      </c>
      <c r="P140" s="1" t="n">
        <f aca="false">IF(B140=B139,1+P141,0)</f>
        <v>51</v>
      </c>
    </row>
    <row r="141" customFormat="false" ht="15.75" hidden="false" customHeight="false" outlineLevel="0" collapsed="false">
      <c r="A141" s="7" t="n">
        <v>3</v>
      </c>
      <c r="B141" s="1" t="n">
        <f aca="false">BoM!A35</f>
        <v>0</v>
      </c>
      <c r="C141" s="1" t="n">
        <f aca="false">BoM!B35</f>
        <v>17</v>
      </c>
      <c r="D141" s="1" t="str">
        <f aca="false">BoM!C35</f>
        <v>Marasi</v>
      </c>
      <c r="E141" s="8" t="n">
        <f aca="false">BoM!D35</f>
        <v>2003</v>
      </c>
      <c r="F141" s="1" t="n">
        <f aca="false">BoM!E35</f>
        <v>34</v>
      </c>
      <c r="G141" s="1" t="n">
        <f aca="false">BoM!F35</f>
        <v>1</v>
      </c>
      <c r="H141" s="9" t="n">
        <f aca="false">G141/SUM($G:$G)</f>
        <v>0.00354609929078014</v>
      </c>
      <c r="I141" s="9" t="n">
        <f aca="false">E141/SUM($E:$E)</f>
        <v>0.00411801833474164</v>
      </c>
      <c r="J141" s="8" t="n">
        <f aca="false">IF(C141=C142,0,IF(C141=C140,E141+K140,E141))</f>
        <v>0</v>
      </c>
      <c r="K141" s="8" t="n">
        <f aca="false">E141</f>
        <v>2003</v>
      </c>
      <c r="L141" s="9" t="n">
        <f aca="false">J141/SUM($J:$J)</f>
        <v>0</v>
      </c>
      <c r="M141" s="1" t="n">
        <f aca="false">IF(C141=C140,0,IF(C141=C142,1+N142,1))</f>
        <v>3</v>
      </c>
      <c r="N141" s="1" t="n">
        <f aca="false">IF(C141=C140,1+N142,0)</f>
        <v>0</v>
      </c>
      <c r="O141" s="1" t="n">
        <f aca="false">IF(B141=B140,0,IF(B141=B142,1+P142,1))</f>
        <v>0</v>
      </c>
      <c r="P141" s="1" t="n">
        <f aca="false">IF(B141=B140,1+P142,0)</f>
        <v>50</v>
      </c>
    </row>
    <row r="142" customFormat="false" ht="15.75" hidden="false" customHeight="false" outlineLevel="0" collapsed="false">
      <c r="A142" s="7" t="n">
        <v>3</v>
      </c>
      <c r="B142" s="1" t="n">
        <f aca="false">BoM!A36</f>
        <v>0</v>
      </c>
      <c r="C142" s="1" t="n">
        <f aca="false">BoM!B36</f>
        <v>17</v>
      </c>
      <c r="D142" s="1" t="str">
        <f aca="false">BoM!C36</f>
        <v>Wax</v>
      </c>
      <c r="E142" s="8" t="n">
        <f aca="false">BoM!D36</f>
        <v>3484</v>
      </c>
      <c r="F142" s="1" t="n">
        <f aca="false">BoM!E36</f>
        <v>35</v>
      </c>
      <c r="G142" s="1" t="n">
        <f aca="false">BoM!F36</f>
        <v>1</v>
      </c>
      <c r="H142" s="9" t="n">
        <f aca="false">G142/SUM($G:$G)</f>
        <v>0.00354609929078014</v>
      </c>
      <c r="I142" s="9" t="n">
        <f aca="false">E142/SUM($E:$E)</f>
        <v>0.00716284367360953</v>
      </c>
      <c r="J142" s="8" t="n">
        <f aca="false">IF(C142=C143,0,IF(C142=C141,E142+K141,E142))</f>
        <v>0</v>
      </c>
      <c r="K142" s="8" t="n">
        <f aca="false">E142</f>
        <v>3484</v>
      </c>
      <c r="L142" s="9" t="n">
        <f aca="false">J142/SUM($J:$J)</f>
        <v>0</v>
      </c>
      <c r="M142" s="1" t="n">
        <f aca="false">IF(C142=C141,0,IF(C142=C143,1+N143,1))</f>
        <v>0</v>
      </c>
      <c r="N142" s="1" t="n">
        <f aca="false">IF(C142=C141,1+N143,0)</f>
        <v>2</v>
      </c>
      <c r="O142" s="1" t="n">
        <f aca="false">IF(B142=B141,0,IF(B142=B143,1+P143,1))</f>
        <v>0</v>
      </c>
      <c r="P142" s="1" t="n">
        <f aca="false">IF(B142=B141,1+P143,0)</f>
        <v>49</v>
      </c>
    </row>
    <row r="143" customFormat="false" ht="15.75" hidden="false" customHeight="false" outlineLevel="0" collapsed="false">
      <c r="A143" s="7" t="n">
        <v>3</v>
      </c>
      <c r="B143" s="1" t="n">
        <f aca="false">BoM!A37</f>
        <v>0</v>
      </c>
      <c r="C143" s="1" t="n">
        <f aca="false">BoM!B37</f>
        <v>17</v>
      </c>
      <c r="D143" s="1" t="str">
        <f aca="false">BoM!C37</f>
        <v>Wayne</v>
      </c>
      <c r="E143" s="8" t="n">
        <f aca="false">BoM!D37</f>
        <v>1853</v>
      </c>
      <c r="F143" s="1" t="n">
        <f aca="false">BoM!E37</f>
        <v>36</v>
      </c>
      <c r="G143" s="1" t="n">
        <f aca="false">BoM!F37</f>
        <v>1</v>
      </c>
      <c r="H143" s="9" t="n">
        <f aca="false">G143/SUM($G:$G)</f>
        <v>0.00354609929078014</v>
      </c>
      <c r="I143" s="9" t="n">
        <f aca="false">E143/SUM($E:$E)</f>
        <v>0.0038096295428239</v>
      </c>
      <c r="J143" s="8" t="n">
        <f aca="false">IF(C143=C144,0,IF(C143=C142,E143+K142,E143))</f>
        <v>5337</v>
      </c>
      <c r="K143" s="8" t="n">
        <f aca="false">E143</f>
        <v>1853</v>
      </c>
      <c r="L143" s="9" t="n">
        <f aca="false">J143/SUM($J:$J)</f>
        <v>0.0127201355670435</v>
      </c>
      <c r="M143" s="1" t="n">
        <f aca="false">IF(C143=C142,0,IF(C143=C144,1+N144,1))</f>
        <v>0</v>
      </c>
      <c r="N143" s="1" t="n">
        <f aca="false">IF(C143=C142,1+N144,0)</f>
        <v>1</v>
      </c>
      <c r="O143" s="1" t="n">
        <f aca="false">IF(B143=B142,0,IF(B143=B144,1+P144,1))</f>
        <v>0</v>
      </c>
      <c r="P143" s="1" t="n">
        <f aca="false">IF(B143=B142,1+P144,0)</f>
        <v>48</v>
      </c>
    </row>
    <row r="144" customFormat="false" ht="15.75" hidden="false" customHeight="false" outlineLevel="0" collapsed="false">
      <c r="A144" s="7" t="n">
        <v>3</v>
      </c>
      <c r="B144" s="1" t="n">
        <f aca="false">BoM!A38</f>
        <v>0</v>
      </c>
      <c r="C144" s="1" t="n">
        <f aca="false">BoM!B38</f>
        <v>18</v>
      </c>
      <c r="D144" s="1" t="str">
        <f aca="false">BoM!C38</f>
        <v>Marasi</v>
      </c>
      <c r="E144" s="8" t="n">
        <f aca="false">BoM!D38</f>
        <v>461</v>
      </c>
      <c r="F144" s="1" t="n">
        <f aca="false">BoM!E38</f>
        <v>36</v>
      </c>
      <c r="G144" s="1" t="n">
        <f aca="false">BoM!F38</f>
        <v>1</v>
      </c>
      <c r="H144" s="9" t="n">
        <f aca="false">G144/SUM($G:$G)</f>
        <v>0.00354609929078014</v>
      </c>
      <c r="I144" s="9" t="n">
        <f aca="false">E144/SUM($E:$E)</f>
        <v>0.000947781553827208</v>
      </c>
      <c r="J144" s="8" t="n">
        <f aca="false">IF(C144=C145,0,IF(C144=C143,E144+K143,E144))</f>
        <v>0</v>
      </c>
      <c r="K144" s="8" t="n">
        <f aca="false">E144</f>
        <v>461</v>
      </c>
      <c r="L144" s="9" t="n">
        <f aca="false">J144/SUM($J:$J)</f>
        <v>0</v>
      </c>
      <c r="M144" s="1" t="n">
        <f aca="false">IF(C144=C143,0,IF(C144=C145,1+N145,1))</f>
        <v>5</v>
      </c>
      <c r="N144" s="1" t="n">
        <f aca="false">IF(C144=C143,1+N145,0)</f>
        <v>0</v>
      </c>
      <c r="O144" s="1" t="n">
        <f aca="false">IF(B144=B143,0,IF(B144=B145,1+P145,1))</f>
        <v>0</v>
      </c>
      <c r="P144" s="1" t="n">
        <f aca="false">IF(B144=B143,1+P145,0)</f>
        <v>47</v>
      </c>
    </row>
    <row r="145" customFormat="false" ht="15.75" hidden="false" customHeight="false" outlineLevel="0" collapsed="false">
      <c r="A145" s="7" t="n">
        <v>3</v>
      </c>
      <c r="B145" s="1" t="n">
        <f aca="false">BoM!A39</f>
        <v>0</v>
      </c>
      <c r="C145" s="1" t="n">
        <f aca="false">BoM!B39</f>
        <v>18</v>
      </c>
      <c r="D145" s="1" t="str">
        <f aca="false">BoM!C39</f>
        <v>Wax</v>
      </c>
      <c r="E145" s="8" t="n">
        <f aca="false">BoM!D39</f>
        <v>934</v>
      </c>
      <c r="F145" s="1" t="n">
        <f aca="false">BoM!E39</f>
        <v>36</v>
      </c>
      <c r="G145" s="1" t="n">
        <f aca="false">BoM!F39</f>
        <v>1</v>
      </c>
      <c r="H145" s="9" t="n">
        <f aca="false">G145/SUM($G:$G)</f>
        <v>0.00354609929078014</v>
      </c>
      <c r="I145" s="9" t="n">
        <f aca="false">E145/SUM($E:$E)</f>
        <v>0.00192023421100784</v>
      </c>
      <c r="J145" s="8" t="n">
        <f aca="false">IF(C145=C146,0,IF(C145=C144,E145+K144,E145))</f>
        <v>0</v>
      </c>
      <c r="K145" s="8" t="n">
        <f aca="false">E145</f>
        <v>934</v>
      </c>
      <c r="L145" s="9" t="n">
        <f aca="false">J145/SUM($J:$J)</f>
        <v>0</v>
      </c>
      <c r="M145" s="1" t="n">
        <f aca="false">IF(C145=C144,0,IF(C145=C146,1+N146,1))</f>
        <v>0</v>
      </c>
      <c r="N145" s="1" t="n">
        <f aca="false">IF(C145=C144,1+N146,0)</f>
        <v>4</v>
      </c>
      <c r="O145" s="1" t="n">
        <f aca="false">IF(B145=B144,0,IF(B145=B146,1+P146,1))</f>
        <v>0</v>
      </c>
      <c r="P145" s="1" t="n">
        <f aca="false">IF(B145=B144,1+P146,0)</f>
        <v>46</v>
      </c>
    </row>
    <row r="146" customFormat="false" ht="15.75" hidden="false" customHeight="false" outlineLevel="0" collapsed="false">
      <c r="A146" s="7" t="n">
        <v>3</v>
      </c>
      <c r="B146" s="1" t="n">
        <f aca="false">BoM!A40</f>
        <v>0</v>
      </c>
      <c r="C146" s="1" t="n">
        <f aca="false">BoM!B40</f>
        <v>18</v>
      </c>
      <c r="D146" s="1" t="str">
        <f aca="false">BoM!C40</f>
        <v>Irich</v>
      </c>
      <c r="E146" s="8" t="n">
        <f aca="false">BoM!D40</f>
        <v>1405</v>
      </c>
      <c r="F146" s="1" t="n">
        <f aca="false">BoM!E40</f>
        <v>36</v>
      </c>
      <c r="G146" s="1" t="n">
        <f aca="false">BoM!F40</f>
        <v>1</v>
      </c>
      <c r="H146" s="9" t="n">
        <f aca="false">G146/SUM($G:$G)</f>
        <v>0.00354609929078014</v>
      </c>
      <c r="I146" s="9" t="n">
        <f aca="false">E146/SUM($E:$E)</f>
        <v>0.00288857501762956</v>
      </c>
      <c r="J146" s="8" t="n">
        <f aca="false">IF(C146=C147,0,IF(C146=C145,E146+K145,E146))</f>
        <v>0</v>
      </c>
      <c r="K146" s="8" t="n">
        <f aca="false">E146</f>
        <v>1405</v>
      </c>
      <c r="L146" s="9" t="n">
        <f aca="false">J146/SUM($J:$J)</f>
        <v>0</v>
      </c>
      <c r="M146" s="1" t="n">
        <f aca="false">IF(C146=C145,0,IF(C146=C147,1+N147,1))</f>
        <v>0</v>
      </c>
      <c r="N146" s="1" t="n">
        <f aca="false">IF(C146=C145,1+N147,0)</f>
        <v>3</v>
      </c>
      <c r="O146" s="1" t="n">
        <f aca="false">IF(B146=B145,0,IF(B146=B147,1+P147,1))</f>
        <v>0</v>
      </c>
      <c r="P146" s="1" t="n">
        <f aca="false">IF(B146=B145,1+P147,0)</f>
        <v>45</v>
      </c>
    </row>
    <row r="147" customFormat="false" ht="15.75" hidden="false" customHeight="false" outlineLevel="0" collapsed="false">
      <c r="A147" s="7" t="n">
        <v>3</v>
      </c>
      <c r="B147" s="1" t="n">
        <f aca="false">BoM!A41</f>
        <v>0</v>
      </c>
      <c r="C147" s="1" t="n">
        <f aca="false">BoM!B41</f>
        <v>18</v>
      </c>
      <c r="D147" s="1" t="str">
        <f aca="false">BoM!C41</f>
        <v>Marasi</v>
      </c>
      <c r="E147" s="8" t="n">
        <f aca="false">BoM!D41</f>
        <v>172</v>
      </c>
      <c r="F147" s="1" t="n">
        <f aca="false">BoM!E41</f>
        <v>36</v>
      </c>
      <c r="G147" s="1" t="n">
        <f aca="false">BoM!F41</f>
        <v>1</v>
      </c>
      <c r="H147" s="9" t="n">
        <f aca="false">G147/SUM($G:$G)</f>
        <v>0.00354609929078014</v>
      </c>
      <c r="I147" s="9" t="n">
        <f aca="false">E147/SUM($E:$E)</f>
        <v>0.000353619148065683</v>
      </c>
      <c r="J147" s="8" t="n">
        <f aca="false">IF(C147=C148,0,IF(C147=C146,E147+K146,E147))</f>
        <v>0</v>
      </c>
      <c r="K147" s="8" t="n">
        <f aca="false">E147</f>
        <v>172</v>
      </c>
      <c r="L147" s="9" t="n">
        <f aca="false">J147/SUM($J:$J)</f>
        <v>0</v>
      </c>
      <c r="M147" s="1" t="n">
        <f aca="false">IF(C147=C146,0,IF(C147=C148,1+N148,1))</f>
        <v>0</v>
      </c>
      <c r="N147" s="1" t="n">
        <f aca="false">IF(C147=C146,1+N148,0)</f>
        <v>2</v>
      </c>
      <c r="O147" s="1" t="n">
        <f aca="false">IF(B147=B146,0,IF(B147=B148,1+P148,1))</f>
        <v>0</v>
      </c>
      <c r="P147" s="1" t="n">
        <f aca="false">IF(B147=B146,1+P148,0)</f>
        <v>44</v>
      </c>
    </row>
    <row r="148" customFormat="false" ht="15.75" hidden="false" customHeight="false" outlineLevel="0" collapsed="false">
      <c r="A148" s="7" t="n">
        <v>3</v>
      </c>
      <c r="B148" s="1" t="n">
        <f aca="false">BoM!A42</f>
        <v>0</v>
      </c>
      <c r="C148" s="1" t="n">
        <f aca="false">BoM!B42</f>
        <v>18</v>
      </c>
      <c r="D148" s="1" t="str">
        <f aca="false">BoM!C42</f>
        <v>Wax</v>
      </c>
      <c r="E148" s="8" t="n">
        <f aca="false">BoM!D42</f>
        <v>764</v>
      </c>
      <c r="F148" s="1" t="n">
        <f aca="false">BoM!E42</f>
        <v>36</v>
      </c>
      <c r="G148" s="1" t="n">
        <f aca="false">BoM!F42</f>
        <v>1</v>
      </c>
      <c r="H148" s="9" t="n">
        <f aca="false">G148/SUM($G:$G)</f>
        <v>0.00354609929078014</v>
      </c>
      <c r="I148" s="9" t="n">
        <f aca="false">E148/SUM($E:$E)</f>
        <v>0.00157072691350106</v>
      </c>
      <c r="J148" s="8" t="n">
        <f aca="false">IF(C148=C149,0,IF(C148=C147,E148+K147,E148))</f>
        <v>936</v>
      </c>
      <c r="K148" s="8" t="n">
        <f aca="false">E148</f>
        <v>764</v>
      </c>
      <c r="L148" s="9" t="n">
        <f aca="false">J148/SUM($J:$J)</f>
        <v>0.00223085008258435</v>
      </c>
      <c r="M148" s="1" t="n">
        <f aca="false">IF(C148=C147,0,IF(C148=C149,1+N149,1))</f>
        <v>0</v>
      </c>
      <c r="N148" s="1" t="n">
        <f aca="false">IF(C148=C147,1+N149,0)</f>
        <v>1</v>
      </c>
      <c r="O148" s="1" t="n">
        <f aca="false">IF(B148=B147,0,IF(B148=B149,1+P149,1))</f>
        <v>0</v>
      </c>
      <c r="P148" s="1" t="n">
        <f aca="false">IF(B148=B147,1+P149,0)</f>
        <v>43</v>
      </c>
    </row>
    <row r="149" customFormat="false" ht="15.75" hidden="false" customHeight="false" outlineLevel="0" collapsed="false">
      <c r="A149" s="7" t="n">
        <v>3</v>
      </c>
      <c r="B149" s="1" t="n">
        <f aca="false">BoM!A43</f>
        <v>0</v>
      </c>
      <c r="C149" s="1" t="n">
        <f aca="false">BoM!B43</f>
        <v>19</v>
      </c>
      <c r="D149" s="1" t="str">
        <f aca="false">BoM!C43</f>
        <v>Marasi</v>
      </c>
      <c r="E149" s="8" t="n">
        <f aca="false">BoM!D43</f>
        <v>1724</v>
      </c>
      <c r="F149" s="1" t="n">
        <f aca="false">BoM!E43</f>
        <v>36</v>
      </c>
      <c r="G149" s="1" t="n">
        <f aca="false">BoM!F43</f>
        <v>1</v>
      </c>
      <c r="H149" s="9" t="n">
        <f aca="false">G149/SUM($G:$G)</f>
        <v>0.00354609929078014</v>
      </c>
      <c r="I149" s="9" t="n">
        <f aca="false">E149/SUM($E:$E)</f>
        <v>0.00354441518177463</v>
      </c>
      <c r="J149" s="8" t="n">
        <f aca="false">IF(C149=C150,0,IF(C149=C148,E149+K148,E149))</f>
        <v>0</v>
      </c>
      <c r="K149" s="8" t="n">
        <f aca="false">E149</f>
        <v>1724</v>
      </c>
      <c r="L149" s="9" t="n">
        <f aca="false">J149/SUM($J:$J)</f>
        <v>0</v>
      </c>
      <c r="M149" s="1" t="n">
        <f aca="false">IF(C149=C148,0,IF(C149=C150,1+N150,1))</f>
        <v>5</v>
      </c>
      <c r="N149" s="1" t="n">
        <f aca="false">IF(C149=C148,1+N150,0)</f>
        <v>0</v>
      </c>
      <c r="O149" s="1" t="n">
        <f aca="false">IF(B149=B148,0,IF(B149=B150,1+P150,1))</f>
        <v>0</v>
      </c>
      <c r="P149" s="1" t="n">
        <f aca="false">IF(B149=B148,1+P150,0)</f>
        <v>42</v>
      </c>
    </row>
    <row r="150" customFormat="false" ht="15.75" hidden="false" customHeight="false" outlineLevel="0" collapsed="false">
      <c r="A150" s="7" t="n">
        <v>3</v>
      </c>
      <c r="B150" s="1" t="n">
        <f aca="false">BoM!A44</f>
        <v>0</v>
      </c>
      <c r="C150" s="1" t="n">
        <f aca="false">BoM!B44</f>
        <v>19</v>
      </c>
      <c r="D150" s="1" t="str">
        <f aca="false">BoM!C44</f>
        <v>Wayne</v>
      </c>
      <c r="E150" s="8" t="n">
        <f aca="false">BoM!D44</f>
        <v>792</v>
      </c>
      <c r="F150" s="1" t="n">
        <f aca="false">BoM!E44</f>
        <v>36</v>
      </c>
      <c r="G150" s="1" t="n">
        <f aca="false">BoM!F44</f>
        <v>1</v>
      </c>
      <c r="H150" s="9" t="n">
        <f aca="false">G150/SUM($G:$G)</f>
        <v>0.00354609929078014</v>
      </c>
      <c r="I150" s="9" t="n">
        <f aca="false">E150/SUM($E:$E)</f>
        <v>0.0016282928213257</v>
      </c>
      <c r="J150" s="8" t="n">
        <f aca="false">IF(C150=C151,0,IF(C150=C149,E150+K149,E150))</f>
        <v>0</v>
      </c>
      <c r="K150" s="8" t="n">
        <f aca="false">E150</f>
        <v>792</v>
      </c>
      <c r="L150" s="9" t="n">
        <f aca="false">J150/SUM($J:$J)</f>
        <v>0</v>
      </c>
      <c r="M150" s="1" t="n">
        <f aca="false">IF(C150=C149,0,IF(C150=C151,1+N151,1))</f>
        <v>0</v>
      </c>
      <c r="N150" s="1" t="n">
        <f aca="false">IF(C150=C149,1+N151,0)</f>
        <v>4</v>
      </c>
      <c r="O150" s="1" t="n">
        <f aca="false">IF(B150=B149,0,IF(B150=B151,1+P151,1))</f>
        <v>0</v>
      </c>
      <c r="P150" s="1" t="n">
        <f aca="false">IF(B150=B149,1+P151,0)</f>
        <v>41</v>
      </c>
    </row>
    <row r="151" customFormat="false" ht="15.75" hidden="false" customHeight="false" outlineLevel="0" collapsed="false">
      <c r="A151" s="7" t="n">
        <v>3</v>
      </c>
      <c r="B151" s="1" t="n">
        <f aca="false">BoM!A45</f>
        <v>0</v>
      </c>
      <c r="C151" s="1" t="n">
        <f aca="false">BoM!B45</f>
        <v>19</v>
      </c>
      <c r="D151" s="1" t="str">
        <f aca="false">BoM!C45</f>
        <v>Marasi</v>
      </c>
      <c r="E151" s="8" t="n">
        <f aca="false">BoM!D45</f>
        <v>816</v>
      </c>
      <c r="F151" s="1" t="n">
        <f aca="false">BoM!E45</f>
        <v>36</v>
      </c>
      <c r="G151" s="1" t="n">
        <f aca="false">BoM!F45</f>
        <v>1</v>
      </c>
      <c r="H151" s="9" t="n">
        <f aca="false">G151/SUM($G:$G)</f>
        <v>0.00354609929078014</v>
      </c>
      <c r="I151" s="9" t="n">
        <f aca="false">E151/SUM($E:$E)</f>
        <v>0.00167763502803254</v>
      </c>
      <c r="J151" s="8" t="n">
        <f aca="false">IF(C151=C152,0,IF(C151=C150,E151+K150,E151))</f>
        <v>0</v>
      </c>
      <c r="K151" s="8" t="n">
        <f aca="false">E151</f>
        <v>816</v>
      </c>
      <c r="L151" s="9" t="n">
        <f aca="false">J151/SUM($J:$J)</f>
        <v>0</v>
      </c>
      <c r="M151" s="1" t="n">
        <f aca="false">IF(C151=C150,0,IF(C151=C152,1+N152,1))</f>
        <v>0</v>
      </c>
      <c r="N151" s="1" t="n">
        <f aca="false">IF(C151=C150,1+N152,0)</f>
        <v>3</v>
      </c>
      <c r="O151" s="1" t="n">
        <f aca="false">IF(B151=B150,0,IF(B151=B152,1+P152,1))</f>
        <v>0</v>
      </c>
      <c r="P151" s="1" t="n">
        <f aca="false">IF(B151=B150,1+P152,0)</f>
        <v>40</v>
      </c>
    </row>
    <row r="152" customFormat="false" ht="15.75" hidden="false" customHeight="false" outlineLevel="0" collapsed="false">
      <c r="A152" s="7" t="n">
        <v>3</v>
      </c>
      <c r="B152" s="1" t="n">
        <f aca="false">BoM!A46</f>
        <v>0</v>
      </c>
      <c r="C152" s="1" t="n">
        <f aca="false">BoM!B46</f>
        <v>19</v>
      </c>
      <c r="D152" s="1" t="str">
        <f aca="false">BoM!C46</f>
        <v>Wax</v>
      </c>
      <c r="E152" s="8" t="n">
        <f aca="false">BoM!D46</f>
        <v>408</v>
      </c>
      <c r="F152" s="1" t="n">
        <f aca="false">BoM!E46</f>
        <v>36</v>
      </c>
      <c r="G152" s="1" t="n">
        <f aca="false">BoM!F46</f>
        <v>1</v>
      </c>
      <c r="H152" s="9" t="n">
        <f aca="false">G152/SUM($G:$G)</f>
        <v>0.00354609929078014</v>
      </c>
      <c r="I152" s="9" t="n">
        <f aca="false">E152/SUM($E:$E)</f>
        <v>0.000838817514016271</v>
      </c>
      <c r="J152" s="8" t="n">
        <f aca="false">IF(C152=C153,0,IF(C152=C151,E152+K151,E152))</f>
        <v>0</v>
      </c>
      <c r="K152" s="8" t="n">
        <f aca="false">E152</f>
        <v>408</v>
      </c>
      <c r="L152" s="9" t="n">
        <f aca="false">J152/SUM($J:$J)</f>
        <v>0</v>
      </c>
      <c r="M152" s="1" t="n">
        <f aca="false">IF(C152=C151,0,IF(C152=C153,1+N153,1))</f>
        <v>0</v>
      </c>
      <c r="N152" s="1" t="n">
        <f aca="false">IF(C152=C151,1+N153,0)</f>
        <v>2</v>
      </c>
      <c r="O152" s="1" t="n">
        <f aca="false">IF(B152=B151,0,IF(B152=B153,1+P153,1))</f>
        <v>0</v>
      </c>
      <c r="P152" s="1" t="n">
        <f aca="false">IF(B152=B151,1+P153,0)</f>
        <v>39</v>
      </c>
    </row>
    <row r="153" customFormat="false" ht="15.75" hidden="false" customHeight="false" outlineLevel="0" collapsed="false">
      <c r="A153" s="7" t="n">
        <v>3</v>
      </c>
      <c r="B153" s="1" t="n">
        <f aca="false">BoM!A47</f>
        <v>0</v>
      </c>
      <c r="C153" s="1" t="n">
        <f aca="false">BoM!B47</f>
        <v>19</v>
      </c>
      <c r="D153" s="1" t="str">
        <f aca="false">BoM!C47</f>
        <v>Marasi</v>
      </c>
      <c r="E153" s="8" t="n">
        <f aca="false">BoM!D47</f>
        <v>584</v>
      </c>
      <c r="F153" s="1" t="n">
        <f aca="false">BoM!E47</f>
        <v>36</v>
      </c>
      <c r="G153" s="1" t="n">
        <f aca="false">BoM!F47</f>
        <v>1</v>
      </c>
      <c r="H153" s="9" t="n">
        <f aca="false">G153/SUM($G:$G)</f>
        <v>0.00354609929078014</v>
      </c>
      <c r="I153" s="9" t="n">
        <f aca="false">E153/SUM($E:$E)</f>
        <v>0.00120066036319976</v>
      </c>
      <c r="J153" s="8" t="n">
        <f aca="false">IF(C153=C154,0,IF(C153=C152,E153+K152,E153))</f>
        <v>992</v>
      </c>
      <c r="K153" s="8" t="n">
        <f aca="false">E153</f>
        <v>584</v>
      </c>
      <c r="L153" s="9" t="n">
        <f aca="false">J153/SUM($J:$J)</f>
        <v>0.00236431974564496</v>
      </c>
      <c r="M153" s="1" t="n">
        <f aca="false">IF(C153=C152,0,IF(C153=C154,1+N154,1))</f>
        <v>0</v>
      </c>
      <c r="N153" s="1" t="n">
        <f aca="false">IF(C153=C152,1+N154,0)</f>
        <v>1</v>
      </c>
      <c r="O153" s="1" t="n">
        <f aca="false">IF(B153=B152,0,IF(B153=B154,1+P154,1))</f>
        <v>0</v>
      </c>
      <c r="P153" s="1" t="n">
        <f aca="false">IF(B153=B152,1+P154,0)</f>
        <v>38</v>
      </c>
    </row>
    <row r="154" customFormat="false" ht="15.75" hidden="false" customHeight="false" outlineLevel="0" collapsed="false">
      <c r="A154" s="7" t="n">
        <v>3</v>
      </c>
      <c r="B154" s="1" t="n">
        <f aca="false">BoM!A48</f>
        <v>0</v>
      </c>
      <c r="C154" s="1" t="n">
        <f aca="false">BoM!B48</f>
        <v>20</v>
      </c>
      <c r="D154" s="1" t="str">
        <f aca="false">BoM!C48</f>
        <v>Wax</v>
      </c>
      <c r="E154" s="8" t="n">
        <f aca="false">BoM!D48</f>
        <v>1998</v>
      </c>
      <c r="F154" s="1" t="n">
        <f aca="false">BoM!E48</f>
        <v>36</v>
      </c>
      <c r="G154" s="1" t="n">
        <f aca="false">BoM!F48</f>
        <v>1</v>
      </c>
      <c r="H154" s="9" t="n">
        <f aca="false">G154/SUM($G:$G)</f>
        <v>0.00354609929078014</v>
      </c>
      <c r="I154" s="9" t="n">
        <f aca="false">E154/SUM($E:$E)</f>
        <v>0.00410773870834438</v>
      </c>
      <c r="J154" s="8" t="n">
        <f aca="false">IF(C154=C155,0,IF(C154=C153,E154+K153,E154))</f>
        <v>0</v>
      </c>
      <c r="K154" s="8" t="n">
        <f aca="false">E154</f>
        <v>1998</v>
      </c>
      <c r="L154" s="9" t="n">
        <f aca="false">J154/SUM($J:$J)</f>
        <v>0</v>
      </c>
      <c r="M154" s="1" t="n">
        <f aca="false">IF(C154=C153,0,IF(C154=C155,1+N155,1))</f>
        <v>4</v>
      </c>
      <c r="N154" s="1" t="n">
        <f aca="false">IF(C154=C153,1+N155,0)</f>
        <v>0</v>
      </c>
      <c r="O154" s="1" t="n">
        <f aca="false">IF(B154=B153,0,IF(B154=B155,1+P155,1))</f>
        <v>0</v>
      </c>
      <c r="P154" s="1" t="n">
        <f aca="false">IF(B154=B153,1+P155,0)</f>
        <v>37</v>
      </c>
    </row>
    <row r="155" customFormat="false" ht="15.75" hidden="false" customHeight="false" outlineLevel="0" collapsed="false">
      <c r="A155" s="7" t="n">
        <v>3</v>
      </c>
      <c r="B155" s="1" t="n">
        <f aca="false">BoM!A49</f>
        <v>0</v>
      </c>
      <c r="C155" s="1" t="n">
        <f aca="false">BoM!B49</f>
        <v>20</v>
      </c>
      <c r="D155" s="1" t="str">
        <f aca="false">BoM!C49</f>
        <v>Marasi</v>
      </c>
      <c r="E155" s="8" t="n">
        <f aca="false">BoM!D49</f>
        <v>831</v>
      </c>
      <c r="F155" s="1" t="n">
        <f aca="false">BoM!E49</f>
        <v>36</v>
      </c>
      <c r="G155" s="1" t="n">
        <f aca="false">BoM!F49</f>
        <v>1</v>
      </c>
      <c r="H155" s="9" t="n">
        <f aca="false">G155/SUM($G:$G)</f>
        <v>0.00354609929078014</v>
      </c>
      <c r="I155" s="9" t="n">
        <f aca="false">E155/SUM($E:$E)</f>
        <v>0.00170847390722432</v>
      </c>
      <c r="J155" s="8" t="n">
        <f aca="false">IF(C155=C156,0,IF(C155=C154,E155+K154,E155))</f>
        <v>0</v>
      </c>
      <c r="K155" s="8" t="n">
        <f aca="false">E155</f>
        <v>831</v>
      </c>
      <c r="L155" s="9" t="n">
        <f aca="false">J155/SUM($J:$J)</f>
        <v>0</v>
      </c>
      <c r="M155" s="1" t="n">
        <f aca="false">IF(C155=C154,0,IF(C155=C156,1+N156,1))</f>
        <v>0</v>
      </c>
      <c r="N155" s="1" t="n">
        <f aca="false">IF(C155=C154,1+N156,0)</f>
        <v>3</v>
      </c>
      <c r="O155" s="1" t="n">
        <f aca="false">IF(B155=B154,0,IF(B155=B156,1+P156,1))</f>
        <v>0</v>
      </c>
      <c r="P155" s="1" t="n">
        <f aca="false">IF(B155=B154,1+P156,0)</f>
        <v>36</v>
      </c>
    </row>
    <row r="156" customFormat="false" ht="15.75" hidden="false" customHeight="false" outlineLevel="0" collapsed="false">
      <c r="A156" s="7" t="n">
        <v>3</v>
      </c>
      <c r="B156" s="1" t="n">
        <f aca="false">BoM!A50</f>
        <v>0</v>
      </c>
      <c r="C156" s="1" t="n">
        <f aca="false">BoM!B50</f>
        <v>20</v>
      </c>
      <c r="D156" s="1" t="str">
        <f aca="false">BoM!C50</f>
        <v>Wax</v>
      </c>
      <c r="E156" s="8" t="n">
        <f aca="false">BoM!D50</f>
        <v>671</v>
      </c>
      <c r="F156" s="1" t="n">
        <f aca="false">BoM!E50</f>
        <v>36</v>
      </c>
      <c r="G156" s="1" t="n">
        <f aca="false">BoM!F50</f>
        <v>1</v>
      </c>
      <c r="H156" s="9" t="n">
        <f aca="false">G156/SUM($G:$G)</f>
        <v>0.00354609929078014</v>
      </c>
      <c r="I156" s="9" t="n">
        <f aca="false">E156/SUM($E:$E)</f>
        <v>0.00137952586251205</v>
      </c>
      <c r="J156" s="8" t="n">
        <f aca="false">IF(C156=C157,0,IF(C156=C155,E156+K155,E156))</f>
        <v>0</v>
      </c>
      <c r="K156" s="8" t="n">
        <f aca="false">E156</f>
        <v>671</v>
      </c>
      <c r="L156" s="9" t="n">
        <f aca="false">J156/SUM($J:$J)</f>
        <v>0</v>
      </c>
      <c r="M156" s="1" t="n">
        <f aca="false">IF(C156=C155,0,IF(C156=C157,1+N157,1))</f>
        <v>0</v>
      </c>
      <c r="N156" s="1" t="n">
        <f aca="false">IF(C156=C155,1+N157,0)</f>
        <v>2</v>
      </c>
      <c r="O156" s="1" t="n">
        <f aca="false">IF(B156=B155,0,IF(B156=B157,1+P157,1))</f>
        <v>0</v>
      </c>
      <c r="P156" s="1" t="n">
        <f aca="false">IF(B156=B155,1+P157,0)</f>
        <v>35</v>
      </c>
    </row>
    <row r="157" customFormat="false" ht="15.75" hidden="false" customHeight="false" outlineLevel="0" collapsed="false">
      <c r="A157" s="7" t="n">
        <v>3</v>
      </c>
      <c r="B157" s="1" t="n">
        <f aca="false">BoM!A51</f>
        <v>0</v>
      </c>
      <c r="C157" s="1" t="n">
        <f aca="false">BoM!B51</f>
        <v>20</v>
      </c>
      <c r="D157" s="1" t="str">
        <f aca="false">BoM!C51</f>
        <v>Marasi</v>
      </c>
      <c r="E157" s="8" t="n">
        <f aca="false">BoM!D51</f>
        <v>1586</v>
      </c>
      <c r="F157" s="1" t="n">
        <f aca="false">BoM!E51</f>
        <v>36</v>
      </c>
      <c r="G157" s="1" t="n">
        <f aca="false">BoM!F51</f>
        <v>1</v>
      </c>
      <c r="H157" s="9" t="n">
        <f aca="false">G157/SUM($G:$G)</f>
        <v>0.00354609929078014</v>
      </c>
      <c r="I157" s="9" t="n">
        <f aca="false">E157/SUM($E:$E)</f>
        <v>0.00326069749321031</v>
      </c>
      <c r="J157" s="8" t="n">
        <f aca="false">IF(C157=C158,0,IF(C157=C156,E157+K156,E157))</f>
        <v>2257</v>
      </c>
      <c r="K157" s="8" t="n">
        <f aca="false">E157</f>
        <v>1586</v>
      </c>
      <c r="L157" s="9" t="n">
        <f aca="false">J157/SUM($J:$J)</f>
        <v>0.00537930409871035</v>
      </c>
      <c r="M157" s="1" t="n">
        <f aca="false">IF(C157=C156,0,IF(C157=C158,1+N158,1))</f>
        <v>0</v>
      </c>
      <c r="N157" s="1" t="n">
        <f aca="false">IF(C157=C156,1+N158,0)</f>
        <v>1</v>
      </c>
      <c r="O157" s="1" t="n">
        <f aca="false">IF(B157=B156,0,IF(B157=B158,1+P158,1))</f>
        <v>0</v>
      </c>
      <c r="P157" s="1" t="n">
        <f aca="false">IF(B157=B156,1+P158,0)</f>
        <v>34</v>
      </c>
    </row>
    <row r="158" customFormat="false" ht="15.75" hidden="false" customHeight="false" outlineLevel="0" collapsed="false">
      <c r="A158" s="7" t="n">
        <v>3</v>
      </c>
      <c r="B158" s="1" t="n">
        <f aca="false">BoM!A52</f>
        <v>0</v>
      </c>
      <c r="C158" s="1" t="n">
        <f aca="false">BoM!B52</f>
        <v>21</v>
      </c>
      <c r="D158" s="1" t="str">
        <f aca="false">BoM!C52</f>
        <v>Wax</v>
      </c>
      <c r="E158" s="8" t="n">
        <f aca="false">BoM!D52</f>
        <v>1710</v>
      </c>
      <c r="F158" s="1" t="n">
        <f aca="false">BoM!E52</f>
        <v>36</v>
      </c>
      <c r="G158" s="1" t="n">
        <f aca="false">BoM!F52</f>
        <v>1</v>
      </c>
      <c r="H158" s="9" t="n">
        <f aca="false">G158/SUM($G:$G)</f>
        <v>0.00354609929078014</v>
      </c>
      <c r="I158" s="9" t="n">
        <f aca="false">E158/SUM($E:$E)</f>
        <v>0.00351563222786231</v>
      </c>
      <c r="J158" s="8" t="n">
        <f aca="false">IF(C158=C159,0,IF(C158=C157,E158+K157,E158))</f>
        <v>0</v>
      </c>
      <c r="K158" s="8" t="n">
        <f aca="false">E158</f>
        <v>1710</v>
      </c>
      <c r="L158" s="9" t="n">
        <f aca="false">J158/SUM($J:$J)</f>
        <v>0</v>
      </c>
      <c r="M158" s="1" t="n">
        <f aca="false">IF(C158=C157,0,IF(C158=C159,1+N159,1))</f>
        <v>2</v>
      </c>
      <c r="N158" s="1" t="n">
        <f aca="false">IF(C158=C157,1+N159,0)</f>
        <v>0</v>
      </c>
      <c r="O158" s="1" t="n">
        <f aca="false">IF(B158=B157,0,IF(B158=B159,1+P159,1))</f>
        <v>0</v>
      </c>
      <c r="P158" s="1" t="n">
        <f aca="false">IF(B158=B157,1+P159,0)</f>
        <v>33</v>
      </c>
    </row>
    <row r="159" customFormat="false" ht="15.75" hidden="false" customHeight="false" outlineLevel="0" collapsed="false">
      <c r="A159" s="7" t="n">
        <v>3</v>
      </c>
      <c r="B159" s="1" t="n">
        <f aca="false">BoM!A53</f>
        <v>0</v>
      </c>
      <c r="C159" s="1" t="n">
        <f aca="false">BoM!B53</f>
        <v>21</v>
      </c>
      <c r="D159" s="1" t="str">
        <f aca="false">BoM!C53</f>
        <v>Marasi</v>
      </c>
      <c r="E159" s="8" t="n">
        <f aca="false">BoM!D53</f>
        <v>3641</v>
      </c>
      <c r="F159" s="1" t="n">
        <f aca="false">BoM!E53</f>
        <v>36</v>
      </c>
      <c r="G159" s="1" t="n">
        <f aca="false">BoM!F53</f>
        <v>1</v>
      </c>
      <c r="H159" s="9" t="n">
        <f aca="false">G159/SUM($G:$G)</f>
        <v>0.00354609929078014</v>
      </c>
      <c r="I159" s="9" t="n">
        <f aca="false">E159/SUM($E:$E)</f>
        <v>0.00748562394248343</v>
      </c>
      <c r="J159" s="8" t="n">
        <f aca="false">IF(C159=C160,0,IF(C159=C158,E159+K158,E159))</f>
        <v>5351</v>
      </c>
      <c r="K159" s="8" t="n">
        <f aca="false">E159</f>
        <v>3641</v>
      </c>
      <c r="L159" s="9" t="n">
        <f aca="false">J159/SUM($J:$J)</f>
        <v>0.0127535029828086</v>
      </c>
      <c r="M159" s="1" t="n">
        <f aca="false">IF(C159=C158,0,IF(C159=C160,1+N160,1))</f>
        <v>0</v>
      </c>
      <c r="N159" s="1" t="n">
        <f aca="false">IF(C159=C158,1+N160,0)</f>
        <v>1</v>
      </c>
      <c r="O159" s="1" t="n">
        <f aca="false">IF(B159=B158,0,IF(B159=B160,1+P160,1))</f>
        <v>0</v>
      </c>
      <c r="P159" s="1" t="n">
        <f aca="false">IF(B159=B158,1+P160,0)</f>
        <v>32</v>
      </c>
    </row>
    <row r="160" customFormat="false" ht="15.75" hidden="false" customHeight="false" outlineLevel="0" collapsed="false">
      <c r="A160" s="7" t="n">
        <v>3</v>
      </c>
      <c r="B160" s="1" t="n">
        <f aca="false">BoM!A54</f>
        <v>0</v>
      </c>
      <c r="C160" s="1" t="n">
        <f aca="false">BoM!B54</f>
        <v>22</v>
      </c>
      <c r="D160" s="1" t="str">
        <f aca="false">BoM!C54</f>
        <v>Marasi</v>
      </c>
      <c r="E160" s="8" t="n">
        <f aca="false">BoM!D54</f>
        <v>2809</v>
      </c>
      <c r="F160" s="1" t="n">
        <f aca="false">BoM!E54</f>
        <v>36</v>
      </c>
      <c r="G160" s="1" t="n">
        <f aca="false">BoM!F54</f>
        <v>1</v>
      </c>
      <c r="H160" s="9" t="n">
        <f aca="false">G160/SUM($G:$G)</f>
        <v>0.00354609929078014</v>
      </c>
      <c r="I160" s="9" t="n">
        <f aca="false">E160/SUM($E:$E)</f>
        <v>0.00577509410997967</v>
      </c>
      <c r="J160" s="8" t="n">
        <f aca="false">IF(C160=C161,0,IF(C160=C159,E160+K159,E160))</f>
        <v>2809</v>
      </c>
      <c r="K160" s="8" t="n">
        <f aca="false">E160</f>
        <v>2809</v>
      </c>
      <c r="L160" s="9" t="n">
        <f aca="false">J160/SUM($J:$J)</f>
        <v>0.00669493363459343</v>
      </c>
      <c r="M160" s="1" t="n">
        <f aca="false">IF(C160=C159,0,IF(C160=C161,1+N161,1))</f>
        <v>1</v>
      </c>
      <c r="N160" s="1" t="n">
        <f aca="false">IF(C160=C159,1+N161,0)</f>
        <v>0</v>
      </c>
      <c r="O160" s="1" t="n">
        <f aca="false">IF(B160=B159,0,IF(B160=B161,1+P161,1))</f>
        <v>0</v>
      </c>
      <c r="P160" s="1" t="n">
        <f aca="false">IF(B160=B159,1+P161,0)</f>
        <v>31</v>
      </c>
    </row>
    <row r="161" customFormat="false" ht="15.75" hidden="false" customHeight="false" outlineLevel="0" collapsed="false">
      <c r="A161" s="7" t="n">
        <v>3</v>
      </c>
      <c r="B161" s="1" t="n">
        <f aca="false">BoM!A55</f>
        <v>0</v>
      </c>
      <c r="C161" s="1" t="n">
        <f aca="false">BoM!B55</f>
        <v>23</v>
      </c>
      <c r="D161" s="1" t="str">
        <f aca="false">BoM!C55</f>
        <v>Wayne</v>
      </c>
      <c r="E161" s="8" t="n">
        <f aca="false">BoM!D55</f>
        <v>4352</v>
      </c>
      <c r="F161" s="1" t="n">
        <f aca="false">BoM!E55</f>
        <v>36</v>
      </c>
      <c r="G161" s="1" t="n">
        <f aca="false">BoM!F55</f>
        <v>1</v>
      </c>
      <c r="H161" s="9" t="n">
        <f aca="false">G161/SUM($G:$G)</f>
        <v>0.00354609929078014</v>
      </c>
      <c r="I161" s="9" t="n">
        <f aca="false">E161/SUM($E:$E)</f>
        <v>0.00894738681617355</v>
      </c>
      <c r="J161" s="8" t="n">
        <f aca="false">IF(C161=C162,0,IF(C161=C160,E161+K160,E161))</f>
        <v>4352</v>
      </c>
      <c r="K161" s="8" t="n">
        <f aca="false">E161</f>
        <v>4352</v>
      </c>
      <c r="L161" s="9" t="n">
        <f aca="false">J161/SUM($J:$J)</f>
        <v>0.0103724995292811</v>
      </c>
      <c r="M161" s="1" t="n">
        <f aca="false">IF(C161=C160,0,IF(C161=C162,1+N162,1))</f>
        <v>1</v>
      </c>
      <c r="N161" s="1" t="n">
        <f aca="false">IF(C161=C160,1+N162,0)</f>
        <v>0</v>
      </c>
      <c r="O161" s="1" t="n">
        <f aca="false">IF(B161=B160,0,IF(B161=B162,1+P162,1))</f>
        <v>0</v>
      </c>
      <c r="P161" s="1" t="n">
        <f aca="false">IF(B161=B160,1+P162,0)</f>
        <v>30</v>
      </c>
    </row>
    <row r="162" customFormat="false" ht="15.75" hidden="false" customHeight="false" outlineLevel="0" collapsed="false">
      <c r="A162" s="7" t="n">
        <v>3</v>
      </c>
      <c r="B162" s="1" t="n">
        <f aca="false">BoM!A56</f>
        <v>0</v>
      </c>
      <c r="C162" s="1" t="n">
        <f aca="false">BoM!B56</f>
        <v>24</v>
      </c>
      <c r="D162" s="1" t="str">
        <f aca="false">BoM!C56</f>
        <v>Marasi</v>
      </c>
      <c r="E162" s="8" t="n">
        <f aca="false">BoM!D56</f>
        <v>1576</v>
      </c>
      <c r="F162" s="1" t="n">
        <f aca="false">BoM!E56</f>
        <v>36</v>
      </c>
      <c r="G162" s="1" t="n">
        <f aca="false">BoM!F56</f>
        <v>1</v>
      </c>
      <c r="H162" s="9" t="n">
        <f aca="false">G162/SUM($G:$G)</f>
        <v>0.00354609929078014</v>
      </c>
      <c r="I162" s="9" t="n">
        <f aca="false">E162/SUM($E:$E)</f>
        <v>0.00324013824041579</v>
      </c>
      <c r="J162" s="8" t="n">
        <f aca="false">IF(C162=C163,0,IF(C162=C161,E162+K161,E162))</f>
        <v>0</v>
      </c>
      <c r="K162" s="8" t="n">
        <f aca="false">E162</f>
        <v>1576</v>
      </c>
      <c r="L162" s="9" t="n">
        <f aca="false">J162/SUM($J:$J)</f>
        <v>0</v>
      </c>
      <c r="M162" s="1" t="n">
        <f aca="false">IF(C162=C161,0,IF(C162=C163,1+N163,1))</f>
        <v>2</v>
      </c>
      <c r="N162" s="1" t="n">
        <f aca="false">IF(C162=C161,1+N163,0)</f>
        <v>0</v>
      </c>
      <c r="O162" s="1" t="n">
        <f aca="false">IF(B162=B161,0,IF(B162=B163,1+P163,1))</f>
        <v>0</v>
      </c>
      <c r="P162" s="1" t="n">
        <f aca="false">IF(B162=B161,1+P163,0)</f>
        <v>29</v>
      </c>
    </row>
    <row r="163" customFormat="false" ht="15.75" hidden="false" customHeight="false" outlineLevel="0" collapsed="false">
      <c r="A163" s="7" t="n">
        <v>3</v>
      </c>
      <c r="B163" s="1" t="n">
        <f aca="false">BoM!A57</f>
        <v>0</v>
      </c>
      <c r="C163" s="1" t="n">
        <f aca="false">BoM!B57</f>
        <v>24</v>
      </c>
      <c r="D163" s="1" t="str">
        <f aca="false">BoM!C57</f>
        <v>Wax</v>
      </c>
      <c r="E163" s="8" t="n">
        <f aca="false">BoM!D57</f>
        <v>1725</v>
      </c>
      <c r="F163" s="1" t="n">
        <f aca="false">BoM!E57</f>
        <v>36</v>
      </c>
      <c r="G163" s="1" t="n">
        <f aca="false">BoM!F57</f>
        <v>1</v>
      </c>
      <c r="H163" s="9" t="n">
        <f aca="false">G163/SUM($G:$G)</f>
        <v>0.00354609929078014</v>
      </c>
      <c r="I163" s="9" t="n">
        <f aca="false">E163/SUM($E:$E)</f>
        <v>0.00354647110705409</v>
      </c>
      <c r="J163" s="8" t="n">
        <f aca="false">IF(C163=C164,0,IF(C163=C162,E163+K162,E163))</f>
        <v>3301</v>
      </c>
      <c r="K163" s="8" t="n">
        <f aca="false">E163</f>
        <v>1725</v>
      </c>
      <c r="L163" s="9" t="n">
        <f aca="false">J163/SUM($J:$J)</f>
        <v>0.00786755996005444</v>
      </c>
      <c r="M163" s="1" t="n">
        <f aca="false">IF(C163=C162,0,IF(C163=C164,1+N164,1))</f>
        <v>0</v>
      </c>
      <c r="N163" s="1" t="n">
        <f aca="false">IF(C163=C162,1+N164,0)</f>
        <v>1</v>
      </c>
      <c r="O163" s="1" t="n">
        <f aca="false">IF(B163=B162,0,IF(B163=B164,1+P164,1))</f>
        <v>0</v>
      </c>
      <c r="P163" s="1" t="n">
        <f aca="false">IF(B163=B162,1+P164,0)</f>
        <v>28</v>
      </c>
    </row>
    <row r="164" customFormat="false" ht="15.75" hidden="false" customHeight="false" outlineLevel="0" collapsed="false">
      <c r="A164" s="7" t="n">
        <v>3</v>
      </c>
      <c r="B164" s="1" t="n">
        <f aca="false">BoM!A58</f>
        <v>0</v>
      </c>
      <c r="C164" s="1" t="n">
        <f aca="false">BoM!B58</f>
        <v>25</v>
      </c>
      <c r="D164" s="1" t="str">
        <f aca="false">BoM!C58</f>
        <v>Wax</v>
      </c>
      <c r="E164" s="8" t="n">
        <f aca="false">BoM!D58</f>
        <v>2420</v>
      </c>
      <c r="F164" s="1" t="n">
        <f aca="false">BoM!E58</f>
        <v>36</v>
      </c>
      <c r="G164" s="1" t="n">
        <f aca="false">BoM!F58</f>
        <v>1</v>
      </c>
      <c r="H164" s="9" t="n">
        <f aca="false">G164/SUM($G:$G)</f>
        <v>0.00354609929078014</v>
      </c>
      <c r="I164" s="9" t="n">
        <f aca="false">E164/SUM($E:$E)</f>
        <v>0.00497533917627298</v>
      </c>
      <c r="J164" s="8" t="n">
        <f aca="false">IF(C164=C165,0,IF(C164=C163,E164+K163,E164))</f>
        <v>2420</v>
      </c>
      <c r="K164" s="8" t="n">
        <f aca="false">E164</f>
        <v>2420</v>
      </c>
      <c r="L164" s="9" t="n">
        <f aca="false">J164/SUM($J:$J)</f>
        <v>0.00576779615369032</v>
      </c>
      <c r="M164" s="1" t="n">
        <f aca="false">IF(C164=C163,0,IF(C164=C165,1+N165,1))</f>
        <v>1</v>
      </c>
      <c r="N164" s="1" t="n">
        <f aca="false">IF(C164=C163,1+N165,0)</f>
        <v>0</v>
      </c>
      <c r="O164" s="1" t="n">
        <f aca="false">IF(B164=B163,0,IF(B164=B165,1+P165,1))</f>
        <v>0</v>
      </c>
      <c r="P164" s="1" t="n">
        <f aca="false">IF(B164=B163,1+P165,0)</f>
        <v>27</v>
      </c>
    </row>
    <row r="165" customFormat="false" ht="15.75" hidden="false" customHeight="false" outlineLevel="0" collapsed="false">
      <c r="A165" s="7" t="n">
        <v>3</v>
      </c>
      <c r="B165" s="1" t="n">
        <f aca="false">BoM!A59</f>
        <v>0</v>
      </c>
      <c r="C165" s="1" t="n">
        <f aca="false">BoM!B59</f>
        <v>26</v>
      </c>
      <c r="D165" s="1" t="str">
        <f aca="false">BoM!C59</f>
        <v>Wax</v>
      </c>
      <c r="E165" s="8" t="n">
        <f aca="false">BoM!D59</f>
        <v>583</v>
      </c>
      <c r="F165" s="1" t="n">
        <f aca="false">BoM!E59</f>
        <v>36</v>
      </c>
      <c r="G165" s="1" t="n">
        <f aca="false">BoM!F59</f>
        <v>1</v>
      </c>
      <c r="H165" s="9" t="n">
        <f aca="false">G165/SUM($G:$G)</f>
        <v>0.00354609929078014</v>
      </c>
      <c r="I165" s="9" t="n">
        <f aca="false">E165/SUM($E:$E)</f>
        <v>0.00119860443792031</v>
      </c>
      <c r="J165" s="8" t="n">
        <f aca="false">IF(C165=C166,0,IF(C165=C164,E165+K164,E165))</f>
        <v>0</v>
      </c>
      <c r="K165" s="8" t="n">
        <f aca="false">E165</f>
        <v>583</v>
      </c>
      <c r="L165" s="9" t="n">
        <f aca="false">J165/SUM($J:$J)</f>
        <v>0</v>
      </c>
      <c r="M165" s="1" t="n">
        <f aca="false">IF(C165=C164,0,IF(C165=C166,1+N166,1))</f>
        <v>2</v>
      </c>
      <c r="N165" s="1" t="n">
        <f aca="false">IF(C165=C164,1+N166,0)</f>
        <v>0</v>
      </c>
      <c r="O165" s="1" t="n">
        <f aca="false">IF(B165=B164,0,IF(B165=B166,1+P166,1))</f>
        <v>0</v>
      </c>
      <c r="P165" s="1" t="n">
        <f aca="false">IF(B165=B164,1+P166,0)</f>
        <v>26</v>
      </c>
    </row>
    <row r="166" customFormat="false" ht="15.75" hidden="false" customHeight="false" outlineLevel="0" collapsed="false">
      <c r="A166" s="7" t="n">
        <v>3</v>
      </c>
      <c r="B166" s="1" t="n">
        <f aca="false">BoM!A60</f>
        <v>0</v>
      </c>
      <c r="C166" s="1" t="n">
        <f aca="false">BoM!B60</f>
        <v>26</v>
      </c>
      <c r="D166" s="1" t="str">
        <f aca="false">BoM!C60</f>
        <v>Marasi</v>
      </c>
      <c r="E166" s="8" t="n">
        <f aca="false">BoM!D60</f>
        <v>1322</v>
      </c>
      <c r="F166" s="1" t="n">
        <f aca="false">BoM!E60</f>
        <v>36</v>
      </c>
      <c r="G166" s="1" t="n">
        <f aca="false">BoM!F60</f>
        <v>1</v>
      </c>
      <c r="H166" s="9" t="n">
        <f aca="false">G166/SUM($G:$G)</f>
        <v>0.00354609929078014</v>
      </c>
      <c r="I166" s="9" t="n">
        <f aca="false">E166/SUM($E:$E)</f>
        <v>0.00271793321943507</v>
      </c>
      <c r="J166" s="8" t="n">
        <f aca="false">IF(C166=C167,0,IF(C166=C165,E166+K165,E166))</f>
        <v>1905</v>
      </c>
      <c r="K166" s="8" t="n">
        <f aca="false">E166</f>
        <v>1322</v>
      </c>
      <c r="L166" s="9" t="n">
        <f aca="false">J166/SUM($J:$J)</f>
        <v>0.00454035193090085</v>
      </c>
      <c r="M166" s="1" t="n">
        <f aca="false">IF(C166=C165,0,IF(C166=C167,1+N167,1))</f>
        <v>0</v>
      </c>
      <c r="N166" s="1" t="n">
        <f aca="false">IF(C166=C165,1+N167,0)</f>
        <v>1</v>
      </c>
      <c r="O166" s="1" t="n">
        <f aca="false">IF(B166=B165,0,IF(B166=B167,1+P167,1))</f>
        <v>0</v>
      </c>
      <c r="P166" s="1" t="n">
        <f aca="false">IF(B166=B165,1+P167,0)</f>
        <v>25</v>
      </c>
    </row>
    <row r="167" customFormat="false" ht="15.75" hidden="false" customHeight="false" outlineLevel="0" collapsed="false">
      <c r="A167" s="7" t="n">
        <v>3</v>
      </c>
      <c r="B167" s="1" t="n">
        <f aca="false">BoM!A61</f>
        <v>0</v>
      </c>
      <c r="C167" s="1" t="n">
        <f aca="false">BoM!B61</f>
        <v>27</v>
      </c>
      <c r="D167" s="1" t="str">
        <f aca="false">BoM!C61</f>
        <v>Wax</v>
      </c>
      <c r="E167" s="8" t="n">
        <f aca="false">BoM!D61</f>
        <v>1292</v>
      </c>
      <c r="F167" s="1" t="n">
        <f aca="false">BoM!E61</f>
        <v>36</v>
      </c>
      <c r="G167" s="1" t="n">
        <f aca="false">BoM!F61</f>
        <v>1</v>
      </c>
      <c r="H167" s="9" t="n">
        <f aca="false">G167/SUM($G:$G)</f>
        <v>0.00354609929078014</v>
      </c>
      <c r="I167" s="9" t="n">
        <f aca="false">E167/SUM($E:$E)</f>
        <v>0.00265625546105152</v>
      </c>
      <c r="J167" s="8" t="n">
        <f aca="false">IF(C167=C168,0,IF(C167=C166,E167+K166,E167))</f>
        <v>0</v>
      </c>
      <c r="K167" s="8" t="n">
        <f aca="false">E167</f>
        <v>1292</v>
      </c>
      <c r="L167" s="9" t="n">
        <f aca="false">J167/SUM($J:$J)</f>
        <v>0</v>
      </c>
      <c r="M167" s="1" t="n">
        <f aca="false">IF(C167=C166,0,IF(C167=C168,1+N168,1))</f>
        <v>5</v>
      </c>
      <c r="N167" s="1" t="n">
        <f aca="false">IF(C167=C166,1+N168,0)</f>
        <v>0</v>
      </c>
      <c r="O167" s="1" t="n">
        <f aca="false">IF(B167=B166,0,IF(B167=B168,1+P168,1))</f>
        <v>0</v>
      </c>
      <c r="P167" s="1" t="n">
        <f aca="false">IF(B167=B166,1+P168,0)</f>
        <v>24</v>
      </c>
    </row>
    <row r="168" customFormat="false" ht="15.75" hidden="false" customHeight="false" outlineLevel="0" collapsed="false">
      <c r="A168" s="7" t="n">
        <v>3</v>
      </c>
      <c r="B168" s="1" t="n">
        <f aca="false">BoM!A62</f>
        <v>0</v>
      </c>
      <c r="C168" s="1" t="n">
        <f aca="false">BoM!B62</f>
        <v>27</v>
      </c>
      <c r="D168" s="1" t="str">
        <f aca="false">BoM!C62</f>
        <v>Marasi</v>
      </c>
      <c r="E168" s="8" t="n">
        <f aca="false">BoM!D62</f>
        <v>455</v>
      </c>
      <c r="F168" s="1" t="n">
        <f aca="false">BoM!E62</f>
        <v>36</v>
      </c>
      <c r="G168" s="1" t="n">
        <f aca="false">BoM!F62</f>
        <v>1</v>
      </c>
      <c r="H168" s="9" t="n">
        <f aca="false">G168/SUM($G:$G)</f>
        <v>0.00354609929078014</v>
      </c>
      <c r="I168" s="9" t="n">
        <f aca="false">E168/SUM($E:$E)</f>
        <v>0.000935446002150498</v>
      </c>
      <c r="J168" s="8" t="n">
        <f aca="false">IF(C168=C169,0,IF(C168=C167,E168+K167,E168))</f>
        <v>0</v>
      </c>
      <c r="K168" s="8" t="n">
        <f aca="false">E168</f>
        <v>455</v>
      </c>
      <c r="L168" s="9" t="n">
        <f aca="false">J168/SUM($J:$J)</f>
        <v>0</v>
      </c>
      <c r="M168" s="1" t="n">
        <f aca="false">IF(C168=C167,0,IF(C168=C169,1+N169,1))</f>
        <v>0</v>
      </c>
      <c r="N168" s="1" t="n">
        <f aca="false">IF(C168=C167,1+N169,0)</f>
        <v>4</v>
      </c>
      <c r="O168" s="1" t="n">
        <f aca="false">IF(B168=B167,0,IF(B168=B169,1+P169,1))</f>
        <v>0</v>
      </c>
      <c r="P168" s="1" t="n">
        <f aca="false">IF(B168=B167,1+P169,0)</f>
        <v>23</v>
      </c>
    </row>
    <row r="169" customFormat="false" ht="15.75" hidden="false" customHeight="false" outlineLevel="0" collapsed="false">
      <c r="A169" s="7" t="n">
        <v>3</v>
      </c>
      <c r="B169" s="1" t="n">
        <f aca="false">BoM!A63</f>
        <v>0</v>
      </c>
      <c r="C169" s="1" t="n">
        <f aca="false">BoM!B63</f>
        <v>27</v>
      </c>
      <c r="D169" s="1" t="str">
        <f aca="false">BoM!C63</f>
        <v>Wax</v>
      </c>
      <c r="E169" s="8" t="n">
        <f aca="false">BoM!D63</f>
        <v>759</v>
      </c>
      <c r="F169" s="1" t="n">
        <f aca="false">BoM!E63</f>
        <v>36</v>
      </c>
      <c r="G169" s="1" t="n">
        <f aca="false">BoM!F63</f>
        <v>1</v>
      </c>
      <c r="H169" s="9" t="n">
        <f aca="false">G169/SUM($G:$G)</f>
        <v>0.00354609929078014</v>
      </c>
      <c r="I169" s="9" t="n">
        <f aca="false">E169/SUM($E:$E)</f>
        <v>0.0015604472871038</v>
      </c>
      <c r="J169" s="8" t="n">
        <f aca="false">IF(C169=C170,0,IF(C169=C168,E169+K168,E169))</f>
        <v>0</v>
      </c>
      <c r="K169" s="8" t="n">
        <f aca="false">E169</f>
        <v>759</v>
      </c>
      <c r="L169" s="9" t="n">
        <f aca="false">J169/SUM($J:$J)</f>
        <v>0</v>
      </c>
      <c r="M169" s="1" t="n">
        <f aca="false">IF(C169=C168,0,IF(C169=C170,1+N170,1))</f>
        <v>0</v>
      </c>
      <c r="N169" s="1" t="n">
        <f aca="false">IF(C169=C168,1+N170,0)</f>
        <v>3</v>
      </c>
      <c r="O169" s="1" t="n">
        <f aca="false">IF(B169=B168,0,IF(B169=B170,1+P170,1))</f>
        <v>0</v>
      </c>
      <c r="P169" s="1" t="n">
        <f aca="false">IF(B169=B168,1+P170,0)</f>
        <v>22</v>
      </c>
    </row>
    <row r="170" customFormat="false" ht="15.75" hidden="false" customHeight="false" outlineLevel="0" collapsed="false">
      <c r="A170" s="7" t="n">
        <v>3</v>
      </c>
      <c r="B170" s="1" t="n">
        <f aca="false">BoM!A64</f>
        <v>0</v>
      </c>
      <c r="C170" s="1" t="n">
        <f aca="false">BoM!B64</f>
        <v>27</v>
      </c>
      <c r="D170" s="1" t="str">
        <f aca="false">BoM!C64</f>
        <v>Marasi</v>
      </c>
      <c r="E170" s="8" t="n">
        <f aca="false">BoM!D64</f>
        <v>542</v>
      </c>
      <c r="F170" s="1" t="n">
        <f aca="false">BoM!E64</f>
        <v>36</v>
      </c>
      <c r="G170" s="1" t="n">
        <f aca="false">BoM!F64</f>
        <v>1</v>
      </c>
      <c r="H170" s="9" t="n">
        <f aca="false">G170/SUM($G:$G)</f>
        <v>0.00354609929078014</v>
      </c>
      <c r="I170" s="9" t="n">
        <f aca="false">E170/SUM($E:$E)</f>
        <v>0.00111431150146279</v>
      </c>
      <c r="J170" s="8" t="n">
        <f aca="false">IF(C170=C171,0,IF(C170=C169,E170+K169,E170))</f>
        <v>0</v>
      </c>
      <c r="K170" s="8" t="n">
        <f aca="false">E170</f>
        <v>542</v>
      </c>
      <c r="L170" s="9" t="n">
        <f aca="false">J170/SUM($J:$J)</f>
        <v>0</v>
      </c>
      <c r="M170" s="1" t="n">
        <f aca="false">IF(C170=C169,0,IF(C170=C171,1+N171,1))</f>
        <v>0</v>
      </c>
      <c r="N170" s="1" t="n">
        <f aca="false">IF(C170=C169,1+N171,0)</f>
        <v>2</v>
      </c>
      <c r="O170" s="1" t="n">
        <f aca="false">IF(B170=B169,0,IF(B170=B171,1+P171,1))</f>
        <v>0</v>
      </c>
      <c r="P170" s="1" t="n">
        <f aca="false">IF(B170=B169,1+P171,0)</f>
        <v>21</v>
      </c>
    </row>
    <row r="171" customFormat="false" ht="15.75" hidden="false" customHeight="false" outlineLevel="0" collapsed="false">
      <c r="A171" s="7" t="n">
        <v>3</v>
      </c>
      <c r="B171" s="1" t="n">
        <f aca="false">BoM!A65</f>
        <v>0</v>
      </c>
      <c r="C171" s="1" t="n">
        <f aca="false">BoM!B65</f>
        <v>27</v>
      </c>
      <c r="D171" s="1" t="str">
        <f aca="false">BoM!C65</f>
        <v>Wax</v>
      </c>
      <c r="E171" s="8" t="n">
        <f aca="false">BoM!D65</f>
        <v>167</v>
      </c>
      <c r="F171" s="1" t="n">
        <f aca="false">BoM!E65</f>
        <v>36</v>
      </c>
      <c r="G171" s="1" t="n">
        <f aca="false">BoM!F65</f>
        <v>1</v>
      </c>
      <c r="H171" s="9" t="n">
        <f aca="false">G171/SUM($G:$G)</f>
        <v>0.00354609929078014</v>
      </c>
      <c r="I171" s="9" t="n">
        <f aca="false">E171/SUM($E:$E)</f>
        <v>0.000343339521668425</v>
      </c>
      <c r="J171" s="8" t="n">
        <f aca="false">IF(C171=C172,0,IF(C171=C170,E171+K170,E171))</f>
        <v>709</v>
      </c>
      <c r="K171" s="8" t="n">
        <f aca="false">E171</f>
        <v>167</v>
      </c>
      <c r="L171" s="9" t="n">
        <f aca="false">J171/SUM($J:$J)</f>
        <v>0.00168982126982084</v>
      </c>
      <c r="M171" s="1" t="n">
        <f aca="false">IF(C171=C170,0,IF(C171=C172,1+N172,1))</f>
        <v>0</v>
      </c>
      <c r="N171" s="1" t="n">
        <f aca="false">IF(C171=C170,1+N172,0)</f>
        <v>1</v>
      </c>
      <c r="O171" s="1" t="n">
        <f aca="false">IF(B171=B170,0,IF(B171=B172,1+P172,1))</f>
        <v>0</v>
      </c>
      <c r="P171" s="1" t="n">
        <f aca="false">IF(B171=B170,1+P172,0)</f>
        <v>20</v>
      </c>
    </row>
    <row r="172" customFormat="false" ht="15.75" hidden="false" customHeight="false" outlineLevel="0" collapsed="false">
      <c r="A172" s="7" t="n">
        <v>3</v>
      </c>
      <c r="B172" s="1" t="n">
        <f aca="false">BoM!A66</f>
        <v>0</v>
      </c>
      <c r="C172" s="1" t="n">
        <f aca="false">BoM!B66</f>
        <v>28</v>
      </c>
      <c r="D172" s="1" t="str">
        <f aca="false">BoM!C66</f>
        <v>Wayne</v>
      </c>
      <c r="E172" s="8" t="n">
        <f aca="false">BoM!D66</f>
        <v>174</v>
      </c>
      <c r="F172" s="1" t="n">
        <f aca="false">BoM!E66</f>
        <v>36</v>
      </c>
      <c r="G172" s="1" t="n">
        <f aca="false">BoM!F66</f>
        <v>1</v>
      </c>
      <c r="H172" s="9" t="n">
        <f aca="false">G172/SUM($G:$G)</f>
        <v>0.00354609929078014</v>
      </c>
      <c r="I172" s="9" t="n">
        <f aca="false">E172/SUM($E:$E)</f>
        <v>0.000357730998624586</v>
      </c>
      <c r="J172" s="8" t="n">
        <f aca="false">IF(C172=C173,0,IF(C172=C171,E172+K171,E172))</f>
        <v>0</v>
      </c>
      <c r="K172" s="8" t="n">
        <f aca="false">E172</f>
        <v>174</v>
      </c>
      <c r="L172" s="9" t="n">
        <f aca="false">J172/SUM($J:$J)</f>
        <v>0</v>
      </c>
      <c r="M172" s="1" t="n">
        <f aca="false">IF(C172=C171,0,IF(C172=C173,1+N173,1))</f>
        <v>6</v>
      </c>
      <c r="N172" s="1" t="n">
        <f aca="false">IF(C172=C171,1+N173,0)</f>
        <v>0</v>
      </c>
      <c r="O172" s="1" t="n">
        <f aca="false">IF(B172=B171,0,IF(B172=B173,1+P173,1))</f>
        <v>0</v>
      </c>
      <c r="P172" s="1" t="n">
        <f aca="false">IF(B172=B171,1+P173,0)</f>
        <v>19</v>
      </c>
    </row>
    <row r="173" customFormat="false" ht="15.75" hidden="false" customHeight="false" outlineLevel="0" collapsed="false">
      <c r="A173" s="7" t="n">
        <v>3</v>
      </c>
      <c r="B173" s="1" t="n">
        <f aca="false">BoM!A67</f>
        <v>0</v>
      </c>
      <c r="C173" s="1" t="n">
        <f aca="false">BoM!B67</f>
        <v>28</v>
      </c>
      <c r="D173" s="1" t="str">
        <f aca="false">BoM!C67</f>
        <v>Marasi</v>
      </c>
      <c r="E173" s="8" t="n">
        <f aca="false">BoM!D67</f>
        <v>269</v>
      </c>
      <c r="F173" s="1" t="n">
        <f aca="false">BoM!E67</f>
        <v>36</v>
      </c>
      <c r="G173" s="1" t="n">
        <f aca="false">BoM!F67</f>
        <v>1</v>
      </c>
      <c r="H173" s="9" t="n">
        <f aca="false">G173/SUM($G:$G)</f>
        <v>0.00354609929078014</v>
      </c>
      <c r="I173" s="9" t="n">
        <f aca="false">E173/SUM($E:$E)</f>
        <v>0.000553043900172492</v>
      </c>
      <c r="J173" s="8" t="n">
        <f aca="false">IF(C173=C174,0,IF(C173=C172,E173+K172,E173))</f>
        <v>0</v>
      </c>
      <c r="K173" s="8" t="n">
        <f aca="false">E173</f>
        <v>269</v>
      </c>
      <c r="L173" s="9" t="n">
        <f aca="false">J173/SUM($J:$J)</f>
        <v>0</v>
      </c>
      <c r="M173" s="1" t="n">
        <f aca="false">IF(C173=C172,0,IF(C173=C174,1+N174,1))</f>
        <v>0</v>
      </c>
      <c r="N173" s="1" t="n">
        <f aca="false">IF(C173=C172,1+N174,0)</f>
        <v>5</v>
      </c>
      <c r="O173" s="1" t="n">
        <f aca="false">IF(B173=B172,0,IF(B173=B174,1+P174,1))</f>
        <v>0</v>
      </c>
      <c r="P173" s="1" t="n">
        <f aca="false">IF(B173=B172,1+P174,0)</f>
        <v>18</v>
      </c>
    </row>
    <row r="174" customFormat="false" ht="15.75" hidden="false" customHeight="false" outlineLevel="0" collapsed="false">
      <c r="A174" s="7" t="n">
        <v>3</v>
      </c>
      <c r="B174" s="1" t="n">
        <f aca="false">BoM!A68</f>
        <v>0</v>
      </c>
      <c r="C174" s="1" t="n">
        <f aca="false">BoM!B68</f>
        <v>28</v>
      </c>
      <c r="D174" s="1" t="str">
        <f aca="false">BoM!C68</f>
        <v>Wax</v>
      </c>
      <c r="E174" s="8" t="n">
        <f aca="false">BoM!D68</f>
        <v>1135</v>
      </c>
      <c r="F174" s="1" t="n">
        <f aca="false">BoM!E68</f>
        <v>36</v>
      </c>
      <c r="G174" s="1" t="n">
        <f aca="false">BoM!F68</f>
        <v>1</v>
      </c>
      <c r="H174" s="9" t="n">
        <f aca="false">G174/SUM($G:$G)</f>
        <v>0.00354609929078014</v>
      </c>
      <c r="I174" s="9" t="n">
        <f aca="false">E174/SUM($E:$E)</f>
        <v>0.00233347519217762</v>
      </c>
      <c r="J174" s="8" t="n">
        <f aca="false">IF(C174=C175,0,IF(C174=C173,E174+K173,E174))</f>
        <v>0</v>
      </c>
      <c r="K174" s="8" t="n">
        <f aca="false">E174</f>
        <v>1135</v>
      </c>
      <c r="L174" s="9" t="n">
        <f aca="false">J174/SUM($J:$J)</f>
        <v>0</v>
      </c>
      <c r="M174" s="1" t="n">
        <f aca="false">IF(C174=C173,0,IF(C174=C175,1+N175,1))</f>
        <v>0</v>
      </c>
      <c r="N174" s="1" t="n">
        <f aca="false">IF(C174=C173,1+N175,0)</f>
        <v>4</v>
      </c>
      <c r="O174" s="1" t="n">
        <f aca="false">IF(B174=B173,0,IF(B174=B175,1+P175,1))</f>
        <v>0</v>
      </c>
      <c r="P174" s="1" t="n">
        <f aca="false">IF(B174=B173,1+P175,0)</f>
        <v>17</v>
      </c>
    </row>
    <row r="175" customFormat="false" ht="15.75" hidden="false" customHeight="false" outlineLevel="0" collapsed="false">
      <c r="A175" s="7" t="n">
        <v>3</v>
      </c>
      <c r="B175" s="1" t="n">
        <f aca="false">BoM!A69</f>
        <v>0</v>
      </c>
      <c r="C175" s="1" t="n">
        <f aca="false">BoM!B69</f>
        <v>28</v>
      </c>
      <c r="D175" s="1" t="str">
        <f aca="false">BoM!C69</f>
        <v>Marasi</v>
      </c>
      <c r="E175" s="8" t="n">
        <f aca="false">BoM!D69</f>
        <v>440</v>
      </c>
      <c r="F175" s="1" t="n">
        <f aca="false">BoM!E69</f>
        <v>36</v>
      </c>
      <c r="G175" s="1" t="n">
        <f aca="false">BoM!F69</f>
        <v>1</v>
      </c>
      <c r="H175" s="9" t="n">
        <f aca="false">G175/SUM($G:$G)</f>
        <v>0.00354609929078014</v>
      </c>
      <c r="I175" s="9" t="n">
        <f aca="false">E175/SUM($E:$E)</f>
        <v>0.000904607122958723</v>
      </c>
      <c r="J175" s="8" t="n">
        <f aca="false">IF(C175=C176,0,IF(C175=C174,E175+K174,E175))</f>
        <v>0</v>
      </c>
      <c r="K175" s="8" t="n">
        <f aca="false">E175</f>
        <v>440</v>
      </c>
      <c r="L175" s="9" t="n">
        <f aca="false">J175/SUM($J:$J)</f>
        <v>0</v>
      </c>
      <c r="M175" s="1" t="n">
        <f aca="false">IF(C175=C174,0,IF(C175=C176,1+N176,1))</f>
        <v>0</v>
      </c>
      <c r="N175" s="1" t="n">
        <f aca="false">IF(C175=C174,1+N176,0)</f>
        <v>3</v>
      </c>
      <c r="O175" s="1" t="n">
        <f aca="false">IF(B175=B174,0,IF(B175=B176,1+P176,1))</f>
        <v>0</v>
      </c>
      <c r="P175" s="1" t="n">
        <f aca="false">IF(B175=B174,1+P176,0)</f>
        <v>16</v>
      </c>
    </row>
    <row r="176" customFormat="false" ht="15.75" hidden="false" customHeight="false" outlineLevel="0" collapsed="false">
      <c r="A176" s="7" t="n">
        <v>3</v>
      </c>
      <c r="B176" s="1" t="n">
        <f aca="false">BoM!A70</f>
        <v>0</v>
      </c>
      <c r="C176" s="1" t="n">
        <f aca="false">BoM!B70</f>
        <v>28</v>
      </c>
      <c r="D176" s="1" t="str">
        <f aca="false">BoM!C70</f>
        <v>Steris</v>
      </c>
      <c r="E176" s="8" t="n">
        <f aca="false">BoM!D70</f>
        <v>277</v>
      </c>
      <c r="F176" s="1" t="n">
        <f aca="false">BoM!E70</f>
        <v>36</v>
      </c>
      <c r="G176" s="1" t="n">
        <f aca="false">BoM!F70</f>
        <v>1</v>
      </c>
      <c r="H176" s="9" t="n">
        <f aca="false">G176/SUM($G:$G)</f>
        <v>0.00354609929078014</v>
      </c>
      <c r="I176" s="9" t="n">
        <f aca="false">E176/SUM($E:$E)</f>
        <v>0.000569491302408105</v>
      </c>
      <c r="J176" s="8" t="n">
        <f aca="false">IF(C176=C177,0,IF(C176=C175,E176+K175,E176))</f>
        <v>0</v>
      </c>
      <c r="K176" s="8" t="n">
        <f aca="false">E176</f>
        <v>277</v>
      </c>
      <c r="L176" s="9" t="n">
        <f aca="false">J176/SUM($J:$J)</f>
        <v>0</v>
      </c>
      <c r="M176" s="1" t="n">
        <f aca="false">IF(C176=C175,0,IF(C176=C177,1+N177,1))</f>
        <v>0</v>
      </c>
      <c r="N176" s="1" t="n">
        <f aca="false">IF(C176=C175,1+N177,0)</f>
        <v>2</v>
      </c>
      <c r="O176" s="1" t="n">
        <f aca="false">IF(B176=B175,0,IF(B176=B177,1+P177,1))</f>
        <v>0</v>
      </c>
      <c r="P176" s="1" t="n">
        <f aca="false">IF(B176=B175,1+P177,0)</f>
        <v>15</v>
      </c>
    </row>
    <row r="177" customFormat="false" ht="15.75" hidden="false" customHeight="false" outlineLevel="0" collapsed="false">
      <c r="A177" s="7" t="n">
        <v>3</v>
      </c>
      <c r="B177" s="1" t="n">
        <f aca="false">BoM!A71</f>
        <v>0</v>
      </c>
      <c r="C177" s="1" t="n">
        <f aca="false">BoM!B71</f>
        <v>28</v>
      </c>
      <c r="D177" s="1" t="str">
        <f aca="false">BoM!C71</f>
        <v>Wax</v>
      </c>
      <c r="E177" s="8" t="n">
        <f aca="false">BoM!D71</f>
        <v>696</v>
      </c>
      <c r="F177" s="1" t="n">
        <f aca="false">BoM!E71</f>
        <v>36</v>
      </c>
      <c r="G177" s="1" t="n">
        <f aca="false">BoM!F71</f>
        <v>1</v>
      </c>
      <c r="H177" s="9" t="n">
        <f aca="false">G177/SUM($G:$G)</f>
        <v>0.00354609929078014</v>
      </c>
      <c r="I177" s="9" t="n">
        <f aca="false">E177/SUM($E:$E)</f>
        <v>0.00143092399449834</v>
      </c>
      <c r="J177" s="8" t="n">
        <f aca="false">IF(C177=C178,0,IF(C177=C176,E177+K176,E177))</f>
        <v>973</v>
      </c>
      <c r="K177" s="8" t="n">
        <f aca="false">E177</f>
        <v>696</v>
      </c>
      <c r="L177" s="9" t="n">
        <f aca="false">J177/SUM($J:$J)</f>
        <v>0.00231903539567797</v>
      </c>
      <c r="M177" s="1" t="n">
        <f aca="false">IF(C177=C176,0,IF(C177=C178,1+N178,1))</f>
        <v>0</v>
      </c>
      <c r="N177" s="1" t="n">
        <f aca="false">IF(C177=C176,1+N178,0)</f>
        <v>1</v>
      </c>
      <c r="O177" s="1" t="n">
        <f aca="false">IF(B177=B176,0,IF(B177=B178,1+P178,1))</f>
        <v>0</v>
      </c>
      <c r="P177" s="1" t="n">
        <f aca="false">IF(B177=B176,1+P178,0)</f>
        <v>14</v>
      </c>
    </row>
    <row r="178" customFormat="false" ht="15.75" hidden="false" customHeight="false" outlineLevel="0" collapsed="false">
      <c r="A178" s="7" t="n">
        <v>3</v>
      </c>
      <c r="B178" s="1" t="n">
        <f aca="false">BoM!A72</f>
        <v>0</v>
      </c>
      <c r="C178" s="1" t="n">
        <f aca="false">BoM!B72</f>
        <v>29</v>
      </c>
      <c r="D178" s="1" t="str">
        <f aca="false">BoM!C72</f>
        <v>Edwarn</v>
      </c>
      <c r="E178" s="8" t="n">
        <f aca="false">BoM!D72</f>
        <v>795</v>
      </c>
      <c r="F178" s="1" t="n">
        <f aca="false">BoM!E72</f>
        <v>36</v>
      </c>
      <c r="G178" s="1" t="n">
        <f aca="false">BoM!F72</f>
        <v>1</v>
      </c>
      <c r="H178" s="9" t="n">
        <f aca="false">G178/SUM($G:$G)</f>
        <v>0.00354609929078014</v>
      </c>
      <c r="I178" s="9" t="n">
        <f aca="false">E178/SUM($E:$E)</f>
        <v>0.00163446059716406</v>
      </c>
      <c r="J178" s="8" t="n">
        <f aca="false">IF(C178=C179,0,IF(C178=C177,E178+K177,E178))</f>
        <v>0</v>
      </c>
      <c r="K178" s="8" t="n">
        <f aca="false">E178</f>
        <v>795</v>
      </c>
      <c r="L178" s="9" t="n">
        <f aca="false">J178/SUM($J:$J)</f>
        <v>0</v>
      </c>
      <c r="M178" s="1" t="n">
        <f aca="false">IF(C178=C177,0,IF(C178=C179,1+N179,1))</f>
        <v>7</v>
      </c>
      <c r="N178" s="1" t="n">
        <f aca="false">IF(C178=C177,1+N179,0)</f>
        <v>0</v>
      </c>
      <c r="O178" s="1" t="n">
        <f aca="false">IF(B178=B177,0,IF(B178=B179,1+P179,1))</f>
        <v>0</v>
      </c>
      <c r="P178" s="1" t="n">
        <f aca="false">IF(B178=B177,1+P179,0)</f>
        <v>13</v>
      </c>
    </row>
    <row r="179" customFormat="false" ht="15.75" hidden="false" customHeight="false" outlineLevel="0" collapsed="false">
      <c r="A179" s="7" t="n">
        <v>3</v>
      </c>
      <c r="B179" s="1" t="n">
        <f aca="false">BoM!A73</f>
        <v>0</v>
      </c>
      <c r="C179" s="1" t="n">
        <f aca="false">BoM!B73</f>
        <v>29</v>
      </c>
      <c r="D179" s="1" t="str">
        <f aca="false">BoM!C73</f>
        <v>Jordis</v>
      </c>
      <c r="E179" s="8" t="n">
        <f aca="false">BoM!D73</f>
        <v>657</v>
      </c>
      <c r="F179" s="1" t="n">
        <f aca="false">BoM!E73</f>
        <v>36</v>
      </c>
      <c r="G179" s="1" t="n">
        <f aca="false">BoM!F73</f>
        <v>1</v>
      </c>
      <c r="H179" s="9" t="n">
        <f aca="false">G179/SUM($G:$G)</f>
        <v>0.00354609929078014</v>
      </c>
      <c r="I179" s="9" t="n">
        <f aca="false">E179/SUM($E:$E)</f>
        <v>0.00135074290859973</v>
      </c>
      <c r="J179" s="8" t="n">
        <f aca="false">IF(C179=C180,0,IF(C179=C178,E179+K178,E179))</f>
        <v>0</v>
      </c>
      <c r="K179" s="8" t="n">
        <f aca="false">E179</f>
        <v>657</v>
      </c>
      <c r="L179" s="9" t="n">
        <f aca="false">J179/SUM($J:$J)</f>
        <v>0</v>
      </c>
      <c r="M179" s="1" t="n">
        <f aca="false">IF(C179=C178,0,IF(C179=C180,1+N180,1))</f>
        <v>0</v>
      </c>
      <c r="N179" s="1" t="n">
        <f aca="false">IF(C179=C178,1+N180,0)</f>
        <v>6</v>
      </c>
      <c r="O179" s="1" t="n">
        <f aca="false">IF(B179=B178,0,IF(B179=B180,1+P180,1))</f>
        <v>0</v>
      </c>
      <c r="P179" s="1" t="n">
        <f aca="false">IF(B179=B178,1+P180,0)</f>
        <v>12</v>
      </c>
    </row>
    <row r="180" customFormat="false" ht="15.75" hidden="false" customHeight="false" outlineLevel="0" collapsed="false">
      <c r="A180" s="7" t="n">
        <v>3</v>
      </c>
      <c r="B180" s="1" t="n">
        <f aca="false">BoM!A74</f>
        <v>0</v>
      </c>
      <c r="C180" s="1" t="n">
        <f aca="false">BoM!B74</f>
        <v>29</v>
      </c>
      <c r="D180" s="1" t="str">
        <f aca="false">BoM!C74</f>
        <v>Wax</v>
      </c>
      <c r="E180" s="8" t="n">
        <f aca="false">BoM!D74</f>
        <v>1557</v>
      </c>
      <c r="F180" s="1" t="n">
        <f aca="false">BoM!E74</f>
        <v>36</v>
      </c>
      <c r="G180" s="1" t="n">
        <f aca="false">BoM!F74</f>
        <v>1</v>
      </c>
      <c r="H180" s="9" t="n">
        <f aca="false">G180/SUM($G:$G)</f>
        <v>0.00354609929078014</v>
      </c>
      <c r="I180" s="9" t="n">
        <f aca="false">E180/SUM($E:$E)</f>
        <v>0.00320107566010621</v>
      </c>
      <c r="J180" s="8" t="n">
        <f aca="false">IF(C180=C181,0,IF(C180=C179,E180+K179,E180))</f>
        <v>0</v>
      </c>
      <c r="K180" s="8" t="n">
        <f aca="false">E180</f>
        <v>1557</v>
      </c>
      <c r="L180" s="9" t="n">
        <f aca="false">J180/SUM($J:$J)</f>
        <v>0</v>
      </c>
      <c r="M180" s="1" t="n">
        <f aca="false">IF(C180=C179,0,IF(C180=C181,1+N181,1))</f>
        <v>0</v>
      </c>
      <c r="N180" s="1" t="n">
        <f aca="false">IF(C180=C179,1+N181,0)</f>
        <v>5</v>
      </c>
      <c r="O180" s="1" t="n">
        <f aca="false">IF(B180=B179,0,IF(B180=B181,1+P181,1))</f>
        <v>0</v>
      </c>
      <c r="P180" s="1" t="n">
        <f aca="false">IF(B180=B179,1+P181,0)</f>
        <v>11</v>
      </c>
    </row>
    <row r="181" customFormat="false" ht="15.75" hidden="false" customHeight="false" outlineLevel="0" collapsed="false">
      <c r="A181" s="7" t="n">
        <v>3</v>
      </c>
      <c r="B181" s="1" t="n">
        <f aca="false">BoM!A75</f>
        <v>0</v>
      </c>
      <c r="C181" s="1" t="n">
        <f aca="false">BoM!B75</f>
        <v>29</v>
      </c>
      <c r="D181" s="1" t="str">
        <f aca="false">BoM!C75</f>
        <v>Telsin</v>
      </c>
      <c r="E181" s="8" t="n">
        <f aca="false">BoM!D75</f>
        <v>210</v>
      </c>
      <c r="F181" s="1" t="n">
        <f aca="false">BoM!E75</f>
        <v>36</v>
      </c>
      <c r="G181" s="1" t="n">
        <f aca="false">BoM!F75</f>
        <v>1</v>
      </c>
      <c r="H181" s="9" t="n">
        <f aca="false">G181/SUM($G:$G)</f>
        <v>0.00354609929078014</v>
      </c>
      <c r="I181" s="9" t="n">
        <f aca="false">E181/SUM($E:$E)</f>
        <v>0.000431744308684845</v>
      </c>
      <c r="J181" s="8" t="n">
        <f aca="false">IF(C181=C182,0,IF(C181=C180,E181+K180,E181))</f>
        <v>0</v>
      </c>
      <c r="K181" s="8" t="n">
        <f aca="false">E181</f>
        <v>210</v>
      </c>
      <c r="L181" s="9" t="n">
        <f aca="false">J181/SUM($J:$J)</f>
        <v>0</v>
      </c>
      <c r="M181" s="1" t="n">
        <f aca="false">IF(C181=C180,0,IF(C181=C182,1+N182,1))</f>
        <v>0</v>
      </c>
      <c r="N181" s="1" t="n">
        <f aca="false">IF(C181=C180,1+N182,0)</f>
        <v>4</v>
      </c>
      <c r="O181" s="1" t="n">
        <f aca="false">IF(B181=B180,0,IF(B181=B182,1+P182,1))</f>
        <v>0</v>
      </c>
      <c r="P181" s="1" t="n">
        <f aca="false">IF(B181=B180,1+P182,0)</f>
        <v>10</v>
      </c>
    </row>
    <row r="182" customFormat="false" ht="15.75" hidden="false" customHeight="false" outlineLevel="0" collapsed="false">
      <c r="A182" s="7" t="n">
        <v>3</v>
      </c>
      <c r="B182" s="1" t="n">
        <f aca="false">BoM!A76</f>
        <v>0</v>
      </c>
      <c r="C182" s="1" t="n">
        <f aca="false">BoM!B76</f>
        <v>29</v>
      </c>
      <c r="D182" s="1" t="str">
        <f aca="false">BoM!C76</f>
        <v>Marasi</v>
      </c>
      <c r="E182" s="1" t="n">
        <f aca="false">BoM!D76</f>
        <v>386</v>
      </c>
      <c r="F182" s="1" t="n">
        <f aca="false">BoM!E76</f>
        <v>36</v>
      </c>
      <c r="G182" s="1" t="n">
        <f aca="false">BoM!F76</f>
        <v>1</v>
      </c>
      <c r="H182" s="9" t="n">
        <f aca="false">G182/SUM($G:$G)</f>
        <v>0.00354609929078014</v>
      </c>
      <c r="I182" s="9" t="n">
        <f aca="false">E182/SUM($E:$E)</f>
        <v>0.000793587157868334</v>
      </c>
      <c r="J182" s="8" t="n">
        <f aca="false">IF(C182=C183,0,IF(C182=C181,E182+K181,E182))</f>
        <v>0</v>
      </c>
      <c r="K182" s="8" t="n">
        <f aca="false">E182</f>
        <v>386</v>
      </c>
      <c r="L182" s="9" t="n">
        <f aca="false">J182/SUM($J:$J)</f>
        <v>0</v>
      </c>
      <c r="M182" s="1" t="n">
        <f aca="false">IF(C182=C181,0,IF(C182=C183,1+N183,1))</f>
        <v>0</v>
      </c>
      <c r="N182" s="1" t="n">
        <f aca="false">IF(C182=C181,1+N183,0)</f>
        <v>3</v>
      </c>
      <c r="O182" s="1" t="n">
        <f aca="false">IF(B182=B181,0,IF(B182=B183,1+P183,1))</f>
        <v>0</v>
      </c>
      <c r="P182" s="1" t="n">
        <f aca="false">IF(B182=B181,1+P183,0)</f>
        <v>9</v>
      </c>
    </row>
    <row r="183" customFormat="false" ht="15.75" hidden="false" customHeight="false" outlineLevel="0" collapsed="false">
      <c r="A183" s="7" t="n">
        <v>3</v>
      </c>
      <c r="B183" s="1" t="n">
        <f aca="false">BoM!A77</f>
        <v>0</v>
      </c>
      <c r="C183" s="1" t="n">
        <f aca="false">BoM!B77</f>
        <v>29</v>
      </c>
      <c r="D183" s="1" t="str">
        <f aca="false">BoM!C77</f>
        <v>Wax</v>
      </c>
      <c r="E183" s="1" t="n">
        <f aca="false">BoM!D77</f>
        <v>464</v>
      </c>
      <c r="F183" s="1" t="n">
        <f aca="false">BoM!E77</f>
        <v>36</v>
      </c>
      <c r="G183" s="1" t="n">
        <f aca="false">BoM!F77</f>
        <v>1</v>
      </c>
      <c r="H183" s="9" t="n">
        <f aca="false">G183/SUM($G:$G)</f>
        <v>0.00354609929078014</v>
      </c>
      <c r="I183" s="9" t="n">
        <f aca="false">E183/SUM($E:$E)</f>
        <v>0.000953949329665563</v>
      </c>
      <c r="J183" s="8" t="n">
        <f aca="false">IF(C183=C184,0,IF(C183=C182,E183+K182,E183))</f>
        <v>0</v>
      </c>
      <c r="K183" s="8" t="n">
        <f aca="false">E183</f>
        <v>464</v>
      </c>
      <c r="L183" s="9" t="n">
        <f aca="false">J183/SUM($J:$J)</f>
        <v>0</v>
      </c>
      <c r="M183" s="1" t="n">
        <f aca="false">IF(C183=C182,0,IF(C183=C184,1+N184,1))</f>
        <v>0</v>
      </c>
      <c r="N183" s="1" t="n">
        <f aca="false">IF(C183=C182,1+N184,0)</f>
        <v>2</v>
      </c>
      <c r="O183" s="1" t="n">
        <f aca="false">IF(B183=B182,0,IF(B183=B184,1+P184,1))</f>
        <v>0</v>
      </c>
      <c r="P183" s="1" t="n">
        <f aca="false">IF(B183=B182,1+P184,0)</f>
        <v>8</v>
      </c>
    </row>
    <row r="184" customFormat="false" ht="15.75" hidden="false" customHeight="false" outlineLevel="0" collapsed="false">
      <c r="A184" s="7" t="n">
        <v>3</v>
      </c>
      <c r="B184" s="1" t="n">
        <f aca="false">BoM!A78</f>
        <v>0</v>
      </c>
      <c r="C184" s="1" t="n">
        <f aca="false">BoM!B78</f>
        <v>29</v>
      </c>
      <c r="D184" s="1" t="str">
        <f aca="false">BoM!C78</f>
        <v>MeLaan</v>
      </c>
      <c r="E184" s="1" t="n">
        <f aca="false">BoM!D78</f>
        <v>240</v>
      </c>
      <c r="F184" s="1" t="n">
        <f aca="false">BoM!E78</f>
        <v>36</v>
      </c>
      <c r="G184" s="1" t="n">
        <f aca="false">BoM!F78</f>
        <v>1</v>
      </c>
      <c r="H184" s="9" t="n">
        <f aca="false">G184/SUM($G:$G)</f>
        <v>0.00354609929078014</v>
      </c>
      <c r="I184" s="9" t="n">
        <f aca="false">E184/SUM($E:$E)</f>
        <v>0.000493422067068394</v>
      </c>
      <c r="J184" s="8" t="n">
        <f aca="false">IF(C184=C185,0,IF(C184=C183,E184+K183,E184))</f>
        <v>704</v>
      </c>
      <c r="K184" s="8" t="n">
        <f aca="false">E184</f>
        <v>240</v>
      </c>
      <c r="L184" s="9" t="n">
        <f aca="false">J184/SUM($J:$J)</f>
        <v>0.001677904335619</v>
      </c>
      <c r="M184" s="1" t="n">
        <f aca="false">IF(C184=C183,0,IF(C184=C185,1+N185,1))</f>
        <v>0</v>
      </c>
      <c r="N184" s="1" t="n">
        <f aca="false">IF(C184=C183,1+N185,0)</f>
        <v>1</v>
      </c>
      <c r="O184" s="1" t="n">
        <f aca="false">IF(B184=B183,0,IF(B184=B185,1+P185,1))</f>
        <v>0</v>
      </c>
      <c r="P184" s="1" t="n">
        <f aca="false">IF(B184=B183,1+P185,0)</f>
        <v>7</v>
      </c>
    </row>
    <row r="185" customFormat="false" ht="15.75" hidden="false" customHeight="false" outlineLevel="0" collapsed="false">
      <c r="A185" s="7" t="n">
        <v>3</v>
      </c>
      <c r="B185" s="1" t="n">
        <f aca="false">BoM!A79</f>
        <v>0</v>
      </c>
      <c r="C185" s="1" t="n">
        <f aca="false">BoM!B79</f>
        <v>30</v>
      </c>
      <c r="D185" s="1" t="str">
        <f aca="false">BoM!C79</f>
        <v>Marasi</v>
      </c>
      <c r="E185" s="1" t="n">
        <f aca="false">BoM!D79</f>
        <v>1816</v>
      </c>
      <c r="F185" s="1" t="n">
        <f aca="false">BoM!E79</f>
        <v>36</v>
      </c>
      <c r="G185" s="1" t="n">
        <f aca="false">BoM!F79</f>
        <v>1</v>
      </c>
      <c r="H185" s="9" t="n">
        <f aca="false">G185/SUM($G:$G)</f>
        <v>0.00354609929078014</v>
      </c>
      <c r="I185" s="9" t="n">
        <f aca="false">E185/SUM($E:$E)</f>
        <v>0.00373356030748418</v>
      </c>
      <c r="J185" s="8" t="n">
        <f aca="false">IF(C185=C186,0,IF(C185=C184,E185+K184,E185))</f>
        <v>0</v>
      </c>
      <c r="K185" s="8" t="n">
        <f aca="false">E185</f>
        <v>1816</v>
      </c>
      <c r="L185" s="9" t="n">
        <f aca="false">J185/SUM($J:$J)</f>
        <v>0</v>
      </c>
      <c r="M185" s="1" t="n">
        <f aca="false">IF(C185=C184,0,IF(C185=C186,1+N186,1))</f>
        <v>2</v>
      </c>
      <c r="N185" s="1" t="n">
        <f aca="false">IF(C185=C184,1+N186,0)</f>
        <v>0</v>
      </c>
      <c r="O185" s="1" t="n">
        <f aca="false">IF(B185=B184,0,IF(B185=B186,1+P186,1))</f>
        <v>0</v>
      </c>
      <c r="P185" s="1" t="n">
        <f aca="false">IF(B185=B184,1+P186,0)</f>
        <v>6</v>
      </c>
    </row>
    <row r="186" customFormat="false" ht="15.75" hidden="false" customHeight="false" outlineLevel="0" collapsed="false">
      <c r="A186" s="7" t="n">
        <v>3</v>
      </c>
      <c r="B186" s="1" t="n">
        <f aca="false">BoM!A80</f>
        <v>0</v>
      </c>
      <c r="C186" s="1" t="n">
        <f aca="false">BoM!B80</f>
        <v>30</v>
      </c>
      <c r="D186" s="1" t="str">
        <f aca="false">BoM!C80</f>
        <v>Wax</v>
      </c>
      <c r="E186" s="1" t="n">
        <f aca="false">BoM!D80</f>
        <v>587</v>
      </c>
      <c r="F186" s="1" t="n">
        <f aca="false">BoM!E80</f>
        <v>36</v>
      </c>
      <c r="G186" s="1" t="n">
        <f aca="false">BoM!F80</f>
        <v>1</v>
      </c>
      <c r="H186" s="9" t="n">
        <f aca="false">G186/SUM($G:$G)</f>
        <v>0.00354609929078014</v>
      </c>
      <c r="I186" s="9" t="n">
        <f aca="false">E186/SUM($E:$E)</f>
        <v>0.00120682813903811</v>
      </c>
      <c r="J186" s="8" t="n">
        <f aca="false">IF(C186=C187,0,IF(C186=C185,E186+K185,E186))</f>
        <v>2403</v>
      </c>
      <c r="K186" s="8" t="n">
        <f aca="false">E186</f>
        <v>587</v>
      </c>
      <c r="L186" s="9" t="n">
        <f aca="false">J186/SUM($J:$J)</f>
        <v>0.00572727857740406</v>
      </c>
      <c r="M186" s="1" t="n">
        <f aca="false">IF(C186=C185,0,IF(C186=C187,1+N187,1))</f>
        <v>0</v>
      </c>
      <c r="N186" s="1" t="n">
        <f aca="false">IF(C186=C185,1+N187,0)</f>
        <v>1</v>
      </c>
      <c r="O186" s="1" t="n">
        <f aca="false">IF(B186=B185,0,IF(B186=B187,1+P187,1))</f>
        <v>0</v>
      </c>
      <c r="P186" s="1" t="n">
        <f aca="false">IF(B186=B185,1+P187,0)</f>
        <v>5</v>
      </c>
    </row>
    <row r="187" customFormat="false" ht="15.75" hidden="false" customHeight="false" outlineLevel="0" collapsed="false">
      <c r="A187" s="7" t="n">
        <v>3</v>
      </c>
      <c r="B187" s="1" t="n">
        <f aca="false">BoM!A81</f>
        <v>0</v>
      </c>
      <c r="C187" s="1" t="n">
        <f aca="false">BoM!B81</f>
        <v>31</v>
      </c>
      <c r="D187" s="1" t="str">
        <f aca="false">BoM!C81</f>
        <v>Wax</v>
      </c>
      <c r="E187" s="1" t="n">
        <f aca="false">BoM!D81</f>
        <v>3125</v>
      </c>
      <c r="F187" s="1" t="n">
        <f aca="false">BoM!E81</f>
        <v>36</v>
      </c>
      <c r="G187" s="1" t="n">
        <f aca="false">BoM!F81</f>
        <v>1</v>
      </c>
      <c r="H187" s="9" t="n">
        <f aca="false">G187/SUM($G:$G)</f>
        <v>0.00354609929078014</v>
      </c>
      <c r="I187" s="9" t="n">
        <f aca="false">E187/SUM($E:$E)</f>
        <v>0.00642476649828639</v>
      </c>
      <c r="J187" s="8" t="n">
        <f aca="false">IF(C187=C188,0,IF(C187=C186,E187+K186,E187))</f>
        <v>3125</v>
      </c>
      <c r="K187" s="8" t="n">
        <f aca="false">E187</f>
        <v>3125</v>
      </c>
      <c r="L187" s="9" t="n">
        <f aca="false">J187/SUM($J:$J)</f>
        <v>0.00744808387614969</v>
      </c>
      <c r="M187" s="1" t="n">
        <f aca="false">IF(C187=C186,0,IF(C187=C188,1+N188,1))</f>
        <v>1</v>
      </c>
      <c r="N187" s="1" t="n">
        <f aca="false">IF(C187=C186,1+N188,0)</f>
        <v>0</v>
      </c>
      <c r="O187" s="1" t="n">
        <f aca="false">IF(B187=B186,0,IF(B187=B188,1+P188,1))</f>
        <v>0</v>
      </c>
      <c r="P187" s="1" t="n">
        <f aca="false">IF(B187=B186,1+P188,0)</f>
        <v>4</v>
      </c>
    </row>
    <row r="188" customFormat="false" ht="15.75" hidden="false" customHeight="false" outlineLevel="0" collapsed="false">
      <c r="A188" s="7" t="n">
        <v>3</v>
      </c>
      <c r="B188" s="1" t="n">
        <f aca="false">BoM!A82</f>
        <v>0</v>
      </c>
      <c r="C188" s="1" t="str">
        <f aca="false">BoM!B82</f>
        <v>Epilogue</v>
      </c>
      <c r="D188" s="1" t="str">
        <f aca="false">BoM!C82</f>
        <v>Marasi</v>
      </c>
      <c r="E188" s="1" t="n">
        <f aca="false">BoM!D82</f>
        <v>369</v>
      </c>
      <c r="F188" s="1" t="n">
        <f aca="false">BoM!E82</f>
        <v>36</v>
      </c>
      <c r="G188" s="1" t="n">
        <f aca="false">BoM!F82</f>
        <v>1</v>
      </c>
      <c r="H188" s="9" t="n">
        <f aca="false">G188/SUM($G:$G)</f>
        <v>0.00354609929078014</v>
      </c>
      <c r="I188" s="9" t="n">
        <f aca="false">E188/SUM($E:$E)</f>
        <v>0.000758636428117657</v>
      </c>
      <c r="J188" s="8" t="n">
        <f aca="false">IF(C188=C189,0,IF(C188=C187,E188+K187,E188))</f>
        <v>0</v>
      </c>
      <c r="K188" s="8" t="n">
        <f aca="false">E188</f>
        <v>369</v>
      </c>
      <c r="L188" s="9" t="n">
        <f aca="false">J188/SUM($J:$J)</f>
        <v>0</v>
      </c>
      <c r="M188" s="1" t="n">
        <f aca="false">IF(C188=C187,0,IF(C188=C189,1+N189,1))</f>
        <v>3</v>
      </c>
      <c r="N188" s="1" t="n">
        <f aca="false">IF(C188=C187,1+N189,0)</f>
        <v>0</v>
      </c>
      <c r="O188" s="1" t="n">
        <f aca="false">IF(B188=B187,0,IF(B188=B189,1+P189,1))</f>
        <v>0</v>
      </c>
      <c r="P188" s="1" t="n">
        <f aca="false">IF(B188=B187,1+P189,0)</f>
        <v>3</v>
      </c>
    </row>
    <row r="189" customFormat="false" ht="15.75" hidden="false" customHeight="false" outlineLevel="0" collapsed="false">
      <c r="A189" s="7" t="n">
        <v>3</v>
      </c>
      <c r="B189" s="1" t="n">
        <f aca="false">BoM!A83</f>
        <v>0</v>
      </c>
      <c r="C189" s="1" t="str">
        <f aca="false">BoM!B83</f>
        <v>Epilogue</v>
      </c>
      <c r="D189" s="1" t="str">
        <f aca="false">BoM!C83</f>
        <v>Edwarn</v>
      </c>
      <c r="E189" s="1" t="n">
        <f aca="false">BoM!D83</f>
        <v>466</v>
      </c>
      <c r="F189" s="1" t="n">
        <f aca="false">BoM!E83</f>
        <v>36</v>
      </c>
      <c r="G189" s="1" t="n">
        <f aca="false">BoM!F83</f>
        <v>1</v>
      </c>
      <c r="H189" s="9" t="n">
        <f aca="false">G189/SUM($G:$G)</f>
        <v>0.00354609929078014</v>
      </c>
      <c r="I189" s="9" t="n">
        <f aca="false">E189/SUM($E:$E)</f>
        <v>0.000958061180224466</v>
      </c>
      <c r="J189" s="8" t="n">
        <f aca="false">IF(C189=C190,0,IF(C189=C188,E189+K188,E189))</f>
        <v>0</v>
      </c>
      <c r="K189" s="8" t="n">
        <f aca="false">E189</f>
        <v>466</v>
      </c>
      <c r="L189" s="9" t="n">
        <f aca="false">J189/SUM($J:$J)</f>
        <v>0</v>
      </c>
      <c r="M189" s="1" t="n">
        <f aca="false">IF(C189=C188,0,IF(C189=C190,1+N190,1))</f>
        <v>0</v>
      </c>
      <c r="N189" s="1" t="n">
        <f aca="false">IF(C189=C188,1+N190,0)</f>
        <v>2</v>
      </c>
      <c r="O189" s="1" t="n">
        <f aca="false">IF(B189=B188,0,IF(B189=B190,1+P190,1))</f>
        <v>0</v>
      </c>
      <c r="P189" s="1" t="n">
        <f aca="false">IF(B189=B188,1+P190,0)</f>
        <v>2</v>
      </c>
    </row>
    <row r="190" customFormat="false" ht="15.75" hidden="false" customHeight="false" outlineLevel="0" collapsed="false">
      <c r="A190" s="7" t="n">
        <v>3</v>
      </c>
      <c r="B190" s="1" t="n">
        <f aca="false">BoM!A84</f>
        <v>0</v>
      </c>
      <c r="C190" s="1" t="str">
        <f aca="false">BoM!B84</f>
        <v>Epilogue</v>
      </c>
      <c r="D190" s="1" t="str">
        <f aca="false">BoM!C84</f>
        <v>Wax</v>
      </c>
      <c r="E190" s="1" t="n">
        <f aca="false">BoM!D84</f>
        <v>962</v>
      </c>
      <c r="F190" s="1" t="n">
        <f aca="false">BoM!E84</f>
        <v>36</v>
      </c>
      <c r="G190" s="1" t="n">
        <f aca="false">BoM!F84</f>
        <v>1</v>
      </c>
      <c r="H190" s="9" t="n">
        <f aca="false">G190/SUM($G:$G)</f>
        <v>0.00354609929078014</v>
      </c>
      <c r="I190" s="9" t="n">
        <f aca="false">E190/SUM($E:$E)</f>
        <v>0.00197780011883248</v>
      </c>
      <c r="J190" s="8" t="n">
        <f aca="false">IF(C190=C191,0,IF(C190=C189,E190+K189,E190))</f>
        <v>1428</v>
      </c>
      <c r="K190" s="8" t="n">
        <f aca="false">E190</f>
        <v>962</v>
      </c>
      <c r="L190" s="9" t="n">
        <f aca="false">J190/SUM($J:$J)</f>
        <v>0.00340347640804536</v>
      </c>
      <c r="M190" s="1" t="n">
        <f aca="false">IF(C190=C189,0,IF(C190=C191,1+N191,1))</f>
        <v>0</v>
      </c>
      <c r="N190" s="1" t="n">
        <f aca="false">IF(C190=C189,1+N191,0)</f>
        <v>1</v>
      </c>
      <c r="O190" s="1" t="n">
        <f aca="false">IF(B190=B189,0,IF(B190=B191,1+P191,1))</f>
        <v>0</v>
      </c>
      <c r="P190" s="1" t="n">
        <f aca="false">IF(B190=B189,1+P191,0)</f>
        <v>1</v>
      </c>
    </row>
    <row r="191" customFormat="false" ht="15.75" hidden="false" customHeight="false" outlineLevel="0" collapsed="false">
      <c r="A191" s="7" t="n">
        <v>4</v>
      </c>
      <c r="B191" s="1" t="str">
        <f aca="false">TLM!A2</f>
        <v>Prologue</v>
      </c>
      <c r="C191" s="1" t="str">
        <f aca="false">TLM!B2</f>
        <v>Prologue</v>
      </c>
      <c r="D191" s="1" t="str">
        <f aca="false">TLM!C2</f>
        <v>Wayne</v>
      </c>
      <c r="E191" s="8" t="n">
        <f aca="false">TLM!D2</f>
        <v>2723</v>
      </c>
      <c r="F191" s="1" t="n">
        <f aca="false">TLM!E2</f>
        <v>1</v>
      </c>
      <c r="G191" s="1" t="n">
        <f aca="false">TLM!F2</f>
        <v>1</v>
      </c>
      <c r="H191" s="9" t="n">
        <f aca="false">G191/SUM($G:$G)</f>
        <v>0.00354609929078014</v>
      </c>
      <c r="I191" s="9" t="n">
        <f aca="false">E191/SUM($E:$E)</f>
        <v>0.00559828453594683</v>
      </c>
      <c r="J191" s="8" t="n">
        <f aca="false">IF(C191=C192,0,IF(C191=C190,E191+K190,E191))</f>
        <v>2723</v>
      </c>
      <c r="K191" s="8" t="n">
        <f aca="false">E191</f>
        <v>2723</v>
      </c>
      <c r="L191" s="9" t="n">
        <f aca="false">J191/SUM($J:$J)</f>
        <v>0.00648996236632179</v>
      </c>
      <c r="M191" s="1" t="n">
        <f aca="false">IF(C191=C190,0,IF(C191=C192,1+N192,1))</f>
        <v>1</v>
      </c>
      <c r="N191" s="1" t="n">
        <f aca="false">IF(C191=C190,1+N192,0)</f>
        <v>0</v>
      </c>
      <c r="O191" s="1" t="n">
        <f aca="false">IF(B191=B190,0,IF(B191=B192,1+P192,1))</f>
        <v>1</v>
      </c>
      <c r="P191" s="1" t="n">
        <f aca="false">IF(B191=B190,1+P192,0)</f>
        <v>0</v>
      </c>
    </row>
    <row r="192" customFormat="false" ht="15.75" hidden="false" customHeight="false" outlineLevel="0" collapsed="false">
      <c r="A192" s="7" t="n">
        <v>4</v>
      </c>
      <c r="B192" s="1" t="n">
        <f aca="false">TLM!A3</f>
        <v>1</v>
      </c>
      <c r="C192" s="1" t="n">
        <f aca="false">TLM!B3</f>
        <v>1</v>
      </c>
      <c r="D192" s="1" t="str">
        <f aca="false">TLM!C3</f>
        <v>Marasi</v>
      </c>
      <c r="E192" s="8" t="n">
        <f aca="false">TLM!D3</f>
        <v>1671</v>
      </c>
      <c r="F192" s="1" t="n">
        <f aca="false">TLM!E3</f>
        <v>2</v>
      </c>
      <c r="G192" s="1" t="n">
        <f aca="false">TLM!F3</f>
        <v>1</v>
      </c>
      <c r="H192" s="9" t="n">
        <f aca="false">G192/SUM($G:$G)</f>
        <v>0.00354609929078014</v>
      </c>
      <c r="I192" s="9" t="n">
        <f aca="false">E192/SUM($E:$E)</f>
        <v>0.0034354511419637</v>
      </c>
      <c r="J192" s="8" t="n">
        <f aca="false">IF(C192=C193,0,IF(C192=C191,E192+K191,E192))</f>
        <v>1671</v>
      </c>
      <c r="K192" s="8" t="n">
        <f aca="false">E192</f>
        <v>1671</v>
      </c>
      <c r="L192" s="9" t="n">
        <f aca="false">J192/SUM($J:$J)</f>
        <v>0.00398263941025476</v>
      </c>
      <c r="M192" s="1" t="n">
        <f aca="false">IF(C192=C191,0,IF(C192=C193,1+N193,1))</f>
        <v>1</v>
      </c>
      <c r="N192" s="1" t="n">
        <f aca="false">IF(C192=C191,1+N193,0)</f>
        <v>0</v>
      </c>
      <c r="O192" s="1" t="n">
        <f aca="false">IF(B192=B191,0,IF(B192=B193,1+P193,1))</f>
        <v>19</v>
      </c>
      <c r="P192" s="1" t="n">
        <f aca="false">IF(B192=B191,1+P193,0)</f>
        <v>0</v>
      </c>
    </row>
    <row r="193" customFormat="false" ht="15.75" hidden="false" customHeight="false" outlineLevel="0" collapsed="false">
      <c r="A193" s="7" t="n">
        <v>4</v>
      </c>
      <c r="B193" s="1" t="n">
        <f aca="false">TLM!A4</f>
        <v>1</v>
      </c>
      <c r="C193" s="1" t="n">
        <f aca="false">TLM!B4</f>
        <v>2</v>
      </c>
      <c r="D193" s="1" t="str">
        <f aca="false">TLM!C4</f>
        <v>Wax</v>
      </c>
      <c r="E193" s="8" t="n">
        <f aca="false">TLM!D4</f>
        <v>3262</v>
      </c>
      <c r="F193" s="1" t="n">
        <f aca="false">TLM!E4</f>
        <v>3</v>
      </c>
      <c r="G193" s="1" t="n">
        <f aca="false">TLM!F4</f>
        <v>1</v>
      </c>
      <c r="H193" s="9" t="n">
        <f aca="false">G193/SUM($G:$G)</f>
        <v>0.00354609929078014</v>
      </c>
      <c r="I193" s="9" t="n">
        <f aca="false">E193/SUM($E:$E)</f>
        <v>0.00670642826157126</v>
      </c>
      <c r="J193" s="8" t="n">
        <f aca="false">IF(C193=C194,0,IF(C193=C192,E193+K192,E193))</f>
        <v>3262</v>
      </c>
      <c r="K193" s="8" t="n">
        <f aca="false">E193</f>
        <v>3262</v>
      </c>
      <c r="L193" s="9" t="n">
        <f aca="false">J193/SUM($J:$J)</f>
        <v>0.00777460787328009</v>
      </c>
      <c r="M193" s="1" t="n">
        <f aca="false">IF(C193=C192,0,IF(C193=C194,1+N194,1))</f>
        <v>1</v>
      </c>
      <c r="N193" s="1" t="n">
        <f aca="false">IF(C193=C192,1+N194,0)</f>
        <v>0</v>
      </c>
      <c r="O193" s="1" t="n">
        <f aca="false">IF(B193=B192,0,IF(B193=B194,1+P194,1))</f>
        <v>0</v>
      </c>
      <c r="P193" s="1" t="n">
        <f aca="false">IF(B193=B192,1+P194,0)</f>
        <v>18</v>
      </c>
    </row>
    <row r="194" customFormat="false" ht="15.75" hidden="false" customHeight="false" outlineLevel="0" collapsed="false">
      <c r="A194" s="7" t="n">
        <v>4</v>
      </c>
      <c r="B194" s="1" t="n">
        <f aca="false">TLM!A5</f>
        <v>1</v>
      </c>
      <c r="C194" s="1" t="n">
        <f aca="false">TLM!B5</f>
        <v>3</v>
      </c>
      <c r="D194" s="1" t="str">
        <f aca="false">TLM!C5</f>
        <v>Marasi</v>
      </c>
      <c r="E194" s="8" t="n">
        <f aca="false">TLM!D5</f>
        <v>2415</v>
      </c>
      <c r="F194" s="1" t="n">
        <f aca="false">TLM!E5</f>
        <v>4</v>
      </c>
      <c r="G194" s="1" t="n">
        <f aca="false">TLM!F5</f>
        <v>1</v>
      </c>
      <c r="H194" s="9" t="n">
        <f aca="false">G194/SUM($G:$G)</f>
        <v>0.00354609929078014</v>
      </c>
      <c r="I194" s="9" t="n">
        <f aca="false">E194/SUM($E:$E)</f>
        <v>0.00496505954987572</v>
      </c>
      <c r="J194" s="8" t="n">
        <f aca="false">IF(C194=C195,0,IF(C194=C193,E194+K193,E194))</f>
        <v>2415</v>
      </c>
      <c r="K194" s="8" t="n">
        <f aca="false">E194</f>
        <v>2415</v>
      </c>
      <c r="L194" s="9" t="n">
        <f aca="false">J194/SUM($J:$J)</f>
        <v>0.00575587921948848</v>
      </c>
      <c r="M194" s="1" t="n">
        <f aca="false">IF(C194=C193,0,IF(C194=C195,1+N195,1))</f>
        <v>1</v>
      </c>
      <c r="N194" s="1" t="n">
        <f aca="false">IF(C194=C193,1+N195,0)</f>
        <v>0</v>
      </c>
      <c r="O194" s="1" t="n">
        <f aca="false">IF(B194=B193,0,IF(B194=B195,1+P195,1))</f>
        <v>0</v>
      </c>
      <c r="P194" s="1" t="n">
        <f aca="false">IF(B194=B193,1+P195,0)</f>
        <v>17</v>
      </c>
    </row>
    <row r="195" customFormat="false" ht="15.75" hidden="false" customHeight="false" outlineLevel="0" collapsed="false">
      <c r="A195" s="7" t="n">
        <v>4</v>
      </c>
      <c r="B195" s="1" t="n">
        <f aca="false">TLM!A6</f>
        <v>1</v>
      </c>
      <c r="C195" s="1" t="n">
        <f aca="false">TLM!B6</f>
        <v>4</v>
      </c>
      <c r="D195" s="1" t="str">
        <f aca="false">TLM!C6</f>
        <v>Marasi</v>
      </c>
      <c r="E195" s="8" t="n">
        <f aca="false">TLM!D6</f>
        <v>1835</v>
      </c>
      <c r="F195" s="1" t="n">
        <f aca="false">TLM!E6</f>
        <v>5</v>
      </c>
      <c r="G195" s="1" t="n">
        <f aca="false">TLM!F6</f>
        <v>1</v>
      </c>
      <c r="H195" s="9" t="n">
        <f aca="false">G195/SUM($G:$G)</f>
        <v>0.00354609929078014</v>
      </c>
      <c r="I195" s="9" t="n">
        <f aca="false">E195/SUM($E:$E)</f>
        <v>0.00377262288779377</v>
      </c>
      <c r="J195" s="8" t="n">
        <f aca="false">IF(C195=C196,0,IF(C195=C194,E195+K194,E195))</f>
        <v>1835</v>
      </c>
      <c r="K195" s="8" t="n">
        <f aca="false">E195</f>
        <v>1835</v>
      </c>
      <c r="L195" s="9" t="n">
        <f aca="false">J195/SUM($J:$J)</f>
        <v>0.0043735148520751</v>
      </c>
      <c r="M195" s="1" t="n">
        <f aca="false">IF(C195=C194,0,IF(C195=C196,1+N196,1))</f>
        <v>1</v>
      </c>
      <c r="N195" s="1" t="n">
        <f aca="false">IF(C195=C194,1+N196,0)</f>
        <v>0</v>
      </c>
      <c r="O195" s="1" t="n">
        <f aca="false">IF(B195=B194,0,IF(B195=B196,1+P196,1))</f>
        <v>0</v>
      </c>
      <c r="P195" s="1" t="n">
        <f aca="false">IF(B195=B194,1+P196,0)</f>
        <v>16</v>
      </c>
    </row>
    <row r="196" customFormat="false" ht="15.75" hidden="false" customHeight="false" outlineLevel="0" collapsed="false">
      <c r="A196" s="7" t="n">
        <v>4</v>
      </c>
      <c r="B196" s="1" t="n">
        <f aca="false">TLM!A7</f>
        <v>1</v>
      </c>
      <c r="C196" s="1" t="n">
        <f aca="false">TLM!B7</f>
        <v>5</v>
      </c>
      <c r="D196" s="1" t="str">
        <f aca="false">TLM!C7</f>
        <v>Wax</v>
      </c>
      <c r="E196" s="8" t="n">
        <f aca="false">TLM!D7</f>
        <v>1259</v>
      </c>
      <c r="F196" s="1" t="n">
        <f aca="false">TLM!E7</f>
        <v>6</v>
      </c>
      <c r="G196" s="1" t="n">
        <f aca="false">TLM!F7</f>
        <v>1</v>
      </c>
      <c r="H196" s="9" t="n">
        <f aca="false">G196/SUM($G:$G)</f>
        <v>0.00354609929078014</v>
      </c>
      <c r="I196" s="9" t="n">
        <f aca="false">E196/SUM($E:$E)</f>
        <v>0.00258840992682962</v>
      </c>
      <c r="J196" s="8" t="n">
        <f aca="false">IF(C196=C197,0,IF(C196=C195,E196+K195,E196))</f>
        <v>1259</v>
      </c>
      <c r="K196" s="8" t="n">
        <f aca="false">E196</f>
        <v>1259</v>
      </c>
      <c r="L196" s="9" t="n">
        <f aca="false">J196/SUM($J:$J)</f>
        <v>0.00300068403202319</v>
      </c>
      <c r="M196" s="1" t="n">
        <f aca="false">IF(C196=C195,0,IF(C196=C197,1+N197,1))</f>
        <v>1</v>
      </c>
      <c r="N196" s="1" t="n">
        <f aca="false">IF(C196=C195,1+N197,0)</f>
        <v>0</v>
      </c>
      <c r="O196" s="1" t="n">
        <f aca="false">IF(B196=B195,0,IF(B196=B197,1+P197,1))</f>
        <v>0</v>
      </c>
      <c r="P196" s="1" t="n">
        <f aca="false">IF(B196=B195,1+P197,0)</f>
        <v>15</v>
      </c>
    </row>
    <row r="197" customFormat="false" ht="15.75" hidden="false" customHeight="false" outlineLevel="0" collapsed="false">
      <c r="A197" s="7" t="n">
        <v>4</v>
      </c>
      <c r="B197" s="1" t="n">
        <f aca="false">TLM!A8</f>
        <v>1</v>
      </c>
      <c r="C197" s="1" t="n">
        <f aca="false">TLM!B8</f>
        <v>6</v>
      </c>
      <c r="D197" s="1" t="str">
        <f aca="false">TLM!C8</f>
        <v>Marasi</v>
      </c>
      <c r="E197" s="8" t="n">
        <f aca="false">TLM!D8</f>
        <v>2013</v>
      </c>
      <c r="F197" s="1" t="n">
        <f aca="false">TLM!E8</f>
        <v>7</v>
      </c>
      <c r="G197" s="1" t="n">
        <f aca="false">TLM!F8</f>
        <v>1</v>
      </c>
      <c r="H197" s="9" t="n">
        <f aca="false">G197/SUM($G:$G)</f>
        <v>0.00354609929078014</v>
      </c>
      <c r="I197" s="9" t="n">
        <f aca="false">E197/SUM($E:$E)</f>
        <v>0.00413857758753616</v>
      </c>
      <c r="J197" s="8" t="n">
        <f aca="false">IF(C197=C198,0,IF(C197=C196,E197+K196,E197))</f>
        <v>2013</v>
      </c>
      <c r="K197" s="8" t="n">
        <f aca="false">E197</f>
        <v>2013</v>
      </c>
      <c r="L197" s="9" t="n">
        <f aca="false">J197/SUM($J:$J)</f>
        <v>0.00479775770966058</v>
      </c>
      <c r="M197" s="1" t="n">
        <f aca="false">IF(C197=C196,0,IF(C197=C198,1+N198,1))</f>
        <v>1</v>
      </c>
      <c r="N197" s="1" t="n">
        <f aca="false">IF(C197=C196,1+N198,0)</f>
        <v>0</v>
      </c>
      <c r="O197" s="1" t="n">
        <f aca="false">IF(B197=B196,0,IF(B197=B198,1+P198,1))</f>
        <v>0</v>
      </c>
      <c r="P197" s="1" t="n">
        <f aca="false">IF(B197=B196,1+P198,0)</f>
        <v>14</v>
      </c>
    </row>
    <row r="198" customFormat="false" ht="15.75" hidden="false" customHeight="false" outlineLevel="0" collapsed="false">
      <c r="A198" s="7" t="n">
        <v>4</v>
      </c>
      <c r="B198" s="1" t="n">
        <f aca="false">TLM!A9</f>
        <v>1</v>
      </c>
      <c r="C198" s="1" t="n">
        <f aca="false">TLM!B9</f>
        <v>7</v>
      </c>
      <c r="D198" s="1" t="str">
        <f aca="false">TLM!C9</f>
        <v>Wax</v>
      </c>
      <c r="E198" s="8" t="n">
        <f aca="false">TLM!D9</f>
        <v>1187</v>
      </c>
      <c r="F198" s="1" t="n">
        <f aca="false">TLM!E9</f>
        <v>8</v>
      </c>
      <c r="G198" s="1" t="n">
        <f aca="false">TLM!F9</f>
        <v>1</v>
      </c>
      <c r="H198" s="9" t="n">
        <f aca="false">G198/SUM($G:$G)</f>
        <v>0.00354609929078014</v>
      </c>
      <c r="I198" s="9" t="n">
        <f aca="false">E198/SUM($E:$E)</f>
        <v>0.0024403833067091</v>
      </c>
      <c r="J198" s="8" t="n">
        <f aca="false">IF(C198=C199,0,IF(C198=C197,E198+K197,E198))</f>
        <v>1187</v>
      </c>
      <c r="K198" s="8" t="n">
        <f aca="false">E198</f>
        <v>1187</v>
      </c>
      <c r="L198" s="9" t="n">
        <f aca="false">J198/SUM($J:$J)</f>
        <v>0.0028290801795167</v>
      </c>
      <c r="M198" s="1" t="n">
        <f aca="false">IF(C198=C197,0,IF(C198=C199,1+N199,1))</f>
        <v>1</v>
      </c>
      <c r="N198" s="1" t="n">
        <f aca="false">IF(C198=C197,1+N199,0)</f>
        <v>0</v>
      </c>
      <c r="O198" s="1" t="n">
        <f aca="false">IF(B198=B197,0,IF(B198=B199,1+P199,1))</f>
        <v>0</v>
      </c>
      <c r="P198" s="1" t="n">
        <f aca="false">IF(B198=B197,1+P199,0)</f>
        <v>13</v>
      </c>
    </row>
    <row r="199" customFormat="false" ht="15.75" hidden="false" customHeight="false" outlineLevel="0" collapsed="false">
      <c r="A199" s="7" t="n">
        <v>4</v>
      </c>
      <c r="B199" s="1" t="n">
        <f aca="false">TLM!A10</f>
        <v>1</v>
      </c>
      <c r="C199" s="1" t="n">
        <f aca="false">TLM!B10</f>
        <v>8</v>
      </c>
      <c r="D199" s="1" t="str">
        <f aca="false">TLM!C10</f>
        <v>Marasi</v>
      </c>
      <c r="E199" s="8" t="n">
        <f aca="false">TLM!D10</f>
        <v>1823</v>
      </c>
      <c r="F199" s="1" t="n">
        <f aca="false">TLM!E10</f>
        <v>9</v>
      </c>
      <c r="G199" s="1" t="n">
        <f aca="false">TLM!F10</f>
        <v>1</v>
      </c>
      <c r="H199" s="9" t="n">
        <f aca="false">G199/SUM($G:$G)</f>
        <v>0.00354609929078014</v>
      </c>
      <c r="I199" s="9" t="n">
        <f aca="false">E199/SUM($E:$E)</f>
        <v>0.00374795178444035</v>
      </c>
      <c r="J199" s="8" t="n">
        <f aca="false">IF(C199=C200,0,IF(C199=C198,E199+K198,E199))</f>
        <v>1823</v>
      </c>
      <c r="K199" s="8" t="n">
        <f aca="false">E199</f>
        <v>1823</v>
      </c>
      <c r="L199" s="9" t="n">
        <f aca="false">J199/SUM($J:$J)</f>
        <v>0.00434491420999068</v>
      </c>
      <c r="M199" s="1" t="n">
        <f aca="false">IF(C199=C198,0,IF(C199=C200,1+N200,1))</f>
        <v>1</v>
      </c>
      <c r="N199" s="1" t="n">
        <f aca="false">IF(C199=C198,1+N200,0)</f>
        <v>0</v>
      </c>
      <c r="O199" s="1" t="n">
        <f aca="false">IF(B199=B198,0,IF(B199=B200,1+P200,1))</f>
        <v>0</v>
      </c>
      <c r="P199" s="1" t="n">
        <f aca="false">IF(B199=B198,1+P200,0)</f>
        <v>12</v>
      </c>
    </row>
    <row r="200" customFormat="false" ht="15.75" hidden="false" customHeight="false" outlineLevel="0" collapsed="false">
      <c r="A200" s="7" t="n">
        <v>4</v>
      </c>
      <c r="B200" s="1" t="n">
        <f aca="false">TLM!A11</f>
        <v>1</v>
      </c>
      <c r="C200" s="1" t="n">
        <f aca="false">TLM!B11</f>
        <v>9</v>
      </c>
      <c r="D200" s="1" t="str">
        <f aca="false">TLM!C11</f>
        <v>Wax</v>
      </c>
      <c r="E200" s="8" t="n">
        <f aca="false">TLM!D11</f>
        <v>2093</v>
      </c>
      <c r="F200" s="1" t="n">
        <f aca="false">TLM!E11</f>
        <v>10</v>
      </c>
      <c r="G200" s="1" t="n">
        <f aca="false">TLM!F11</f>
        <v>1</v>
      </c>
      <c r="H200" s="9" t="n">
        <f aca="false">G200/SUM($G:$G)</f>
        <v>0.00354609929078014</v>
      </c>
      <c r="I200" s="9" t="n">
        <f aca="false">E200/SUM($E:$E)</f>
        <v>0.00430305160989229</v>
      </c>
      <c r="J200" s="8" t="n">
        <f aca="false">IF(C200=C201,0,IF(C200=C199,E200+K199,E200))</f>
        <v>2093</v>
      </c>
      <c r="K200" s="8" t="n">
        <f aca="false">E200</f>
        <v>2093</v>
      </c>
      <c r="L200" s="9" t="n">
        <f aca="false">J200/SUM($J:$J)</f>
        <v>0.00498842865689001</v>
      </c>
      <c r="M200" s="1" t="n">
        <f aca="false">IF(C200=C199,0,IF(C200=C201,1+N201,1))</f>
        <v>1</v>
      </c>
      <c r="N200" s="1" t="n">
        <f aca="false">IF(C200=C199,1+N201,0)</f>
        <v>0</v>
      </c>
      <c r="O200" s="1" t="n">
        <f aca="false">IF(B200=B199,0,IF(B200=B201,1+P201,1))</f>
        <v>0</v>
      </c>
      <c r="P200" s="1" t="n">
        <f aca="false">IF(B200=B199,1+P201,0)</f>
        <v>11</v>
      </c>
    </row>
    <row r="201" customFormat="false" ht="15.75" hidden="false" customHeight="false" outlineLevel="0" collapsed="false">
      <c r="A201" s="7" t="n">
        <v>4</v>
      </c>
      <c r="B201" s="1" t="n">
        <f aca="false">TLM!A12</f>
        <v>1</v>
      </c>
      <c r="C201" s="1" t="n">
        <f aca="false">TLM!B12</f>
        <v>10</v>
      </c>
      <c r="D201" s="1" t="str">
        <f aca="false">TLM!C12</f>
        <v>Marasi</v>
      </c>
      <c r="E201" s="8" t="n">
        <f aca="false">TLM!D12</f>
        <v>2297</v>
      </c>
      <c r="F201" s="1" t="n">
        <f aca="false">TLM!E12</f>
        <v>11</v>
      </c>
      <c r="G201" s="1" t="n">
        <f aca="false">TLM!F12</f>
        <v>1</v>
      </c>
      <c r="H201" s="9" t="n">
        <f aca="false">G201/SUM($G:$G)</f>
        <v>0.00354609929078014</v>
      </c>
      <c r="I201" s="9" t="n">
        <f aca="false">E201/SUM($E:$E)</f>
        <v>0.00472246036690043</v>
      </c>
      <c r="J201" s="8" t="n">
        <f aca="false">IF(C201=C202,0,IF(C201=C200,E201+K200,E201))</f>
        <v>2297</v>
      </c>
      <c r="K201" s="8" t="n">
        <f aca="false">E201</f>
        <v>2297</v>
      </c>
      <c r="L201" s="9" t="n">
        <f aca="false">J201/SUM($J:$J)</f>
        <v>0.00547463957232507</v>
      </c>
      <c r="M201" s="1" t="n">
        <f aca="false">IF(C201=C200,0,IF(C201=C202,1+N202,1))</f>
        <v>1</v>
      </c>
      <c r="N201" s="1" t="n">
        <f aca="false">IF(C201=C200,1+N202,0)</f>
        <v>0</v>
      </c>
      <c r="O201" s="1" t="n">
        <f aca="false">IF(B201=B200,0,IF(B201=B202,1+P202,1))</f>
        <v>0</v>
      </c>
      <c r="P201" s="1" t="n">
        <f aca="false">IF(B201=B200,1+P202,0)</f>
        <v>10</v>
      </c>
    </row>
    <row r="202" customFormat="false" ht="15.75" hidden="false" customHeight="false" outlineLevel="0" collapsed="false">
      <c r="A202" s="7" t="n">
        <v>4</v>
      </c>
      <c r="B202" s="1" t="n">
        <f aca="false">TLM!A13</f>
        <v>1</v>
      </c>
      <c r="C202" s="1" t="n">
        <f aca="false">TLM!B13</f>
        <v>11</v>
      </c>
      <c r="D202" s="1" t="str">
        <f aca="false">TLM!C13</f>
        <v>Wax</v>
      </c>
      <c r="E202" s="8" t="n">
        <f aca="false">TLM!D13</f>
        <v>2638</v>
      </c>
      <c r="F202" s="1" t="n">
        <f aca="false">TLM!E13</f>
        <v>12</v>
      </c>
      <c r="G202" s="1" t="n">
        <f aca="false">TLM!F13</f>
        <v>1</v>
      </c>
      <c r="H202" s="9" t="n">
        <f aca="false">G202/SUM($G:$G)</f>
        <v>0.00354609929078014</v>
      </c>
      <c r="I202" s="9" t="n">
        <f aca="false">E202/SUM($E:$E)</f>
        <v>0.00542353088719344</v>
      </c>
      <c r="J202" s="8" t="n">
        <f aca="false">IF(C202=C203,0,IF(C202=C201,E202+K201,E202))</f>
        <v>2638</v>
      </c>
      <c r="K202" s="8" t="n">
        <f aca="false">E202</f>
        <v>2638</v>
      </c>
      <c r="L202" s="9" t="n">
        <f aca="false">J202/SUM($J:$J)</f>
        <v>0.00628737448489052</v>
      </c>
      <c r="M202" s="1" t="n">
        <f aca="false">IF(C202=C201,0,IF(C202=C203,1+N203,1))</f>
        <v>1</v>
      </c>
      <c r="N202" s="1" t="n">
        <f aca="false">IF(C202=C201,1+N203,0)</f>
        <v>0</v>
      </c>
      <c r="O202" s="1" t="n">
        <f aca="false">IF(B202=B201,0,IF(B202=B203,1+P203,1))</f>
        <v>0</v>
      </c>
      <c r="P202" s="1" t="n">
        <f aca="false">IF(B202=B201,1+P203,0)</f>
        <v>9</v>
      </c>
    </row>
    <row r="203" customFormat="false" ht="15.75" hidden="false" customHeight="false" outlineLevel="0" collapsed="false">
      <c r="A203" s="7" t="n">
        <v>4</v>
      </c>
      <c r="B203" s="1" t="n">
        <f aca="false">TLM!A14</f>
        <v>1</v>
      </c>
      <c r="C203" s="1" t="n">
        <f aca="false">TLM!B14</f>
        <v>12</v>
      </c>
      <c r="D203" s="1" t="str">
        <f aca="false">TLM!C14</f>
        <v>Wayne</v>
      </c>
      <c r="E203" s="8" t="n">
        <f aca="false">TLM!D14</f>
        <v>786</v>
      </c>
      <c r="F203" s="1" t="n">
        <f aca="false">TLM!E14</f>
        <v>13</v>
      </c>
      <c r="G203" s="1" t="n">
        <f aca="false">TLM!F14</f>
        <v>1</v>
      </c>
      <c r="H203" s="9" t="n">
        <f aca="false">G203/SUM($G:$G)</f>
        <v>0.00354609929078014</v>
      </c>
      <c r="I203" s="9" t="n">
        <f aca="false">E203/SUM($E:$E)</f>
        <v>0.00161595726964899</v>
      </c>
      <c r="J203" s="8" t="n">
        <f aca="false">IF(C203=C204,0,IF(C203=C202,E203+K202,E203))</f>
        <v>786</v>
      </c>
      <c r="K203" s="8" t="n">
        <f aca="false">E203</f>
        <v>786</v>
      </c>
      <c r="L203" s="9" t="n">
        <f aca="false">J203/SUM($J:$J)</f>
        <v>0.00187334205652917</v>
      </c>
      <c r="M203" s="1" t="n">
        <f aca="false">IF(C203=C202,0,IF(C203=C204,1+N204,1))</f>
        <v>1</v>
      </c>
      <c r="N203" s="1" t="n">
        <f aca="false">IF(C203=C202,1+N204,0)</f>
        <v>0</v>
      </c>
      <c r="O203" s="1" t="n">
        <f aca="false">IF(B203=B202,0,IF(B203=B204,1+P204,1))</f>
        <v>0</v>
      </c>
      <c r="P203" s="1" t="n">
        <f aca="false">IF(B203=B202,1+P204,0)</f>
        <v>8</v>
      </c>
    </row>
    <row r="204" customFormat="false" ht="15.75" hidden="false" customHeight="false" outlineLevel="0" collapsed="false">
      <c r="A204" s="7" t="n">
        <v>4</v>
      </c>
      <c r="B204" s="1" t="n">
        <f aca="false">TLM!A15</f>
        <v>1</v>
      </c>
      <c r="C204" s="1" t="n">
        <f aca="false">TLM!B15</f>
        <v>13</v>
      </c>
      <c r="D204" s="1" t="str">
        <f aca="false">TLM!C15</f>
        <v>Wax</v>
      </c>
      <c r="E204" s="8" t="n">
        <f aca="false">TLM!D15</f>
        <v>2138</v>
      </c>
      <c r="F204" s="1" t="n">
        <f aca="false">TLM!E15</f>
        <v>14</v>
      </c>
      <c r="G204" s="1" t="n">
        <f aca="false">TLM!F15</f>
        <v>1</v>
      </c>
      <c r="H204" s="9" t="n">
        <f aca="false">G204/SUM($G:$G)</f>
        <v>0.00354609929078014</v>
      </c>
      <c r="I204" s="9" t="n">
        <f aca="false">E204/SUM($E:$E)</f>
        <v>0.00439556824746761</v>
      </c>
      <c r="J204" s="8" t="n">
        <f aca="false">IF(C204=C205,0,IF(C204=C203,E204+K203,E204))</f>
        <v>2138</v>
      </c>
      <c r="K204" s="8" t="n">
        <f aca="false">E204</f>
        <v>2138</v>
      </c>
      <c r="L204" s="9" t="n">
        <f aca="false">J204/SUM($J:$J)</f>
        <v>0.00509568106470657</v>
      </c>
      <c r="M204" s="1" t="n">
        <f aca="false">IF(C204=C203,0,IF(C204=C205,1+N205,1))</f>
        <v>1</v>
      </c>
      <c r="N204" s="1" t="n">
        <f aca="false">IF(C204=C203,1+N205,0)</f>
        <v>0</v>
      </c>
      <c r="O204" s="1" t="n">
        <f aca="false">IF(B204=B203,0,IF(B204=B205,1+P205,1))</f>
        <v>0</v>
      </c>
      <c r="P204" s="1" t="n">
        <f aca="false">IF(B204=B203,1+P205,0)</f>
        <v>7</v>
      </c>
    </row>
    <row r="205" customFormat="false" ht="15.75" hidden="false" customHeight="false" outlineLevel="0" collapsed="false">
      <c r="A205" s="7" t="n">
        <v>4</v>
      </c>
      <c r="B205" s="1" t="n">
        <f aca="false">TLM!A16</f>
        <v>1</v>
      </c>
      <c r="C205" s="1" t="n">
        <f aca="false">TLM!B16</f>
        <v>14</v>
      </c>
      <c r="D205" s="1" t="str">
        <f aca="false">TLM!C16</f>
        <v>Wayne</v>
      </c>
      <c r="E205" s="8" t="n">
        <f aca="false">TLM!D16</f>
        <v>2205</v>
      </c>
      <c r="F205" s="1" t="n">
        <f aca="false">TLM!E16</f>
        <v>15</v>
      </c>
      <c r="G205" s="1" t="n">
        <f aca="false">TLM!F16</f>
        <v>1</v>
      </c>
      <c r="H205" s="9" t="n">
        <f aca="false">G205/SUM($G:$G)</f>
        <v>0.00354609929078014</v>
      </c>
      <c r="I205" s="9" t="n">
        <f aca="false">E205/SUM($E:$E)</f>
        <v>0.00453331524119087</v>
      </c>
      <c r="J205" s="8" t="n">
        <f aca="false">IF(C205=C206,0,IF(C205=C204,E205+K204,E205))</f>
        <v>2205</v>
      </c>
      <c r="K205" s="8" t="n">
        <f aca="false">E205</f>
        <v>2205</v>
      </c>
      <c r="L205" s="9" t="n">
        <f aca="false">J205/SUM($J:$J)</f>
        <v>0.00525536798301122</v>
      </c>
      <c r="M205" s="1" t="n">
        <f aca="false">IF(C205=C204,0,IF(C205=C206,1+N206,1))</f>
        <v>1</v>
      </c>
      <c r="N205" s="1" t="n">
        <f aca="false">IF(C205=C204,1+N206,0)</f>
        <v>0</v>
      </c>
      <c r="O205" s="1" t="n">
        <f aca="false">IF(B205=B204,0,IF(B205=B206,1+P206,1))</f>
        <v>0</v>
      </c>
      <c r="P205" s="1" t="n">
        <f aca="false">IF(B205=B204,1+P206,0)</f>
        <v>6</v>
      </c>
    </row>
    <row r="206" customFormat="false" ht="15.75" hidden="false" customHeight="false" outlineLevel="0" collapsed="false">
      <c r="A206" s="7" t="n">
        <v>4</v>
      </c>
      <c r="B206" s="1" t="n">
        <f aca="false">TLM!A17</f>
        <v>1</v>
      </c>
      <c r="C206" s="1" t="n">
        <f aca="false">TLM!B17</f>
        <v>15</v>
      </c>
      <c r="D206" s="1" t="str">
        <f aca="false">TLM!C17</f>
        <v>Wax</v>
      </c>
      <c r="E206" s="8" t="n">
        <f aca="false">TLM!D17</f>
        <v>2931</v>
      </c>
      <c r="F206" s="1" t="n">
        <f aca="false">TLM!E17</f>
        <v>16</v>
      </c>
      <c r="G206" s="1" t="n">
        <f aca="false">TLM!F17</f>
        <v>1</v>
      </c>
      <c r="H206" s="9" t="n">
        <f aca="false">G206/SUM($G:$G)</f>
        <v>0.00354609929078014</v>
      </c>
      <c r="I206" s="9" t="n">
        <f aca="false">E206/SUM($E:$E)</f>
        <v>0.00602591699407277</v>
      </c>
      <c r="J206" s="8" t="n">
        <f aca="false">IF(C206=C207,0,IF(C206=C205,E206+K205,E206))</f>
        <v>2931</v>
      </c>
      <c r="K206" s="8" t="n">
        <f aca="false">E206</f>
        <v>2931</v>
      </c>
      <c r="L206" s="9" t="n">
        <f aca="false">J206/SUM($J:$J)</f>
        <v>0.00698570682911831</v>
      </c>
      <c r="M206" s="1" t="n">
        <f aca="false">IF(C206=C205,0,IF(C206=C207,1+N207,1))</f>
        <v>1</v>
      </c>
      <c r="N206" s="1" t="n">
        <f aca="false">IF(C206=C205,1+N207,0)</f>
        <v>0</v>
      </c>
      <c r="O206" s="1" t="n">
        <f aca="false">IF(B206=B205,0,IF(B206=B207,1+P207,1))</f>
        <v>0</v>
      </c>
      <c r="P206" s="1" t="n">
        <f aca="false">IF(B206=B205,1+P207,0)</f>
        <v>5</v>
      </c>
    </row>
    <row r="207" customFormat="false" ht="15.75" hidden="false" customHeight="false" outlineLevel="0" collapsed="false">
      <c r="A207" s="7" t="n">
        <v>4</v>
      </c>
      <c r="B207" s="1" t="n">
        <f aca="false">TLM!A18</f>
        <v>1</v>
      </c>
      <c r="C207" s="1" t="n">
        <f aca="false">TLM!B18</f>
        <v>16</v>
      </c>
      <c r="D207" s="1" t="str">
        <f aca="false">TLM!C18</f>
        <v>Wayne</v>
      </c>
      <c r="E207" s="8" t="n">
        <f aca="false">TLM!D18</f>
        <v>1562</v>
      </c>
      <c r="F207" s="1" t="n">
        <f aca="false">TLM!E18</f>
        <v>17</v>
      </c>
      <c r="G207" s="1" t="n">
        <f aca="false">TLM!F18</f>
        <v>1</v>
      </c>
      <c r="H207" s="9" t="n">
        <f aca="false">G207/SUM($G:$G)</f>
        <v>0.00354609929078014</v>
      </c>
      <c r="I207" s="9" t="n">
        <f aca="false">E207/SUM($E:$E)</f>
        <v>0.00321135528650347</v>
      </c>
      <c r="J207" s="8" t="n">
        <f aca="false">IF(C207=C208,0,IF(C207=C206,E207+K206,E207))</f>
        <v>1562</v>
      </c>
      <c r="K207" s="8" t="n">
        <f aca="false">E207</f>
        <v>1562</v>
      </c>
      <c r="L207" s="9" t="n">
        <f aca="false">J207/SUM($J:$J)</f>
        <v>0.00372285024465466</v>
      </c>
      <c r="M207" s="1" t="n">
        <f aca="false">IF(C207=C206,0,IF(C207=C208,1+N208,1))</f>
        <v>1</v>
      </c>
      <c r="N207" s="1" t="n">
        <f aca="false">IF(C207=C206,1+N208,0)</f>
        <v>0</v>
      </c>
      <c r="O207" s="1" t="n">
        <f aca="false">IF(B207=B206,0,IF(B207=B208,1+P208,1))</f>
        <v>0</v>
      </c>
      <c r="P207" s="1" t="n">
        <f aca="false">IF(B207=B206,1+P208,0)</f>
        <v>4</v>
      </c>
    </row>
    <row r="208" customFormat="false" ht="15.75" hidden="false" customHeight="false" outlineLevel="0" collapsed="false">
      <c r="A208" s="7" t="n">
        <v>4</v>
      </c>
      <c r="B208" s="1" t="n">
        <f aca="false">TLM!A19</f>
        <v>1</v>
      </c>
      <c r="C208" s="1" t="n">
        <f aca="false">TLM!B19</f>
        <v>17</v>
      </c>
      <c r="D208" s="1" t="str">
        <f aca="false">TLM!C19</f>
        <v>Steris</v>
      </c>
      <c r="E208" s="8" t="n">
        <f aca="false">TLM!D19</f>
        <v>2300</v>
      </c>
      <c r="F208" s="1" t="n">
        <f aca="false">TLM!E19</f>
        <v>18</v>
      </c>
      <c r="G208" s="1" t="n">
        <f aca="false">TLM!F19</f>
        <v>1</v>
      </c>
      <c r="H208" s="9" t="n">
        <f aca="false">G208/SUM($G:$G)</f>
        <v>0.00354609929078014</v>
      </c>
      <c r="I208" s="9" t="n">
        <f aca="false">E208/SUM($E:$E)</f>
        <v>0.00472862814273878</v>
      </c>
      <c r="J208" s="8" t="n">
        <f aca="false">IF(C208=C209,0,IF(C208=C207,E208+K207,E208))</f>
        <v>2300</v>
      </c>
      <c r="K208" s="8" t="n">
        <f aca="false">E208</f>
        <v>2300</v>
      </c>
      <c r="L208" s="9" t="n">
        <f aca="false">J208/SUM($J:$J)</f>
        <v>0.00548178973284617</v>
      </c>
      <c r="M208" s="1" t="n">
        <f aca="false">IF(C208=C207,0,IF(C208=C209,1+N209,1))</f>
        <v>1</v>
      </c>
      <c r="N208" s="1" t="n">
        <f aca="false">IF(C208=C207,1+N209,0)</f>
        <v>0</v>
      </c>
      <c r="O208" s="1" t="n">
        <f aca="false">IF(B208=B207,0,IF(B208=B209,1+P209,1))</f>
        <v>0</v>
      </c>
      <c r="P208" s="1" t="n">
        <f aca="false">IF(B208=B207,1+P209,0)</f>
        <v>3</v>
      </c>
    </row>
    <row r="209" customFormat="false" ht="15.75" hidden="false" customHeight="false" outlineLevel="0" collapsed="false">
      <c r="A209" s="7" t="n">
        <v>4</v>
      </c>
      <c r="B209" s="1" t="n">
        <f aca="false">TLM!A20</f>
        <v>1</v>
      </c>
      <c r="C209" s="1" t="n">
        <f aca="false">TLM!B20</f>
        <v>18</v>
      </c>
      <c r="D209" s="1" t="str">
        <f aca="false">TLM!C20</f>
        <v>Marasi</v>
      </c>
      <c r="E209" s="8" t="n">
        <f aca="false">TLM!D20</f>
        <v>1583</v>
      </c>
      <c r="F209" s="1" t="n">
        <f aca="false">TLM!E20</f>
        <v>19</v>
      </c>
      <c r="G209" s="1" t="n">
        <f aca="false">TLM!F20</f>
        <v>1</v>
      </c>
      <c r="H209" s="9" t="n">
        <f aca="false">G209/SUM($G:$G)</f>
        <v>0.00354609929078014</v>
      </c>
      <c r="I209" s="9" t="n">
        <f aca="false">E209/SUM($E:$E)</f>
        <v>0.00325452971737195</v>
      </c>
      <c r="J209" s="8" t="n">
        <f aca="false">IF(C209=C210,0,IF(C209=C208,E209+K208,E209))</f>
        <v>1583</v>
      </c>
      <c r="K209" s="8" t="n">
        <f aca="false">E209</f>
        <v>1583</v>
      </c>
      <c r="L209" s="9" t="n">
        <f aca="false">J209/SUM($J:$J)</f>
        <v>0.00377290136830239</v>
      </c>
      <c r="M209" s="1" t="n">
        <f aca="false">IF(C209=C208,0,IF(C209=C210,1+N210,1))</f>
        <v>1</v>
      </c>
      <c r="N209" s="1" t="n">
        <f aca="false">IF(C209=C208,1+N210,0)</f>
        <v>0</v>
      </c>
      <c r="O209" s="1" t="n">
        <f aca="false">IF(B209=B208,0,IF(B209=B210,1+P210,1))</f>
        <v>0</v>
      </c>
      <c r="P209" s="1" t="n">
        <f aca="false">IF(B209=B208,1+P210,0)</f>
        <v>2</v>
      </c>
    </row>
    <row r="210" customFormat="false" ht="15.75" hidden="false" customHeight="false" outlineLevel="0" collapsed="false">
      <c r="A210" s="7" t="n">
        <v>4</v>
      </c>
      <c r="B210" s="1" t="n">
        <f aca="false">TLM!A21</f>
        <v>1</v>
      </c>
      <c r="C210" s="1" t="n">
        <f aca="false">TLM!B21</f>
        <v>19</v>
      </c>
      <c r="D210" s="1" t="str">
        <f aca="false">TLM!C21</f>
        <v>Wax</v>
      </c>
      <c r="E210" s="8" t="n">
        <f aca="false">TLM!D21</f>
        <v>5959</v>
      </c>
      <c r="F210" s="1" t="n">
        <f aca="false">TLM!E21</f>
        <v>20</v>
      </c>
      <c r="G210" s="1" t="n">
        <f aca="false">TLM!F21</f>
        <v>1</v>
      </c>
      <c r="H210" s="9" t="n">
        <f aca="false">G210/SUM($G:$G)</f>
        <v>0.00354609929078014</v>
      </c>
      <c r="I210" s="9" t="n">
        <f aca="false">E210/SUM($E:$E)</f>
        <v>0.0122512587402523</v>
      </c>
      <c r="J210" s="8" t="n">
        <f aca="false">IF(C210=C211,0,IF(C210=C209,E210+K209,E210))</f>
        <v>5959</v>
      </c>
      <c r="K210" s="8" t="n">
        <f aca="false">E210</f>
        <v>5959</v>
      </c>
      <c r="L210" s="9" t="n">
        <f aca="false">J210/SUM($J:$J)</f>
        <v>0.0142026021817523</v>
      </c>
      <c r="M210" s="1" t="n">
        <f aca="false">IF(C210=C209,0,IF(C210=C211,1+N211,1))</f>
        <v>1</v>
      </c>
      <c r="N210" s="1" t="n">
        <f aca="false">IF(C210=C209,1+N211,0)</f>
        <v>0</v>
      </c>
      <c r="O210" s="1" t="n">
        <f aca="false">IF(B210=B209,0,IF(B210=B211,1+P211,1))</f>
        <v>0</v>
      </c>
      <c r="P210" s="1" t="n">
        <f aca="false">IF(B210=B209,1+P211,0)</f>
        <v>1</v>
      </c>
    </row>
    <row r="211" customFormat="false" ht="15.75" hidden="false" customHeight="false" outlineLevel="0" collapsed="false">
      <c r="A211" s="7" t="n">
        <v>4</v>
      </c>
      <c r="B211" s="1" t="n">
        <f aca="false">TLM!A22</f>
        <v>2</v>
      </c>
      <c r="C211" s="1" t="n">
        <f aca="false">TLM!B22</f>
        <v>20</v>
      </c>
      <c r="D211" s="1" t="str">
        <f aca="false">TLM!C22</f>
        <v>Marasi</v>
      </c>
      <c r="E211" s="8" t="n">
        <f aca="false">TLM!D22</f>
        <v>3030</v>
      </c>
      <c r="F211" s="1" t="n">
        <f aca="false">TLM!E22</f>
        <v>21</v>
      </c>
      <c r="G211" s="1" t="n">
        <f aca="false">TLM!F22</f>
        <v>1</v>
      </c>
      <c r="H211" s="9" t="n">
        <f aca="false">G211/SUM($G:$G)</f>
        <v>0.00354609929078014</v>
      </c>
      <c r="I211" s="9" t="n">
        <f aca="false">E211/SUM($E:$E)</f>
        <v>0.00622945359673848</v>
      </c>
      <c r="J211" s="8" t="n">
        <f aca="false">IF(C211=C212,0,IF(C211=C210,E211+K210,E211))</f>
        <v>3030</v>
      </c>
      <c r="K211" s="8" t="n">
        <f aca="false">E211</f>
        <v>3030</v>
      </c>
      <c r="L211" s="9" t="n">
        <f aca="false">J211/SUM($J:$J)</f>
        <v>0.00722166212631474</v>
      </c>
      <c r="M211" s="1" t="n">
        <f aca="false">IF(C211=C210,0,IF(C211=C212,1+N212,1))</f>
        <v>1</v>
      </c>
      <c r="N211" s="1" t="n">
        <f aca="false">IF(C211=C210,1+N212,0)</f>
        <v>0</v>
      </c>
      <c r="O211" s="1" t="n">
        <f aca="false">IF(B211=B210,0,IF(B211=B212,1+P212,1))</f>
        <v>15</v>
      </c>
      <c r="P211" s="1" t="n">
        <f aca="false">IF(B211=B210,1+P212,0)</f>
        <v>0</v>
      </c>
    </row>
    <row r="212" customFormat="false" ht="15.75" hidden="false" customHeight="false" outlineLevel="0" collapsed="false">
      <c r="A212" s="7" t="n">
        <v>4</v>
      </c>
      <c r="B212" s="1" t="n">
        <f aca="false">TLM!A23</f>
        <v>2</v>
      </c>
      <c r="C212" s="1" t="n">
        <f aca="false">TLM!B23</f>
        <v>21</v>
      </c>
      <c r="D212" s="1" t="str">
        <f aca="false">TLM!C23</f>
        <v>Wayne</v>
      </c>
      <c r="E212" s="8" t="n">
        <f aca="false">TLM!D23</f>
        <v>2238</v>
      </c>
      <c r="F212" s="1" t="n">
        <f aca="false">TLM!E23</f>
        <v>22</v>
      </c>
      <c r="G212" s="1" t="n">
        <f aca="false">TLM!F23</f>
        <v>1</v>
      </c>
      <c r="H212" s="9" t="n">
        <f aca="false">G212/SUM($G:$G)</f>
        <v>0.00354609929078014</v>
      </c>
      <c r="I212" s="9" t="n">
        <f aca="false">E212/SUM($E:$E)</f>
        <v>0.00460116077541278</v>
      </c>
      <c r="J212" s="8" t="n">
        <f aca="false">IF(C212=C213,0,IF(C212=C211,E212+K211,E212))</f>
        <v>2238</v>
      </c>
      <c r="K212" s="8" t="n">
        <f aca="false">E212</f>
        <v>2238</v>
      </c>
      <c r="L212" s="9" t="n">
        <f aca="false">J212/SUM($J:$J)</f>
        <v>0.00533401974874336</v>
      </c>
      <c r="M212" s="1" t="n">
        <f aca="false">IF(C212=C211,0,IF(C212=C213,1+N213,1))</f>
        <v>1</v>
      </c>
      <c r="N212" s="1" t="n">
        <f aca="false">IF(C212=C211,1+N213,0)</f>
        <v>0</v>
      </c>
      <c r="O212" s="1" t="n">
        <f aca="false">IF(B212=B211,0,IF(B212=B213,1+P213,1))</f>
        <v>0</v>
      </c>
      <c r="P212" s="1" t="n">
        <f aca="false">IF(B212=B211,1+P213,0)</f>
        <v>14</v>
      </c>
    </row>
    <row r="213" customFormat="false" ht="15.75" hidden="false" customHeight="false" outlineLevel="0" collapsed="false">
      <c r="A213" s="7" t="n">
        <v>4</v>
      </c>
      <c r="B213" s="1" t="n">
        <f aca="false">TLM!A24</f>
        <v>2</v>
      </c>
      <c r="C213" s="1" t="n">
        <f aca="false">TLM!B24</f>
        <v>22</v>
      </c>
      <c r="D213" s="1" t="str">
        <f aca="false">TLM!C24</f>
        <v>Marasi</v>
      </c>
      <c r="E213" s="8" t="n">
        <f aca="false">TLM!D24</f>
        <v>1028</v>
      </c>
      <c r="F213" s="1" t="n">
        <f aca="false">TLM!E24</f>
        <v>23</v>
      </c>
      <c r="G213" s="1" t="n">
        <f aca="false">TLM!F24</f>
        <v>1</v>
      </c>
      <c r="H213" s="9" t="n">
        <f aca="false">G213/SUM($G:$G)</f>
        <v>0.00354609929078014</v>
      </c>
      <c r="I213" s="9" t="n">
        <f aca="false">E213/SUM($E:$E)</f>
        <v>0.00211349118727629</v>
      </c>
      <c r="J213" s="8" t="n">
        <f aca="false">IF(C213=C214,0,IF(C213=C212,E213+K212,E213))</f>
        <v>1028</v>
      </c>
      <c r="K213" s="8" t="n">
        <f aca="false">E213</f>
        <v>1028</v>
      </c>
      <c r="L213" s="9" t="n">
        <f aca="false">J213/SUM($J:$J)</f>
        <v>0.0024501216718982</v>
      </c>
      <c r="M213" s="1" t="n">
        <f aca="false">IF(C213=C212,0,IF(C213=C214,1+N214,1))</f>
        <v>1</v>
      </c>
      <c r="N213" s="1" t="n">
        <f aca="false">IF(C213=C212,1+N214,0)</f>
        <v>0</v>
      </c>
      <c r="O213" s="1" t="n">
        <f aca="false">IF(B213=B212,0,IF(B213=B214,1+P214,1))</f>
        <v>0</v>
      </c>
      <c r="P213" s="1" t="n">
        <f aca="false">IF(B213=B212,1+P214,0)</f>
        <v>13</v>
      </c>
    </row>
    <row r="214" customFormat="false" ht="15.75" hidden="false" customHeight="false" outlineLevel="0" collapsed="false">
      <c r="A214" s="7" t="n">
        <v>4</v>
      </c>
      <c r="B214" s="1" t="n">
        <f aca="false">TLM!A25</f>
        <v>2</v>
      </c>
      <c r="C214" s="1" t="n">
        <f aca="false">TLM!B25</f>
        <v>23</v>
      </c>
      <c r="D214" s="1" t="str">
        <f aca="false">TLM!C25</f>
        <v>Marasi</v>
      </c>
      <c r="E214" s="8" t="n">
        <f aca="false">TLM!D25</f>
        <v>3010</v>
      </c>
      <c r="F214" s="1" t="n">
        <f aca="false">TLM!E25</f>
        <v>24</v>
      </c>
      <c r="G214" s="1" t="n">
        <f aca="false">TLM!F25</f>
        <v>1</v>
      </c>
      <c r="H214" s="9" t="n">
        <f aca="false">G214/SUM($G:$G)</f>
        <v>0.00354609929078014</v>
      </c>
      <c r="I214" s="9" t="n">
        <f aca="false">E214/SUM($E:$E)</f>
        <v>0.00618833509114945</v>
      </c>
      <c r="J214" s="8" t="n">
        <f aca="false">IF(C214=C215,0,IF(C214=C213,E214+K213,E214))</f>
        <v>3010</v>
      </c>
      <c r="K214" s="8" t="n">
        <f aca="false">E214</f>
        <v>3010</v>
      </c>
      <c r="L214" s="9" t="n">
        <f aca="false">J214/SUM($J:$J)</f>
        <v>0.00717399438950738</v>
      </c>
      <c r="M214" s="1" t="n">
        <f aca="false">IF(C214=C213,0,IF(C214=C215,1+N215,1))</f>
        <v>1</v>
      </c>
      <c r="N214" s="1" t="n">
        <f aca="false">IF(C214=C213,1+N215,0)</f>
        <v>0</v>
      </c>
      <c r="O214" s="1" t="n">
        <f aca="false">IF(B214=B213,0,IF(B214=B215,1+P215,1))</f>
        <v>0</v>
      </c>
      <c r="P214" s="1" t="n">
        <f aca="false">IF(B214=B213,1+P215,0)</f>
        <v>12</v>
      </c>
    </row>
    <row r="215" customFormat="false" ht="15.75" hidden="false" customHeight="false" outlineLevel="0" collapsed="false">
      <c r="A215" s="7" t="n">
        <v>4</v>
      </c>
      <c r="B215" s="1" t="n">
        <f aca="false">TLM!A26</f>
        <v>2</v>
      </c>
      <c r="C215" s="1" t="n">
        <f aca="false">TLM!B26</f>
        <v>24</v>
      </c>
      <c r="D215" s="1" t="str">
        <f aca="false">TLM!C26</f>
        <v>Wayne</v>
      </c>
      <c r="E215" s="8" t="n">
        <f aca="false">TLM!D26</f>
        <v>1343</v>
      </c>
      <c r="F215" s="1" t="n">
        <f aca="false">TLM!E26</f>
        <v>25</v>
      </c>
      <c r="G215" s="1" t="n">
        <f aca="false">TLM!F26</f>
        <v>1</v>
      </c>
      <c r="H215" s="9" t="n">
        <f aca="false">G215/SUM($G:$G)</f>
        <v>0.00354609929078014</v>
      </c>
      <c r="I215" s="9" t="n">
        <f aca="false">E215/SUM($E:$E)</f>
        <v>0.00276110765030356</v>
      </c>
      <c r="J215" s="8" t="n">
        <f aca="false">IF(C215=C216,0,IF(C215=C214,E215+K214,E215))</f>
        <v>1343</v>
      </c>
      <c r="K215" s="8" t="n">
        <f aca="false">E215</f>
        <v>1343</v>
      </c>
      <c r="L215" s="9" t="n">
        <f aca="false">J215/SUM($J:$J)</f>
        <v>0.00320088852661409</v>
      </c>
      <c r="M215" s="1" t="n">
        <f aca="false">IF(C215=C214,0,IF(C215=C216,1+N216,1))</f>
        <v>1</v>
      </c>
      <c r="N215" s="1" t="n">
        <f aca="false">IF(C215=C214,1+N216,0)</f>
        <v>0</v>
      </c>
      <c r="O215" s="1" t="n">
        <f aca="false">IF(B215=B214,0,IF(B215=B216,1+P216,1))</f>
        <v>0</v>
      </c>
      <c r="P215" s="1" t="n">
        <f aca="false">IF(B215=B214,1+P216,0)</f>
        <v>11</v>
      </c>
    </row>
    <row r="216" customFormat="false" ht="15.75" hidden="false" customHeight="false" outlineLevel="0" collapsed="false">
      <c r="A216" s="7" t="n">
        <v>4</v>
      </c>
      <c r="B216" s="1" t="n">
        <f aca="false">TLM!A27</f>
        <v>2</v>
      </c>
      <c r="C216" s="1" t="n">
        <f aca="false">TLM!B27</f>
        <v>25</v>
      </c>
      <c r="D216" s="1" t="str">
        <f aca="false">TLM!C27</f>
        <v>Wax</v>
      </c>
      <c r="E216" s="8" t="n">
        <f aca="false">TLM!D27</f>
        <v>2216</v>
      </c>
      <c r="F216" s="1" t="n">
        <f aca="false">TLM!E27</f>
        <v>26</v>
      </c>
      <c r="G216" s="1" t="n">
        <f aca="false">TLM!F27</f>
        <v>1</v>
      </c>
      <c r="H216" s="9" t="n">
        <f aca="false">G216/SUM($G:$G)</f>
        <v>0.00354609929078014</v>
      </c>
      <c r="I216" s="9" t="n">
        <f aca="false">E216/SUM($E:$E)</f>
        <v>0.00455593041926484</v>
      </c>
      <c r="J216" s="8" t="n">
        <f aca="false">IF(C216=C217,0,IF(C216=C215,E216+K215,E216))</f>
        <v>2216</v>
      </c>
      <c r="K216" s="8" t="n">
        <f aca="false">E216</f>
        <v>2216</v>
      </c>
      <c r="L216" s="9" t="n">
        <f aca="false">J216/SUM($J:$J)</f>
        <v>0.00528158523825527</v>
      </c>
      <c r="M216" s="1" t="n">
        <f aca="false">IF(C216=C215,0,IF(C216=C217,1+N217,1))</f>
        <v>1</v>
      </c>
      <c r="N216" s="1" t="n">
        <f aca="false">IF(C216=C215,1+N217,0)</f>
        <v>0</v>
      </c>
      <c r="O216" s="1" t="n">
        <f aca="false">IF(B216=B215,0,IF(B216=B217,1+P217,1))</f>
        <v>0</v>
      </c>
      <c r="P216" s="1" t="n">
        <f aca="false">IF(B216=B215,1+P217,0)</f>
        <v>10</v>
      </c>
    </row>
    <row r="217" customFormat="false" ht="15.75" hidden="false" customHeight="false" outlineLevel="0" collapsed="false">
      <c r="A217" s="7" t="n">
        <v>4</v>
      </c>
      <c r="B217" s="1" t="n">
        <f aca="false">TLM!A28</f>
        <v>2</v>
      </c>
      <c r="C217" s="1" t="n">
        <f aca="false">TLM!B28</f>
        <v>26</v>
      </c>
      <c r="D217" s="1" t="str">
        <f aca="false">TLM!C28</f>
        <v>Marasi</v>
      </c>
      <c r="E217" s="8" t="n">
        <f aca="false">TLM!D28</f>
        <v>1121</v>
      </c>
      <c r="F217" s="1" t="n">
        <f aca="false">TLM!E28</f>
        <v>27</v>
      </c>
      <c r="G217" s="1" t="n">
        <f aca="false">TLM!F28</f>
        <v>1</v>
      </c>
      <c r="H217" s="9" t="n">
        <f aca="false">G217/SUM($G:$G)</f>
        <v>0.00354609929078014</v>
      </c>
      <c r="I217" s="9" t="n">
        <f aca="false">E217/SUM($E:$E)</f>
        <v>0.00230469223826529</v>
      </c>
      <c r="J217" s="8" t="n">
        <f aca="false">IF(C217=C218,0,IF(C217=C216,E217+K216,E217))</f>
        <v>1121</v>
      </c>
      <c r="K217" s="8" t="n">
        <f aca="false">E217</f>
        <v>1121</v>
      </c>
      <c r="L217" s="9" t="n">
        <f aca="false">J217/SUM($J:$J)</f>
        <v>0.00267177664805242</v>
      </c>
      <c r="M217" s="1" t="n">
        <f aca="false">IF(C217=C216,0,IF(C217=C218,1+N218,1))</f>
        <v>1</v>
      </c>
      <c r="N217" s="1" t="n">
        <f aca="false">IF(C217=C216,1+N218,0)</f>
        <v>0</v>
      </c>
      <c r="O217" s="1" t="n">
        <f aca="false">IF(B217=B216,0,IF(B217=B218,1+P218,1))</f>
        <v>0</v>
      </c>
      <c r="P217" s="1" t="n">
        <f aca="false">IF(B217=B216,1+P218,0)</f>
        <v>9</v>
      </c>
    </row>
    <row r="218" customFormat="false" ht="15.75" hidden="false" customHeight="false" outlineLevel="0" collapsed="false">
      <c r="A218" s="7" t="n">
        <v>4</v>
      </c>
      <c r="B218" s="1" t="n">
        <f aca="false">TLM!A29</f>
        <v>2</v>
      </c>
      <c r="C218" s="1" t="n">
        <f aca="false">TLM!B29</f>
        <v>27</v>
      </c>
      <c r="D218" s="1" t="str">
        <f aca="false">TLM!C29</f>
        <v>Wax</v>
      </c>
      <c r="E218" s="8" t="n">
        <f aca="false">TLM!D29</f>
        <v>2090</v>
      </c>
      <c r="F218" s="1" t="n">
        <f aca="false">TLM!E29</f>
        <v>28</v>
      </c>
      <c r="G218" s="1" t="n">
        <f aca="false">TLM!F29</f>
        <v>1</v>
      </c>
      <c r="H218" s="9" t="n">
        <f aca="false">G218/SUM($G:$G)</f>
        <v>0.00354609929078014</v>
      </c>
      <c r="I218" s="9" t="n">
        <f aca="false">E218/SUM($E:$E)</f>
        <v>0.00429688383405394</v>
      </c>
      <c r="J218" s="8" t="n">
        <f aca="false">IF(C218=C219,0,IF(C218=C217,E218+K217,E218))</f>
        <v>2090</v>
      </c>
      <c r="K218" s="8" t="n">
        <f aca="false">E218</f>
        <v>2090</v>
      </c>
      <c r="L218" s="9" t="n">
        <f aca="false">J218/SUM($J:$J)</f>
        <v>0.00498127849636891</v>
      </c>
      <c r="M218" s="1" t="n">
        <f aca="false">IF(C218=C217,0,IF(C218=C219,1+N219,1))</f>
        <v>1</v>
      </c>
      <c r="N218" s="1" t="n">
        <f aca="false">IF(C218=C217,1+N219,0)</f>
        <v>0</v>
      </c>
      <c r="O218" s="1" t="n">
        <f aca="false">IF(B218=B217,0,IF(B218=B219,1+P219,1))</f>
        <v>0</v>
      </c>
      <c r="P218" s="1" t="n">
        <f aca="false">IF(B218=B217,1+P219,0)</f>
        <v>8</v>
      </c>
    </row>
    <row r="219" customFormat="false" ht="15.75" hidden="false" customHeight="false" outlineLevel="0" collapsed="false">
      <c r="A219" s="7" t="n">
        <v>4</v>
      </c>
      <c r="B219" s="1" t="n">
        <f aca="false">TLM!A30</f>
        <v>2</v>
      </c>
      <c r="C219" s="1" t="n">
        <f aca="false">TLM!B30</f>
        <v>28</v>
      </c>
      <c r="D219" s="1" t="str">
        <f aca="false">TLM!C30</f>
        <v>Wax</v>
      </c>
      <c r="E219" s="8" t="n">
        <f aca="false">TLM!D30</f>
        <v>1857</v>
      </c>
      <c r="F219" s="1" t="n">
        <f aca="false">TLM!E30</f>
        <v>29</v>
      </c>
      <c r="G219" s="1" t="n">
        <f aca="false">TLM!F30</f>
        <v>1</v>
      </c>
      <c r="H219" s="9" t="n">
        <f aca="false">G219/SUM($G:$G)</f>
        <v>0.00354609929078014</v>
      </c>
      <c r="I219" s="9" t="n">
        <f aca="false">E219/SUM($E:$E)</f>
        <v>0.0038178532439417</v>
      </c>
      <c r="J219" s="8" t="n">
        <f aca="false">IF(C219=C220,0,IF(C219=C218,E219+K218,E219))</f>
        <v>1857</v>
      </c>
      <c r="K219" s="8" t="n">
        <f aca="false">E219</f>
        <v>1857</v>
      </c>
      <c r="L219" s="9" t="n">
        <f aca="false">J219/SUM($J:$J)</f>
        <v>0.00442594936256319</v>
      </c>
      <c r="M219" s="1" t="n">
        <f aca="false">IF(C219=C218,0,IF(C219=C220,1+N220,1))</f>
        <v>1</v>
      </c>
      <c r="N219" s="1" t="n">
        <f aca="false">IF(C219=C218,1+N220,0)</f>
        <v>0</v>
      </c>
      <c r="O219" s="1" t="n">
        <f aca="false">IF(B219=B218,0,IF(B219=B220,1+P220,1))</f>
        <v>0</v>
      </c>
      <c r="P219" s="1" t="n">
        <f aca="false">IF(B219=B218,1+P220,0)</f>
        <v>7</v>
      </c>
    </row>
    <row r="220" customFormat="false" ht="15.75" hidden="false" customHeight="false" outlineLevel="0" collapsed="false">
      <c r="A220" s="7" t="n">
        <v>4</v>
      </c>
      <c r="B220" s="1" t="n">
        <f aca="false">TLM!A31</f>
        <v>2</v>
      </c>
      <c r="C220" s="1" t="n">
        <f aca="false">TLM!B31</f>
        <v>29</v>
      </c>
      <c r="D220" s="1" t="str">
        <f aca="false">TLM!C31</f>
        <v>Marasi</v>
      </c>
      <c r="E220" s="8" t="n">
        <f aca="false">TLM!D31</f>
        <v>2190</v>
      </c>
      <c r="F220" s="1" t="n">
        <f aca="false">TLM!E31</f>
        <v>30</v>
      </c>
      <c r="G220" s="1" t="n">
        <f aca="false">TLM!F31</f>
        <v>1</v>
      </c>
      <c r="H220" s="9" t="n">
        <f aca="false">G220/SUM($G:$G)</f>
        <v>0.00354609929078014</v>
      </c>
      <c r="I220" s="9" t="n">
        <f aca="false">E220/SUM($E:$E)</f>
        <v>0.0045024763619991</v>
      </c>
      <c r="J220" s="8" t="n">
        <f aca="false">IF(C220=C221,0,IF(C220=C219,E220+K219,E220))</f>
        <v>2190</v>
      </c>
      <c r="K220" s="8" t="n">
        <f aca="false">E220</f>
        <v>2190</v>
      </c>
      <c r="L220" s="9" t="n">
        <f aca="false">J220/SUM($J:$J)</f>
        <v>0.0052196171804057</v>
      </c>
      <c r="M220" s="1" t="n">
        <f aca="false">IF(C220=C219,0,IF(C220=C221,1+N221,1))</f>
        <v>1</v>
      </c>
      <c r="N220" s="1" t="n">
        <f aca="false">IF(C220=C219,1+N221,0)</f>
        <v>0</v>
      </c>
      <c r="O220" s="1" t="n">
        <f aca="false">IF(B220=B219,0,IF(B220=B221,1+P221,1))</f>
        <v>0</v>
      </c>
      <c r="P220" s="1" t="n">
        <f aca="false">IF(B220=B219,1+P221,0)</f>
        <v>6</v>
      </c>
    </row>
    <row r="221" customFormat="false" ht="15.75" hidden="false" customHeight="false" outlineLevel="0" collapsed="false">
      <c r="A221" s="7" t="n">
        <v>4</v>
      </c>
      <c r="B221" s="1" t="n">
        <f aca="false">TLM!A32</f>
        <v>2</v>
      </c>
      <c r="C221" s="1" t="n">
        <f aca="false">TLM!B32</f>
        <v>30</v>
      </c>
      <c r="D221" s="1" t="str">
        <f aca="false">TLM!C32</f>
        <v>Wayne</v>
      </c>
      <c r="E221" s="8" t="n">
        <f aca="false">TLM!D32</f>
        <v>2298</v>
      </c>
      <c r="F221" s="1" t="n">
        <f aca="false">TLM!E32</f>
        <v>31</v>
      </c>
      <c r="G221" s="1" t="n">
        <f aca="false">TLM!F32</f>
        <v>1</v>
      </c>
      <c r="H221" s="9" t="n">
        <f aca="false">G221/SUM($G:$G)</f>
        <v>0.00354609929078014</v>
      </c>
      <c r="I221" s="9" t="n">
        <f aca="false">E221/SUM($E:$E)</f>
        <v>0.00472451629217988</v>
      </c>
      <c r="J221" s="8" t="n">
        <f aca="false">IF(C221=C222,0,IF(C221=C220,E221+K220,E221))</f>
        <v>2298</v>
      </c>
      <c r="K221" s="8" t="n">
        <f aca="false">E221</f>
        <v>2298</v>
      </c>
      <c r="L221" s="9" t="n">
        <f aca="false">J221/SUM($J:$J)</f>
        <v>0.00547702295916543</v>
      </c>
      <c r="M221" s="1" t="n">
        <f aca="false">IF(C221=C220,0,IF(C221=C222,1+N222,1))</f>
        <v>1</v>
      </c>
      <c r="N221" s="1" t="n">
        <f aca="false">IF(C221=C220,1+N222,0)</f>
        <v>0</v>
      </c>
      <c r="O221" s="1" t="n">
        <f aca="false">IF(B221=B220,0,IF(B221=B222,1+P222,1))</f>
        <v>0</v>
      </c>
      <c r="P221" s="1" t="n">
        <f aca="false">IF(B221=B220,1+P222,0)</f>
        <v>5</v>
      </c>
    </row>
    <row r="222" customFormat="false" ht="15.75" hidden="false" customHeight="false" outlineLevel="0" collapsed="false">
      <c r="A222" s="7" t="n">
        <v>4</v>
      </c>
      <c r="B222" s="1" t="n">
        <f aca="false">TLM!A33</f>
        <v>2</v>
      </c>
      <c r="C222" s="1" t="n">
        <f aca="false">TLM!B33</f>
        <v>31</v>
      </c>
      <c r="D222" s="1" t="str">
        <f aca="false">TLM!C33</f>
        <v>Steris</v>
      </c>
      <c r="E222" s="8" t="n">
        <f aca="false">TLM!D33</f>
        <v>1863</v>
      </c>
      <c r="F222" s="1" t="n">
        <f aca="false">TLM!E33</f>
        <v>32</v>
      </c>
      <c r="G222" s="1" t="n">
        <f aca="false">TLM!F33</f>
        <v>1</v>
      </c>
      <c r="H222" s="9" t="n">
        <f aca="false">G222/SUM($G:$G)</f>
        <v>0.00354609929078014</v>
      </c>
      <c r="I222" s="9" t="n">
        <f aca="false">E222/SUM($E:$E)</f>
        <v>0.00383018879561841</v>
      </c>
      <c r="J222" s="8" t="n">
        <f aca="false">IF(C222=C223,0,IF(C222=C221,E222+K221,E222))</f>
        <v>1863</v>
      </c>
      <c r="K222" s="8" t="n">
        <f aca="false">E222</f>
        <v>1863</v>
      </c>
      <c r="L222" s="9" t="n">
        <f aca="false">J222/SUM($J:$J)</f>
        <v>0.0044402496836054</v>
      </c>
      <c r="M222" s="1" t="n">
        <f aca="false">IF(C222=C221,0,IF(C222=C223,1+N223,1))</f>
        <v>1</v>
      </c>
      <c r="N222" s="1" t="n">
        <f aca="false">IF(C222=C221,1+N223,0)</f>
        <v>0</v>
      </c>
      <c r="O222" s="1" t="n">
        <f aca="false">IF(B222=B221,0,IF(B222=B223,1+P223,1))</f>
        <v>0</v>
      </c>
      <c r="P222" s="1" t="n">
        <f aca="false">IF(B222=B221,1+P223,0)</f>
        <v>4</v>
      </c>
    </row>
    <row r="223" customFormat="false" ht="15.75" hidden="false" customHeight="false" outlineLevel="0" collapsed="false">
      <c r="A223" s="7" t="n">
        <v>4</v>
      </c>
      <c r="B223" s="1" t="n">
        <f aca="false">TLM!A34</f>
        <v>2</v>
      </c>
      <c r="C223" s="1" t="n">
        <f aca="false">TLM!B34</f>
        <v>32</v>
      </c>
      <c r="D223" s="1" t="str">
        <f aca="false">TLM!C34</f>
        <v>Wax</v>
      </c>
      <c r="E223" s="8" t="n">
        <f aca="false">TLM!D34</f>
        <v>1822</v>
      </c>
      <c r="F223" s="1" t="n">
        <f aca="false">TLM!E34</f>
        <v>33</v>
      </c>
      <c r="G223" s="1" t="n">
        <f aca="false">TLM!F34</f>
        <v>1</v>
      </c>
      <c r="H223" s="9" t="n">
        <f aca="false">G223/SUM($G:$G)</f>
        <v>0.00354609929078014</v>
      </c>
      <c r="I223" s="9" t="n">
        <f aca="false">E223/SUM($E:$E)</f>
        <v>0.00374589585916089</v>
      </c>
      <c r="J223" s="8" t="n">
        <f aca="false">IF(C223=C224,0,IF(C223=C222,E223+K222,E223))</f>
        <v>1822</v>
      </c>
      <c r="K223" s="8" t="n">
        <f aca="false">E223</f>
        <v>1822</v>
      </c>
      <c r="L223" s="9" t="n">
        <f aca="false">J223/SUM($J:$J)</f>
        <v>0.00434253082315031</v>
      </c>
      <c r="M223" s="1" t="n">
        <f aca="false">IF(C223=C222,0,IF(C223=C224,1+N224,1))</f>
        <v>1</v>
      </c>
      <c r="N223" s="1" t="n">
        <f aca="false">IF(C223=C222,1+N224,0)</f>
        <v>0</v>
      </c>
      <c r="O223" s="1" t="n">
        <f aca="false">IF(B223=B222,0,IF(B223=B224,1+P224,1))</f>
        <v>0</v>
      </c>
      <c r="P223" s="1" t="n">
        <f aca="false">IF(B223=B222,1+P224,0)</f>
        <v>3</v>
      </c>
    </row>
    <row r="224" customFormat="false" ht="15.75" hidden="false" customHeight="false" outlineLevel="0" collapsed="false">
      <c r="A224" s="7" t="n">
        <v>4</v>
      </c>
      <c r="B224" s="1" t="n">
        <f aca="false">TLM!A35</f>
        <v>2</v>
      </c>
      <c r="C224" s="1" t="n">
        <f aca="false">TLM!B35</f>
        <v>33</v>
      </c>
      <c r="D224" s="1" t="str">
        <f aca="false">TLM!C35</f>
        <v>Marasi</v>
      </c>
      <c r="E224" s="8" t="n">
        <f aca="false">TLM!D35</f>
        <v>2294</v>
      </c>
      <c r="F224" s="1" t="n">
        <f aca="false">TLM!E35</f>
        <v>34</v>
      </c>
      <c r="G224" s="1" t="n">
        <f aca="false">TLM!F35</f>
        <v>1</v>
      </c>
      <c r="H224" s="9" t="n">
        <f aca="false">G224/SUM($G:$G)</f>
        <v>0.00354609929078014</v>
      </c>
      <c r="I224" s="9" t="n">
        <f aca="false">E224/SUM($E:$E)</f>
        <v>0.00471629259106207</v>
      </c>
      <c r="J224" s="8" t="n">
        <f aca="false">IF(C224=C225,0,IF(C224=C223,E224+K223,E224))</f>
        <v>2294</v>
      </c>
      <c r="K224" s="8" t="n">
        <f aca="false">E224</f>
        <v>2294</v>
      </c>
      <c r="L224" s="9" t="n">
        <f aca="false">J224/SUM($J:$J)</f>
        <v>0.00546748941180396</v>
      </c>
      <c r="M224" s="1" t="n">
        <f aca="false">IF(C224=C223,0,IF(C224=C225,1+N225,1))</f>
        <v>1</v>
      </c>
      <c r="N224" s="1" t="n">
        <f aca="false">IF(C224=C223,1+N225,0)</f>
        <v>0</v>
      </c>
      <c r="O224" s="1" t="n">
        <f aca="false">IF(B224=B223,0,IF(B224=B225,1+P225,1))</f>
        <v>0</v>
      </c>
      <c r="P224" s="1" t="n">
        <f aca="false">IF(B224=B223,1+P225,0)</f>
        <v>2</v>
      </c>
    </row>
    <row r="225" customFormat="false" ht="15.75" hidden="false" customHeight="false" outlineLevel="0" collapsed="false">
      <c r="A225" s="7" t="n">
        <v>4</v>
      </c>
      <c r="B225" s="1" t="n">
        <f aca="false">TLM!A36</f>
        <v>2</v>
      </c>
      <c r="C225" s="1" t="n">
        <f aca="false">TLM!B36</f>
        <v>34</v>
      </c>
      <c r="D225" s="1" t="str">
        <f aca="false">TLM!C36</f>
        <v>Marasi</v>
      </c>
      <c r="E225" s="8" t="n">
        <f aca="false">TLM!D36</f>
        <v>2052</v>
      </c>
      <c r="F225" s="1" t="n">
        <f aca="false">TLM!E36</f>
        <v>35</v>
      </c>
      <c r="G225" s="1" t="n">
        <f aca="false">TLM!F36</f>
        <v>1</v>
      </c>
      <c r="H225" s="9" t="n">
        <f aca="false">G225/SUM($G:$G)</f>
        <v>0.00354609929078014</v>
      </c>
      <c r="I225" s="9" t="n">
        <f aca="false">E225/SUM($E:$E)</f>
        <v>0.00421875867343477</v>
      </c>
      <c r="J225" s="8" t="n">
        <f aca="false">IF(C225=C226,0,IF(C225=C224,E225+K224,E225))</f>
        <v>2052</v>
      </c>
      <c r="K225" s="8" t="n">
        <f aca="false">E225</f>
        <v>2052</v>
      </c>
      <c r="L225" s="9" t="n">
        <f aca="false">J225/SUM($J:$J)</f>
        <v>0.00489070979643493</v>
      </c>
      <c r="M225" s="1" t="n">
        <f aca="false">IF(C225=C224,0,IF(C225=C226,1+N226,1))</f>
        <v>1</v>
      </c>
      <c r="N225" s="1" t="n">
        <f aca="false">IF(C225=C224,1+N226,0)</f>
        <v>0</v>
      </c>
      <c r="O225" s="1" t="n">
        <f aca="false">IF(B225=B224,0,IF(B225=B226,1+P226,1))</f>
        <v>0</v>
      </c>
      <c r="P225" s="1" t="n">
        <f aca="false">IF(B225=B224,1+P226,0)</f>
        <v>1</v>
      </c>
    </row>
    <row r="226" customFormat="false" ht="15.75" hidden="false" customHeight="false" outlineLevel="0" collapsed="false">
      <c r="A226" s="7" t="n">
        <v>4</v>
      </c>
      <c r="B226" s="1" t="n">
        <f aca="false">TLM!A37</f>
        <v>3</v>
      </c>
      <c r="C226" s="1" t="n">
        <f aca="false">TLM!B37</f>
        <v>35</v>
      </c>
      <c r="D226" s="1" t="str">
        <f aca="false">TLM!C37</f>
        <v>Wax</v>
      </c>
      <c r="E226" s="8" t="n">
        <f aca="false">TLM!D37</f>
        <v>2443</v>
      </c>
      <c r="F226" s="1" t="n">
        <f aca="false">TLM!E37</f>
        <v>36</v>
      </c>
      <c r="G226" s="1" t="n">
        <f aca="false">TLM!F37</f>
        <v>1</v>
      </c>
      <c r="H226" s="9" t="n">
        <f aca="false">G226/SUM($G:$G)</f>
        <v>0.00354609929078014</v>
      </c>
      <c r="I226" s="9" t="n">
        <f aca="false">E226/SUM($E:$E)</f>
        <v>0.00502262545770037</v>
      </c>
      <c r="J226" s="8" t="n">
        <f aca="false">IF(C226=C227,0,IF(C226=C225,E226+K225,E226))</f>
        <v>2443</v>
      </c>
      <c r="K226" s="8" t="n">
        <f aca="false">E226</f>
        <v>2443</v>
      </c>
      <c r="L226" s="9" t="n">
        <f aca="false">J226/SUM($J:$J)</f>
        <v>0.00582261405101878</v>
      </c>
      <c r="M226" s="1" t="n">
        <f aca="false">IF(C226=C225,0,IF(C226=C227,1+N227,1))</f>
        <v>1</v>
      </c>
      <c r="N226" s="1" t="n">
        <f aca="false">IF(C226=C225,1+N227,0)</f>
        <v>0</v>
      </c>
      <c r="O226" s="1" t="n">
        <f aca="false">IF(B226=B225,0,IF(B226=B227,1+P227,1))</f>
        <v>51</v>
      </c>
      <c r="P226" s="1" t="n">
        <f aca="false">IF(B226=B225,1+P227,0)</f>
        <v>0</v>
      </c>
    </row>
    <row r="227" customFormat="false" ht="15.75" hidden="false" customHeight="false" outlineLevel="0" collapsed="false">
      <c r="A227" s="7" t="n">
        <v>4</v>
      </c>
      <c r="B227" s="1" t="n">
        <f aca="false">TLM!A38</f>
        <v>3</v>
      </c>
      <c r="C227" s="1" t="n">
        <f aca="false">TLM!B38</f>
        <v>36</v>
      </c>
      <c r="D227" s="1" t="str">
        <f aca="false">TLM!C38</f>
        <v>Marasi</v>
      </c>
      <c r="E227" s="8" t="n">
        <f aca="false">TLM!D38</f>
        <v>1162</v>
      </c>
      <c r="F227" s="1" t="n">
        <f aca="false">TLM!E38</f>
        <v>37</v>
      </c>
      <c r="G227" s="1" t="n">
        <f aca="false">TLM!F38</f>
        <v>1</v>
      </c>
      <c r="H227" s="9" t="n">
        <f aca="false">G227/SUM($G:$G)</f>
        <v>0.00354609929078014</v>
      </c>
      <c r="I227" s="9" t="n">
        <f aca="false">E227/SUM($E:$E)</f>
        <v>0.00238898517472281</v>
      </c>
      <c r="J227" s="8" t="n">
        <f aca="false">IF(C227=C228,0,IF(C227=C226,E227+K226,E227))</f>
        <v>1162</v>
      </c>
      <c r="K227" s="8" t="n">
        <f aca="false">E227</f>
        <v>1162</v>
      </c>
      <c r="L227" s="9" t="n">
        <f aca="false">J227/SUM($J:$J)</f>
        <v>0.0027694955085075</v>
      </c>
      <c r="M227" s="1" t="n">
        <f aca="false">IF(C227=C226,0,IF(C227=C228,1+N228,1))</f>
        <v>1</v>
      </c>
      <c r="N227" s="1" t="n">
        <f aca="false">IF(C227=C226,1+N228,0)</f>
        <v>0</v>
      </c>
      <c r="O227" s="1" t="n">
        <f aca="false">IF(B227=B226,0,IF(B227=B228,1+P228,1))</f>
        <v>0</v>
      </c>
      <c r="P227" s="1" t="n">
        <f aca="false">IF(B227=B226,1+P228,0)</f>
        <v>50</v>
      </c>
    </row>
    <row r="228" customFormat="false" ht="15.75" hidden="false" customHeight="false" outlineLevel="0" collapsed="false">
      <c r="A228" s="7" t="n">
        <v>4</v>
      </c>
      <c r="B228" s="1" t="n">
        <f aca="false">TLM!A39</f>
        <v>3</v>
      </c>
      <c r="C228" s="1" t="n">
        <f aca="false">TLM!B39</f>
        <v>37</v>
      </c>
      <c r="D228" s="1" t="str">
        <f aca="false">TLM!C39</f>
        <v>Wayne</v>
      </c>
      <c r="E228" s="8" t="n">
        <f aca="false">TLM!D39</f>
        <v>1529</v>
      </c>
      <c r="F228" s="1" t="n">
        <f aca="false">TLM!E39</f>
        <v>38</v>
      </c>
      <c r="G228" s="1" t="n">
        <f aca="false">TLM!F39</f>
        <v>1</v>
      </c>
      <c r="H228" s="9" t="n">
        <f aca="false">G228/SUM($G:$G)</f>
        <v>0.00354609929078014</v>
      </c>
      <c r="I228" s="9" t="n">
        <f aca="false">E228/SUM($E:$E)</f>
        <v>0.00314350975228156</v>
      </c>
      <c r="J228" s="8" t="n">
        <f aca="false">IF(C228=C229,0,IF(C228=C227,E228+K227,E228))</f>
        <v>1529</v>
      </c>
      <c r="K228" s="8" t="n">
        <f aca="false">E228</f>
        <v>1529</v>
      </c>
      <c r="L228" s="9" t="n">
        <f aca="false">J228/SUM($J:$J)</f>
        <v>0.00364419847892252</v>
      </c>
      <c r="M228" s="1" t="n">
        <f aca="false">IF(C228=C227,0,IF(C228=C229,1+N229,1))</f>
        <v>1</v>
      </c>
      <c r="N228" s="1" t="n">
        <f aca="false">IF(C228=C227,1+N229,0)</f>
        <v>0</v>
      </c>
      <c r="O228" s="1" t="n">
        <f aca="false">IF(B228=B227,0,IF(B228=B229,1+P229,1))</f>
        <v>0</v>
      </c>
      <c r="P228" s="1" t="n">
        <f aca="false">IF(B228=B227,1+P229,0)</f>
        <v>49</v>
      </c>
    </row>
    <row r="229" customFormat="false" ht="15.75" hidden="false" customHeight="false" outlineLevel="0" collapsed="false">
      <c r="A229" s="7" t="n">
        <v>4</v>
      </c>
      <c r="B229" s="1" t="n">
        <f aca="false">TLM!A40</f>
        <v>3</v>
      </c>
      <c r="C229" s="1" t="n">
        <f aca="false">TLM!B40</f>
        <v>38</v>
      </c>
      <c r="D229" s="1" t="str">
        <f aca="false">TLM!C40</f>
        <v>Steris</v>
      </c>
      <c r="E229" s="8" t="n">
        <f aca="false">TLM!D40</f>
        <v>2139</v>
      </c>
      <c r="F229" s="1" t="n">
        <f aca="false">TLM!E40</f>
        <v>39</v>
      </c>
      <c r="G229" s="1" t="n">
        <f aca="false">TLM!F40</f>
        <v>1</v>
      </c>
      <c r="H229" s="9" t="n">
        <f aca="false">G229/SUM($G:$G)</f>
        <v>0.00354609929078014</v>
      </c>
      <c r="I229" s="9" t="n">
        <f aca="false">E229/SUM($E:$E)</f>
        <v>0.00439762417274707</v>
      </c>
      <c r="J229" s="8" t="n">
        <f aca="false">IF(C229=C230,0,IF(C229=C228,E229+K228,E229))</f>
        <v>2139</v>
      </c>
      <c r="K229" s="8" t="n">
        <f aca="false">E229</f>
        <v>2139</v>
      </c>
      <c r="L229" s="9" t="n">
        <f aca="false">J229/SUM($J:$J)</f>
        <v>0.00509806445154694</v>
      </c>
      <c r="M229" s="1" t="n">
        <f aca="false">IF(C229=C228,0,IF(C229=C230,1+N230,1))</f>
        <v>1</v>
      </c>
      <c r="N229" s="1" t="n">
        <f aca="false">IF(C229=C228,1+N230,0)</f>
        <v>0</v>
      </c>
      <c r="O229" s="1" t="n">
        <f aca="false">IF(B229=B228,0,IF(B229=B230,1+P230,1))</f>
        <v>0</v>
      </c>
      <c r="P229" s="1" t="n">
        <f aca="false">IF(B229=B228,1+P230,0)</f>
        <v>48</v>
      </c>
    </row>
    <row r="230" customFormat="false" ht="15.75" hidden="false" customHeight="false" outlineLevel="0" collapsed="false">
      <c r="A230" s="7" t="n">
        <v>4</v>
      </c>
      <c r="B230" s="1" t="n">
        <f aca="false">TLM!A41</f>
        <v>3</v>
      </c>
      <c r="C230" s="1" t="n">
        <f aca="false">TLM!B41</f>
        <v>39</v>
      </c>
      <c r="D230" s="1" t="str">
        <f aca="false">TLM!C41</f>
        <v>Marasi</v>
      </c>
      <c r="E230" s="8" t="n">
        <f aca="false">TLM!D41</f>
        <v>2557</v>
      </c>
      <c r="F230" s="1" t="n">
        <f aca="false">TLM!E41</f>
        <v>40</v>
      </c>
      <c r="G230" s="1" t="n">
        <f aca="false">TLM!F41</f>
        <v>1</v>
      </c>
      <c r="H230" s="9" t="n">
        <f aca="false">G230/SUM($G:$G)</f>
        <v>0.00354609929078014</v>
      </c>
      <c r="I230" s="9" t="n">
        <f aca="false">E230/SUM($E:$E)</f>
        <v>0.00525700093955785</v>
      </c>
      <c r="J230" s="8" t="n">
        <f aca="false">IF(C230=C231,0,IF(C230=C229,E230+K229,E230))</f>
        <v>2557</v>
      </c>
      <c r="K230" s="8" t="n">
        <f aca="false">E230</f>
        <v>2557</v>
      </c>
      <c r="L230" s="9" t="n">
        <f aca="false">J230/SUM($J:$J)</f>
        <v>0.00609432015082072</v>
      </c>
      <c r="M230" s="1" t="n">
        <f aca="false">IF(C230=C229,0,IF(C230=C231,1+N231,1))</f>
        <v>1</v>
      </c>
      <c r="N230" s="1" t="n">
        <f aca="false">IF(C230=C229,1+N231,0)</f>
        <v>0</v>
      </c>
      <c r="O230" s="1" t="n">
        <f aca="false">IF(B230=B229,0,IF(B230=B231,1+P231,1))</f>
        <v>0</v>
      </c>
      <c r="P230" s="1" t="n">
        <f aca="false">IF(B230=B229,1+P231,0)</f>
        <v>47</v>
      </c>
    </row>
    <row r="231" customFormat="false" ht="15.75" hidden="false" customHeight="false" outlineLevel="0" collapsed="false">
      <c r="A231" s="7" t="n">
        <v>4</v>
      </c>
      <c r="B231" s="1" t="n">
        <f aca="false">TLM!A42</f>
        <v>3</v>
      </c>
      <c r="C231" s="1" t="n">
        <f aca="false">TLM!B42</f>
        <v>40</v>
      </c>
      <c r="D231" s="1" t="str">
        <f aca="false">TLM!C42</f>
        <v>Marasi</v>
      </c>
      <c r="E231" s="8" t="n">
        <f aca="false">TLM!D42</f>
        <v>2207</v>
      </c>
      <c r="F231" s="1" t="n">
        <f aca="false">TLM!E42</f>
        <v>41</v>
      </c>
      <c r="G231" s="1" t="n">
        <f aca="false">TLM!F42</f>
        <v>1</v>
      </c>
      <c r="H231" s="9" t="n">
        <f aca="false">G231/SUM($G:$G)</f>
        <v>0.00354609929078014</v>
      </c>
      <c r="I231" s="9" t="n">
        <f aca="false">E231/SUM($E:$E)</f>
        <v>0.00453742709174978</v>
      </c>
      <c r="J231" s="8" t="n">
        <f aca="false">IF(C231=C232,0,IF(C231=C230,E231+K230,E231))</f>
        <v>2207</v>
      </c>
      <c r="K231" s="8" t="n">
        <f aca="false">E231</f>
        <v>2207</v>
      </c>
      <c r="L231" s="9" t="n">
        <f aca="false">J231/SUM($J:$J)</f>
        <v>0.00526013475669195</v>
      </c>
      <c r="M231" s="1" t="n">
        <f aca="false">IF(C231=C230,0,IF(C231=C232,1+N232,1))</f>
        <v>1</v>
      </c>
      <c r="N231" s="1" t="n">
        <f aca="false">IF(C231=C230,1+N232,0)</f>
        <v>0</v>
      </c>
      <c r="O231" s="1" t="n">
        <f aca="false">IF(B231=B230,0,IF(B231=B232,1+P232,1))</f>
        <v>0</v>
      </c>
      <c r="P231" s="1" t="n">
        <f aca="false">IF(B231=B230,1+P232,0)</f>
        <v>46</v>
      </c>
    </row>
    <row r="232" customFormat="false" ht="15.75" hidden="false" customHeight="false" outlineLevel="0" collapsed="false">
      <c r="A232" s="7" t="n">
        <v>4</v>
      </c>
      <c r="B232" s="1" t="n">
        <f aca="false">TLM!A43</f>
        <v>3</v>
      </c>
      <c r="C232" s="1" t="n">
        <f aca="false">TLM!B43</f>
        <v>41</v>
      </c>
      <c r="D232" s="1" t="str">
        <f aca="false">TLM!C43</f>
        <v>Wax</v>
      </c>
      <c r="E232" s="8" t="n">
        <f aca="false">TLM!D43</f>
        <v>1711</v>
      </c>
      <c r="F232" s="1" t="n">
        <f aca="false">TLM!E43</f>
        <v>42</v>
      </c>
      <c r="G232" s="1" t="n">
        <f aca="false">TLM!F43</f>
        <v>1</v>
      </c>
      <c r="H232" s="9" t="n">
        <f aca="false">G232/SUM($G:$G)</f>
        <v>0.00354609929078014</v>
      </c>
      <c r="I232" s="9" t="n">
        <f aca="false">E232/SUM($E:$E)</f>
        <v>0.00351768815314176</v>
      </c>
      <c r="J232" s="8" t="n">
        <f aca="false">IF(C232=C233,0,IF(C232=C231,E232+K231,E232))</f>
        <v>1711</v>
      </c>
      <c r="K232" s="8" t="n">
        <f aca="false">E232</f>
        <v>1711</v>
      </c>
      <c r="L232" s="9" t="n">
        <f aca="false">J232/SUM($J:$J)</f>
        <v>0.00407797488386948</v>
      </c>
      <c r="M232" s="1" t="n">
        <f aca="false">IF(C232=C231,0,IF(C232=C233,1+N233,1))</f>
        <v>1</v>
      </c>
      <c r="N232" s="1" t="n">
        <f aca="false">IF(C232=C231,1+N233,0)</f>
        <v>0</v>
      </c>
      <c r="O232" s="1" t="n">
        <f aca="false">IF(B232=B231,0,IF(B232=B233,1+P233,1))</f>
        <v>0</v>
      </c>
      <c r="P232" s="1" t="n">
        <f aca="false">IF(B232=B231,1+P233,0)</f>
        <v>45</v>
      </c>
    </row>
    <row r="233" customFormat="false" ht="15.75" hidden="false" customHeight="false" outlineLevel="0" collapsed="false">
      <c r="A233" s="7" t="n">
        <v>4</v>
      </c>
      <c r="B233" s="1" t="n">
        <f aca="false">TLM!A44</f>
        <v>3</v>
      </c>
      <c r="C233" s="1" t="n">
        <f aca="false">TLM!B44</f>
        <v>42</v>
      </c>
      <c r="D233" s="1" t="str">
        <f aca="false">TLM!C44</f>
        <v>Marasi</v>
      </c>
      <c r="E233" s="8" t="n">
        <f aca="false">TLM!D44</f>
        <v>1868</v>
      </c>
      <c r="F233" s="1" t="n">
        <f aca="false">TLM!E44</f>
        <v>43</v>
      </c>
      <c r="G233" s="1" t="n">
        <f aca="false">TLM!F44</f>
        <v>1</v>
      </c>
      <c r="H233" s="9" t="n">
        <f aca="false">G233/SUM($G:$G)</f>
        <v>0.00354609929078014</v>
      </c>
      <c r="I233" s="9" t="n">
        <f aca="false">E233/SUM($E:$E)</f>
        <v>0.00384046842201567</v>
      </c>
      <c r="J233" s="8" t="n">
        <f aca="false">IF(C233=C234,0,IF(C233=C232,E233+K232,E233))</f>
        <v>1868</v>
      </c>
      <c r="K233" s="8" t="n">
        <f aca="false">E233</f>
        <v>1868</v>
      </c>
      <c r="L233" s="9" t="n">
        <f aca="false">J233/SUM($J:$J)</f>
        <v>0.00445216661780724</v>
      </c>
      <c r="M233" s="1" t="n">
        <f aca="false">IF(C233=C232,0,IF(C233=C234,1+N234,1))</f>
        <v>1</v>
      </c>
      <c r="N233" s="1" t="n">
        <f aca="false">IF(C233=C232,1+N234,0)</f>
        <v>0</v>
      </c>
      <c r="O233" s="1" t="n">
        <f aca="false">IF(B233=B232,0,IF(B233=B234,1+P234,1))</f>
        <v>0</v>
      </c>
      <c r="P233" s="1" t="n">
        <f aca="false">IF(B233=B232,1+P234,0)</f>
        <v>44</v>
      </c>
    </row>
    <row r="234" customFormat="false" ht="15.75" hidden="false" customHeight="false" outlineLevel="0" collapsed="false">
      <c r="A234" s="7" t="n">
        <v>4</v>
      </c>
      <c r="B234" s="1" t="n">
        <f aca="false">TLM!A45</f>
        <v>3</v>
      </c>
      <c r="C234" s="1" t="n">
        <f aca="false">TLM!B45</f>
        <v>43</v>
      </c>
      <c r="D234" s="1" t="str">
        <f aca="false">TLM!C45</f>
        <v>Steris</v>
      </c>
      <c r="E234" s="8" t="n">
        <f aca="false">TLM!D45</f>
        <v>2140</v>
      </c>
      <c r="F234" s="1" t="n">
        <f aca="false">TLM!E45</f>
        <v>44</v>
      </c>
      <c r="G234" s="1" t="n">
        <f aca="false">TLM!F45</f>
        <v>1</v>
      </c>
      <c r="H234" s="9" t="n">
        <f aca="false">G234/SUM($G:$G)</f>
        <v>0.00354609929078014</v>
      </c>
      <c r="I234" s="9" t="n">
        <f aca="false">E234/SUM($E:$E)</f>
        <v>0.00439968009802652</v>
      </c>
      <c r="J234" s="8" t="n">
        <f aca="false">IF(C234=C235,0,IF(C234=C233,E234+K233,E234))</f>
        <v>2140</v>
      </c>
      <c r="K234" s="8" t="n">
        <f aca="false">E234</f>
        <v>2140</v>
      </c>
      <c r="L234" s="9" t="n">
        <f aca="false">J234/SUM($J:$J)</f>
        <v>0.00510044783838731</v>
      </c>
      <c r="M234" s="1" t="n">
        <f aca="false">IF(C234=C233,0,IF(C234=C235,1+N235,1))</f>
        <v>1</v>
      </c>
      <c r="N234" s="1" t="n">
        <f aca="false">IF(C234=C233,1+N235,0)</f>
        <v>0</v>
      </c>
      <c r="O234" s="1" t="n">
        <f aca="false">IF(B234=B233,0,IF(B234=B235,1+P235,1))</f>
        <v>0</v>
      </c>
      <c r="P234" s="1" t="n">
        <f aca="false">IF(B234=B233,1+P235,0)</f>
        <v>43</v>
      </c>
    </row>
    <row r="235" customFormat="false" ht="15.75" hidden="false" customHeight="false" outlineLevel="0" collapsed="false">
      <c r="A235" s="7" t="n">
        <v>4</v>
      </c>
      <c r="B235" s="1" t="n">
        <f aca="false">TLM!A46</f>
        <v>3</v>
      </c>
      <c r="C235" s="1" t="n">
        <f aca="false">TLM!B46</f>
        <v>44</v>
      </c>
      <c r="D235" s="1" t="str">
        <f aca="false">TLM!C46</f>
        <v>Marasi</v>
      </c>
      <c r="E235" s="8" t="n">
        <f aca="false">TLM!D46</f>
        <v>1029</v>
      </c>
      <c r="F235" s="1" t="n">
        <f aca="false">TLM!E46</f>
        <v>45</v>
      </c>
      <c r="G235" s="1" t="n">
        <f aca="false">TLM!F46</f>
        <v>1</v>
      </c>
      <c r="H235" s="9" t="n">
        <f aca="false">G235/SUM($G:$G)</f>
        <v>0.00354609929078014</v>
      </c>
      <c r="I235" s="9" t="n">
        <f aca="false">E235/SUM($E:$E)</f>
        <v>0.00211554711255574</v>
      </c>
      <c r="J235" s="8" t="n">
        <f aca="false">IF(C235=C236,0,IF(C235=C234,E235+K234,E235))</f>
        <v>1029</v>
      </c>
      <c r="K235" s="8" t="n">
        <f aca="false">E235</f>
        <v>1029</v>
      </c>
      <c r="L235" s="9" t="n">
        <f aca="false">J235/SUM($J:$J)</f>
        <v>0.00245250505873857</v>
      </c>
      <c r="M235" s="1" t="n">
        <f aca="false">IF(C235=C234,0,IF(C235=C236,1+N236,1))</f>
        <v>1</v>
      </c>
      <c r="N235" s="1" t="n">
        <f aca="false">IF(C235=C234,1+N236,0)</f>
        <v>0</v>
      </c>
      <c r="O235" s="1" t="n">
        <f aca="false">IF(B235=B234,0,IF(B235=B236,1+P236,1))</f>
        <v>0</v>
      </c>
      <c r="P235" s="1" t="n">
        <f aca="false">IF(B235=B234,1+P236,0)</f>
        <v>42</v>
      </c>
    </row>
    <row r="236" customFormat="false" ht="15.75" hidden="false" customHeight="false" outlineLevel="0" collapsed="false">
      <c r="A236" s="7" t="n">
        <v>4</v>
      </c>
      <c r="B236" s="1" t="n">
        <f aca="false">TLM!A47</f>
        <v>3</v>
      </c>
      <c r="C236" s="1" t="n">
        <f aca="false">TLM!B47</f>
        <v>45</v>
      </c>
      <c r="D236" s="1" t="str">
        <f aca="false">TLM!C47</f>
        <v>Marasi</v>
      </c>
      <c r="E236" s="8" t="n">
        <f aca="false">TLM!D47</f>
        <v>964</v>
      </c>
      <c r="F236" s="1" t="n">
        <f aca="false">TLM!E47</f>
        <v>46</v>
      </c>
      <c r="G236" s="1" t="n">
        <f aca="false">TLM!F47</f>
        <v>1</v>
      </c>
      <c r="H236" s="9" t="n">
        <f aca="false">G236/SUM($G:$G)</f>
        <v>0.00354609929078014</v>
      </c>
      <c r="I236" s="9" t="n">
        <f aca="false">E236/SUM($E:$E)</f>
        <v>0.00198191196939138</v>
      </c>
      <c r="J236" s="8" t="n">
        <f aca="false">IF(C236=C237,0,IF(C236=C235,E236+K235,E236))</f>
        <v>964</v>
      </c>
      <c r="K236" s="8" t="n">
        <f aca="false">E236</f>
        <v>964</v>
      </c>
      <c r="L236" s="9" t="n">
        <f aca="false">J236/SUM($J:$J)</f>
        <v>0.00229758491411466</v>
      </c>
      <c r="M236" s="1" t="n">
        <f aca="false">IF(C236=C235,0,IF(C236=C237,1+N237,1))</f>
        <v>1</v>
      </c>
      <c r="N236" s="1" t="n">
        <f aca="false">IF(C236=C235,1+N237,0)</f>
        <v>0</v>
      </c>
      <c r="O236" s="1" t="n">
        <f aca="false">IF(B236=B235,0,IF(B236=B237,1+P237,1))</f>
        <v>0</v>
      </c>
      <c r="P236" s="1" t="n">
        <f aca="false">IF(B236=B235,1+P237,0)</f>
        <v>41</v>
      </c>
    </row>
    <row r="237" customFormat="false" ht="15.75" hidden="false" customHeight="false" outlineLevel="0" collapsed="false">
      <c r="A237" s="7" t="n">
        <v>4</v>
      </c>
      <c r="B237" s="1" t="n">
        <f aca="false">TLM!A48</f>
        <v>3</v>
      </c>
      <c r="C237" s="1" t="n">
        <f aca="false">TLM!B48</f>
        <v>46</v>
      </c>
      <c r="D237" s="1" t="str">
        <f aca="false">TLM!C48</f>
        <v>Wax</v>
      </c>
      <c r="E237" s="8" t="n">
        <f aca="false">TLM!D48</f>
        <v>2337</v>
      </c>
      <c r="F237" s="1" t="n">
        <f aca="false">TLM!E48</f>
        <v>47</v>
      </c>
      <c r="G237" s="1" t="n">
        <f aca="false">TLM!F48</f>
        <v>1</v>
      </c>
      <c r="H237" s="9" t="n">
        <f aca="false">G237/SUM($G:$G)</f>
        <v>0.00354609929078014</v>
      </c>
      <c r="I237" s="9" t="n">
        <f aca="false">E237/SUM($E:$E)</f>
        <v>0.00480469737807849</v>
      </c>
      <c r="J237" s="8" t="n">
        <f aca="false">IF(C237=C238,0,IF(C237=C236,E237+K236,E237))</f>
        <v>2337</v>
      </c>
      <c r="K237" s="8" t="n">
        <f aca="false">E237</f>
        <v>2337</v>
      </c>
      <c r="L237" s="9" t="n">
        <f aca="false">J237/SUM($J:$J)</f>
        <v>0.00556997504593978</v>
      </c>
      <c r="M237" s="1" t="n">
        <f aca="false">IF(C237=C236,0,IF(C237=C238,1+N238,1))</f>
        <v>1</v>
      </c>
      <c r="N237" s="1" t="n">
        <f aca="false">IF(C237=C236,1+N238,0)</f>
        <v>0</v>
      </c>
      <c r="O237" s="1" t="n">
        <f aca="false">IF(B237=B236,0,IF(B237=B238,1+P238,1))</f>
        <v>0</v>
      </c>
      <c r="P237" s="1" t="n">
        <f aca="false">IF(B237=B236,1+P238,0)</f>
        <v>40</v>
      </c>
    </row>
    <row r="238" customFormat="false" ht="15.75" hidden="false" customHeight="false" outlineLevel="0" collapsed="false">
      <c r="A238" s="7" t="n">
        <v>4</v>
      </c>
      <c r="B238" s="1" t="n">
        <f aca="false">TLM!A49</f>
        <v>3</v>
      </c>
      <c r="C238" s="1" t="n">
        <f aca="false">TLM!B49</f>
        <v>47</v>
      </c>
      <c r="D238" s="1" t="str">
        <f aca="false">TLM!C49</f>
        <v>Marasi</v>
      </c>
      <c r="E238" s="8" t="n">
        <f aca="false">TLM!D49</f>
        <v>3405</v>
      </c>
      <c r="F238" s="1" t="n">
        <f aca="false">TLM!E49</f>
        <v>48</v>
      </c>
      <c r="G238" s="1" t="n">
        <f aca="false">TLM!F49</f>
        <v>1</v>
      </c>
      <c r="H238" s="9" t="n">
        <f aca="false">G238/SUM($G:$G)</f>
        <v>0.00354609929078014</v>
      </c>
      <c r="I238" s="9" t="n">
        <f aca="false">E238/SUM($E:$E)</f>
        <v>0.00700042557653285</v>
      </c>
      <c r="J238" s="8" t="n">
        <f aca="false">IF(C238=C239,0,IF(C238=C237,E238+K237,E238))</f>
        <v>3405</v>
      </c>
      <c r="K238" s="8" t="n">
        <f aca="false">E238</f>
        <v>3405</v>
      </c>
      <c r="L238" s="9" t="n">
        <f aca="false">J238/SUM($J:$J)</f>
        <v>0.0081154321914527</v>
      </c>
      <c r="M238" s="1" t="n">
        <f aca="false">IF(C238=C237,0,IF(C238=C239,1+N239,1))</f>
        <v>1</v>
      </c>
      <c r="N238" s="1" t="n">
        <f aca="false">IF(C238=C237,1+N239,0)</f>
        <v>0</v>
      </c>
      <c r="O238" s="1" t="n">
        <f aca="false">IF(B238=B237,0,IF(B238=B239,1+P239,1))</f>
        <v>0</v>
      </c>
      <c r="P238" s="1" t="n">
        <f aca="false">IF(B238=B237,1+P239,0)</f>
        <v>39</v>
      </c>
    </row>
    <row r="239" customFormat="false" ht="15.75" hidden="false" customHeight="false" outlineLevel="0" collapsed="false">
      <c r="A239" s="7" t="n">
        <v>4</v>
      </c>
      <c r="B239" s="1" t="n">
        <f aca="false">TLM!A50</f>
        <v>3</v>
      </c>
      <c r="C239" s="1" t="n">
        <f aca="false">TLM!B50</f>
        <v>48</v>
      </c>
      <c r="D239" s="1" t="str">
        <f aca="false">TLM!C50</f>
        <v>Steris</v>
      </c>
      <c r="E239" s="8" t="n">
        <f aca="false">TLM!D50</f>
        <v>1467</v>
      </c>
      <c r="F239" s="1" t="n">
        <f aca="false">TLM!E50</f>
        <v>49</v>
      </c>
      <c r="G239" s="1" t="n">
        <f aca="false">TLM!F50</f>
        <v>1</v>
      </c>
      <c r="H239" s="9" t="n">
        <f aca="false">G239/SUM($G:$G)</f>
        <v>0.00354609929078014</v>
      </c>
      <c r="I239" s="9" t="n">
        <f aca="false">E239/SUM($E:$E)</f>
        <v>0.00301604238495556</v>
      </c>
      <c r="J239" s="8" t="n">
        <f aca="false">IF(C239=C240,0,IF(C239=C238,E239+K238,E239))</f>
        <v>1467</v>
      </c>
      <c r="K239" s="8" t="n">
        <f aca="false">E239</f>
        <v>1467</v>
      </c>
      <c r="L239" s="9" t="n">
        <f aca="false">J239/SUM($J:$J)</f>
        <v>0.00349642849481971</v>
      </c>
      <c r="M239" s="1" t="n">
        <f aca="false">IF(C239=C238,0,IF(C239=C240,1+N240,1))</f>
        <v>1</v>
      </c>
      <c r="N239" s="1" t="n">
        <f aca="false">IF(C239=C238,1+N240,0)</f>
        <v>0</v>
      </c>
      <c r="O239" s="1" t="n">
        <f aca="false">IF(B239=B238,0,IF(B239=B240,1+P240,1))</f>
        <v>0</v>
      </c>
      <c r="P239" s="1" t="n">
        <f aca="false">IF(B239=B238,1+P240,0)</f>
        <v>38</v>
      </c>
    </row>
    <row r="240" customFormat="false" ht="15.75" hidden="false" customHeight="false" outlineLevel="0" collapsed="false">
      <c r="A240" s="7" t="n">
        <v>4</v>
      </c>
      <c r="B240" s="1" t="n">
        <f aca="false">TLM!A51</f>
        <v>3</v>
      </c>
      <c r="C240" s="1" t="n">
        <f aca="false">TLM!B51</f>
        <v>49</v>
      </c>
      <c r="D240" s="1" t="str">
        <f aca="false">TLM!C51</f>
        <v>Wayne</v>
      </c>
      <c r="E240" s="8" t="n">
        <f aca="false">TLM!D51</f>
        <v>3053</v>
      </c>
      <c r="F240" s="1" t="n">
        <f aca="false">TLM!E51</f>
        <v>50</v>
      </c>
      <c r="G240" s="1" t="n">
        <f aca="false">TLM!F51</f>
        <v>1</v>
      </c>
      <c r="H240" s="9" t="n">
        <f aca="false">G240/SUM($G:$G)</f>
        <v>0.00354609929078014</v>
      </c>
      <c r="I240" s="9" t="n">
        <f aca="false">E240/SUM($E:$E)</f>
        <v>0.00627673987816587</v>
      </c>
      <c r="J240" s="8" t="n">
        <f aca="false">IF(C240=C241,0,IF(C240=C239,E240+K239,E240))</f>
        <v>3053</v>
      </c>
      <c r="K240" s="8" t="n">
        <f aca="false">E240</f>
        <v>3053</v>
      </c>
      <c r="L240" s="9" t="n">
        <f aca="false">J240/SUM($J:$J)</f>
        <v>0.0072764800236432</v>
      </c>
      <c r="M240" s="1" t="n">
        <f aca="false">IF(C240=C239,0,IF(C240=C241,1+N241,1))</f>
        <v>1</v>
      </c>
      <c r="N240" s="1" t="n">
        <f aca="false">IF(C240=C239,1+N241,0)</f>
        <v>0</v>
      </c>
      <c r="O240" s="1" t="n">
        <f aca="false">IF(B240=B239,0,IF(B240=B241,1+P241,1))</f>
        <v>0</v>
      </c>
      <c r="P240" s="1" t="n">
        <f aca="false">IF(B240=B239,1+P241,0)</f>
        <v>37</v>
      </c>
    </row>
    <row r="241" customFormat="false" ht="15.75" hidden="false" customHeight="false" outlineLevel="0" collapsed="false">
      <c r="A241" s="7" t="n">
        <v>4</v>
      </c>
      <c r="B241" s="1" t="n">
        <f aca="false">TLM!A52</f>
        <v>3</v>
      </c>
      <c r="C241" s="1" t="n">
        <f aca="false">TLM!B52</f>
        <v>50</v>
      </c>
      <c r="D241" s="1" t="str">
        <f aca="false">TLM!C52</f>
        <v>Marasi</v>
      </c>
      <c r="E241" s="8" t="n">
        <f aca="false">TLM!D52</f>
        <v>1564</v>
      </c>
      <c r="F241" s="1" t="n">
        <f aca="false">TLM!E52</f>
        <v>51</v>
      </c>
      <c r="G241" s="1" t="n">
        <f aca="false">TLM!F52</f>
        <v>1</v>
      </c>
      <c r="H241" s="9" t="n">
        <f aca="false">G241/SUM($G:$G)</f>
        <v>0.00354609929078014</v>
      </c>
      <c r="I241" s="9" t="n">
        <f aca="false">E241/SUM($E:$E)</f>
        <v>0.00321546713706237</v>
      </c>
      <c r="J241" s="8" t="n">
        <f aca="false">IF(C241=C242,0,IF(C241=C240,E241+K240,E241))</f>
        <v>1564</v>
      </c>
      <c r="K241" s="8" t="n">
        <f aca="false">E241</f>
        <v>1564</v>
      </c>
      <c r="L241" s="9" t="n">
        <f aca="false">J241/SUM($J:$J)</f>
        <v>0.0037276170183354</v>
      </c>
      <c r="M241" s="1" t="n">
        <f aca="false">IF(C241=C240,0,IF(C241=C242,1+N242,1))</f>
        <v>1</v>
      </c>
      <c r="N241" s="1" t="n">
        <f aca="false">IF(C241=C240,1+N242,0)</f>
        <v>0</v>
      </c>
      <c r="O241" s="1" t="n">
        <f aca="false">IF(B241=B240,0,IF(B241=B242,1+P242,1))</f>
        <v>0</v>
      </c>
      <c r="P241" s="1" t="n">
        <f aca="false">IF(B241=B240,1+P242,0)</f>
        <v>36</v>
      </c>
    </row>
    <row r="242" customFormat="false" ht="15.75" hidden="false" customHeight="false" outlineLevel="0" collapsed="false">
      <c r="A242" s="7" t="n">
        <v>4</v>
      </c>
      <c r="B242" s="1" t="n">
        <f aca="false">TLM!A53</f>
        <v>3</v>
      </c>
      <c r="C242" s="1" t="n">
        <f aca="false">TLM!B53</f>
        <v>51</v>
      </c>
      <c r="D242" s="1" t="str">
        <f aca="false">TLM!C53</f>
        <v>Marasi</v>
      </c>
      <c r="E242" s="8" t="n">
        <f aca="false">TLM!D53</f>
        <v>1541</v>
      </c>
      <c r="F242" s="1" t="n">
        <f aca="false">TLM!E53</f>
        <v>52</v>
      </c>
      <c r="G242" s="1" t="n">
        <f aca="false">TLM!F53</f>
        <v>1</v>
      </c>
      <c r="H242" s="9" t="n">
        <f aca="false">G242/SUM($G:$G)</f>
        <v>0.00354609929078014</v>
      </c>
      <c r="I242" s="9" t="n">
        <f aca="false">E242/SUM($E:$E)</f>
        <v>0.00316818085563498</v>
      </c>
      <c r="J242" s="8" t="n">
        <f aca="false">IF(C242=C243,0,IF(C242=C241,E242+K241,E242))</f>
        <v>1541</v>
      </c>
      <c r="K242" s="8" t="n">
        <f aca="false">E242</f>
        <v>1541</v>
      </c>
      <c r="L242" s="9" t="n">
        <f aca="false">J242/SUM($J:$J)</f>
        <v>0.00367279912100693</v>
      </c>
      <c r="M242" s="1" t="n">
        <f aca="false">IF(C242=C241,0,IF(C242=C243,1+N243,1))</f>
        <v>1</v>
      </c>
      <c r="N242" s="1" t="n">
        <f aca="false">IF(C242=C241,1+N243,0)</f>
        <v>0</v>
      </c>
      <c r="O242" s="1" t="n">
        <f aca="false">IF(B242=B241,0,IF(B242=B243,1+P243,1))</f>
        <v>0</v>
      </c>
      <c r="P242" s="1" t="n">
        <f aca="false">IF(B242=B241,1+P243,0)</f>
        <v>35</v>
      </c>
    </row>
    <row r="243" customFormat="false" ht="15.75" hidden="false" customHeight="false" outlineLevel="0" collapsed="false">
      <c r="A243" s="7" t="n">
        <v>4</v>
      </c>
      <c r="B243" s="1" t="n">
        <f aca="false">TLM!A54</f>
        <v>3</v>
      </c>
      <c r="C243" s="1" t="n">
        <f aca="false">TLM!B54</f>
        <v>52</v>
      </c>
      <c r="D243" s="1" t="str">
        <f aca="false">TLM!C54</f>
        <v>Wax</v>
      </c>
      <c r="E243" s="8" t="n">
        <f aca="false">TLM!D54</f>
        <v>2273</v>
      </c>
      <c r="F243" s="1" t="n">
        <f aca="false">TLM!E54</f>
        <v>53</v>
      </c>
      <c r="G243" s="1" t="n">
        <f aca="false">TLM!F54</f>
        <v>1</v>
      </c>
      <c r="H243" s="9" t="n">
        <f aca="false">G243/SUM($G:$G)</f>
        <v>0.00354609929078014</v>
      </c>
      <c r="I243" s="9" t="n">
        <f aca="false">E243/SUM($E:$E)</f>
        <v>0.00467311816019359</v>
      </c>
      <c r="J243" s="8" t="n">
        <f aca="false">IF(C243=C244,0,IF(C243=C242,E243+K242,E243))</f>
        <v>2273</v>
      </c>
      <c r="K243" s="8" t="n">
        <f aca="false">E243</f>
        <v>2273</v>
      </c>
      <c r="L243" s="9" t="n">
        <f aca="false">J243/SUM($J:$J)</f>
        <v>0.00541743828815624</v>
      </c>
      <c r="M243" s="1" t="n">
        <f aca="false">IF(C243=C242,0,IF(C243=C244,1+N244,1))</f>
        <v>1</v>
      </c>
      <c r="N243" s="1" t="n">
        <f aca="false">IF(C243=C242,1+N244,0)</f>
        <v>0</v>
      </c>
      <c r="O243" s="1" t="n">
        <f aca="false">IF(B243=B242,0,IF(B243=B244,1+P244,1))</f>
        <v>0</v>
      </c>
      <c r="P243" s="1" t="n">
        <f aca="false">IF(B243=B242,1+P244,0)</f>
        <v>34</v>
      </c>
    </row>
    <row r="244" customFormat="false" ht="15.75" hidden="false" customHeight="false" outlineLevel="0" collapsed="false">
      <c r="A244" s="7" t="n">
        <v>4</v>
      </c>
      <c r="B244" s="1" t="n">
        <f aca="false">TLM!A55</f>
        <v>3</v>
      </c>
      <c r="C244" s="1" t="n">
        <f aca="false">TLM!B55</f>
        <v>53</v>
      </c>
      <c r="D244" s="1" t="str">
        <f aca="false">TLM!C55</f>
        <v>Marasi</v>
      </c>
      <c r="E244" s="8" t="n">
        <f aca="false">TLM!D55</f>
        <v>1857</v>
      </c>
      <c r="F244" s="1" t="n">
        <f aca="false">TLM!E55</f>
        <v>54</v>
      </c>
      <c r="G244" s="1" t="n">
        <f aca="false">TLM!F55</f>
        <v>1</v>
      </c>
      <c r="H244" s="9" t="n">
        <f aca="false">G244/SUM($G:$G)</f>
        <v>0.00354609929078014</v>
      </c>
      <c r="I244" s="9" t="n">
        <f aca="false">E244/SUM($E:$E)</f>
        <v>0.0038178532439417</v>
      </c>
      <c r="J244" s="8" t="n">
        <f aca="false">IF(C244=C245,0,IF(C244=C243,E244+K243,E244))</f>
        <v>1857</v>
      </c>
      <c r="K244" s="8" t="n">
        <f aca="false">E244</f>
        <v>1857</v>
      </c>
      <c r="L244" s="9" t="n">
        <f aca="false">J244/SUM($J:$J)</f>
        <v>0.00442594936256319</v>
      </c>
      <c r="M244" s="1" t="n">
        <f aca="false">IF(C244=C243,0,IF(C244=C245,1+N245,1))</f>
        <v>1</v>
      </c>
      <c r="N244" s="1" t="n">
        <f aca="false">IF(C244=C243,1+N245,0)</f>
        <v>0</v>
      </c>
      <c r="O244" s="1" t="n">
        <f aca="false">IF(B244=B243,0,IF(B244=B245,1+P245,1))</f>
        <v>0</v>
      </c>
      <c r="P244" s="1" t="n">
        <f aca="false">IF(B244=B243,1+P245,0)</f>
        <v>33</v>
      </c>
    </row>
    <row r="245" customFormat="false" ht="15.75" hidden="false" customHeight="false" outlineLevel="0" collapsed="false">
      <c r="A245" s="7" t="n">
        <v>4</v>
      </c>
      <c r="B245" s="1" t="n">
        <f aca="false">TLM!A56</f>
        <v>3</v>
      </c>
      <c r="C245" s="1" t="n">
        <f aca="false">TLM!B56</f>
        <v>54</v>
      </c>
      <c r="D245" s="1" t="str">
        <f aca="false">TLM!C56</f>
        <v>Marasi</v>
      </c>
      <c r="E245" s="8" t="n">
        <f aca="false">TLM!D56</f>
        <v>939</v>
      </c>
      <c r="F245" s="1" t="n">
        <f aca="false">TLM!E56</f>
        <v>55</v>
      </c>
      <c r="G245" s="1" t="n">
        <f aca="false">TLM!F56</f>
        <v>1</v>
      </c>
      <c r="H245" s="9" t="n">
        <f aca="false">G245/SUM($G:$G)</f>
        <v>0.00354609929078014</v>
      </c>
      <c r="I245" s="9" t="n">
        <f aca="false">E245/SUM($E:$E)</f>
        <v>0.00193051383740509</v>
      </c>
      <c r="J245" s="8" t="n">
        <f aca="false">IF(C245=C246,0,IF(C245=C244,E245+K244,E245))</f>
        <v>939</v>
      </c>
      <c r="K245" s="8" t="n">
        <f aca="false">E245</f>
        <v>939</v>
      </c>
      <c r="L245" s="9" t="n">
        <f aca="false">J245/SUM($J:$J)</f>
        <v>0.00223800024310546</v>
      </c>
      <c r="M245" s="1" t="n">
        <f aca="false">IF(C245=C244,0,IF(C245=C246,1+N246,1))</f>
        <v>1</v>
      </c>
      <c r="N245" s="1" t="n">
        <f aca="false">IF(C245=C244,1+N246,0)</f>
        <v>0</v>
      </c>
      <c r="O245" s="1" t="n">
        <f aca="false">IF(B245=B244,0,IF(B245=B246,1+P246,1))</f>
        <v>0</v>
      </c>
      <c r="P245" s="1" t="n">
        <f aca="false">IF(B245=B244,1+P246,0)</f>
        <v>32</v>
      </c>
    </row>
    <row r="246" customFormat="false" ht="15.75" hidden="false" customHeight="false" outlineLevel="0" collapsed="false">
      <c r="A246" s="7" t="n">
        <v>4</v>
      </c>
      <c r="B246" s="1" t="n">
        <f aca="false">TLM!A57</f>
        <v>3</v>
      </c>
      <c r="C246" s="1" t="n">
        <f aca="false">TLM!B57</f>
        <v>55</v>
      </c>
      <c r="D246" s="1" t="str">
        <f aca="false">TLM!C57</f>
        <v>Wax</v>
      </c>
      <c r="E246" s="8" t="n">
        <f aca="false">TLM!D57</f>
        <v>1034</v>
      </c>
      <c r="F246" s="1" t="n">
        <f aca="false">TLM!E57</f>
        <v>56</v>
      </c>
      <c r="G246" s="1" t="n">
        <f aca="false">TLM!F57</f>
        <v>1</v>
      </c>
      <c r="H246" s="9" t="n">
        <f aca="false">G246/SUM($G:$G)</f>
        <v>0.00354609929078014</v>
      </c>
      <c r="I246" s="9" t="n">
        <f aca="false">E246/SUM($E:$E)</f>
        <v>0.002125826738953</v>
      </c>
      <c r="J246" s="8" t="n">
        <f aca="false">IF(C246=C247,0,IF(C246=C245,E246+K245,E246))</f>
        <v>1034</v>
      </c>
      <c r="K246" s="8" t="n">
        <f aca="false">E246</f>
        <v>1034</v>
      </c>
      <c r="L246" s="9" t="n">
        <f aca="false">J246/SUM($J:$J)</f>
        <v>0.00246442199294041</v>
      </c>
      <c r="M246" s="1" t="n">
        <f aca="false">IF(C246=C245,0,IF(C246=C247,1+N247,1))</f>
        <v>1</v>
      </c>
      <c r="N246" s="1" t="n">
        <f aca="false">IF(C246=C245,1+N247,0)</f>
        <v>0</v>
      </c>
      <c r="O246" s="1" t="n">
        <f aca="false">IF(B246=B245,0,IF(B246=B247,1+P247,1))</f>
        <v>0</v>
      </c>
      <c r="P246" s="1" t="n">
        <f aca="false">IF(B246=B245,1+P247,0)</f>
        <v>31</v>
      </c>
    </row>
    <row r="247" customFormat="false" ht="15.75" hidden="false" customHeight="false" outlineLevel="0" collapsed="false">
      <c r="A247" s="7" t="n">
        <v>4</v>
      </c>
      <c r="B247" s="1" t="n">
        <f aca="false">TLM!A58</f>
        <v>3</v>
      </c>
      <c r="C247" s="1" t="n">
        <f aca="false">TLM!B58</f>
        <v>56</v>
      </c>
      <c r="D247" s="1" t="str">
        <f aca="false">TLM!C58</f>
        <v>Marasi</v>
      </c>
      <c r="E247" s="8" t="n">
        <f aca="false">TLM!D58</f>
        <v>2194</v>
      </c>
      <c r="F247" s="1" t="n">
        <f aca="false">TLM!E58</f>
        <v>57</v>
      </c>
      <c r="G247" s="1" t="n">
        <f aca="false">TLM!F58</f>
        <v>1</v>
      </c>
      <c r="H247" s="9" t="n">
        <f aca="false">G247/SUM($G:$G)</f>
        <v>0.00354609929078014</v>
      </c>
      <c r="I247" s="9" t="n">
        <f aca="false">E247/SUM($E:$E)</f>
        <v>0.00451070006311691</v>
      </c>
      <c r="J247" s="8" t="n">
        <f aca="false">IF(C247=C248,0,IF(C247=C246,E247+K246,E247))</f>
        <v>2194</v>
      </c>
      <c r="K247" s="8" t="n">
        <f aca="false">E247</f>
        <v>2194</v>
      </c>
      <c r="L247" s="9" t="n">
        <f aca="false">J247/SUM($J:$J)</f>
        <v>0.00522915072776717</v>
      </c>
      <c r="M247" s="1" t="n">
        <f aca="false">IF(C247=C246,0,IF(C247=C248,1+N248,1))</f>
        <v>1</v>
      </c>
      <c r="N247" s="1" t="n">
        <f aca="false">IF(C247=C246,1+N248,0)</f>
        <v>0</v>
      </c>
      <c r="O247" s="1" t="n">
        <f aca="false">IF(B247=B246,0,IF(B247=B248,1+P248,1))</f>
        <v>0</v>
      </c>
      <c r="P247" s="1" t="n">
        <f aca="false">IF(B247=B246,1+P248,0)</f>
        <v>30</v>
      </c>
    </row>
    <row r="248" customFormat="false" ht="15.75" hidden="false" customHeight="false" outlineLevel="0" collapsed="false">
      <c r="A248" s="7" t="n">
        <v>4</v>
      </c>
      <c r="B248" s="1" t="n">
        <f aca="false">TLM!A59</f>
        <v>3</v>
      </c>
      <c r="C248" s="1" t="n">
        <f aca="false">TLM!B59</f>
        <v>57</v>
      </c>
      <c r="D248" s="1" t="str">
        <f aca="false">TLM!C59</f>
        <v>Marasi</v>
      </c>
      <c r="E248" s="8" t="n">
        <f aca="false">TLM!D59</f>
        <v>1905</v>
      </c>
      <c r="F248" s="1" t="n">
        <f aca="false">TLM!E59</f>
        <v>58</v>
      </c>
      <c r="G248" s="1" t="n">
        <f aca="false">TLM!F59</f>
        <v>1</v>
      </c>
      <c r="H248" s="9" t="n">
        <f aca="false">G248/SUM($G:$G)</f>
        <v>0.00354609929078014</v>
      </c>
      <c r="I248" s="9" t="n">
        <f aca="false">E248/SUM($E:$E)</f>
        <v>0.00391653765735538</v>
      </c>
      <c r="J248" s="8" t="n">
        <f aca="false">IF(C248=C249,0,IF(C248=C247,E248+K247,E248))</f>
        <v>1905</v>
      </c>
      <c r="K248" s="8" t="n">
        <f aca="false">E248</f>
        <v>1905</v>
      </c>
      <c r="L248" s="9" t="n">
        <f aca="false">J248/SUM($J:$J)</f>
        <v>0.00454035193090085</v>
      </c>
      <c r="M248" s="1" t="n">
        <f aca="false">IF(C248=C247,0,IF(C248=C249,1+N249,1))</f>
        <v>1</v>
      </c>
      <c r="N248" s="1" t="n">
        <f aca="false">IF(C248=C247,1+N249,0)</f>
        <v>0</v>
      </c>
      <c r="O248" s="1" t="n">
        <f aca="false">IF(B248=B247,0,IF(B248=B249,1+P249,1))</f>
        <v>0</v>
      </c>
      <c r="P248" s="1" t="n">
        <f aca="false">IF(B248=B247,1+P249,0)</f>
        <v>29</v>
      </c>
    </row>
    <row r="249" customFormat="false" ht="15.75" hidden="false" customHeight="false" outlineLevel="0" collapsed="false">
      <c r="A249" s="7" t="n">
        <v>4</v>
      </c>
      <c r="B249" s="1" t="n">
        <f aca="false">TLM!A60</f>
        <v>3</v>
      </c>
      <c r="C249" s="1" t="n">
        <f aca="false">TLM!B60</f>
        <v>58</v>
      </c>
      <c r="D249" s="1" t="str">
        <f aca="false">TLM!C60</f>
        <v>Wayne</v>
      </c>
      <c r="E249" s="8" t="n">
        <f aca="false">TLM!D60</f>
        <v>3608</v>
      </c>
      <c r="F249" s="1" t="n">
        <f aca="false">TLM!E60</f>
        <v>59</v>
      </c>
      <c r="G249" s="1" t="n">
        <f aca="false">TLM!F60</f>
        <v>1</v>
      </c>
      <c r="H249" s="9" t="n">
        <f aca="false">G249/SUM($G:$G)</f>
        <v>0.00354609929078014</v>
      </c>
      <c r="I249" s="9" t="n">
        <f aca="false">E249/SUM($E:$E)</f>
        <v>0.00741777840826153</v>
      </c>
      <c r="J249" s="8" t="n">
        <f aca="false">IF(C249=C250,0,IF(C249=C248,E249+K248,E249))</f>
        <v>3608</v>
      </c>
      <c r="K249" s="8" t="n">
        <f aca="false">E249</f>
        <v>3608</v>
      </c>
      <c r="L249" s="9" t="n">
        <f aca="false">J249/SUM($J:$J)</f>
        <v>0.00859925972004738</v>
      </c>
      <c r="M249" s="1" t="n">
        <f aca="false">IF(C249=C248,0,IF(C249=C250,1+N250,1))</f>
        <v>1</v>
      </c>
      <c r="N249" s="1" t="n">
        <f aca="false">IF(C249=C248,1+N250,0)</f>
        <v>0</v>
      </c>
      <c r="O249" s="1" t="n">
        <f aca="false">IF(B249=B248,0,IF(B249=B250,1+P250,1))</f>
        <v>0</v>
      </c>
      <c r="P249" s="1" t="n">
        <f aca="false">IF(B249=B248,1+P250,0)</f>
        <v>28</v>
      </c>
    </row>
    <row r="250" customFormat="false" ht="15.75" hidden="false" customHeight="false" outlineLevel="0" collapsed="false">
      <c r="A250" s="7" t="n">
        <v>4</v>
      </c>
      <c r="B250" s="1" t="n">
        <f aca="false">TLM!A61</f>
        <v>3</v>
      </c>
      <c r="C250" s="1" t="n">
        <f aca="false">TLM!B61</f>
        <v>59</v>
      </c>
      <c r="D250" s="1" t="str">
        <f aca="false">TLM!C61</f>
        <v>Marasi</v>
      </c>
      <c r="E250" s="8" t="n">
        <f aca="false">TLM!D61</f>
        <v>2439</v>
      </c>
      <c r="F250" s="1" t="n">
        <f aca="false">TLM!E61</f>
        <v>60</v>
      </c>
      <c r="G250" s="1" t="n">
        <f aca="false">TLM!F61</f>
        <v>1</v>
      </c>
      <c r="H250" s="9" t="n">
        <f aca="false">G250/SUM($G:$G)</f>
        <v>0.00354609929078014</v>
      </c>
      <c r="I250" s="9" t="n">
        <f aca="false">E250/SUM($E:$E)</f>
        <v>0.00501440175658256</v>
      </c>
      <c r="J250" s="8" t="n">
        <f aca="false">IF(C250=C251,0,IF(C250=C249,E250+K249,E250))</f>
        <v>2439</v>
      </c>
      <c r="K250" s="8" t="n">
        <f aca="false">E250</f>
        <v>2439</v>
      </c>
      <c r="L250" s="9" t="n">
        <f aca="false">J250/SUM($J:$J)</f>
        <v>0.00581308050365731</v>
      </c>
      <c r="M250" s="1" t="n">
        <f aca="false">IF(C250=C249,0,IF(C250=C251,1+N251,1))</f>
        <v>1</v>
      </c>
      <c r="N250" s="1" t="n">
        <f aca="false">IF(C250=C249,1+N251,0)</f>
        <v>0</v>
      </c>
      <c r="O250" s="1" t="n">
        <f aca="false">IF(B250=B249,0,IF(B250=B251,1+P251,1))</f>
        <v>0</v>
      </c>
      <c r="P250" s="1" t="n">
        <f aca="false">IF(B250=B249,1+P251,0)</f>
        <v>27</v>
      </c>
    </row>
    <row r="251" customFormat="false" ht="15.75" hidden="false" customHeight="false" outlineLevel="0" collapsed="false">
      <c r="A251" s="7" t="n">
        <v>4</v>
      </c>
      <c r="B251" s="1" t="n">
        <f aca="false">TLM!A62</f>
        <v>3</v>
      </c>
      <c r="C251" s="1" t="n">
        <f aca="false">TLM!B62</f>
        <v>60</v>
      </c>
      <c r="D251" s="1" t="str">
        <f aca="false">TLM!C62</f>
        <v>Marasi</v>
      </c>
      <c r="E251" s="8" t="n">
        <f aca="false">TLM!D62</f>
        <v>1153</v>
      </c>
      <c r="F251" s="1" t="n">
        <f aca="false">TLM!E62</f>
        <v>61</v>
      </c>
      <c r="G251" s="1" t="n">
        <f aca="false">TLM!F62</f>
        <v>1</v>
      </c>
      <c r="H251" s="9" t="n">
        <f aca="false">G251/SUM($G:$G)</f>
        <v>0.00354609929078014</v>
      </c>
      <c r="I251" s="9" t="n">
        <f aca="false">E251/SUM($E:$E)</f>
        <v>0.00237048184720775</v>
      </c>
      <c r="J251" s="8" t="n">
        <f aca="false">IF(C251=C252,0,IF(C251=C250,E251+K250,E251))</f>
        <v>1153</v>
      </c>
      <c r="K251" s="8" t="n">
        <f aca="false">E251</f>
        <v>1153</v>
      </c>
      <c r="L251" s="9" t="n">
        <f aca="false">J251/SUM($J:$J)</f>
        <v>0.00274804502694419</v>
      </c>
      <c r="M251" s="1" t="n">
        <f aca="false">IF(C251=C250,0,IF(C251=C252,1+N252,1))</f>
        <v>1</v>
      </c>
      <c r="N251" s="1" t="n">
        <f aca="false">IF(C251=C250,1+N252,0)</f>
        <v>0</v>
      </c>
      <c r="O251" s="1" t="n">
        <f aca="false">IF(B251=B250,0,IF(B251=B252,1+P252,1))</f>
        <v>0</v>
      </c>
      <c r="P251" s="1" t="n">
        <f aca="false">IF(B251=B250,1+P252,0)</f>
        <v>26</v>
      </c>
    </row>
    <row r="252" customFormat="false" ht="15.75" hidden="false" customHeight="false" outlineLevel="0" collapsed="false">
      <c r="A252" s="7" t="n">
        <v>4</v>
      </c>
      <c r="B252" s="1" t="n">
        <f aca="false">TLM!A63</f>
        <v>3</v>
      </c>
      <c r="C252" s="1" t="n">
        <f aca="false">TLM!B63</f>
        <v>61</v>
      </c>
      <c r="D252" s="1" t="str">
        <f aca="false">TLM!C63</f>
        <v>Wax</v>
      </c>
      <c r="E252" s="8" t="n">
        <f aca="false">TLM!D63</f>
        <v>1645</v>
      </c>
      <c r="F252" s="1" t="n">
        <f aca="false">TLM!E63</f>
        <v>62</v>
      </c>
      <c r="G252" s="1" t="n">
        <f aca="false">TLM!F63</f>
        <v>1</v>
      </c>
      <c r="H252" s="9" t="n">
        <f aca="false">G252/SUM($G:$G)</f>
        <v>0.00354609929078014</v>
      </c>
      <c r="I252" s="9" t="n">
        <f aca="false">E252/SUM($E:$E)</f>
        <v>0.00338199708469795</v>
      </c>
      <c r="J252" s="8" t="n">
        <f aca="false">IF(C252=C253,0,IF(C252=C251,E252+K251,E252))</f>
        <v>1645</v>
      </c>
      <c r="K252" s="8" t="n">
        <f aca="false">E252</f>
        <v>1645</v>
      </c>
      <c r="L252" s="9" t="n">
        <f aca="false">J252/SUM($J:$J)</f>
        <v>0.0039206713524052</v>
      </c>
      <c r="M252" s="1" t="n">
        <f aca="false">IF(C252=C251,0,IF(C252=C253,1+N253,1))</f>
        <v>1</v>
      </c>
      <c r="N252" s="1" t="n">
        <f aca="false">IF(C252=C251,1+N253,0)</f>
        <v>0</v>
      </c>
      <c r="O252" s="1" t="n">
        <f aca="false">IF(B252=B251,0,IF(B252=B253,1+P253,1))</f>
        <v>0</v>
      </c>
      <c r="P252" s="1" t="n">
        <f aca="false">IF(B252=B251,1+P253,0)</f>
        <v>25</v>
      </c>
    </row>
    <row r="253" customFormat="false" ht="15.75" hidden="false" customHeight="false" outlineLevel="0" collapsed="false">
      <c r="A253" s="7" t="n">
        <v>4</v>
      </c>
      <c r="B253" s="1" t="n">
        <f aca="false">TLM!A64</f>
        <v>3</v>
      </c>
      <c r="C253" s="1" t="n">
        <f aca="false">TLM!B64</f>
        <v>62</v>
      </c>
      <c r="D253" s="1" t="str">
        <f aca="false">TLM!C64</f>
        <v>Wax</v>
      </c>
      <c r="E253" s="8" t="n">
        <f aca="false">TLM!D64</f>
        <v>1537</v>
      </c>
      <c r="F253" s="1" t="n">
        <f aca="false">TLM!E64</f>
        <v>63</v>
      </c>
      <c r="G253" s="1" t="n">
        <f aca="false">TLM!F64</f>
        <v>1</v>
      </c>
      <c r="H253" s="9" t="n">
        <f aca="false">G253/SUM($G:$G)</f>
        <v>0.00354609929078014</v>
      </c>
      <c r="I253" s="9" t="n">
        <f aca="false">E253/SUM($E:$E)</f>
        <v>0.00315995715451718</v>
      </c>
      <c r="J253" s="8" t="n">
        <f aca="false">IF(C253=C254,0,IF(C253=C252,E253+K252,E253))</f>
        <v>1537</v>
      </c>
      <c r="K253" s="8" t="n">
        <f aca="false">E253</f>
        <v>1537</v>
      </c>
      <c r="L253" s="9" t="n">
        <f aca="false">J253/SUM($J:$J)</f>
        <v>0.00366326557364546</v>
      </c>
      <c r="M253" s="1" t="n">
        <f aca="false">IF(C253=C252,0,IF(C253=C254,1+N254,1))</f>
        <v>1</v>
      </c>
      <c r="N253" s="1" t="n">
        <f aca="false">IF(C253=C252,1+N254,0)</f>
        <v>0</v>
      </c>
      <c r="O253" s="1" t="n">
        <f aca="false">IF(B253=B252,0,IF(B253=B254,1+P254,1))</f>
        <v>0</v>
      </c>
      <c r="P253" s="1" t="n">
        <f aca="false">IF(B253=B252,1+P254,0)</f>
        <v>24</v>
      </c>
    </row>
    <row r="254" customFormat="false" ht="15.75" hidden="false" customHeight="false" outlineLevel="0" collapsed="false">
      <c r="A254" s="7" t="n">
        <v>4</v>
      </c>
      <c r="B254" s="1" t="n">
        <f aca="false">TLM!A65</f>
        <v>3</v>
      </c>
      <c r="C254" s="1" t="n">
        <f aca="false">TLM!B65</f>
        <v>63</v>
      </c>
      <c r="D254" s="1" t="str">
        <f aca="false">TLM!C65</f>
        <v>Wayne</v>
      </c>
      <c r="E254" s="8" t="n">
        <f aca="false">TLM!D65</f>
        <v>861</v>
      </c>
      <c r="F254" s="1" t="n">
        <f aca="false">TLM!E65</f>
        <v>64</v>
      </c>
      <c r="G254" s="1" t="n">
        <f aca="false">TLM!F65</f>
        <v>1</v>
      </c>
      <c r="H254" s="9" t="n">
        <f aca="false">G254/SUM($G:$G)</f>
        <v>0.00354609929078014</v>
      </c>
      <c r="I254" s="9" t="n">
        <f aca="false">E254/SUM($E:$E)</f>
        <v>0.00177015166560787</v>
      </c>
      <c r="J254" s="8" t="n">
        <f aca="false">IF(C254=C255,0,IF(C254=C253,E254+K253,E254))</f>
        <v>861</v>
      </c>
      <c r="K254" s="8" t="n">
        <f aca="false">E254</f>
        <v>861</v>
      </c>
      <c r="L254" s="9" t="n">
        <f aca="false">J254/SUM($J:$J)</f>
        <v>0.00205209606955676</v>
      </c>
      <c r="M254" s="1" t="n">
        <f aca="false">IF(C254=C253,0,IF(C254=C255,1+N255,1))</f>
        <v>1</v>
      </c>
      <c r="N254" s="1" t="n">
        <f aca="false">IF(C254=C253,1+N255,0)</f>
        <v>0</v>
      </c>
      <c r="O254" s="1" t="n">
        <f aca="false">IF(B254=B253,0,IF(B254=B255,1+P255,1))</f>
        <v>0</v>
      </c>
      <c r="P254" s="1" t="n">
        <f aca="false">IF(B254=B253,1+P255,0)</f>
        <v>23</v>
      </c>
    </row>
    <row r="255" customFormat="false" ht="15.75" hidden="false" customHeight="false" outlineLevel="0" collapsed="false">
      <c r="A255" s="7" t="n">
        <v>4</v>
      </c>
      <c r="B255" s="1" t="n">
        <f aca="false">TLM!A66</f>
        <v>3</v>
      </c>
      <c r="C255" s="1" t="n">
        <f aca="false">TLM!B66</f>
        <v>64</v>
      </c>
      <c r="D255" s="1" t="str">
        <f aca="false">TLM!C66</f>
        <v>Marasi</v>
      </c>
      <c r="E255" s="8" t="n">
        <f aca="false">TLM!D66</f>
        <v>445</v>
      </c>
      <c r="F255" s="1" t="n">
        <f aca="false">TLM!E66</f>
        <v>65</v>
      </c>
      <c r="G255" s="1" t="n">
        <f aca="false">TLM!F66</f>
        <v>1</v>
      </c>
      <c r="H255" s="9" t="n">
        <f aca="false">G255/SUM($G:$G)</f>
        <v>0.00354609929078014</v>
      </c>
      <c r="I255" s="9" t="n">
        <f aca="false">E255/SUM($E:$E)</f>
        <v>0.000914886749355981</v>
      </c>
      <c r="J255" s="8" t="n">
        <f aca="false">IF(C255=C256,0,IF(C255=C254,E255+K254,E255))</f>
        <v>445</v>
      </c>
      <c r="K255" s="8" t="n">
        <f aca="false">E255</f>
        <v>445</v>
      </c>
      <c r="L255" s="9" t="n">
        <f aca="false">J255/SUM($J:$J)</f>
        <v>0.00106060714396372</v>
      </c>
      <c r="M255" s="1" t="n">
        <f aca="false">IF(C255=C254,0,IF(C255=C256,1+N256,1))</f>
        <v>1</v>
      </c>
      <c r="N255" s="1" t="n">
        <f aca="false">IF(C255=C254,1+N256,0)</f>
        <v>0</v>
      </c>
      <c r="O255" s="1" t="n">
        <f aca="false">IF(B255=B254,0,IF(B255=B256,1+P256,1))</f>
        <v>0</v>
      </c>
      <c r="P255" s="1" t="n">
        <f aca="false">IF(B255=B254,1+P256,0)</f>
        <v>22</v>
      </c>
    </row>
    <row r="256" customFormat="false" ht="15.75" hidden="false" customHeight="false" outlineLevel="0" collapsed="false">
      <c r="A256" s="7" t="n">
        <v>4</v>
      </c>
      <c r="B256" s="1" t="n">
        <f aca="false">TLM!A67</f>
        <v>3</v>
      </c>
      <c r="C256" s="1" t="n">
        <f aca="false">TLM!B67</f>
        <v>65</v>
      </c>
      <c r="D256" s="1" t="str">
        <f aca="false">TLM!C67</f>
        <v>Wayne</v>
      </c>
      <c r="E256" s="8" t="n">
        <f aca="false">TLM!D67</f>
        <v>616</v>
      </c>
      <c r="F256" s="1" t="n">
        <f aca="false">TLM!E67</f>
        <v>66</v>
      </c>
      <c r="G256" s="1" t="n">
        <f aca="false">TLM!F67</f>
        <v>1</v>
      </c>
      <c r="H256" s="9" t="n">
        <f aca="false">G256/SUM($G:$G)</f>
        <v>0.00354609929078014</v>
      </c>
      <c r="I256" s="9" t="n">
        <f aca="false">E256/SUM($E:$E)</f>
        <v>0.00126644997214221</v>
      </c>
      <c r="J256" s="8" t="n">
        <f aca="false">IF(C256=C257,0,IF(C256=C255,E256+K255,E256))</f>
        <v>0</v>
      </c>
      <c r="K256" s="8" t="n">
        <f aca="false">E256</f>
        <v>616</v>
      </c>
      <c r="L256" s="9" t="n">
        <f aca="false">J256/SUM($J:$J)</f>
        <v>0</v>
      </c>
      <c r="M256" s="1" t="n">
        <f aca="false">IF(C256=C255,0,IF(C256=C257,1+N257,1))</f>
        <v>7</v>
      </c>
      <c r="N256" s="1" t="n">
        <f aca="false">IF(C256=C255,1+N257,0)</f>
        <v>0</v>
      </c>
      <c r="O256" s="1" t="n">
        <f aca="false">IF(B256=B255,0,IF(B256=B257,1+P257,1))</f>
        <v>0</v>
      </c>
      <c r="P256" s="1" t="n">
        <f aca="false">IF(B256=B255,1+P257,0)</f>
        <v>21</v>
      </c>
    </row>
    <row r="257" customFormat="false" ht="15.75" hidden="false" customHeight="false" outlineLevel="0" collapsed="false">
      <c r="A257" s="7" t="n">
        <v>4</v>
      </c>
      <c r="B257" s="1" t="n">
        <f aca="false">TLM!A68</f>
        <v>3</v>
      </c>
      <c r="C257" s="1" t="n">
        <f aca="false">TLM!B68</f>
        <v>65</v>
      </c>
      <c r="D257" s="1" t="str">
        <f aca="false">TLM!C68</f>
        <v>Wax</v>
      </c>
      <c r="E257" s="8" t="n">
        <f aca="false">TLM!D68</f>
        <v>492</v>
      </c>
      <c r="F257" s="1" t="n">
        <f aca="false">TLM!E68</f>
        <v>67</v>
      </c>
      <c r="G257" s="1" t="n">
        <f aca="false">TLM!F68</f>
        <v>1</v>
      </c>
      <c r="H257" s="9" t="n">
        <f aca="false">G257/SUM($G:$G)</f>
        <v>0.00354609929078014</v>
      </c>
      <c r="I257" s="9" t="n">
        <f aca="false">E257/SUM($E:$E)</f>
        <v>0.00101151523749021</v>
      </c>
      <c r="J257" s="8" t="n">
        <f aca="false">IF(C257=C258,0,IF(C257=C256,E257+K256,E257))</f>
        <v>0</v>
      </c>
      <c r="K257" s="8" t="n">
        <f aca="false">E257</f>
        <v>492</v>
      </c>
      <c r="L257" s="9" t="n">
        <f aca="false">J257/SUM($J:$J)</f>
        <v>0</v>
      </c>
      <c r="M257" s="1" t="n">
        <f aca="false">IF(C257=C256,0,IF(C257=C258,1+N258,1))</f>
        <v>0</v>
      </c>
      <c r="N257" s="1" t="n">
        <f aca="false">IF(C257=C256,1+N258,0)</f>
        <v>6</v>
      </c>
      <c r="O257" s="1" t="n">
        <f aca="false">IF(B257=B256,0,IF(B257=B258,1+P258,1))</f>
        <v>0</v>
      </c>
      <c r="P257" s="1" t="n">
        <f aca="false">IF(B257=B256,1+P258,0)</f>
        <v>20</v>
      </c>
    </row>
    <row r="258" customFormat="false" ht="15.75" hidden="false" customHeight="false" outlineLevel="0" collapsed="false">
      <c r="A258" s="7" t="n">
        <v>4</v>
      </c>
      <c r="B258" s="1" t="n">
        <f aca="false">TLM!A69</f>
        <v>3</v>
      </c>
      <c r="C258" s="1" t="n">
        <f aca="false">TLM!B69</f>
        <v>65</v>
      </c>
      <c r="D258" s="1" t="str">
        <f aca="false">TLM!C69</f>
        <v>Wayne</v>
      </c>
      <c r="E258" s="8" t="n">
        <f aca="false">TLM!D69</f>
        <v>583</v>
      </c>
      <c r="F258" s="1" t="n">
        <f aca="false">TLM!E69</f>
        <v>68</v>
      </c>
      <c r="G258" s="1" t="n">
        <f aca="false">TLM!F69</f>
        <v>1</v>
      </c>
      <c r="H258" s="9" t="n">
        <f aca="false">G258/SUM($G:$G)</f>
        <v>0.00354609929078014</v>
      </c>
      <c r="I258" s="9" t="n">
        <f aca="false">E258/SUM($E:$E)</f>
        <v>0.00119860443792031</v>
      </c>
      <c r="J258" s="8" t="n">
        <f aca="false">IF(C258=C259,0,IF(C258=C257,E258+K257,E258))</f>
        <v>0</v>
      </c>
      <c r="K258" s="8" t="n">
        <f aca="false">E258</f>
        <v>583</v>
      </c>
      <c r="L258" s="9" t="n">
        <f aca="false">J258/SUM($J:$J)</f>
        <v>0</v>
      </c>
      <c r="M258" s="1" t="n">
        <f aca="false">IF(C258=C257,0,IF(C258=C259,1+N259,1))</f>
        <v>0</v>
      </c>
      <c r="N258" s="1" t="n">
        <f aca="false">IF(C258=C257,1+N259,0)</f>
        <v>5</v>
      </c>
      <c r="O258" s="1" t="n">
        <f aca="false">IF(B258=B257,0,IF(B258=B259,1+P259,1))</f>
        <v>0</v>
      </c>
      <c r="P258" s="1" t="n">
        <f aca="false">IF(B258=B257,1+P259,0)</f>
        <v>19</v>
      </c>
    </row>
    <row r="259" customFormat="false" ht="15.75" hidden="false" customHeight="false" outlineLevel="0" collapsed="false">
      <c r="A259" s="7" t="n">
        <v>4</v>
      </c>
      <c r="B259" s="1" t="n">
        <f aca="false">TLM!A70</f>
        <v>3</v>
      </c>
      <c r="C259" s="1" t="n">
        <f aca="false">TLM!B70</f>
        <v>65</v>
      </c>
      <c r="D259" s="1" t="str">
        <f aca="false">TLM!C70</f>
        <v>Wax</v>
      </c>
      <c r="E259" s="8" t="n">
        <f aca="false">TLM!D70</f>
        <v>601</v>
      </c>
      <c r="F259" s="1" t="n">
        <f aca="false">TLM!E70</f>
        <v>69</v>
      </c>
      <c r="G259" s="1" t="n">
        <f aca="false">TLM!F70</f>
        <v>1</v>
      </c>
      <c r="H259" s="9" t="n">
        <f aca="false">G259/SUM($G:$G)</f>
        <v>0.00354609929078014</v>
      </c>
      <c r="I259" s="9" t="n">
        <f aca="false">E259/SUM($E:$E)</f>
        <v>0.00123561109295044</v>
      </c>
      <c r="J259" s="8" t="n">
        <f aca="false">IF(C259=C260,0,IF(C259=C258,E259+K258,E259))</f>
        <v>0</v>
      </c>
      <c r="K259" s="8" t="n">
        <f aca="false">E259</f>
        <v>601</v>
      </c>
      <c r="L259" s="9" t="n">
        <f aca="false">J259/SUM($J:$J)</f>
        <v>0</v>
      </c>
      <c r="M259" s="1" t="n">
        <f aca="false">IF(C259=C258,0,IF(C259=C260,1+N260,1))</f>
        <v>0</v>
      </c>
      <c r="N259" s="1" t="n">
        <f aca="false">IF(C259=C258,1+N260,0)</f>
        <v>4</v>
      </c>
      <c r="O259" s="1" t="n">
        <f aca="false">IF(B259=B258,0,IF(B259=B260,1+P260,1))</f>
        <v>0</v>
      </c>
      <c r="P259" s="1" t="n">
        <f aca="false">IF(B259=B258,1+P260,0)</f>
        <v>18</v>
      </c>
    </row>
    <row r="260" customFormat="false" ht="15.75" hidden="false" customHeight="false" outlineLevel="0" collapsed="false">
      <c r="A260" s="7" t="n">
        <v>4</v>
      </c>
      <c r="B260" s="1" t="n">
        <f aca="false">TLM!A71</f>
        <v>3</v>
      </c>
      <c r="C260" s="1" t="n">
        <f aca="false">TLM!B71</f>
        <v>65</v>
      </c>
      <c r="D260" s="1" t="str">
        <f aca="false">TLM!C71</f>
        <v>Wayne</v>
      </c>
      <c r="E260" s="8" t="n">
        <f aca="false">TLM!D71</f>
        <v>359</v>
      </c>
      <c r="F260" s="1" t="n">
        <f aca="false">TLM!E71</f>
        <v>70</v>
      </c>
      <c r="G260" s="1" t="n">
        <f aca="false">TLM!F71</f>
        <v>1</v>
      </c>
      <c r="H260" s="9" t="n">
        <f aca="false">G260/SUM($G:$G)</f>
        <v>0.00354609929078014</v>
      </c>
      <c r="I260" s="9" t="n">
        <f aca="false">E260/SUM($E:$E)</f>
        <v>0.00073807717532314</v>
      </c>
      <c r="J260" s="8" t="n">
        <f aca="false">IF(C260=C261,0,IF(C260=C259,E260+K259,E260))</f>
        <v>0</v>
      </c>
      <c r="K260" s="8" t="n">
        <f aca="false">E260</f>
        <v>359</v>
      </c>
      <c r="L260" s="9" t="n">
        <f aca="false">J260/SUM($J:$J)</f>
        <v>0</v>
      </c>
      <c r="M260" s="1" t="n">
        <f aca="false">IF(C260=C259,0,IF(C260=C261,1+N261,1))</f>
        <v>0</v>
      </c>
      <c r="N260" s="1" t="n">
        <f aca="false">IF(C260=C259,1+N261,0)</f>
        <v>3</v>
      </c>
      <c r="O260" s="1" t="n">
        <f aca="false">IF(B260=B259,0,IF(B260=B261,1+P261,1))</f>
        <v>0</v>
      </c>
      <c r="P260" s="1" t="n">
        <f aca="false">IF(B260=B259,1+P261,0)</f>
        <v>17</v>
      </c>
    </row>
    <row r="261" customFormat="false" ht="15.75" hidden="false" customHeight="false" outlineLevel="0" collapsed="false">
      <c r="A261" s="7" t="n">
        <v>4</v>
      </c>
      <c r="B261" s="1" t="n">
        <f aca="false">TLM!A72</f>
        <v>3</v>
      </c>
      <c r="C261" s="1" t="n">
        <f aca="false">TLM!B72</f>
        <v>65</v>
      </c>
      <c r="D261" s="1" t="str">
        <f aca="false">TLM!C72</f>
        <v>Wax</v>
      </c>
      <c r="E261" s="8" t="n">
        <f aca="false">TLM!D72</f>
        <v>922</v>
      </c>
      <c r="F261" s="1" t="n">
        <f aca="false">TLM!E72</f>
        <v>71</v>
      </c>
      <c r="G261" s="1" t="n">
        <f aca="false">TLM!F72</f>
        <v>1</v>
      </c>
      <c r="H261" s="9" t="n">
        <f aca="false">G261/SUM($G:$G)</f>
        <v>0.00354609929078014</v>
      </c>
      <c r="I261" s="9" t="n">
        <f aca="false">E261/SUM($E:$E)</f>
        <v>0.00189556310765442</v>
      </c>
      <c r="J261" s="8" t="n">
        <f aca="false">IF(C261=C262,0,IF(C261=C260,E261+K260,E261))</f>
        <v>0</v>
      </c>
      <c r="K261" s="8" t="n">
        <f aca="false">E261</f>
        <v>922</v>
      </c>
      <c r="L261" s="9" t="n">
        <f aca="false">J261/SUM($J:$J)</f>
        <v>0</v>
      </c>
      <c r="M261" s="1" t="n">
        <f aca="false">IF(C261=C260,0,IF(C261=C262,1+N262,1))</f>
        <v>0</v>
      </c>
      <c r="N261" s="1" t="n">
        <f aca="false">IF(C261=C260,1+N262,0)</f>
        <v>2</v>
      </c>
      <c r="O261" s="1" t="n">
        <f aca="false">IF(B261=B260,0,IF(B261=B262,1+P262,1))</f>
        <v>0</v>
      </c>
      <c r="P261" s="1" t="n">
        <f aca="false">IF(B261=B260,1+P262,0)</f>
        <v>16</v>
      </c>
    </row>
    <row r="262" customFormat="false" ht="15.75" hidden="false" customHeight="false" outlineLevel="0" collapsed="false">
      <c r="A262" s="7" t="n">
        <v>4</v>
      </c>
      <c r="B262" s="1" t="n">
        <f aca="false">TLM!A73</f>
        <v>3</v>
      </c>
      <c r="C262" s="1" t="n">
        <f aca="false">TLM!B73</f>
        <v>65</v>
      </c>
      <c r="D262" s="1" t="str">
        <f aca="false">TLM!C73</f>
        <v>Wayne</v>
      </c>
      <c r="E262" s="8" t="n">
        <f aca="false">TLM!D73</f>
        <v>892</v>
      </c>
      <c r="F262" s="1" t="n">
        <f aca="false">TLM!E73</f>
        <v>72</v>
      </c>
      <c r="G262" s="1" t="n">
        <f aca="false">TLM!F73</f>
        <v>1</v>
      </c>
      <c r="H262" s="9" t="n">
        <f aca="false">G262/SUM($G:$G)</f>
        <v>0.00354609929078014</v>
      </c>
      <c r="I262" s="9" t="n">
        <f aca="false">E262/SUM($E:$E)</f>
        <v>0.00183388534927087</v>
      </c>
      <c r="J262" s="8" t="n">
        <f aca="false">IF(C262=C263,0,IF(C262=C261,E262+K261,E262))</f>
        <v>1814</v>
      </c>
      <c r="K262" s="8" t="n">
        <f aca="false">E262</f>
        <v>892</v>
      </c>
      <c r="L262" s="9" t="n">
        <f aca="false">J262/SUM($J:$J)</f>
        <v>0.00432346372842737</v>
      </c>
      <c r="M262" s="1" t="n">
        <f aca="false">IF(C262=C261,0,IF(C262=C263,1+N263,1))</f>
        <v>0</v>
      </c>
      <c r="N262" s="1" t="n">
        <f aca="false">IF(C262=C261,1+N263,0)</f>
        <v>1</v>
      </c>
      <c r="O262" s="1" t="n">
        <f aca="false">IF(B262=B261,0,IF(B262=B263,1+P263,1))</f>
        <v>0</v>
      </c>
      <c r="P262" s="1" t="n">
        <f aca="false">IF(B262=B261,1+P263,0)</f>
        <v>15</v>
      </c>
    </row>
    <row r="263" customFormat="false" ht="15.75" hidden="false" customHeight="false" outlineLevel="0" collapsed="false">
      <c r="A263" s="7" t="n">
        <v>4</v>
      </c>
      <c r="B263" s="1" t="n">
        <f aca="false">TLM!A74</f>
        <v>3</v>
      </c>
      <c r="C263" s="1" t="n">
        <f aca="false">TLM!B74</f>
        <v>66</v>
      </c>
      <c r="D263" s="1" t="str">
        <f aca="false">TLM!C74</f>
        <v>Wax</v>
      </c>
      <c r="E263" s="8" t="n">
        <f aca="false">TLM!D74</f>
        <v>1822</v>
      </c>
      <c r="F263" s="1" t="n">
        <f aca="false">TLM!E74</f>
        <v>73</v>
      </c>
      <c r="G263" s="1" t="n">
        <f aca="false">TLM!F74</f>
        <v>1</v>
      </c>
      <c r="H263" s="9" t="n">
        <f aca="false">G263/SUM($G:$G)</f>
        <v>0.00354609929078014</v>
      </c>
      <c r="I263" s="9" t="n">
        <f aca="false">E263/SUM($E:$E)</f>
        <v>0.00374589585916089</v>
      </c>
      <c r="J263" s="8" t="n">
        <f aca="false">IF(C263=C264,0,IF(C263=C262,E263+K262,E263))</f>
        <v>1822</v>
      </c>
      <c r="K263" s="8" t="n">
        <f aca="false">E263</f>
        <v>1822</v>
      </c>
      <c r="L263" s="9" t="n">
        <f aca="false">J263/SUM($J:$J)</f>
        <v>0.00434253082315031</v>
      </c>
      <c r="M263" s="1" t="n">
        <f aca="false">IF(C263=C262,0,IF(C263=C264,1+N264,1))</f>
        <v>1</v>
      </c>
      <c r="N263" s="1" t="n">
        <f aca="false">IF(C263=C262,1+N264,0)</f>
        <v>0</v>
      </c>
      <c r="O263" s="1" t="n">
        <f aca="false">IF(B263=B262,0,IF(B263=B264,1+P264,1))</f>
        <v>0</v>
      </c>
      <c r="P263" s="1" t="n">
        <f aca="false">IF(B263=B262,1+P264,0)</f>
        <v>14</v>
      </c>
    </row>
    <row r="264" customFormat="false" ht="15.75" hidden="false" customHeight="false" outlineLevel="0" collapsed="false">
      <c r="A264" s="7" t="n">
        <v>4</v>
      </c>
      <c r="B264" s="1" t="n">
        <f aca="false">TLM!A75</f>
        <v>3</v>
      </c>
      <c r="C264" s="1" t="n">
        <f aca="false">TLM!B75</f>
        <v>67</v>
      </c>
      <c r="D264" s="1" t="str">
        <f aca="false">TLM!C75</f>
        <v>Steris</v>
      </c>
      <c r="E264" s="1" t="n">
        <f aca="false">TLM!D75</f>
        <v>874</v>
      </c>
      <c r="F264" s="1" t="n">
        <f aca="false">TLM!E75</f>
        <v>74</v>
      </c>
      <c r="G264" s="1" t="n">
        <f aca="false">TLM!F75</f>
        <v>1</v>
      </c>
      <c r="H264" s="9" t="n">
        <f aca="false">G264/SUM($G:$G)</f>
        <v>0.00354609929078014</v>
      </c>
      <c r="I264" s="9" t="n">
        <f aca="false">E264/SUM($E:$E)</f>
        <v>0.00179687869424074</v>
      </c>
      <c r="J264" s="8" t="n">
        <f aca="false">IF(C264=C265,0,IF(C264=C263,E264+K263,E264))</f>
        <v>874</v>
      </c>
      <c r="K264" s="8" t="n">
        <f aca="false">E264</f>
        <v>874</v>
      </c>
      <c r="L264" s="9" t="n">
        <f aca="false">J264/SUM($J:$J)</f>
        <v>0.00208308009848154</v>
      </c>
      <c r="M264" s="1" t="n">
        <f aca="false">IF(C264=C263,0,IF(C264=C265,1+N265,1))</f>
        <v>1</v>
      </c>
      <c r="N264" s="1" t="n">
        <f aca="false">IF(C264=C263,1+N265,0)</f>
        <v>0</v>
      </c>
      <c r="O264" s="1" t="n">
        <f aca="false">IF(B264=B263,0,IF(B264=B265,1+P265,1))</f>
        <v>0</v>
      </c>
      <c r="P264" s="1" t="n">
        <f aca="false">IF(B264=B263,1+P265,0)</f>
        <v>13</v>
      </c>
    </row>
    <row r="265" customFormat="false" ht="15.75" hidden="false" customHeight="false" outlineLevel="0" collapsed="false">
      <c r="A265" s="7" t="n">
        <v>4</v>
      </c>
      <c r="B265" s="1" t="n">
        <f aca="false">TLM!A76</f>
        <v>3</v>
      </c>
      <c r="C265" s="1" t="n">
        <f aca="false">TLM!B76</f>
        <v>68</v>
      </c>
      <c r="D265" s="1" t="str">
        <f aca="false">TLM!C76</f>
        <v>Marasi</v>
      </c>
      <c r="E265" s="1" t="n">
        <f aca="false">TLM!D76</f>
        <v>574</v>
      </c>
      <c r="F265" s="1" t="n">
        <f aca="false">TLM!E76</f>
        <v>75</v>
      </c>
      <c r="G265" s="1" t="n">
        <f aca="false">TLM!F76</f>
        <v>1</v>
      </c>
      <c r="H265" s="9" t="n">
        <f aca="false">G265/SUM($G:$G)</f>
        <v>0.00354609929078014</v>
      </c>
      <c r="I265" s="9" t="n">
        <f aca="false">E265/SUM($E:$E)</f>
        <v>0.00118010111040524</v>
      </c>
      <c r="J265" s="8" t="n">
        <f aca="false">IF(C265=C266,0,IF(C265=C264,E265+K264,E265))</f>
        <v>574</v>
      </c>
      <c r="K265" s="8" t="n">
        <f aca="false">E265</f>
        <v>574</v>
      </c>
      <c r="L265" s="9" t="n">
        <f aca="false">J265/SUM($J:$J)</f>
        <v>0.00136806404637117</v>
      </c>
      <c r="M265" s="1" t="n">
        <f aca="false">IF(C265=C264,0,IF(C265=C266,1+N266,1))</f>
        <v>1</v>
      </c>
      <c r="N265" s="1" t="n">
        <f aca="false">IF(C265=C264,1+N266,0)</f>
        <v>0</v>
      </c>
      <c r="O265" s="1" t="n">
        <f aca="false">IF(B265=B264,0,IF(B265=B266,1+P266,1))</f>
        <v>0</v>
      </c>
      <c r="P265" s="1" t="n">
        <f aca="false">IF(B265=B264,1+P266,0)</f>
        <v>12</v>
      </c>
    </row>
    <row r="266" customFormat="false" ht="15.75" hidden="false" customHeight="false" outlineLevel="0" collapsed="false">
      <c r="A266" s="7" t="n">
        <v>4</v>
      </c>
      <c r="B266" s="1" t="n">
        <f aca="false">TLM!A77</f>
        <v>3</v>
      </c>
      <c r="C266" s="1" t="n">
        <f aca="false">TLM!B77</f>
        <v>69</v>
      </c>
      <c r="D266" s="1" t="str">
        <f aca="false">TLM!C77</f>
        <v>Wellid</v>
      </c>
      <c r="E266" s="1" t="n">
        <f aca="false">TLM!D77</f>
        <v>964</v>
      </c>
      <c r="F266" s="1" t="n">
        <f aca="false">TLM!E77</f>
        <v>76</v>
      </c>
      <c r="G266" s="1" t="n">
        <f aca="false">TLM!F77</f>
        <v>1</v>
      </c>
      <c r="H266" s="9" t="n">
        <f aca="false">G266/SUM($G:$G)</f>
        <v>0.00354609929078014</v>
      </c>
      <c r="I266" s="9" t="n">
        <f aca="false">E266/SUM($E:$E)</f>
        <v>0.00198191196939138</v>
      </c>
      <c r="J266" s="8" t="n">
        <f aca="false">IF(C266=C267,0,IF(C266=C265,E266+K265,E266))</f>
        <v>0</v>
      </c>
      <c r="K266" s="8" t="n">
        <f aca="false">E266</f>
        <v>964</v>
      </c>
      <c r="L266" s="9" t="n">
        <f aca="false">J266/SUM($J:$J)</f>
        <v>0</v>
      </c>
      <c r="M266" s="1" t="n">
        <f aca="false">IF(C266=C265,0,IF(C266=C267,1+N267,1))</f>
        <v>3</v>
      </c>
      <c r="N266" s="1" t="n">
        <f aca="false">IF(C266=C265,1+N267,0)</f>
        <v>0</v>
      </c>
      <c r="O266" s="1" t="n">
        <f aca="false">IF(B266=B265,0,IF(B266=B267,1+P267,1))</f>
        <v>0</v>
      </c>
      <c r="P266" s="1" t="n">
        <f aca="false">IF(B266=B265,1+P267,0)</f>
        <v>11</v>
      </c>
    </row>
    <row r="267" customFormat="false" ht="15.75" hidden="false" customHeight="false" outlineLevel="0" collapsed="false">
      <c r="A267" s="7" t="n">
        <v>4</v>
      </c>
      <c r="B267" s="1" t="n">
        <f aca="false">TLM!A78</f>
        <v>3</v>
      </c>
      <c r="C267" s="1" t="n">
        <f aca="false">TLM!B78</f>
        <v>69</v>
      </c>
      <c r="D267" s="1" t="str">
        <f aca="false">TLM!C78</f>
        <v>Telsin</v>
      </c>
      <c r="E267" s="1" t="n">
        <f aca="false">TLM!D78</f>
        <v>323</v>
      </c>
      <c r="F267" s="1" t="n">
        <f aca="false">TLM!E78</f>
        <v>77</v>
      </c>
      <c r="G267" s="1" t="n">
        <f aca="false">TLM!F78</f>
        <v>1</v>
      </c>
      <c r="H267" s="9" t="n">
        <f aca="false">G267/SUM($G:$G)</f>
        <v>0.00354609929078014</v>
      </c>
      <c r="I267" s="9" t="n">
        <f aca="false">E267/SUM($E:$E)</f>
        <v>0.000664063865262881</v>
      </c>
      <c r="J267" s="8" t="n">
        <f aca="false">IF(C267=C268,0,IF(C267=C266,E267+K266,E267))</f>
        <v>0</v>
      </c>
      <c r="K267" s="8" t="n">
        <f aca="false">E267</f>
        <v>323</v>
      </c>
      <c r="L267" s="9" t="n">
        <f aca="false">J267/SUM($J:$J)</f>
        <v>0</v>
      </c>
      <c r="M267" s="1" t="n">
        <f aca="false">IF(C267=C266,0,IF(C267=C268,1+N268,1))</f>
        <v>0</v>
      </c>
      <c r="N267" s="1" t="n">
        <f aca="false">IF(C267=C266,1+N268,0)</f>
        <v>2</v>
      </c>
      <c r="O267" s="1" t="n">
        <f aca="false">IF(B267=B266,0,IF(B267=B268,1+P268,1))</f>
        <v>0</v>
      </c>
      <c r="P267" s="1" t="n">
        <f aca="false">IF(B267=B266,1+P268,0)</f>
        <v>10</v>
      </c>
    </row>
    <row r="268" customFormat="false" ht="15.75" hidden="false" customHeight="false" outlineLevel="0" collapsed="false">
      <c r="A268" s="7" t="n">
        <v>4</v>
      </c>
      <c r="B268" s="1" t="n">
        <f aca="false">TLM!A79</f>
        <v>3</v>
      </c>
      <c r="C268" s="1" t="n">
        <f aca="false">TLM!B79</f>
        <v>69</v>
      </c>
      <c r="D268" s="1" t="str">
        <f aca="false">TLM!C79</f>
        <v>Wax</v>
      </c>
      <c r="E268" s="1" t="n">
        <f aca="false">TLM!D79</f>
        <v>1231</v>
      </c>
      <c r="F268" s="1" t="n">
        <f aca="false">TLM!E79</f>
        <v>78</v>
      </c>
      <c r="G268" s="1" t="n">
        <f aca="false">TLM!F79</f>
        <v>1</v>
      </c>
      <c r="H268" s="9" t="n">
        <f aca="false">G268/SUM($G:$G)</f>
        <v>0.00354609929078014</v>
      </c>
      <c r="I268" s="9" t="n">
        <f aca="false">E268/SUM($E:$E)</f>
        <v>0.00253084401900497</v>
      </c>
      <c r="J268" s="8" t="n">
        <f aca="false">IF(C268=C269,0,IF(C268=C267,E268+K267,E268))</f>
        <v>1554</v>
      </c>
      <c r="K268" s="8" t="n">
        <f aca="false">E268</f>
        <v>1231</v>
      </c>
      <c r="L268" s="9" t="n">
        <f aca="false">J268/SUM($J:$J)</f>
        <v>0.00370378314993172</v>
      </c>
      <c r="M268" s="1" t="n">
        <f aca="false">IF(C268=C267,0,IF(C268=C269,1+N269,1))</f>
        <v>0</v>
      </c>
      <c r="N268" s="1" t="n">
        <f aca="false">IF(C268=C267,1+N269,0)</f>
        <v>1</v>
      </c>
      <c r="O268" s="1" t="n">
        <f aca="false">IF(B268=B267,0,IF(B268=B269,1+P269,1))</f>
        <v>0</v>
      </c>
      <c r="P268" s="1" t="n">
        <f aca="false">IF(B268=B267,1+P269,0)</f>
        <v>9</v>
      </c>
    </row>
    <row r="269" customFormat="false" ht="15.75" hidden="false" customHeight="false" outlineLevel="0" collapsed="false">
      <c r="A269" s="7" t="n">
        <v>4</v>
      </c>
      <c r="B269" s="1" t="n">
        <f aca="false">TLM!A80</f>
        <v>3</v>
      </c>
      <c r="C269" s="1" t="n">
        <f aca="false">TLM!B80</f>
        <v>70</v>
      </c>
      <c r="D269" s="1" t="str">
        <f aca="false">TLM!C80</f>
        <v>Steris</v>
      </c>
      <c r="E269" s="1" t="n">
        <f aca="false">TLM!D80</f>
        <v>1225</v>
      </c>
      <c r="F269" s="1" t="n">
        <f aca="false">TLM!E80</f>
        <v>79</v>
      </c>
      <c r="G269" s="1" t="n">
        <f aca="false">TLM!F80</f>
        <v>1</v>
      </c>
      <c r="H269" s="9" t="n">
        <f aca="false">G269/SUM($G:$G)</f>
        <v>0.00354609929078014</v>
      </c>
      <c r="I269" s="9" t="n">
        <f aca="false">E269/SUM($E:$E)</f>
        <v>0.00251850846732826</v>
      </c>
      <c r="J269" s="8" t="n">
        <f aca="false">IF(C269=C270,0,IF(C269=C268,E269+K268,E269))</f>
        <v>1225</v>
      </c>
      <c r="K269" s="8" t="n">
        <f aca="false">E269</f>
        <v>1225</v>
      </c>
      <c r="L269" s="9" t="n">
        <f aca="false">J269/SUM($J:$J)</f>
        <v>0.00291964887945068</v>
      </c>
      <c r="M269" s="1" t="n">
        <f aca="false">IF(C269=C268,0,IF(C269=C270,1+N270,1))</f>
        <v>1</v>
      </c>
      <c r="N269" s="1" t="n">
        <f aca="false">IF(C269=C268,1+N270,0)</f>
        <v>0</v>
      </c>
      <c r="O269" s="1" t="n">
        <f aca="false">IF(B269=B268,0,IF(B269=B270,1+P270,1))</f>
        <v>0</v>
      </c>
      <c r="P269" s="1" t="n">
        <f aca="false">IF(B269=B268,1+P270,0)</f>
        <v>8</v>
      </c>
    </row>
    <row r="270" customFormat="false" ht="15.75" hidden="false" customHeight="false" outlineLevel="0" collapsed="false">
      <c r="A270" s="7" t="n">
        <v>4</v>
      </c>
      <c r="B270" s="1" t="n">
        <f aca="false">TLM!A81</f>
        <v>3</v>
      </c>
      <c r="C270" s="1" t="n">
        <f aca="false">TLM!B81</f>
        <v>71</v>
      </c>
      <c r="D270" s="1" t="str">
        <f aca="false">TLM!C81</f>
        <v>Wayne</v>
      </c>
      <c r="E270" s="1" t="n">
        <f aca="false">TLM!D81</f>
        <v>2459</v>
      </c>
      <c r="F270" s="1" t="n">
        <f aca="false">TLM!E81</f>
        <v>80</v>
      </c>
      <c r="G270" s="1" t="n">
        <f aca="false">TLM!F81</f>
        <v>1</v>
      </c>
      <c r="H270" s="9" t="n">
        <f aca="false">G270/SUM($G:$G)</f>
        <v>0.00354609929078014</v>
      </c>
      <c r="I270" s="9" t="n">
        <f aca="false">E270/SUM($E:$E)</f>
        <v>0.00505552026217159</v>
      </c>
      <c r="J270" s="8" t="n">
        <f aca="false">IF(C270=C271,0,IF(C270=C269,E270+K269,E270))</f>
        <v>0</v>
      </c>
      <c r="K270" s="8" t="n">
        <f aca="false">E270</f>
        <v>2459</v>
      </c>
      <c r="L270" s="9" t="n">
        <f aca="false">J270/SUM($J:$J)</f>
        <v>0</v>
      </c>
      <c r="M270" s="1" t="n">
        <f aca="false">IF(C270=C269,0,IF(C270=C271,1+N271,1))</f>
        <v>4</v>
      </c>
      <c r="N270" s="1" t="n">
        <f aca="false">IF(C270=C269,1+N271,0)</f>
        <v>0</v>
      </c>
      <c r="O270" s="1" t="n">
        <f aca="false">IF(B270=B269,0,IF(B270=B271,1+P271,1))</f>
        <v>0</v>
      </c>
      <c r="P270" s="1" t="n">
        <f aca="false">IF(B270=B269,1+P271,0)</f>
        <v>7</v>
      </c>
    </row>
    <row r="271" customFormat="false" ht="15.75" hidden="false" customHeight="false" outlineLevel="0" collapsed="false">
      <c r="A271" s="7" t="n">
        <v>4</v>
      </c>
      <c r="B271" s="1" t="n">
        <f aca="false">TLM!A82</f>
        <v>3</v>
      </c>
      <c r="C271" s="1" t="n">
        <f aca="false">TLM!B82</f>
        <v>71</v>
      </c>
      <c r="D271" s="1" t="str">
        <f aca="false">TLM!C82</f>
        <v>Marasi</v>
      </c>
      <c r="E271" s="1" t="n">
        <f aca="false">TLM!D82</f>
        <v>59</v>
      </c>
      <c r="F271" s="1" t="n">
        <f aca="false">TLM!E82</f>
        <v>81</v>
      </c>
      <c r="G271" s="1" t="n">
        <f aca="false">TLM!F82</f>
        <v>1</v>
      </c>
      <c r="H271" s="9" t="n">
        <f aca="false">G271/SUM($G:$G)</f>
        <v>0.00354609929078014</v>
      </c>
      <c r="I271" s="9" t="n">
        <f aca="false">E271/SUM($E:$E)</f>
        <v>0.000121299591487647</v>
      </c>
      <c r="J271" s="8" t="n">
        <f aca="false">IF(C271=C272,0,IF(C271=C270,E271+K270,E271))</f>
        <v>0</v>
      </c>
      <c r="K271" s="8" t="n">
        <f aca="false">E271</f>
        <v>59</v>
      </c>
      <c r="L271" s="9" t="n">
        <f aca="false">J271/SUM($J:$J)</f>
        <v>0</v>
      </c>
      <c r="M271" s="1" t="n">
        <f aca="false">IF(C271=C270,0,IF(C271=C272,1+N272,1))</f>
        <v>0</v>
      </c>
      <c r="N271" s="1" t="n">
        <f aca="false">IF(C271=C270,1+N272,0)</f>
        <v>3</v>
      </c>
      <c r="O271" s="1" t="n">
        <f aca="false">IF(B271=B270,0,IF(B271=B272,1+P272,1))</f>
        <v>0</v>
      </c>
      <c r="P271" s="1" t="n">
        <f aca="false">IF(B271=B270,1+P272,0)</f>
        <v>6</v>
      </c>
    </row>
    <row r="272" customFormat="false" ht="15.75" hidden="false" customHeight="false" outlineLevel="0" collapsed="false">
      <c r="A272" s="7" t="n">
        <v>4</v>
      </c>
      <c r="B272" s="1" t="n">
        <f aca="false">TLM!A83</f>
        <v>3</v>
      </c>
      <c r="C272" s="1" t="n">
        <f aca="false">TLM!B83</f>
        <v>71</v>
      </c>
      <c r="D272" s="1" t="str">
        <f aca="false">TLM!C83</f>
        <v>Steris</v>
      </c>
      <c r="E272" s="1" t="n">
        <f aca="false">TLM!D83</f>
        <v>49</v>
      </c>
      <c r="F272" s="1" t="n">
        <f aca="false">TLM!E83</f>
        <v>82</v>
      </c>
      <c r="G272" s="1" t="n">
        <f aca="false">TLM!F83</f>
        <v>1</v>
      </c>
      <c r="H272" s="9" t="n">
        <f aca="false">G272/SUM($G:$G)</f>
        <v>0.00354609929078014</v>
      </c>
      <c r="I272" s="9" t="n">
        <f aca="false">E272/SUM($E:$E)</f>
        <v>0.000100740338693131</v>
      </c>
      <c r="J272" s="8" t="n">
        <f aca="false">IF(C272=C273,0,IF(C272=C271,E272+K271,E272))</f>
        <v>0</v>
      </c>
      <c r="K272" s="8" t="n">
        <f aca="false">E272</f>
        <v>49</v>
      </c>
      <c r="L272" s="9" t="n">
        <f aca="false">J272/SUM($J:$J)</f>
        <v>0</v>
      </c>
      <c r="M272" s="1" t="n">
        <f aca="false">IF(C272=C271,0,IF(C272=C273,1+N273,1))</f>
        <v>0</v>
      </c>
      <c r="N272" s="1" t="n">
        <f aca="false">IF(C272=C271,1+N273,0)</f>
        <v>2</v>
      </c>
      <c r="O272" s="1" t="n">
        <f aca="false">IF(B272=B271,0,IF(B272=B273,1+P273,1))</f>
        <v>0</v>
      </c>
      <c r="P272" s="1" t="n">
        <f aca="false">IF(B272=B271,1+P273,0)</f>
        <v>5</v>
      </c>
    </row>
    <row r="273" customFormat="false" ht="15.75" hidden="false" customHeight="false" outlineLevel="0" collapsed="false">
      <c r="A273" s="7" t="n">
        <v>4</v>
      </c>
      <c r="B273" s="1" t="n">
        <f aca="false">TLM!A84</f>
        <v>3</v>
      </c>
      <c r="C273" s="1" t="n">
        <f aca="false">TLM!B84</f>
        <v>71</v>
      </c>
      <c r="D273" s="1" t="str">
        <f aca="false">TLM!C84</f>
        <v>Wayne</v>
      </c>
      <c r="E273" s="1" t="n">
        <f aca="false">TLM!D84</f>
        <v>451</v>
      </c>
      <c r="F273" s="1" t="n">
        <f aca="false">TLM!E84</f>
        <v>83</v>
      </c>
      <c r="G273" s="1" t="n">
        <f aca="false">TLM!F84</f>
        <v>1</v>
      </c>
      <c r="H273" s="9" t="n">
        <f aca="false">G273/SUM($G:$G)</f>
        <v>0.00354609929078014</v>
      </c>
      <c r="I273" s="9" t="n">
        <f aca="false">E273/SUM($E:$E)</f>
        <v>0.000927222301032691</v>
      </c>
      <c r="J273" s="8" t="n">
        <f aca="false">IF(C273=C274,0,IF(C273=C272,E273+K272,E273))</f>
        <v>500</v>
      </c>
      <c r="K273" s="8" t="n">
        <f aca="false">E273</f>
        <v>451</v>
      </c>
      <c r="L273" s="9" t="n">
        <f aca="false">J273/SUM($J:$J)</f>
        <v>0.00119169342018395</v>
      </c>
      <c r="M273" s="1" t="n">
        <f aca="false">IF(C273=C272,0,IF(C273=C274,1+N274,1))</f>
        <v>0</v>
      </c>
      <c r="N273" s="1" t="n">
        <f aca="false">IF(C273=C272,1+N274,0)</f>
        <v>1</v>
      </c>
      <c r="O273" s="1" t="n">
        <f aca="false">IF(B273=B272,0,IF(B273=B274,1+P274,1))</f>
        <v>0</v>
      </c>
      <c r="P273" s="1" t="n">
        <f aca="false">IF(B273=B272,1+P274,0)</f>
        <v>4</v>
      </c>
    </row>
    <row r="274" customFormat="false" ht="15.75" hidden="false" customHeight="false" outlineLevel="0" collapsed="false">
      <c r="A274" s="7" t="n">
        <v>4</v>
      </c>
      <c r="B274" s="1" t="n">
        <f aca="false">TLM!A85</f>
        <v>3</v>
      </c>
      <c r="C274" s="1" t="n">
        <f aca="false">TLM!B85</f>
        <v>72</v>
      </c>
      <c r="D274" s="1" t="str">
        <f aca="false">TLM!C85</f>
        <v>Wax</v>
      </c>
      <c r="E274" s="1" t="n">
        <f aca="false">TLM!D85</f>
        <v>282</v>
      </c>
      <c r="F274" s="1" t="n">
        <f aca="false">TLM!E85</f>
        <v>84</v>
      </c>
      <c r="G274" s="1" t="n">
        <f aca="false">TLM!F85</f>
        <v>1</v>
      </c>
      <c r="H274" s="9" t="n">
        <f aca="false">G274/SUM($G:$G)</f>
        <v>0.00354609929078014</v>
      </c>
      <c r="I274" s="9" t="n">
        <f aca="false">E274/SUM($E:$E)</f>
        <v>0.000579770928805364</v>
      </c>
      <c r="J274" s="8" t="n">
        <f aca="false">IF(C274=C275,0,IF(C274=C273,E274+K273,E274))</f>
        <v>282</v>
      </c>
      <c r="K274" s="8" t="n">
        <f aca="false">E274</f>
        <v>282</v>
      </c>
      <c r="L274" s="9" t="n">
        <f aca="false">J274/SUM($J:$J)</f>
        <v>0.000672115088983748</v>
      </c>
      <c r="M274" s="1" t="n">
        <f aca="false">IF(C274=C273,0,IF(C274=C275,1+N275,1))</f>
        <v>1</v>
      </c>
      <c r="N274" s="1" t="n">
        <f aca="false">IF(C274=C273,1+N275,0)</f>
        <v>0</v>
      </c>
      <c r="O274" s="1" t="n">
        <f aca="false">IF(B274=B273,0,IF(B274=B275,1+P275,1))</f>
        <v>0</v>
      </c>
      <c r="P274" s="1" t="n">
        <f aca="false">IF(B274=B273,1+P275,0)</f>
        <v>3</v>
      </c>
    </row>
    <row r="275" customFormat="false" ht="15.75" hidden="false" customHeight="false" outlineLevel="0" collapsed="false">
      <c r="A275" s="7" t="n">
        <v>4</v>
      </c>
      <c r="B275" s="1" t="n">
        <f aca="false">TLM!A86</f>
        <v>3</v>
      </c>
      <c r="C275" s="1" t="n">
        <f aca="false">TLM!B86</f>
        <v>73</v>
      </c>
      <c r="D275" s="1" t="str">
        <f aca="false">TLM!C86</f>
        <v>Steris</v>
      </c>
      <c r="E275" s="1" t="n">
        <f aca="false">TLM!D86</f>
        <v>439</v>
      </c>
      <c r="F275" s="1" t="n">
        <f aca="false">TLM!E86</f>
        <v>85</v>
      </c>
      <c r="G275" s="1" t="n">
        <f aca="false">TLM!F86</f>
        <v>1</v>
      </c>
      <c r="H275" s="9" t="n">
        <f aca="false">G275/SUM($G:$G)</f>
        <v>0.00354609929078014</v>
      </c>
      <c r="I275" s="9" t="n">
        <f aca="false">E275/SUM($E:$E)</f>
        <v>0.000902551197679272</v>
      </c>
      <c r="J275" s="8" t="n">
        <f aca="false">IF(C275=C276,0,IF(C275=C274,E275+K274,E275))</f>
        <v>439</v>
      </c>
      <c r="K275" s="8" t="n">
        <f aca="false">E275</f>
        <v>439</v>
      </c>
      <c r="L275" s="9" t="n">
        <f aca="false">J275/SUM($J:$J)</f>
        <v>0.00104630682292151</v>
      </c>
      <c r="M275" s="1" t="n">
        <f aca="false">IF(C275=C274,0,IF(C275=C276,1+N276,1))</f>
        <v>1</v>
      </c>
      <c r="N275" s="1" t="n">
        <f aca="false">IF(C275=C274,1+N276,0)</f>
        <v>0</v>
      </c>
      <c r="O275" s="1" t="n">
        <f aca="false">IF(B275=B274,0,IF(B275=B276,1+P276,1))</f>
        <v>0</v>
      </c>
      <c r="P275" s="1" t="n">
        <f aca="false">IF(B275=B274,1+P276,0)</f>
        <v>2</v>
      </c>
    </row>
    <row r="276" customFormat="false" ht="15.75" hidden="false" customHeight="false" outlineLevel="0" collapsed="false">
      <c r="A276" s="7" t="n">
        <v>4</v>
      </c>
      <c r="B276" s="1" t="n">
        <f aca="false">TLM!A87</f>
        <v>3</v>
      </c>
      <c r="C276" s="1" t="n">
        <f aca="false">TLM!B87</f>
        <v>74</v>
      </c>
      <c r="D276" s="1" t="str">
        <f aca="false">TLM!C87</f>
        <v>Wayne</v>
      </c>
      <c r="E276" s="1" t="n">
        <f aca="false">TLM!D87</f>
        <v>960</v>
      </c>
      <c r="F276" s="1" t="n">
        <f aca="false">TLM!E87</f>
        <v>86</v>
      </c>
      <c r="G276" s="1" t="n">
        <f aca="false">TLM!F87</f>
        <v>1</v>
      </c>
      <c r="H276" s="9" t="n">
        <f aca="false">G276/SUM($G:$G)</f>
        <v>0.00354609929078014</v>
      </c>
      <c r="I276" s="9" t="n">
        <f aca="false">E276/SUM($E:$E)</f>
        <v>0.00197368826827358</v>
      </c>
      <c r="J276" s="8" t="n">
        <f aca="false">IF(C276=C277,0,IF(C276=C275,E276+K275,E276))</f>
        <v>960</v>
      </c>
      <c r="K276" s="8" t="n">
        <f aca="false">E276</f>
        <v>960</v>
      </c>
      <c r="L276" s="9" t="n">
        <f aca="false">J276/SUM($J:$J)</f>
        <v>0.00228805136675318</v>
      </c>
      <c r="M276" s="1" t="n">
        <f aca="false">IF(C276=C275,0,IF(C276=C277,1+N277,1))</f>
        <v>1</v>
      </c>
      <c r="N276" s="1" t="n">
        <f aca="false">IF(C276=C275,1+N277,0)</f>
        <v>0</v>
      </c>
      <c r="O276" s="1" t="n">
        <f aca="false">IF(B276=B275,0,IF(B276=B277,1+P277,1))</f>
        <v>0</v>
      </c>
      <c r="P276" s="1" t="n">
        <f aca="false">IF(B276=B275,1+P277,0)</f>
        <v>1</v>
      </c>
    </row>
    <row r="277" customFormat="false" ht="15.75" hidden="false" customHeight="false" outlineLevel="0" collapsed="false">
      <c r="A277" s="7" t="n">
        <v>4</v>
      </c>
      <c r="B277" s="1" t="str">
        <f aca="false">TLM!A88</f>
        <v>Epilogue</v>
      </c>
      <c r="C277" s="1" t="str">
        <f aca="false">TLM!B88</f>
        <v>Epilogue 1</v>
      </c>
      <c r="D277" s="1" t="str">
        <f aca="false">TLM!C88</f>
        <v>Marasi</v>
      </c>
      <c r="E277" s="1" t="n">
        <f aca="false">TLM!D88</f>
        <v>2352</v>
      </c>
      <c r="F277" s="1" t="n">
        <f aca="false">TLM!E88</f>
        <v>87</v>
      </c>
      <c r="G277" s="1" t="n">
        <f aca="false">TLM!F88</f>
        <v>1</v>
      </c>
      <c r="H277" s="9" t="n">
        <f aca="false">G277/SUM($G:$G)</f>
        <v>0.00354609929078014</v>
      </c>
      <c r="I277" s="9" t="n">
        <f aca="false">E277/SUM($E:$E)</f>
        <v>0.00483553625727027</v>
      </c>
      <c r="J277" s="8" t="n">
        <f aca="false">IF(C277=C278,0,IF(C277=C276,E277+K276,E277))</f>
        <v>0</v>
      </c>
      <c r="K277" s="8" t="n">
        <f aca="false">E277</f>
        <v>2352</v>
      </c>
      <c r="L277" s="9" t="n">
        <f aca="false">J277/SUM($J:$J)</f>
        <v>0</v>
      </c>
      <c r="M277" s="1" t="n">
        <f aca="false">IF(C277=C276,0,IF(C277=C278,1+N278,1))</f>
        <v>2</v>
      </c>
      <c r="N277" s="1" t="n">
        <f aca="false">IF(C277=C276,1+N278,0)</f>
        <v>0</v>
      </c>
      <c r="O277" s="1" t="n">
        <f aca="false">IF(B277=B276,0,IF(B277=B278,1+P278,1))</f>
        <v>7</v>
      </c>
      <c r="P277" s="1" t="n">
        <f aca="false">IF(B277=B276,1+P278,0)</f>
        <v>0</v>
      </c>
    </row>
    <row r="278" customFormat="false" ht="15.75" hidden="false" customHeight="false" outlineLevel="0" collapsed="false">
      <c r="A278" s="7" t="n">
        <v>4</v>
      </c>
      <c r="B278" s="1" t="str">
        <f aca="false">TLM!A89</f>
        <v>Epilogue</v>
      </c>
      <c r="C278" s="1" t="str">
        <f aca="false">TLM!B89</f>
        <v>Epilogue 1</v>
      </c>
      <c r="D278" s="1" t="str">
        <f aca="false">TLM!C89</f>
        <v>Prasanva</v>
      </c>
      <c r="E278" s="1" t="n">
        <f aca="false">TLM!D89</f>
        <v>402</v>
      </c>
      <c r="F278" s="1" t="n">
        <f aca="false">TLM!E89</f>
        <v>88</v>
      </c>
      <c r="G278" s="1" t="n">
        <f aca="false">TLM!F89</f>
        <v>1</v>
      </c>
      <c r="H278" s="9" t="n">
        <f aca="false">G278/SUM($G:$G)</f>
        <v>0.00354609929078014</v>
      </c>
      <c r="I278" s="9" t="n">
        <f aca="false">E278/SUM($E:$E)</f>
        <v>0.000826481962339561</v>
      </c>
      <c r="J278" s="8" t="n">
        <f aca="false">IF(C278=C279,0,IF(C278=C277,E278+K277,E278))</f>
        <v>2754</v>
      </c>
      <c r="K278" s="8" t="n">
        <f aca="false">E278</f>
        <v>402</v>
      </c>
      <c r="L278" s="9" t="n">
        <f aca="false">J278/SUM($J:$J)</f>
        <v>0.0065638473583732</v>
      </c>
      <c r="M278" s="1" t="n">
        <f aca="false">IF(C278=C277,0,IF(C278=C279,1+N279,1))</f>
        <v>0</v>
      </c>
      <c r="N278" s="1" t="n">
        <f aca="false">IF(C278=C277,1+N279,0)</f>
        <v>1</v>
      </c>
      <c r="O278" s="1" t="n">
        <f aca="false">IF(B278=B277,0,IF(B278=B279,1+P279,1))</f>
        <v>0</v>
      </c>
      <c r="P278" s="1" t="n">
        <f aca="false">IF(B278=B277,1+P279,0)</f>
        <v>6</v>
      </c>
    </row>
    <row r="279" customFormat="false" ht="15.75" hidden="false" customHeight="false" outlineLevel="0" collapsed="false">
      <c r="A279" s="7" t="n">
        <v>4</v>
      </c>
      <c r="B279" s="1" t="str">
        <f aca="false">TLM!A90</f>
        <v>Epilogue</v>
      </c>
      <c r="C279" s="1" t="str">
        <f aca="false">TLM!B90</f>
        <v>Epilogue 2</v>
      </c>
      <c r="D279" s="1" t="str">
        <f aca="false">TLM!C90</f>
        <v>Steris</v>
      </c>
      <c r="E279" s="1" t="n">
        <f aca="false">TLM!D90</f>
        <v>1410</v>
      </c>
      <c r="F279" s="1" t="n">
        <f aca="false">TLM!E90</f>
        <v>89</v>
      </c>
      <c r="G279" s="1" t="n">
        <f aca="false">TLM!F90</f>
        <v>1</v>
      </c>
      <c r="H279" s="9" t="n">
        <f aca="false">G279/SUM($G:$G)</f>
        <v>0.00354609929078014</v>
      </c>
      <c r="I279" s="9" t="n">
        <f aca="false">E279/SUM($E:$E)</f>
        <v>0.00289885464402682</v>
      </c>
      <c r="J279" s="8" t="n">
        <f aca="false">IF(C279=C280,0,IF(C279=C278,E279+K278,E279))</f>
        <v>1410</v>
      </c>
      <c r="K279" s="8" t="n">
        <f aca="false">E279</f>
        <v>1410</v>
      </c>
      <c r="L279" s="9" t="n">
        <f aca="false">J279/SUM($J:$J)</f>
        <v>0.00336057544491874</v>
      </c>
      <c r="M279" s="1" t="n">
        <f aca="false">IF(C279=C278,0,IF(C279=C280,1+N280,1))</f>
        <v>1</v>
      </c>
      <c r="N279" s="1" t="n">
        <f aca="false">IF(C279=C278,1+N280,0)</f>
        <v>0</v>
      </c>
      <c r="O279" s="1" t="n">
        <f aca="false">IF(B279=B278,0,IF(B279=B280,1+P280,1))</f>
        <v>0</v>
      </c>
      <c r="P279" s="1" t="n">
        <f aca="false">IF(B279=B278,1+P280,0)</f>
        <v>5</v>
      </c>
    </row>
    <row r="280" customFormat="false" ht="15.75" hidden="false" customHeight="false" outlineLevel="0" collapsed="false">
      <c r="A280" s="7" t="n">
        <v>4</v>
      </c>
      <c r="B280" s="1" t="str">
        <f aca="false">TLM!A91</f>
        <v>Epilogue</v>
      </c>
      <c r="C280" s="1" t="str">
        <f aca="false">TLM!B91</f>
        <v>Epilogue 3</v>
      </c>
      <c r="D280" s="1" t="str">
        <f aca="false">TLM!C91</f>
        <v>Allriandre</v>
      </c>
      <c r="E280" s="1" t="n">
        <f aca="false">TLM!D91</f>
        <v>1251</v>
      </c>
      <c r="F280" s="1" t="n">
        <f aca="false">TLM!E91</f>
        <v>90</v>
      </c>
      <c r="G280" s="1" t="n">
        <f aca="false">TLM!F91</f>
        <v>1</v>
      </c>
      <c r="H280" s="9" t="n">
        <f aca="false">G280/SUM($G:$G)</f>
        <v>0.00354609929078014</v>
      </c>
      <c r="I280" s="9" t="n">
        <f aca="false">E280/SUM($E:$E)</f>
        <v>0.00257196252459401</v>
      </c>
      <c r="J280" s="8" t="n">
        <f aca="false">IF(C280=C281,0,IF(C280=C279,E280+K279,E280))</f>
        <v>1251</v>
      </c>
      <c r="K280" s="8" t="n">
        <f aca="false">E280</f>
        <v>1251</v>
      </c>
      <c r="L280" s="9" t="n">
        <f aca="false">J280/SUM($J:$J)</f>
        <v>0.00298161693730024</v>
      </c>
      <c r="M280" s="1" t="n">
        <f aca="false">IF(C280=C279,0,IF(C280=C281,1+N281,1))</f>
        <v>1</v>
      </c>
      <c r="N280" s="1" t="n">
        <f aca="false">IF(C280=C279,1+N281,0)</f>
        <v>0</v>
      </c>
      <c r="O280" s="1" t="n">
        <f aca="false">IF(B280=B279,0,IF(B280=B281,1+P281,1))</f>
        <v>0</v>
      </c>
      <c r="P280" s="1" t="n">
        <f aca="false">IF(B280=B279,1+P281,0)</f>
        <v>4</v>
      </c>
    </row>
    <row r="281" customFormat="false" ht="15.75" hidden="false" customHeight="false" outlineLevel="0" collapsed="false">
      <c r="A281" s="7" t="n">
        <v>4</v>
      </c>
      <c r="B281" s="1" t="str">
        <f aca="false">TLM!A92</f>
        <v>Epilogue</v>
      </c>
      <c r="C281" s="1" t="str">
        <f aca="false">TLM!B92</f>
        <v>Epilogue 4</v>
      </c>
      <c r="D281" s="1" t="str">
        <f aca="false">TLM!C92</f>
        <v>Kelsier</v>
      </c>
      <c r="E281" s="1" t="n">
        <f aca="false">TLM!D92</f>
        <v>1452</v>
      </c>
      <c r="F281" s="1" t="n">
        <f aca="false">TLM!E92</f>
        <v>91</v>
      </c>
      <c r="G281" s="1" t="n">
        <f aca="false">TLM!F92</f>
        <v>1</v>
      </c>
      <c r="H281" s="9" t="n">
        <f aca="false">G281/SUM($G:$G)</f>
        <v>0.00354609929078014</v>
      </c>
      <c r="I281" s="9" t="n">
        <f aca="false">E281/SUM($E:$E)</f>
        <v>0.00298520350576379</v>
      </c>
      <c r="J281" s="8" t="n">
        <f aca="false">IF(C281=C282,0,IF(C281=C280,E281+K280,E281))</f>
        <v>1452</v>
      </c>
      <c r="K281" s="8" t="n">
        <f aca="false">E281</f>
        <v>1452</v>
      </c>
      <c r="L281" s="9" t="n">
        <f aca="false">J281/SUM($J:$J)</f>
        <v>0.00346067769221419</v>
      </c>
      <c r="M281" s="1" t="n">
        <f aca="false">IF(C281=C280,0,IF(C281=C282,1+N282,1))</f>
        <v>1</v>
      </c>
      <c r="N281" s="1" t="n">
        <f aca="false">IF(C281=C280,1+N282,0)</f>
        <v>0</v>
      </c>
      <c r="O281" s="1" t="n">
        <f aca="false">IF(B281=B280,0,IF(B281=B282,1+P282,1))</f>
        <v>0</v>
      </c>
      <c r="P281" s="1" t="n">
        <f aca="false">IF(B281=B280,1+P282,0)</f>
        <v>3</v>
      </c>
    </row>
    <row r="282" customFormat="false" ht="15.75" hidden="false" customHeight="false" outlineLevel="0" collapsed="false">
      <c r="A282" s="7" t="n">
        <v>4</v>
      </c>
      <c r="B282" s="1" t="str">
        <f aca="false">TLM!A93</f>
        <v>Epilogue</v>
      </c>
      <c r="C282" s="1" t="str">
        <f aca="false">TLM!B93</f>
        <v>Epilogue 5</v>
      </c>
      <c r="D282" s="1" t="str">
        <f aca="false">TLM!C93</f>
        <v>Ranette</v>
      </c>
      <c r="E282" s="1" t="n">
        <f aca="false">TLM!D93</f>
        <v>708</v>
      </c>
      <c r="F282" s="1" t="n">
        <f aca="false">TLM!E93</f>
        <v>92</v>
      </c>
      <c r="G282" s="1" t="n">
        <f aca="false">TLM!F93</f>
        <v>1</v>
      </c>
      <c r="H282" s="9" t="n">
        <f aca="false">G282/SUM($G:$G)</f>
        <v>0.00354609929078014</v>
      </c>
      <c r="I282" s="9" t="n">
        <f aca="false">E282/SUM($E:$E)</f>
        <v>0.00145559509785176</v>
      </c>
      <c r="J282" s="8" t="n">
        <f aca="false">IF(C282=C283,0,IF(C282=C281,E282+K281,E282))</f>
        <v>708</v>
      </c>
      <c r="K282" s="8" t="n">
        <f aca="false">E282</f>
        <v>708</v>
      </c>
      <c r="L282" s="9" t="n">
        <f aca="false">J282/SUM($J:$J)</f>
        <v>0.00168743788298047</v>
      </c>
      <c r="M282" s="1" t="n">
        <f aca="false">IF(C282=C281,0,IF(C282=C283,1+N283,1))</f>
        <v>1</v>
      </c>
      <c r="N282" s="1" t="n">
        <f aca="false">IF(C282=C281,1+N283,0)</f>
        <v>0</v>
      </c>
      <c r="O282" s="1" t="n">
        <f aca="false">IF(B282=B281,0,IF(B282=B283,1+P283,1))</f>
        <v>0</v>
      </c>
      <c r="P282" s="1" t="n">
        <f aca="false">IF(B282=B281,1+P283,0)</f>
        <v>2</v>
      </c>
    </row>
    <row r="283" customFormat="false" ht="15.75" hidden="false" customHeight="false" outlineLevel="0" collapsed="false">
      <c r="A283" s="7" t="n">
        <v>4</v>
      </c>
      <c r="B283" s="1" t="str">
        <f aca="false">TLM!A94</f>
        <v>Epilogue</v>
      </c>
      <c r="C283" s="1" t="str">
        <f aca="false">TLM!B94</f>
        <v>Epilogue 6</v>
      </c>
      <c r="D283" s="1" t="str">
        <f aca="false">TLM!C94</f>
        <v>MeLaan</v>
      </c>
      <c r="E283" s="1" t="n">
        <f aca="false">TLM!D94</f>
        <v>382</v>
      </c>
      <c r="F283" s="1" t="n">
        <f aca="false">TLM!E94</f>
        <v>93</v>
      </c>
      <c r="G283" s="1" t="n">
        <f aca="false">TLM!F94</f>
        <v>1</v>
      </c>
      <c r="H283" s="9" t="n">
        <f aca="false">G283/SUM($G:$G)</f>
        <v>0.00354609929078014</v>
      </c>
      <c r="I283" s="9" t="n">
        <f aca="false">E283/SUM($E:$E)</f>
        <v>0.000785363456750528</v>
      </c>
      <c r="J283" s="8" t="n">
        <f aca="false">IF(C283=C284,0,IF(C283=C282,E283+K282,E283))</f>
        <v>382</v>
      </c>
      <c r="K283" s="8" t="n">
        <f aca="false">E283</f>
        <v>382</v>
      </c>
      <c r="L283" s="9" t="n">
        <f aca="false">J283/SUM($J:$J)</f>
        <v>0.000910453773020538</v>
      </c>
      <c r="M283" s="1" t="n">
        <f aca="false">IF(C283=C282,0,IF(C283=C284,1+N284,1))</f>
        <v>1</v>
      </c>
      <c r="N283" s="1" t="n">
        <f aca="false">IF(C283=C282,1+N284,0)</f>
        <v>0</v>
      </c>
      <c r="O283" s="1" t="n">
        <f aca="false">IF(B283=B282,0,IF(B283=B284,1+P284,1))</f>
        <v>0</v>
      </c>
      <c r="P283" s="1" t="n">
        <f aca="false">IF(B283=B282,1+P284,0)</f>
        <v>1</v>
      </c>
    </row>
    <row r="284" customFormat="false" ht="15.75" hidden="false" customHeight="false" outlineLevel="0" collapsed="false">
      <c r="H284" s="9"/>
      <c r="I284" s="9"/>
      <c r="J284" s="8"/>
      <c r="K284" s="8"/>
      <c r="L284" s="9"/>
    </row>
    <row r="285" customFormat="false" ht="15.75" hidden="false" customHeight="false" outlineLevel="0" collapsed="false">
      <c r="H285" s="9"/>
      <c r="I285" s="9"/>
      <c r="J285" s="8"/>
      <c r="K285" s="8"/>
      <c r="L285" s="9"/>
    </row>
    <row r="286" customFormat="false" ht="15.75" hidden="false" customHeight="false" outlineLevel="0" collapsed="false">
      <c r="H286" s="9"/>
      <c r="I286" s="9"/>
      <c r="J286" s="8"/>
      <c r="K286" s="8"/>
      <c r="L286" s="9"/>
    </row>
    <row r="287" customFormat="false" ht="15.75" hidden="false" customHeight="false" outlineLevel="0" collapsed="false">
      <c r="H287" s="9"/>
      <c r="I287" s="9"/>
      <c r="J287" s="8"/>
      <c r="K287" s="8"/>
      <c r="L287" s="9"/>
    </row>
    <row r="288" customFormat="false" ht="15.75" hidden="false" customHeight="false" outlineLevel="0" collapsed="false">
      <c r="H288" s="9"/>
      <c r="I288" s="9"/>
      <c r="J288" s="8"/>
      <c r="K288" s="8"/>
      <c r="L288" s="9"/>
    </row>
    <row r="289" customFormat="false" ht="15.75" hidden="false" customHeight="false" outlineLevel="0" collapsed="false">
      <c r="H289" s="9"/>
      <c r="I289" s="9"/>
      <c r="J289" s="8"/>
      <c r="K289" s="8"/>
      <c r="L289" s="9"/>
    </row>
    <row r="290" customFormat="false" ht="15.75" hidden="false" customHeight="false" outlineLevel="0" collapsed="false">
      <c r="H290" s="9"/>
      <c r="I290" s="9"/>
      <c r="J290" s="8"/>
      <c r="K290" s="8"/>
      <c r="L290" s="9"/>
    </row>
    <row r="291" customFormat="false" ht="15.75" hidden="false" customHeight="false" outlineLevel="0" collapsed="false">
      <c r="H291" s="9"/>
      <c r="I291" s="9"/>
      <c r="J291" s="8"/>
      <c r="K291" s="8"/>
      <c r="L291" s="9"/>
    </row>
    <row r="292" customFormat="false" ht="15.75" hidden="false" customHeight="false" outlineLevel="0" collapsed="false">
      <c r="H292" s="9"/>
      <c r="I292" s="9"/>
      <c r="J292" s="8"/>
      <c r="K292" s="8"/>
      <c r="L292" s="9"/>
    </row>
    <row r="293" customFormat="false" ht="15.75" hidden="false" customHeight="false" outlineLevel="0" collapsed="false">
      <c r="H293" s="9"/>
      <c r="I293" s="9"/>
      <c r="J293" s="8"/>
      <c r="K293" s="8"/>
      <c r="L293" s="9"/>
    </row>
    <row r="294" customFormat="false" ht="15.75" hidden="false" customHeight="false" outlineLevel="0" collapsed="false">
      <c r="H294" s="9"/>
      <c r="I294" s="9"/>
      <c r="J294" s="8"/>
      <c r="K294" s="8"/>
      <c r="L294" s="9"/>
    </row>
    <row r="295" customFormat="false" ht="15.75" hidden="false" customHeight="false" outlineLevel="0" collapsed="false">
      <c r="H295" s="9"/>
      <c r="I295" s="9"/>
      <c r="J295" s="8"/>
      <c r="K295" s="8"/>
      <c r="L295" s="9"/>
    </row>
    <row r="296" customFormat="false" ht="15.75" hidden="false" customHeight="false" outlineLevel="0" collapsed="false">
      <c r="H296" s="9"/>
      <c r="I296" s="9"/>
      <c r="J296" s="8"/>
      <c r="K296" s="8"/>
      <c r="L296" s="9"/>
    </row>
    <row r="297" customFormat="false" ht="15.75" hidden="false" customHeight="false" outlineLevel="0" collapsed="false">
      <c r="H297" s="9"/>
      <c r="I297" s="9"/>
      <c r="J297" s="8"/>
      <c r="K297" s="8"/>
      <c r="L297" s="9"/>
    </row>
    <row r="298" customFormat="false" ht="15.75" hidden="false" customHeight="false" outlineLevel="0" collapsed="false">
      <c r="H298" s="9"/>
      <c r="I298" s="9"/>
      <c r="J298" s="8"/>
      <c r="K298" s="8"/>
      <c r="L298" s="9"/>
    </row>
    <row r="299" customFormat="false" ht="15.75" hidden="false" customHeight="false" outlineLevel="0" collapsed="false">
      <c r="H299" s="9"/>
      <c r="I299" s="9"/>
      <c r="J299" s="8"/>
      <c r="K299" s="8"/>
      <c r="L299" s="9"/>
    </row>
    <row r="300" customFormat="false" ht="15.75" hidden="false" customHeight="false" outlineLevel="0" collapsed="false">
      <c r="H300" s="9"/>
      <c r="I300" s="9"/>
      <c r="J300" s="8"/>
      <c r="K300" s="8"/>
      <c r="L300" s="9"/>
    </row>
    <row r="301" customFormat="false" ht="15.75" hidden="false" customHeight="false" outlineLevel="0" collapsed="false">
      <c r="H301" s="9"/>
      <c r="I301" s="9"/>
      <c r="J301" s="8"/>
      <c r="K301" s="8"/>
      <c r="L301" s="9"/>
    </row>
    <row r="302" customFormat="false" ht="15.75" hidden="false" customHeight="false" outlineLevel="0" collapsed="false">
      <c r="H302" s="9"/>
      <c r="I302" s="9"/>
      <c r="J302" s="8"/>
      <c r="K302" s="8"/>
      <c r="L302" s="9"/>
    </row>
    <row r="303" customFormat="false" ht="15.75" hidden="false" customHeight="false" outlineLevel="0" collapsed="false">
      <c r="H303" s="9"/>
      <c r="I303" s="9"/>
      <c r="J303" s="8"/>
      <c r="K303" s="8"/>
      <c r="L303" s="9"/>
    </row>
    <row r="304" customFormat="false" ht="15.75" hidden="false" customHeight="false" outlineLevel="0" collapsed="false">
      <c r="H304" s="9"/>
      <c r="I304" s="9"/>
      <c r="J304" s="8"/>
      <c r="K304" s="8"/>
      <c r="L304" s="9"/>
    </row>
    <row r="305" customFormat="false" ht="15.75" hidden="false" customHeight="false" outlineLevel="0" collapsed="false">
      <c r="H305" s="9"/>
      <c r="I305" s="9"/>
      <c r="J305" s="8"/>
      <c r="K305" s="8"/>
      <c r="L305" s="9"/>
    </row>
    <row r="306" customFormat="false" ht="15.75" hidden="false" customHeight="false" outlineLevel="0" collapsed="false">
      <c r="H306" s="9"/>
      <c r="I306" s="9"/>
      <c r="J306" s="8"/>
      <c r="K306" s="8"/>
      <c r="L306" s="9"/>
    </row>
    <row r="307" customFormat="false" ht="15.75" hidden="false" customHeight="false" outlineLevel="0" collapsed="false">
      <c r="H307" s="9"/>
      <c r="I307" s="9"/>
      <c r="J307" s="8"/>
      <c r="K307" s="8"/>
      <c r="L307" s="9"/>
    </row>
    <row r="308" customFormat="false" ht="15.75" hidden="false" customHeight="false" outlineLevel="0" collapsed="false">
      <c r="H308" s="9"/>
      <c r="I308" s="9"/>
      <c r="J308" s="8"/>
      <c r="K308" s="8"/>
      <c r="L308" s="9"/>
    </row>
    <row r="309" customFormat="false" ht="15.75" hidden="false" customHeight="false" outlineLevel="0" collapsed="false">
      <c r="H309" s="9"/>
      <c r="I309" s="9"/>
      <c r="J309" s="8"/>
      <c r="K309" s="8"/>
      <c r="L309" s="9"/>
    </row>
    <row r="310" customFormat="false" ht="15.75" hidden="false" customHeight="false" outlineLevel="0" collapsed="false">
      <c r="H310" s="9"/>
      <c r="I310" s="9"/>
      <c r="J310" s="8"/>
      <c r="K310" s="8"/>
      <c r="L310" s="9"/>
    </row>
    <row r="311" customFormat="false" ht="15.75" hidden="false" customHeight="false" outlineLevel="0" collapsed="false">
      <c r="H311" s="9"/>
      <c r="I311" s="9"/>
      <c r="J311" s="8"/>
      <c r="K311" s="8"/>
      <c r="L311" s="9"/>
    </row>
    <row r="312" customFormat="false" ht="15.75" hidden="false" customHeight="false" outlineLevel="0" collapsed="false">
      <c r="H312" s="9"/>
      <c r="I312" s="9"/>
      <c r="J312" s="8"/>
      <c r="K312" s="8"/>
      <c r="L312" s="9"/>
    </row>
    <row r="313" customFormat="false" ht="15.75" hidden="false" customHeight="false" outlineLevel="0" collapsed="false">
      <c r="H313" s="9"/>
      <c r="I313" s="9"/>
      <c r="J313" s="8"/>
      <c r="K313" s="8"/>
      <c r="L313" s="9"/>
    </row>
    <row r="314" customFormat="false" ht="15.75" hidden="false" customHeight="false" outlineLevel="0" collapsed="false">
      <c r="H314" s="9"/>
      <c r="I314" s="9"/>
      <c r="J314" s="8"/>
      <c r="K314" s="8"/>
      <c r="L314" s="9"/>
    </row>
    <row r="315" customFormat="false" ht="15.75" hidden="false" customHeight="false" outlineLevel="0" collapsed="false">
      <c r="H315" s="9"/>
      <c r="I315" s="9"/>
      <c r="J315" s="8"/>
      <c r="K315" s="8"/>
      <c r="L315" s="9"/>
    </row>
    <row r="316" customFormat="false" ht="15.75" hidden="false" customHeight="false" outlineLevel="0" collapsed="false">
      <c r="H316" s="9"/>
      <c r="I316" s="9"/>
      <c r="J316" s="8"/>
      <c r="K316" s="8"/>
      <c r="L316" s="9"/>
    </row>
    <row r="317" customFormat="false" ht="15.75" hidden="false" customHeight="false" outlineLevel="0" collapsed="false">
      <c r="H317" s="9"/>
      <c r="I317" s="9"/>
      <c r="J317" s="8"/>
      <c r="K317" s="8"/>
      <c r="L317" s="9"/>
    </row>
    <row r="318" customFormat="false" ht="15.75" hidden="false" customHeight="false" outlineLevel="0" collapsed="false">
      <c r="H318" s="9"/>
      <c r="I318" s="9"/>
      <c r="J318" s="8"/>
      <c r="K318" s="8"/>
      <c r="L318" s="9"/>
    </row>
    <row r="319" customFormat="false" ht="15.75" hidden="false" customHeight="false" outlineLevel="0" collapsed="false">
      <c r="H319" s="9"/>
      <c r="I319" s="9"/>
      <c r="J319" s="8"/>
      <c r="K319" s="8"/>
      <c r="L319" s="9"/>
    </row>
    <row r="320" customFormat="false" ht="15.75" hidden="false" customHeight="false" outlineLevel="0" collapsed="false">
      <c r="H320" s="9"/>
      <c r="I320" s="9"/>
      <c r="J320" s="8"/>
      <c r="K320" s="8"/>
      <c r="L320" s="9"/>
    </row>
    <row r="321" customFormat="false" ht="15.75" hidden="false" customHeight="false" outlineLevel="0" collapsed="false">
      <c r="H321" s="9"/>
      <c r="I321" s="9"/>
      <c r="J321" s="8"/>
      <c r="K321" s="8"/>
      <c r="L321" s="9"/>
    </row>
    <row r="322" customFormat="false" ht="15.75" hidden="false" customHeight="false" outlineLevel="0" collapsed="false">
      <c r="H322" s="9"/>
      <c r="I322" s="9"/>
      <c r="J322" s="8"/>
      <c r="K322" s="8"/>
      <c r="L322" s="9"/>
    </row>
    <row r="323" customFormat="false" ht="15.75" hidden="false" customHeight="false" outlineLevel="0" collapsed="false">
      <c r="H323" s="9"/>
      <c r="I323" s="9"/>
      <c r="J323" s="8"/>
      <c r="K323" s="8"/>
      <c r="L323" s="9"/>
    </row>
    <row r="324" customFormat="false" ht="15.75" hidden="false" customHeight="false" outlineLevel="0" collapsed="false">
      <c r="H324" s="9"/>
      <c r="I324" s="9"/>
      <c r="J324" s="8"/>
      <c r="K324" s="8"/>
      <c r="L324" s="9"/>
    </row>
    <row r="325" customFormat="false" ht="15.75" hidden="false" customHeight="false" outlineLevel="0" collapsed="false">
      <c r="H325" s="9"/>
      <c r="I325" s="9"/>
      <c r="J325" s="8"/>
      <c r="K325" s="8"/>
      <c r="L325" s="9"/>
    </row>
    <row r="326" customFormat="false" ht="15.75" hidden="false" customHeight="false" outlineLevel="0" collapsed="false">
      <c r="H326" s="9"/>
      <c r="I326" s="9"/>
      <c r="J326" s="8"/>
      <c r="K326" s="8"/>
      <c r="L326" s="9"/>
    </row>
    <row r="327" customFormat="false" ht="15.75" hidden="false" customHeight="false" outlineLevel="0" collapsed="false">
      <c r="H327" s="9"/>
      <c r="I327" s="9"/>
      <c r="J327" s="8"/>
      <c r="K327" s="8"/>
      <c r="L327" s="9"/>
    </row>
    <row r="328" customFormat="false" ht="15.75" hidden="false" customHeight="false" outlineLevel="0" collapsed="false">
      <c r="H328" s="9"/>
      <c r="I328" s="9"/>
      <c r="J328" s="8"/>
      <c r="K328" s="8"/>
      <c r="L328" s="9"/>
    </row>
    <row r="329" customFormat="false" ht="15.75" hidden="false" customHeight="false" outlineLevel="0" collapsed="false">
      <c r="H329" s="9"/>
      <c r="I329" s="9"/>
      <c r="J329" s="8"/>
      <c r="K329" s="8"/>
      <c r="L329" s="9"/>
    </row>
    <row r="330" customFormat="false" ht="15.75" hidden="false" customHeight="false" outlineLevel="0" collapsed="false">
      <c r="H330" s="9"/>
      <c r="I330" s="9"/>
      <c r="J330" s="8"/>
      <c r="K330" s="8"/>
      <c r="L330" s="9"/>
    </row>
    <row r="331" customFormat="false" ht="15.75" hidden="false" customHeight="false" outlineLevel="0" collapsed="false">
      <c r="H331" s="9"/>
      <c r="I331" s="9"/>
      <c r="J331" s="8"/>
      <c r="K331" s="8"/>
      <c r="L331" s="9"/>
    </row>
    <row r="332" customFormat="false" ht="15.75" hidden="false" customHeight="false" outlineLevel="0" collapsed="false">
      <c r="H332" s="9"/>
      <c r="I332" s="9"/>
      <c r="J332" s="8"/>
      <c r="K332" s="8"/>
      <c r="L332" s="9"/>
    </row>
    <row r="333" customFormat="false" ht="15.75" hidden="false" customHeight="false" outlineLevel="0" collapsed="false">
      <c r="H333" s="9"/>
      <c r="I333" s="9"/>
      <c r="J333" s="8"/>
      <c r="K333" s="8"/>
      <c r="L333" s="9"/>
    </row>
    <row r="334" customFormat="false" ht="15.75" hidden="false" customHeight="false" outlineLevel="0" collapsed="false">
      <c r="H334" s="9"/>
      <c r="I334" s="9"/>
      <c r="J334" s="8"/>
      <c r="K334" s="8"/>
      <c r="L334" s="9"/>
    </row>
    <row r="335" customFormat="false" ht="15.75" hidden="false" customHeight="false" outlineLevel="0" collapsed="false">
      <c r="H335" s="9"/>
      <c r="I335" s="9"/>
      <c r="J335" s="8"/>
      <c r="K335" s="8"/>
      <c r="L335" s="9"/>
    </row>
    <row r="336" customFormat="false" ht="15.75" hidden="false" customHeight="false" outlineLevel="0" collapsed="false">
      <c r="H336" s="9"/>
      <c r="I336" s="9"/>
      <c r="J336" s="8"/>
      <c r="K336" s="8"/>
      <c r="L336" s="9"/>
    </row>
    <row r="337" customFormat="false" ht="15.75" hidden="false" customHeight="false" outlineLevel="0" collapsed="false">
      <c r="H337" s="9"/>
      <c r="I337" s="9"/>
      <c r="J337" s="8"/>
      <c r="K337" s="8"/>
      <c r="L337" s="9"/>
    </row>
    <row r="338" customFormat="false" ht="15.75" hidden="false" customHeight="false" outlineLevel="0" collapsed="false">
      <c r="H338" s="9"/>
      <c r="I338" s="9"/>
      <c r="J338" s="8"/>
      <c r="K338" s="8"/>
      <c r="L338" s="9"/>
    </row>
    <row r="339" customFormat="false" ht="15.75" hidden="false" customHeight="false" outlineLevel="0" collapsed="false">
      <c r="H339" s="9"/>
      <c r="I339" s="9"/>
      <c r="J339" s="8"/>
      <c r="K339" s="8"/>
      <c r="L339" s="9"/>
    </row>
    <row r="340" customFormat="false" ht="15.75" hidden="false" customHeight="false" outlineLevel="0" collapsed="false">
      <c r="H340" s="9"/>
      <c r="I340" s="9"/>
      <c r="J340" s="8"/>
      <c r="K340" s="8"/>
      <c r="L340" s="9"/>
    </row>
    <row r="341" customFormat="false" ht="15.75" hidden="false" customHeight="false" outlineLevel="0" collapsed="false">
      <c r="H341" s="9"/>
      <c r="I341" s="9"/>
      <c r="J341" s="8"/>
      <c r="K341" s="8"/>
      <c r="L341" s="9"/>
    </row>
    <row r="342" customFormat="false" ht="15.75" hidden="false" customHeight="false" outlineLevel="0" collapsed="false">
      <c r="H342" s="9"/>
      <c r="I342" s="9"/>
      <c r="J342" s="8"/>
      <c r="K342" s="8"/>
      <c r="L342" s="9"/>
    </row>
    <row r="343" customFormat="false" ht="15.75" hidden="false" customHeight="false" outlineLevel="0" collapsed="false">
      <c r="H343" s="9"/>
      <c r="I343" s="9"/>
      <c r="J343" s="8"/>
      <c r="K343" s="8"/>
      <c r="L343" s="9"/>
    </row>
    <row r="344" customFormat="false" ht="15.75" hidden="false" customHeight="false" outlineLevel="0" collapsed="false">
      <c r="H344" s="9"/>
      <c r="I344" s="9"/>
      <c r="J344" s="8"/>
      <c r="K344" s="8"/>
      <c r="L344" s="9"/>
    </row>
    <row r="345" customFormat="false" ht="15.75" hidden="false" customHeight="false" outlineLevel="0" collapsed="false">
      <c r="H345" s="9"/>
      <c r="I345" s="9"/>
      <c r="J345" s="8"/>
      <c r="K345" s="8"/>
      <c r="L345" s="9"/>
    </row>
    <row r="346" customFormat="false" ht="15.75" hidden="false" customHeight="false" outlineLevel="0" collapsed="false">
      <c r="H346" s="9"/>
      <c r="I346" s="9"/>
      <c r="J346" s="8"/>
      <c r="K346" s="8"/>
      <c r="L346" s="9"/>
    </row>
    <row r="347" customFormat="false" ht="15.75" hidden="false" customHeight="false" outlineLevel="0" collapsed="false">
      <c r="H347" s="9"/>
      <c r="I347" s="9"/>
      <c r="J347" s="8"/>
      <c r="K347" s="8"/>
      <c r="L347" s="9"/>
    </row>
    <row r="348" customFormat="false" ht="15.75" hidden="false" customHeight="false" outlineLevel="0" collapsed="false">
      <c r="H348" s="9"/>
      <c r="I348" s="9"/>
      <c r="J348" s="8"/>
      <c r="K348" s="8"/>
      <c r="L348" s="9"/>
    </row>
    <row r="349" customFormat="false" ht="15.75" hidden="false" customHeight="false" outlineLevel="0" collapsed="false">
      <c r="H349" s="9"/>
      <c r="I349" s="9"/>
      <c r="J349" s="8"/>
      <c r="K349" s="8"/>
      <c r="L349" s="9"/>
    </row>
    <row r="350" customFormat="false" ht="15.75" hidden="false" customHeight="false" outlineLevel="0" collapsed="false">
      <c r="H350" s="9"/>
      <c r="I350" s="9"/>
      <c r="J350" s="8"/>
      <c r="K350" s="8"/>
      <c r="L350" s="9"/>
    </row>
    <row r="351" customFormat="false" ht="15.75" hidden="false" customHeight="false" outlineLevel="0" collapsed="false">
      <c r="H351" s="9"/>
      <c r="I351" s="9"/>
      <c r="J351" s="8"/>
      <c r="K351" s="8"/>
      <c r="L351" s="9"/>
    </row>
    <row r="352" customFormat="false" ht="15.75" hidden="false" customHeight="false" outlineLevel="0" collapsed="false">
      <c r="H352" s="9"/>
      <c r="I352" s="9"/>
      <c r="J352" s="8"/>
      <c r="K352" s="8"/>
      <c r="L352" s="9"/>
    </row>
    <row r="353" customFormat="false" ht="15.75" hidden="false" customHeight="false" outlineLevel="0" collapsed="false">
      <c r="H353" s="9"/>
      <c r="I353" s="9"/>
      <c r="J353" s="8"/>
      <c r="K353" s="8"/>
      <c r="L353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2</v>
      </c>
      <c r="B1" s="11" t="s">
        <v>30</v>
      </c>
      <c r="C1" s="12" t="s">
        <v>31</v>
      </c>
      <c r="D1" s="12" t="s">
        <v>32</v>
      </c>
      <c r="E1" s="13" t="s">
        <v>33</v>
      </c>
    </row>
    <row r="2" customFormat="false" ht="15.75" hidden="false" customHeight="false" outlineLevel="0" collapsed="false">
      <c r="A2" s="14" t="s">
        <v>84</v>
      </c>
      <c r="B2" s="15" t="n">
        <v>1</v>
      </c>
      <c r="C2" s="16" t="n">
        <v>0.00354609929078014</v>
      </c>
      <c r="D2" s="17" t="n">
        <v>1251</v>
      </c>
      <c r="E2" s="18" t="n">
        <v>0.00257196252459401</v>
      </c>
      <c r="G2" s="1" t="str">
        <f aca="false">"|-"&amp;CHAR(13)&amp;"| [["&amp;A2&amp;"]]"&amp;CHAR(13)&amp;"| align="&amp;CHAR(34)&amp;"right"&amp;CHAR(34)&amp;" | "&amp;B2&amp;CHAR(13)&amp;"| align="&amp;CHAR(34)&amp;"right"&amp;CHAR(34)&amp;" | "&amp;ROUND(100*C2,2)&amp;"%"&amp;CHAR(13)&amp;"| align="&amp;CHAR(34)&amp;"right"&amp;CHAR(34)&amp;" | "&amp;TEXT(D2,"#,###")&amp;CHAR(13)&amp;"| align="&amp;CHAR(34)&amp;"right"&amp;CHAR(34)&amp;" | "&amp;ROUND(100*E2,2)&amp;"%"&amp;CHAR(13)</f>
        <v>|-| [[Wax]]| align="right" | 121| align="right" | 42.91%| align="right" | 244,782| align="right" | 50.33%</v>
      </c>
    </row>
    <row r="3" customFormat="false" ht="15.75" hidden="false" customHeight="false" outlineLevel="0" collapsed="false">
      <c r="A3" s="19" t="s">
        <v>75</v>
      </c>
      <c r="B3" s="20" t="n">
        <v>2</v>
      </c>
      <c r="C3" s="21" t="n">
        <v>0.00709219858156028</v>
      </c>
      <c r="D3" s="22" t="n">
        <v>1261</v>
      </c>
      <c r="E3" s="23" t="n">
        <v>0.00259252177738853</v>
      </c>
      <c r="G3" s="1" t="str">
        <f aca="false">"|-"&amp;CHAR(13)&amp;"| [["&amp;A3&amp;"]]"&amp;CHAR(13)&amp;"| align="&amp;CHAR(34)&amp;"right"&amp;CHAR(34)&amp;" | "&amp;B3&amp;CHAR(13)&amp;"| align="&amp;CHAR(34)&amp;"right"&amp;CHAR(34)&amp;" | "&amp;ROUND(100*C3,2)&amp;"%"&amp;CHAR(13)&amp;"| align="&amp;CHAR(34)&amp;"right"&amp;CHAR(34)&amp;" | "&amp;TEXT(D3,"#,###")&amp;CHAR(13)&amp;"| align="&amp;CHAR(34)&amp;"right"&amp;CHAR(34)&amp;" | "&amp;ROUND(100*E3,2)&amp;"%"&amp;CHAR(13)</f>
        <v>|-| [[Marasi]]| align="right" | 85| align="right" | 30.14%| align="right" | 133,618| align="right" | 27.47%</v>
      </c>
    </row>
    <row r="4" customFormat="false" ht="15.75" hidden="false" customHeight="false" outlineLevel="0" collapsed="false">
      <c r="A4" s="19" t="s">
        <v>74</v>
      </c>
      <c r="B4" s="20" t="n">
        <v>1</v>
      </c>
      <c r="C4" s="21" t="n">
        <v>0.00354609929078014</v>
      </c>
      <c r="D4" s="22" t="n">
        <v>1405</v>
      </c>
      <c r="E4" s="23" t="n">
        <v>0.00288857501762956</v>
      </c>
      <c r="G4" s="1" t="str">
        <f aca="false">"|-"&amp;CHAR(13)&amp;"| [["&amp;A4&amp;"]]"&amp;CHAR(13)&amp;"| align="&amp;CHAR(34)&amp;"right"&amp;CHAR(34)&amp;" | "&amp;B4&amp;CHAR(13)&amp;"| align="&amp;CHAR(34)&amp;"right"&amp;CHAR(34)&amp;" | "&amp;ROUND(100*C4,2)&amp;"%"&amp;CHAR(13)&amp;"| align="&amp;CHAR(34)&amp;"right"&amp;CHAR(34)&amp;" | "&amp;TEXT(D4,"#,###")&amp;CHAR(13)&amp;"| align="&amp;CHAR(34)&amp;"right"&amp;CHAR(34)&amp;" | "&amp;ROUND(100*E4,2)&amp;"%"&amp;CHAR(13)</f>
        <v>|-| [[Wayne]]| align="right" | 45| align="right" | 15.96%| align="right" | 73,769| align="right" | 15.17%</v>
      </c>
    </row>
    <row r="5" customFormat="false" ht="15.75" hidden="false" customHeight="false" outlineLevel="0" collapsed="false">
      <c r="A5" s="19" t="s">
        <v>76</v>
      </c>
      <c r="B5" s="20" t="n">
        <v>1</v>
      </c>
      <c r="C5" s="21" t="n">
        <v>0.00354609929078014</v>
      </c>
      <c r="D5" s="22" t="n">
        <v>657</v>
      </c>
      <c r="E5" s="23" t="n">
        <v>0.00135074290859973</v>
      </c>
      <c r="G5" s="1" t="str">
        <f aca="false">"|-"&amp;CHAR(13)&amp;"| [["&amp;A5&amp;"]]"&amp;CHAR(13)&amp;"| align="&amp;CHAR(34)&amp;"right"&amp;CHAR(34)&amp;" | "&amp;B5&amp;CHAR(13)&amp;"| align="&amp;CHAR(34)&amp;"right"&amp;CHAR(34)&amp;" | "&amp;ROUND(100*C5,2)&amp;"%"&amp;CHAR(13)&amp;"| align="&amp;CHAR(34)&amp;"right"&amp;CHAR(34)&amp;" | "&amp;TEXT(D5,"#,###")&amp;CHAR(13)&amp;"| align="&amp;CHAR(34)&amp;"right"&amp;CHAR(34)&amp;" | "&amp;ROUND(100*E5,2)&amp;"%"&amp;CHAR(13)</f>
        <v>|-| [[Steris]]| align="right" | 12| align="right" | 4.26%| align="right" | 14,734| align="right" | 3.03%</v>
      </c>
    </row>
    <row r="6" customFormat="false" ht="15.75" hidden="false" customHeight="false" outlineLevel="0" collapsed="false">
      <c r="A6" s="19" t="s">
        <v>17</v>
      </c>
      <c r="B6" s="20" t="n">
        <v>1</v>
      </c>
      <c r="C6" s="21" t="n">
        <v>0.00354609929078014</v>
      </c>
      <c r="D6" s="22" t="n">
        <v>1452</v>
      </c>
      <c r="E6" s="23" t="n">
        <v>0.00298520350576379</v>
      </c>
      <c r="G6" s="1" t="str">
        <f aca="false">"|-"&amp;CHAR(13)&amp;"| [["&amp;A6&amp;"]]"&amp;CHAR(13)&amp;"| align="&amp;CHAR(34)&amp;"right"&amp;CHAR(34)&amp;" | "&amp;B6&amp;CHAR(13)&amp;"| align="&amp;CHAR(34)&amp;"right"&amp;CHAR(34)&amp;" | "&amp;ROUND(100*C6,2)&amp;"%"&amp;CHAR(13)&amp;"| align="&amp;CHAR(34)&amp;"right"&amp;CHAR(34)&amp;" | "&amp;TEXT(D6,"#,###")&amp;CHAR(13)&amp;"| align="&amp;CHAR(34)&amp;"right"&amp;CHAR(34)&amp;" | "&amp;ROUND(100*E6,2)&amp;"%"&amp;CHAR(13)</f>
        <v>|-| [[Miles]]| align="right" | 3| align="right" | 1.06%| align="right" | 6,894| align="right" | 1.42%</v>
      </c>
    </row>
    <row r="7" customFormat="false" ht="15.75" hidden="false" customHeight="false" outlineLevel="0" collapsed="false">
      <c r="A7" s="19" t="s">
        <v>67</v>
      </c>
      <c r="B7" s="20" t="n">
        <v>85</v>
      </c>
      <c r="C7" s="21" t="n">
        <v>0.301418439716312</v>
      </c>
      <c r="D7" s="22" t="n">
        <v>133618</v>
      </c>
      <c r="E7" s="23" t="n">
        <v>0.27470862398977</v>
      </c>
      <c r="G7" s="1" t="str">
        <f aca="false">"|-"&amp;CHAR(13)&amp;"| [["&amp;A7&amp;"]]"&amp;CHAR(13)&amp;"| align="&amp;CHAR(34)&amp;"right"&amp;CHAR(34)&amp;" | "&amp;B7&amp;CHAR(13)&amp;"| align="&amp;CHAR(34)&amp;"right"&amp;CHAR(34)&amp;" | "&amp;ROUND(100*C7,2)&amp;"%"&amp;CHAR(13)&amp;"| align="&amp;CHAR(34)&amp;"right"&amp;CHAR(34)&amp;" | "&amp;TEXT(D7,"#,###")&amp;CHAR(13)&amp;"| align="&amp;CHAR(34)&amp;"right"&amp;CHAR(34)&amp;" | "&amp;ROUND(100*E7,2)&amp;"%"&amp;CHAR(13)</f>
        <v>|-| [[Winsting]]| align="right" | 1| align="right" | 0.35%| align="right" | 1,858| align="right" | 0.38%</v>
      </c>
    </row>
    <row r="8" customFormat="false" ht="15.75" hidden="false" customHeight="false" outlineLevel="0" collapsed="false">
      <c r="A8" s="19" t="s">
        <v>78</v>
      </c>
      <c r="B8" s="20" t="n">
        <v>2</v>
      </c>
      <c r="C8" s="21" t="n">
        <v>0.00709219858156028</v>
      </c>
      <c r="D8" s="22" t="n">
        <v>622</v>
      </c>
      <c r="E8" s="23" t="n">
        <v>0.00127878552381892</v>
      </c>
      <c r="G8" s="1" t="str">
        <f aca="false">"|-"&amp;CHAR(13)&amp;"| [["&amp;A8&amp;"]]"&amp;CHAR(13)&amp;"| align="&amp;CHAR(34)&amp;"right"&amp;CHAR(34)&amp;" | "&amp;B8&amp;CHAR(13)&amp;"| align="&amp;CHAR(34)&amp;"right"&amp;CHAR(34)&amp;" | "&amp;ROUND(100*C8,2)&amp;"%"&amp;CHAR(13)&amp;"| align="&amp;CHAR(34)&amp;"right"&amp;CHAR(34)&amp;" | "&amp;TEXT(D8,"#,###")&amp;CHAR(13)&amp;"| align="&amp;CHAR(34)&amp;"right"&amp;CHAR(34)&amp;" | "&amp;ROUND(100*E8,2)&amp;"%"&amp;CHAR(13)</f>
        <v>|-| [[Kelsier]]| align="right" | 1| align="right" | 0.35%| align="right" | 1,452| align="right" | 0.3%</v>
      </c>
    </row>
    <row r="9" customFormat="false" ht="15.75" hidden="false" customHeight="false" outlineLevel="0" collapsed="false">
      <c r="A9" s="19" t="s">
        <v>72</v>
      </c>
      <c r="B9" s="20" t="n">
        <v>1</v>
      </c>
      <c r="C9" s="21" t="n">
        <v>0.00354609929078014</v>
      </c>
      <c r="D9" s="22" t="n">
        <v>663</v>
      </c>
      <c r="E9" s="23" t="n">
        <v>0.00136307846027644</v>
      </c>
      <c r="G9" s="1" t="str">
        <f aca="false">"|-"&amp;CHAR(13)&amp;"| [["&amp;A9&amp;"]]"&amp;CHAR(13)&amp;"| align="&amp;CHAR(34)&amp;"right"&amp;CHAR(34)&amp;" | "&amp;B9&amp;CHAR(13)&amp;"| align="&amp;CHAR(34)&amp;"right"&amp;CHAR(34)&amp;" | "&amp;ROUND(100*C9,2)&amp;"%"&amp;CHAR(13)&amp;"| align="&amp;CHAR(34)&amp;"right"&amp;CHAR(34)&amp;" | "&amp;TEXT(D9,"#,###")&amp;CHAR(13)&amp;"| align="&amp;CHAR(34)&amp;"right"&amp;CHAR(34)&amp;" | "&amp;ROUND(100*E9,2)&amp;"%"&amp;CHAR(13)</f>
        <v>|-| [[Irich]]| align="right" | 1| align="right" | 0.35%| align="right" | 1,405| align="right" | 0.29%</v>
      </c>
    </row>
    <row r="10" customFormat="false" ht="15.75" hidden="false" customHeight="false" outlineLevel="0" collapsed="false">
      <c r="A10" s="19" t="s">
        <v>69</v>
      </c>
      <c r="B10" s="20" t="n">
        <v>3</v>
      </c>
      <c r="C10" s="21" t="n">
        <v>0.0106382978723404</v>
      </c>
      <c r="D10" s="22" t="n">
        <v>6894</v>
      </c>
      <c r="E10" s="23" t="n">
        <v>0.0141735488765396</v>
      </c>
      <c r="G10" s="1" t="str">
        <f aca="false">"|-"&amp;CHAR(13)&amp;"| [["&amp;A10&amp;"]]"&amp;CHAR(13)&amp;"| align="&amp;CHAR(34)&amp;"right"&amp;CHAR(34)&amp;" | "&amp;B10&amp;CHAR(13)&amp;"| align="&amp;CHAR(34)&amp;"right"&amp;CHAR(34)&amp;" | "&amp;ROUND(100*C10,2)&amp;"%"&amp;CHAR(13)&amp;"| align="&amp;CHAR(34)&amp;"right"&amp;CHAR(34)&amp;" | "&amp;TEXT(D10,"#,###")&amp;CHAR(13)&amp;"| align="&amp;CHAR(34)&amp;"right"&amp;CHAR(34)&amp;" | "&amp;ROUND(100*E10,2)&amp;"%"&amp;CHAR(13)</f>
        <v>|-| [[Edwarn]]| align="right" | 2| align="right" | 0.71%| align="right" | 1,261| align="right" | 0.26%</v>
      </c>
    </row>
    <row r="11" customFormat="false" ht="15.75" hidden="false" customHeight="false" outlineLevel="0" collapsed="false">
      <c r="A11" s="19" t="s">
        <v>81</v>
      </c>
      <c r="B11" s="20" t="n">
        <v>1</v>
      </c>
      <c r="C11" s="21" t="n">
        <v>0.00354609929078014</v>
      </c>
      <c r="D11" s="22" t="n">
        <v>402</v>
      </c>
      <c r="E11" s="23" t="n">
        <v>0.000826481962339561</v>
      </c>
      <c r="G11" s="1" t="str">
        <f aca="false">"|-"&amp;CHAR(13)&amp;"| [["&amp;A11&amp;"]]"&amp;CHAR(13)&amp;"| align="&amp;CHAR(34)&amp;"right"&amp;CHAR(34)&amp;" | "&amp;B11&amp;CHAR(13)&amp;"| align="&amp;CHAR(34)&amp;"right"&amp;CHAR(34)&amp;" | "&amp;ROUND(100*C11,2)&amp;"%"&amp;CHAR(13)&amp;"| align="&amp;CHAR(34)&amp;"right"&amp;CHAR(34)&amp;" | "&amp;TEXT(D11,"#,###")&amp;CHAR(13)&amp;"| align="&amp;CHAR(34)&amp;"right"&amp;CHAR(34)&amp;" | "&amp;ROUND(100*E11,2)&amp;"%"&amp;CHAR(13)</f>
        <v>|-| [[Allriandre]]| align="right" | 1| align="right" | 0.35%| align="right" | 1,251| align="right" | 0.26%</v>
      </c>
    </row>
    <row r="12" customFormat="false" ht="15.75" hidden="false" customHeight="false" outlineLevel="0" collapsed="false">
      <c r="A12" s="19" t="s">
        <v>87</v>
      </c>
      <c r="B12" s="20" t="n">
        <v>1</v>
      </c>
      <c r="C12" s="21" t="n">
        <v>0.00354609929078014</v>
      </c>
      <c r="D12" s="22" t="n">
        <v>708</v>
      </c>
      <c r="E12" s="23" t="n">
        <v>0.00145559509785176</v>
      </c>
      <c r="G12" s="1" t="str">
        <f aca="false">"|-"&amp;CHAR(13)&amp;"| [["&amp;A12&amp;"]]"&amp;CHAR(13)&amp;"| align="&amp;CHAR(34)&amp;"right"&amp;CHAR(34)&amp;" | "&amp;B12&amp;CHAR(13)&amp;"| align="&amp;CHAR(34)&amp;"right"&amp;CHAR(34)&amp;" | "&amp;ROUND(100*C12,2)&amp;"%"&amp;CHAR(13)&amp;"| align="&amp;CHAR(34)&amp;"right"&amp;CHAR(34)&amp;" | "&amp;TEXT(D12,"#,###")&amp;CHAR(13)&amp;"| align="&amp;CHAR(34)&amp;"right"&amp;CHAR(34)&amp;" | "&amp;ROUND(100*E12,2)&amp;"%"&amp;CHAR(13)</f>
        <v>|-| [[Wellid]]| align="right" | 1| align="right" | 0.35%| align="right" | 964| align="right" | 0.2%</v>
      </c>
    </row>
    <row r="13" customFormat="false" ht="15.75" hidden="false" customHeight="false" outlineLevel="0" collapsed="false">
      <c r="A13" s="19" t="s">
        <v>71</v>
      </c>
      <c r="B13" s="20" t="n">
        <v>12</v>
      </c>
      <c r="C13" s="21" t="n">
        <v>0.0425531914893617</v>
      </c>
      <c r="D13" s="22" t="n">
        <v>14734</v>
      </c>
      <c r="E13" s="23" t="n">
        <v>0.0302920030674405</v>
      </c>
      <c r="G13" s="1" t="str">
        <f aca="false">"|-"&amp;CHAR(13)&amp;"| [["&amp;A13&amp;"]]"&amp;CHAR(13)&amp;"| align="&amp;CHAR(34)&amp;"right"&amp;CHAR(34)&amp;" | "&amp;B13&amp;CHAR(13)&amp;"| align="&amp;CHAR(34)&amp;"right"&amp;CHAR(34)&amp;" | "&amp;ROUND(100*C13,2)&amp;"%"&amp;CHAR(13)&amp;"| align="&amp;CHAR(34)&amp;"right"&amp;CHAR(34)&amp;" | "&amp;TEXT(D13,"#,###")&amp;CHAR(13)&amp;"| align="&amp;CHAR(34)&amp;"right"&amp;CHAR(34)&amp;" | "&amp;ROUND(100*E13,2)&amp;"%"&amp;CHAR(13)</f>
        <v>|-| [[Templeton]]| align="right" | 1| align="right" | 0.35%| align="right" | 826| align="right" | 0.17%</v>
      </c>
    </row>
    <row r="14" customFormat="false" ht="15.75" hidden="false" customHeight="false" outlineLevel="0" collapsed="false">
      <c r="A14" s="19" t="s">
        <v>77</v>
      </c>
      <c r="B14" s="20" t="n">
        <v>2</v>
      </c>
      <c r="C14" s="21" t="n">
        <v>0.00709219858156028</v>
      </c>
      <c r="D14" s="22" t="n">
        <v>533</v>
      </c>
      <c r="E14" s="23" t="n">
        <v>0.00109580817394773</v>
      </c>
      <c r="G14" s="1" t="str">
        <f aca="false">"|-"&amp;CHAR(13)&amp;"| [["&amp;A14&amp;"]]"&amp;CHAR(13)&amp;"| align="&amp;CHAR(34)&amp;"right"&amp;CHAR(34)&amp;" | "&amp;B14&amp;CHAR(13)&amp;"| align="&amp;CHAR(34)&amp;"right"&amp;CHAR(34)&amp;" | "&amp;ROUND(100*C14,2)&amp;"%"&amp;CHAR(13)&amp;"| align="&amp;CHAR(34)&amp;"right"&amp;CHAR(34)&amp;" | "&amp;TEXT(D14,"#,###")&amp;CHAR(13)&amp;"| align="&amp;CHAR(34)&amp;"right"&amp;CHAR(34)&amp;" | "&amp;ROUND(100*E14,2)&amp;"%"&amp;CHAR(13)</f>
        <v>|-| [[Ranette]]| align="right" | 1| align="right" | 0.35%| align="right" | 708| align="right" | 0.15%</v>
      </c>
    </row>
    <row r="15" customFormat="false" ht="15.75" hidden="false" customHeight="false" outlineLevel="0" collapsed="false">
      <c r="A15" s="19" t="s">
        <v>73</v>
      </c>
      <c r="B15" s="20" t="n">
        <v>1</v>
      </c>
      <c r="C15" s="21" t="n">
        <v>0.00354609929078014</v>
      </c>
      <c r="D15" s="22" t="n">
        <v>826</v>
      </c>
      <c r="E15" s="23" t="n">
        <v>0.00169819428082706</v>
      </c>
      <c r="G15" s="1" t="str">
        <f aca="false">"|-"&amp;CHAR(13)&amp;"| [["&amp;A15&amp;"]]"&amp;CHAR(13)&amp;"| align="&amp;CHAR(34)&amp;"right"&amp;CHAR(34)&amp;" | "&amp;B15&amp;CHAR(13)&amp;"| align="&amp;CHAR(34)&amp;"right"&amp;CHAR(34)&amp;" | "&amp;ROUND(100*C15,2)&amp;"%"&amp;CHAR(13)&amp;"| align="&amp;CHAR(34)&amp;"right"&amp;CHAR(34)&amp;" | "&amp;TEXT(D15,"#,###")&amp;CHAR(13)&amp;"| align="&amp;CHAR(34)&amp;"right"&amp;CHAR(34)&amp;" | "&amp;ROUND(100*E15,2)&amp;"%"&amp;CHAR(13)</f>
        <v>|-| [[Migs]]| align="right" | 1| align="right" | 0.35%| align="right" | 663| align="right" | 0.14%</v>
      </c>
    </row>
    <row r="16" customFormat="false" ht="15.75" hidden="false" customHeight="false" outlineLevel="0" collapsed="false">
      <c r="A16" s="19" t="s">
        <v>66</v>
      </c>
      <c r="B16" s="20" t="n">
        <v>121</v>
      </c>
      <c r="C16" s="21" t="n">
        <v>0.429078014184398</v>
      </c>
      <c r="D16" s="22" t="n">
        <v>244782</v>
      </c>
      <c r="E16" s="23" t="n">
        <v>0.503253501754732</v>
      </c>
      <c r="G16" s="1" t="str">
        <f aca="false">"|-"&amp;CHAR(13)&amp;"| [["&amp;A16&amp;"]]"&amp;CHAR(13)&amp;"| align="&amp;CHAR(34)&amp;"right"&amp;CHAR(34)&amp;" | "&amp;B16&amp;CHAR(13)&amp;"| align="&amp;CHAR(34)&amp;"right"&amp;CHAR(34)&amp;" | "&amp;ROUND(100*C16,2)&amp;"%"&amp;CHAR(13)&amp;"| align="&amp;CHAR(34)&amp;"right"&amp;CHAR(34)&amp;" | "&amp;TEXT(D16,"#,###")&amp;CHAR(13)&amp;"| align="&amp;CHAR(34)&amp;"right"&amp;CHAR(34)&amp;" | "&amp;ROUND(100*E16,2)&amp;"%"&amp;CHAR(13)</f>
        <v>|-| [[Jordis]]| align="right" | 1| align="right" | 0.35%| align="right" | 657| align="right" | 0.14%</v>
      </c>
    </row>
    <row r="17" customFormat="false" ht="15.75" hidden="false" customHeight="false" outlineLevel="0" collapsed="false">
      <c r="A17" s="19" t="s">
        <v>68</v>
      </c>
      <c r="B17" s="20" t="n">
        <v>45</v>
      </c>
      <c r="C17" s="21" t="n">
        <v>0.159574468085106</v>
      </c>
      <c r="D17" s="22" t="n">
        <v>73769</v>
      </c>
      <c r="E17" s="23" t="n">
        <v>0.151663551939868</v>
      </c>
      <c r="G17" s="1" t="str">
        <f aca="false">"|-"&amp;CHAR(13)&amp;"| [["&amp;A17&amp;"]]"&amp;CHAR(13)&amp;"| align="&amp;CHAR(34)&amp;"right"&amp;CHAR(34)&amp;" | "&amp;B17&amp;CHAR(13)&amp;"| align="&amp;CHAR(34)&amp;"right"&amp;CHAR(34)&amp;" | "&amp;ROUND(100*C17,2)&amp;"%"&amp;CHAR(13)&amp;"| align="&amp;CHAR(34)&amp;"right"&amp;CHAR(34)&amp;" | "&amp;TEXT(D17,"#,###")&amp;CHAR(13)&amp;"| align="&amp;CHAR(34)&amp;"right"&amp;CHAR(34)&amp;" | "&amp;ROUND(100*E17,2)&amp;"%"&amp;CHAR(13)</f>
        <v>|-| [[MeLaan]]| align="right" | 2| align="right" | 0.71%| align="right" | 622| align="right" | 0.13%</v>
      </c>
    </row>
    <row r="18" customFormat="false" ht="15.75" hidden="false" customHeight="false" outlineLevel="0" collapsed="false">
      <c r="A18" s="19" t="s">
        <v>79</v>
      </c>
      <c r="B18" s="20" t="n">
        <v>1</v>
      </c>
      <c r="C18" s="21" t="n">
        <v>0.00354609929078014</v>
      </c>
      <c r="D18" s="22" t="n">
        <v>964</v>
      </c>
      <c r="E18" s="23" t="n">
        <v>0.00198191196939138</v>
      </c>
      <c r="G18" s="1" t="str">
        <f aca="false">"|-"&amp;CHAR(13)&amp;"| [["&amp;A18&amp;"]]"&amp;CHAR(13)&amp;"| align="&amp;CHAR(34)&amp;"right"&amp;CHAR(34)&amp;" | "&amp;B18&amp;CHAR(13)&amp;"| align="&amp;CHAR(34)&amp;"right"&amp;CHAR(34)&amp;" | "&amp;ROUND(100*C18,2)&amp;"%"&amp;CHAR(13)&amp;"| align="&amp;CHAR(34)&amp;"right"&amp;CHAR(34)&amp;" | "&amp;TEXT(D18,"#,###")&amp;CHAR(13)&amp;"| align="&amp;CHAR(34)&amp;"right"&amp;CHAR(34)&amp;" | "&amp;ROUND(100*E18,2)&amp;"%"&amp;CHAR(13)</f>
        <v>|-| [[Telsin]]| align="right" | 2| align="right" | 0.71%| align="right" | 533| align="right" | 0.11%</v>
      </c>
    </row>
    <row r="19" customFormat="false" ht="15.75" hidden="false" customHeight="false" outlineLevel="0" collapsed="false">
      <c r="A19" s="19" t="s">
        <v>70</v>
      </c>
      <c r="B19" s="20" t="n">
        <v>1</v>
      </c>
      <c r="C19" s="21" t="n">
        <v>0.00354609929078014</v>
      </c>
      <c r="D19" s="22" t="n">
        <v>1858</v>
      </c>
      <c r="E19" s="23" t="n">
        <v>0.00381990916922115</v>
      </c>
      <c r="G19" s="1" t="str">
        <f aca="false">"|-"&amp;CHAR(13)&amp;"| [["&amp;A19&amp;"]]"&amp;CHAR(13)&amp;"| align="&amp;CHAR(34)&amp;"right"&amp;CHAR(34)&amp;" | "&amp;B19&amp;CHAR(13)&amp;"| align="&amp;CHAR(34)&amp;"right"&amp;CHAR(34)&amp;" | "&amp;ROUND(100*C19,2)&amp;"%"&amp;CHAR(13)&amp;"| align="&amp;CHAR(34)&amp;"right"&amp;CHAR(34)&amp;" | "&amp;TEXT(D19,"#,###")&amp;CHAR(13)&amp;"| align="&amp;CHAR(34)&amp;"right"&amp;CHAR(34)&amp;" | "&amp;ROUND(100*E19,2)&amp;"%"&amp;CHAR(13)</f>
        <v>|-| [[Prasanva]]| align="right" | 1| align="right" | 0.35%| align="right" | 402| align="right" | 0.08%</v>
      </c>
    </row>
    <row r="20" customFormat="false" ht="15.75" hidden="false" customHeight="false" outlineLevel="0" collapsed="false">
      <c r="A20" s="19" t="s">
        <v>64</v>
      </c>
      <c r="B20" s="33"/>
      <c r="C20" s="34"/>
      <c r="D20" s="34"/>
      <c r="E20" s="35"/>
    </row>
    <row r="21" customFormat="false" ht="15.75" hidden="false" customHeight="false" outlineLevel="0" collapsed="false">
      <c r="A21" s="28" t="s">
        <v>34</v>
      </c>
      <c r="B21" s="29" t="n">
        <v>282</v>
      </c>
      <c r="C21" s="30" t="n">
        <v>0.999999999999993</v>
      </c>
      <c r="D21" s="31" t="n">
        <v>486399</v>
      </c>
      <c r="E21" s="3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2</v>
      </c>
      <c r="B1" s="11" t="s">
        <v>30</v>
      </c>
      <c r="C1" s="12" t="s">
        <v>31</v>
      </c>
      <c r="D1" s="12" t="s">
        <v>32</v>
      </c>
      <c r="E1" s="13" t="s">
        <v>33</v>
      </c>
    </row>
    <row r="2" customFormat="false" ht="15.75" hidden="false" customHeight="false" outlineLevel="0" collapsed="false">
      <c r="A2" s="14" t="s">
        <v>17</v>
      </c>
      <c r="B2" s="15" t="n">
        <v>25</v>
      </c>
      <c r="C2" s="16" t="n">
        <v>0.961538461536925</v>
      </c>
      <c r="D2" s="17" t="n">
        <v>44278</v>
      </c>
      <c r="E2" s="18" t="n">
        <v>0.98437117894222</v>
      </c>
      <c r="G2" s="1" t="str">
        <f aca="false">"|-"&amp;CHAR(13)&amp;"| [["&amp;A2&amp;"]]"&amp;CHAR(13)&amp;"| align="&amp;CHAR(34)&amp;"right"&amp;CHAR(34)&amp;" | "&amp;B2&amp;CHAR(13)&amp;"| align="&amp;CHAR(34)&amp;"right"&amp;CHAR(34)&amp;" | "&amp;ROUND(100*C2,2)&amp;"%"&amp;CHAR(13)&amp;"| align="&amp;CHAR(34)&amp;"right"&amp;CHAR(34)&amp;" | "&amp;TEXT(D2,"#,###")&amp;CHAR(13)&amp;"| align="&amp;CHAR(34)&amp;"right"&amp;CHAR(34)&amp;" | "&amp;ROUND(100*E2,2)&amp;"%"&amp;CHAR(13)&amp;CHAR(13)</f>
        <v>|-| [[Kelsier]]| align="right" | 25| align="right" | 96.15%| align="right" | 44,278| align="right" | 98.44%</v>
      </c>
    </row>
    <row r="3" customFormat="false" ht="15.75" hidden="false" customHeight="false" outlineLevel="0" collapsed="false">
      <c r="A3" s="19" t="s">
        <v>58</v>
      </c>
      <c r="B3" s="20" t="n">
        <v>1</v>
      </c>
      <c r="C3" s="21" t="n">
        <v>0.0384615384615385</v>
      </c>
      <c r="D3" s="22" t="n">
        <v>703</v>
      </c>
      <c r="E3" s="23" t="n">
        <v>0.01562882105778</v>
      </c>
      <c r="G3" s="1" t="str">
        <f aca="false">"|-"&amp;CHAR(13)&amp;"| [["&amp;A3&amp;"]]"&amp;CHAR(13)&amp;"| align="&amp;CHAR(34)&amp;"right"&amp;CHAR(34)&amp;" | "&amp;B3&amp;CHAR(13)&amp;"| align="&amp;CHAR(34)&amp;"right"&amp;CHAR(34)&amp;" | "&amp;ROUND(100*C3,2)&amp;"%"&amp;CHAR(13)&amp;"| align="&amp;CHAR(34)&amp;"right"&amp;CHAR(34)&amp;" | "&amp;TEXT(D3,"#,###")&amp;CHAR(13)&amp;"| align="&amp;CHAR(34)&amp;"right"&amp;CHAR(34)&amp;" | "&amp;ROUND(100*E3,2)&amp;"%"&amp;CHAR(13)&amp;CHAR(13)</f>
        <v>|-| [[Spook]]| align="right" | 1| align="right" | 3.85%| align="right" | 703| align="right" | 1.56%</v>
      </c>
    </row>
    <row r="4" customFormat="false" ht="15.75" hidden="false" customHeight="false" outlineLevel="0" collapsed="false">
      <c r="A4" s="19" t="s">
        <v>64</v>
      </c>
      <c r="B4" s="33"/>
      <c r="C4" s="34"/>
      <c r="D4" s="34"/>
      <c r="E4" s="35"/>
    </row>
    <row r="5" customFormat="false" ht="15.75" hidden="false" customHeight="false" outlineLevel="0" collapsed="false">
      <c r="A5" s="28" t="s">
        <v>34</v>
      </c>
      <c r="B5" s="29" t="n">
        <v>26</v>
      </c>
      <c r="C5" s="30" t="n">
        <v>0.999999999998463</v>
      </c>
      <c r="D5" s="31" t="n">
        <v>44981</v>
      </c>
      <c r="E5" s="3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2</v>
      </c>
      <c r="B1" s="11" t="s">
        <v>30</v>
      </c>
      <c r="C1" s="12" t="s">
        <v>31</v>
      </c>
      <c r="D1" s="12" t="s">
        <v>32</v>
      </c>
      <c r="E1" s="13" t="s">
        <v>33</v>
      </c>
    </row>
    <row r="2" customFormat="false" ht="15.75" hidden="false" customHeight="false" outlineLevel="0" collapsed="false">
      <c r="A2" s="14" t="s">
        <v>27</v>
      </c>
      <c r="B2" s="15" t="n">
        <v>1</v>
      </c>
      <c r="C2" s="16" t="n">
        <v>0.0131578947368421</v>
      </c>
      <c r="D2" s="17" t="n">
        <v>1102</v>
      </c>
      <c r="E2" s="18" t="n">
        <v>0.00524504647720404</v>
      </c>
      <c r="G2" s="1" t="str">
        <f aca="false">"|-"&amp;CHAR(13)&amp;"| [["&amp;A2&amp;"]]"&amp;CHAR(13)&amp;"| align="&amp;CHAR(34)&amp;"right"&amp;CHAR(34)&amp;" | "&amp;B2&amp;CHAR(13)&amp;"| align="&amp;CHAR(34)&amp;"right"&amp;CHAR(34)&amp;" | "&amp;ROUND(100*C2,2)&amp;"%"&amp;CHAR(13)&amp;"| align="&amp;CHAR(34)&amp;"right"&amp;CHAR(34)&amp;" | "&amp;TEXT(D2,"#,###")&amp;CHAR(13)&amp;"| align="&amp;CHAR(34)&amp;"right"&amp;CHAR(34)&amp;" | "&amp;ROUND(100*E2,2)&amp;"%"&amp;CHAR(13)&amp;CHAR(13)</f>
        <v>|-| [[Vin]]| align="right" | 44| align="right" | 57.89%| align="right" | 156,053| align="right" | 74.27%</v>
      </c>
    </row>
    <row r="3" customFormat="false" ht="15.75" hidden="false" customHeight="false" outlineLevel="0" collapsed="false">
      <c r="A3" s="19" t="s">
        <v>24</v>
      </c>
      <c r="B3" s="20" t="n">
        <v>3</v>
      </c>
      <c r="C3" s="21" t="n">
        <v>0.0394736842105263</v>
      </c>
      <c r="D3" s="22" t="n">
        <v>6363</v>
      </c>
      <c r="E3" s="23" t="n">
        <v>0.030285145857032</v>
      </c>
      <c r="G3" s="1" t="str">
        <f aca="false">"|-"&amp;CHAR(13)&amp;"| [["&amp;A3&amp;"]]"&amp;CHAR(13)&amp;"| align="&amp;CHAR(34)&amp;"right"&amp;CHAR(34)&amp;" | "&amp;B3&amp;CHAR(13)&amp;"| align="&amp;CHAR(34)&amp;"right"&amp;CHAR(34)&amp;" | "&amp;ROUND(100*C3,2)&amp;"%"&amp;CHAR(13)&amp;"| align="&amp;CHAR(34)&amp;"right"&amp;CHAR(34)&amp;" | "&amp;TEXT(D3,"#,###")&amp;CHAR(13)&amp;"| align="&amp;CHAR(34)&amp;"right"&amp;CHAR(34)&amp;" | "&amp;ROUND(100*E3,2)&amp;"%"&amp;CHAR(13)&amp;CHAR(13)</f>
        <v>|-| [[Kelsier]]| align="right" | 24| align="right" | 31.58%| align="right" | 42,761| align="right" | 20.35%</v>
      </c>
    </row>
    <row r="4" customFormat="false" ht="15.75" hidden="false" customHeight="false" outlineLevel="0" collapsed="false">
      <c r="A4" s="19" t="s">
        <v>28</v>
      </c>
      <c r="B4" s="20" t="n">
        <v>1</v>
      </c>
      <c r="C4" s="21" t="n">
        <v>0.0131578947368421</v>
      </c>
      <c r="D4" s="22" t="n">
        <v>584</v>
      </c>
      <c r="E4" s="23" t="n">
        <v>0.00277958905869978</v>
      </c>
      <c r="G4" s="1" t="str">
        <f aca="false">"|-"&amp;CHAR(13)&amp;"| [["&amp;A4&amp;"]]"&amp;CHAR(13)&amp;"| align="&amp;CHAR(34)&amp;"right"&amp;CHAR(34)&amp;" | "&amp;B4&amp;CHAR(13)&amp;"| align="&amp;CHAR(34)&amp;"right"&amp;CHAR(34)&amp;" | "&amp;ROUND(100*C4,2)&amp;"%"&amp;CHAR(13)&amp;"| align="&amp;CHAR(34)&amp;"right"&amp;CHAR(34)&amp;" | "&amp;TEXT(D4,"#,###")&amp;CHAR(13)&amp;"| align="&amp;CHAR(34)&amp;"right"&amp;CHAR(34)&amp;" | "&amp;ROUND(100*E4,2)&amp;"%"&amp;CHAR(13)&amp;CHAR(13)</f>
        <v>|-| [[Elend]]| align="right" | 3| align="right" | 3.95%| align="right" | 6,363| align="right" | 3.03%</v>
      </c>
    </row>
    <row r="5" customFormat="false" ht="15.75" hidden="false" customHeight="false" outlineLevel="0" collapsed="false">
      <c r="A5" s="19" t="s">
        <v>17</v>
      </c>
      <c r="B5" s="20" t="n">
        <v>24</v>
      </c>
      <c r="C5" s="21" t="n">
        <v>0.31578947368421</v>
      </c>
      <c r="D5" s="22" t="n">
        <v>42761</v>
      </c>
      <c r="E5" s="23" t="n">
        <v>0.203523985854557</v>
      </c>
      <c r="G5" s="1" t="str">
        <f aca="false">"|-"&amp;CHAR(13)&amp;"| [["&amp;A5&amp;"]]"&amp;CHAR(13)&amp;"| align="&amp;CHAR(34)&amp;"right"&amp;CHAR(34)&amp;" | "&amp;B5&amp;CHAR(13)&amp;"| align="&amp;CHAR(34)&amp;"right"&amp;CHAR(34)&amp;" | "&amp;ROUND(100*C5,2)&amp;"%"&amp;CHAR(13)&amp;"| align="&amp;CHAR(34)&amp;"right"&amp;CHAR(34)&amp;" | "&amp;TEXT(D5,"#,###")&amp;CHAR(13)&amp;"| align="&amp;CHAR(34)&amp;"right"&amp;CHAR(34)&amp;" | "&amp;ROUND(100*E5,2)&amp;"%"&amp;CHAR(13)&amp;CHAR(13)</f>
        <v>|-| [[Tresting]]| align="right" | 1| align="right" | 1.32%| align="right" | 1,327| align="right" | 0.63%</v>
      </c>
    </row>
    <row r="6" customFormat="false" ht="15.75" hidden="false" customHeight="false" outlineLevel="0" collapsed="false">
      <c r="A6" s="19" t="s">
        <v>18</v>
      </c>
      <c r="B6" s="20" t="n">
        <v>1</v>
      </c>
      <c r="C6" s="21" t="n">
        <v>0.0131578947368421</v>
      </c>
      <c r="D6" s="22" t="n">
        <v>1037</v>
      </c>
      <c r="E6" s="23" t="n">
        <v>0.00493567440731451</v>
      </c>
      <c r="G6" s="1" t="str">
        <f aca="false">"|-"&amp;CHAR(13)&amp;"| [["&amp;A6&amp;"]]"&amp;CHAR(13)&amp;"| align="&amp;CHAR(34)&amp;"right"&amp;CHAR(34)&amp;" | "&amp;B6&amp;CHAR(13)&amp;"| align="&amp;CHAR(34)&amp;"right"&amp;CHAR(34)&amp;" | "&amp;ROUND(100*C6,2)&amp;"%"&amp;CHAR(13)&amp;"| align="&amp;CHAR(34)&amp;"right"&amp;CHAR(34)&amp;" | "&amp;TEXT(D6,"#,###")&amp;CHAR(13)&amp;"| align="&amp;CHAR(34)&amp;"right"&amp;CHAR(34)&amp;" | "&amp;ROUND(100*E6,2)&amp;"%"&amp;CHAR(13)&amp;CHAR(13)</f>
        <v>|-| [[Dockson]]| align="right" | 1| align="right" | 1.32%| align="right" | 1,102| align="right" | 0.52%</v>
      </c>
    </row>
    <row r="7" customFormat="false" ht="15.75" hidden="false" customHeight="false" outlineLevel="0" collapsed="false">
      <c r="A7" s="19" t="s">
        <v>16</v>
      </c>
      <c r="B7" s="20" t="n">
        <v>1</v>
      </c>
      <c r="C7" s="21" t="n">
        <v>0.01315789474</v>
      </c>
      <c r="D7" s="22" t="n">
        <v>1327</v>
      </c>
      <c r="E7" s="23" t="n">
        <v>0.00631594979605241</v>
      </c>
      <c r="G7" s="1" t="str">
        <f aca="false">"|-"&amp;CHAR(13)&amp;"| [["&amp;A7&amp;"]]"&amp;CHAR(13)&amp;"| align="&amp;CHAR(34)&amp;"right"&amp;CHAR(34)&amp;" | "&amp;B7&amp;CHAR(13)&amp;"| align="&amp;CHAR(34)&amp;"right"&amp;CHAR(34)&amp;" | "&amp;ROUND(100*C7,2)&amp;"%"&amp;CHAR(13)&amp;"| align="&amp;CHAR(34)&amp;"right"&amp;CHAR(34)&amp;" | "&amp;TEXT(D7,"#,###")&amp;CHAR(13)&amp;"| align="&amp;CHAR(34)&amp;"right"&amp;CHAR(34)&amp;" | "&amp;ROUND(100*E7,2)&amp;"%"&amp;CHAR(13)&amp;CHAR(13)</f>
        <v>|-| [[Mennis]]| align="right" | 1| align="right" | 1.32%| align="right" | 1,037| align="right" | 0.49%</v>
      </c>
    </row>
    <row r="8" customFormat="false" ht="15.75" hidden="false" customHeight="false" outlineLevel="0" collapsed="false">
      <c r="A8" s="19" t="s">
        <v>19</v>
      </c>
      <c r="B8" s="20" t="n">
        <v>44</v>
      </c>
      <c r="C8" s="21" t="n">
        <v>0.578947368421052</v>
      </c>
      <c r="D8" s="22" t="n">
        <v>156053</v>
      </c>
      <c r="E8" s="23" t="n">
        <v>0.742745224961091</v>
      </c>
      <c r="G8" s="1" t="str">
        <f aca="false">"|-"&amp;CHAR(13)&amp;"| [["&amp;A8&amp;"]]"&amp;CHAR(13)&amp;"| align="&amp;CHAR(34)&amp;"right"&amp;CHAR(34)&amp;" | "&amp;B8&amp;CHAR(13)&amp;"| align="&amp;CHAR(34)&amp;"right"&amp;CHAR(34)&amp;" | "&amp;ROUND(100*C8,2)&amp;"%"&amp;CHAR(13)&amp;"| align="&amp;CHAR(34)&amp;"right"&amp;CHAR(34)&amp;" | "&amp;TEXT(D8,"#,###")&amp;CHAR(13)&amp;"| align="&amp;CHAR(34)&amp;"right"&amp;CHAR(34)&amp;" | "&amp;ROUND(100*E8,2)&amp;"%"&amp;CHAR(13)&amp;CHAR(13)</f>
        <v>|-| [[Walin]]| align="right" | 1| align="right" | 1.32%| align="right" | 876| align="right" | 0.42%</v>
      </c>
    </row>
    <row r="9" customFormat="false" ht="15.75" hidden="false" customHeight="false" outlineLevel="0" collapsed="false">
      <c r="A9" s="19" t="s">
        <v>25</v>
      </c>
      <c r="B9" s="24" t="n">
        <v>1</v>
      </c>
      <c r="C9" s="25" t="n">
        <v>0.0131578947368421</v>
      </c>
      <c r="D9" s="26" t="n">
        <v>876</v>
      </c>
      <c r="E9" s="27" t="n">
        <v>0.00416938358804967</v>
      </c>
      <c r="G9" s="1" t="str">
        <f aca="false">"|-"&amp;CHAR(13)&amp;"| [["&amp;A9&amp;"]]"&amp;CHAR(13)&amp;"| align="&amp;CHAR(34)&amp;"right"&amp;CHAR(34)&amp;" | "&amp;B9&amp;CHAR(13)&amp;"| align="&amp;CHAR(34)&amp;"right"&amp;CHAR(34)&amp;" | "&amp;ROUND(100*C9,2)&amp;"%"&amp;CHAR(13)&amp;"| align="&amp;CHAR(34)&amp;"right"&amp;CHAR(34)&amp;" | "&amp;TEXT(D9,"#,###")&amp;CHAR(13)&amp;"| align="&amp;CHAR(34)&amp;"right"&amp;CHAR(34)&amp;" | "&amp;ROUND(100*E9,2)&amp;"%"&amp;CHAR(13)&amp;CHAR(13)</f>
        <v>|-| [[Kar]]| align="right" | 1| align="right" | 1.32%| align="right" | 584| align="right" | 0.28%</v>
      </c>
    </row>
    <row r="10" customFormat="false" ht="15.75" hidden="false" customHeight="false" outlineLevel="0" collapsed="false">
      <c r="A10" s="28" t="s">
        <v>34</v>
      </c>
      <c r="B10" s="29" t="n">
        <v>76</v>
      </c>
      <c r="C10" s="30" t="n">
        <v>1.00000000000316</v>
      </c>
      <c r="D10" s="31" t="n">
        <v>210103</v>
      </c>
      <c r="E10" s="3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false" hidden="true" outlineLevel="0" max="10" min="10" style="1" width="12.63"/>
    <col collapsed="false" customWidth="false" hidden="true" outlineLevel="0" max="13" min="13" style="1" width="12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35</v>
      </c>
      <c r="F1" s="4" t="s">
        <v>5</v>
      </c>
      <c r="G1" s="4" t="s">
        <v>36</v>
      </c>
      <c r="H1" s="3" t="s">
        <v>37</v>
      </c>
      <c r="I1" s="3" t="s">
        <v>8</v>
      </c>
      <c r="J1" s="3" t="s">
        <v>9</v>
      </c>
      <c r="K1" s="3" t="s">
        <v>38</v>
      </c>
      <c r="L1" s="3" t="s">
        <v>39</v>
      </c>
      <c r="M1" s="3" t="s">
        <v>9</v>
      </c>
      <c r="N1" s="3" t="s">
        <v>40</v>
      </c>
      <c r="O1" s="3" t="s">
        <v>9</v>
      </c>
      <c r="P1" s="5"/>
      <c r="Q1" s="5"/>
      <c r="R1" s="5"/>
      <c r="S1" s="5"/>
    </row>
    <row r="2" customFormat="false" ht="15.75" hidden="false" customHeight="false" outlineLevel="0" collapsed="false">
      <c r="A2" s="6" t="n">
        <v>1</v>
      </c>
      <c r="B2" s="6" t="n">
        <v>1</v>
      </c>
      <c r="C2" s="7" t="s">
        <v>17</v>
      </c>
      <c r="D2" s="8" t="n">
        <v>4287</v>
      </c>
      <c r="E2" s="1" t="n">
        <v>1</v>
      </c>
      <c r="F2" s="7" t="n">
        <v>1</v>
      </c>
      <c r="G2" s="9" t="n">
        <f aca="false">F2/SUM($F:$F)</f>
        <v>0.03846153846</v>
      </c>
      <c r="H2" s="9" t="n">
        <f aca="false">D2/SUM($D:$D)</f>
        <v>0.0953069073608857</v>
      </c>
      <c r="I2" s="8" t="n">
        <f aca="false">IF(B2=B3,0,IF(B2=B1,D2+J1,D2))</f>
        <v>4287</v>
      </c>
      <c r="J2" s="8" t="n">
        <f aca="false">D2</f>
        <v>4287</v>
      </c>
      <c r="K2" s="9" t="n">
        <f aca="false">I2/SUM($I:$I)</f>
        <v>0.0953069073608857</v>
      </c>
      <c r="L2" s="1" t="n">
        <f aca="false">IF(B2=B1,0,IF(B2=B3,1+M3,1))</f>
        <v>1</v>
      </c>
      <c r="M2" s="1" t="n">
        <f aca="false">IF(B2=B1,1+M3,0)</f>
        <v>0</v>
      </c>
      <c r="N2" s="1" t="n">
        <f aca="false">IF(A2=A1,0,IF(A2=A3,1+O3,1))</f>
        <v>2</v>
      </c>
      <c r="O2" s="1" t="n">
        <f aca="false">IF(A2=A1,1+O3,0)</f>
        <v>0</v>
      </c>
      <c r="P2" s="7" t="s">
        <v>90</v>
      </c>
      <c r="Q2" s="1" t="str">
        <f aca="false">IF(OR(B2="Prologue",B2="Epilogue"),B2,"Chapter "&amp;B2)</f>
        <v>Chapter 1</v>
      </c>
      <c r="R2" s="1" t="str">
        <f aca="false">Q2</f>
        <v>Chapter 1</v>
      </c>
      <c r="S2" s="1" t="str">
        <f aca="false">"|-"&amp;CHAR(13)&amp;IF(AND(P2&lt;&gt;"",N2&lt;&gt;0),"| colspan="&amp;CHAR(34)&amp;4&amp;CHAR(34)&amp;" align="&amp;CHAR(34)&amp;"center"&amp;CHAR(34)&amp;" | '''"&amp;P2&amp;"'''"&amp;CHAR(13)&amp;"|-"&amp;CHAR(13),"")&amp;IF(L2&gt;1,"| rowspan="&amp;CHAR(34)&amp;L2&amp;CHAR(34)&amp;"| [[Summary:The Bands of Mourning#"&amp;Q2&amp;"|"&amp;R2&amp;"]] || ",IF(L2=1,"| [[Summary:The Bands of Mourning#"&amp;Q2&amp;"|"&amp;R2&amp;"]] || ","| "))&amp;"[["&amp;IF(C2="Dalinar Kholin (flashback)","Dalinar Kholin",C2)&amp;"]] "&amp;IF(C2="Dalinar Kholin (flashback)","(flashback)","")&amp;" || "&amp;TEXT(D2,"#,###")&amp;" || "&amp;ROUND(100*H2,2)&amp;"%"</f>
        <v>|-| colspan="4" align="center" | '''Part 1: Empire'''|-| [[Summary:The Bands of Mourning#Chapter 1|Chapter 1]] || [[Kelsier]]  || 4,287 || 9.53%</v>
      </c>
    </row>
    <row r="3" customFormat="false" ht="15.75" hidden="false" customHeight="false" outlineLevel="0" collapsed="false">
      <c r="A3" s="6" t="n">
        <v>1</v>
      </c>
      <c r="B3" s="6" t="n">
        <v>2</v>
      </c>
      <c r="C3" s="7" t="s">
        <v>17</v>
      </c>
      <c r="D3" s="8" t="n">
        <v>2030</v>
      </c>
      <c r="E3" s="1" t="n">
        <v>2</v>
      </c>
      <c r="F3" s="7" t="n">
        <v>1</v>
      </c>
      <c r="G3" s="9" t="n">
        <f aca="false">F3/SUM(F:F)</f>
        <v>0.0384615384615385</v>
      </c>
      <c r="H3" s="9" t="n">
        <f aca="false">D3/SUM($D:$D)</f>
        <v>0.0451301660701185</v>
      </c>
      <c r="I3" s="8" t="n">
        <f aca="false">IF(B3=B4,0,IF(B3=B2,D3+J2,D3))</f>
        <v>2030</v>
      </c>
      <c r="J3" s="8" t="n">
        <f aca="false">J2+D3</f>
        <v>6317</v>
      </c>
      <c r="K3" s="9" t="n">
        <f aca="false">I3/SUM($I:$I)</f>
        <v>0.0451301660701185</v>
      </c>
      <c r="L3" s="1" t="n">
        <f aca="false">IF(B3=B2,0,IF(B3=B4,1+M4,1))</f>
        <v>1</v>
      </c>
      <c r="M3" s="1" t="n">
        <f aca="false">IF(B3=B2,1+M4,0)</f>
        <v>0</v>
      </c>
      <c r="N3" s="1" t="n">
        <f aca="false">IF(A3=A2,0,IF(A3=A4,1+O4,1))</f>
        <v>0</v>
      </c>
      <c r="O3" s="1" t="n">
        <f aca="false">IF(A3=A2,1+O4,0)</f>
        <v>1</v>
      </c>
      <c r="P3" s="7" t="s">
        <v>90</v>
      </c>
      <c r="Q3" s="1" t="str">
        <f aca="false">IF(OR(B3="Prologue",B3="Epilogue"),B3,"Chapter "&amp;B3)</f>
        <v>Chapter 2</v>
      </c>
      <c r="R3" s="1" t="str">
        <f aca="false">Q3</f>
        <v>Chapter 2</v>
      </c>
      <c r="S3" s="1" t="str">
        <f aca="false">"|-"&amp;CHAR(13)&amp;IF(AND(P3&lt;&gt;"",N3&lt;&gt;0),"| colspan="&amp;CHAR(34)&amp;4&amp;CHAR(34)&amp;" align="&amp;CHAR(34)&amp;"center"&amp;CHAR(34)&amp;" | '''"&amp;P3&amp;"'''"&amp;CHAR(13)&amp;"|-"&amp;CHAR(13),"")&amp;IF(L3&gt;1,"| rowspan="&amp;CHAR(34)&amp;L3&amp;CHAR(34)&amp;"| [[Summary:The Bands of Mourning#"&amp;Q3&amp;"|"&amp;R3&amp;"]] || ",IF(L3=1,"| [[Summary:The Bands of Mourning#"&amp;Q3&amp;"|"&amp;R3&amp;"]] || ","| "))&amp;"[["&amp;IF(C3="Dalinar Kholin (flashback)","Dalinar Kholin",C3)&amp;"]] "&amp;IF(C3="Dalinar Kholin (flashback)","(flashback)","")&amp;" || "&amp;TEXT(D3,"#,###")&amp;" || "&amp;ROUND(100*H3,2)&amp;"%"</f>
        <v>|-| [[Summary:The Bands of Mourning#Chapter 2|Chapter 2]] || [[Kelsier]]  || 2,030 || 4.51%</v>
      </c>
    </row>
    <row r="4" customFormat="false" ht="15.75" hidden="false" customHeight="false" outlineLevel="0" collapsed="false">
      <c r="A4" s="6" t="n">
        <v>2</v>
      </c>
      <c r="B4" s="6" t="n">
        <v>1</v>
      </c>
      <c r="C4" s="7" t="s">
        <v>17</v>
      </c>
      <c r="D4" s="8" t="n">
        <v>4447</v>
      </c>
      <c r="E4" s="1" t="n">
        <v>3</v>
      </c>
      <c r="F4" s="7" t="n">
        <v>1</v>
      </c>
      <c r="G4" s="9" t="n">
        <f aca="false">F4/SUM(F:F)</f>
        <v>0.0384615384615385</v>
      </c>
      <c r="H4" s="9" t="n">
        <f aca="false">D4/SUM($D:$D)</f>
        <v>0.0988639647851315</v>
      </c>
      <c r="I4" s="8" t="n">
        <f aca="false">IF(B4=B5,0,IF(B4=B3,D4+J3,D4))</f>
        <v>4447</v>
      </c>
      <c r="J4" s="1" t="n">
        <f aca="false">IF(B4=B5,D4+J3,0)</f>
        <v>0</v>
      </c>
      <c r="K4" s="9" t="n">
        <f aca="false">I4/SUM($I:$I)</f>
        <v>0.0988639647851315</v>
      </c>
      <c r="L4" s="1" t="n">
        <f aca="false">IF(B4=B3,0,IF(B4=B5,1+M5,1))</f>
        <v>1</v>
      </c>
      <c r="M4" s="1" t="n">
        <f aca="false">IF(B4=B3,1+M5,0)</f>
        <v>0</v>
      </c>
      <c r="N4" s="1" t="n">
        <f aca="false">IF(A4=A3,0,IF(A4=A5,1+O5,1))</f>
        <v>4</v>
      </c>
      <c r="O4" s="1" t="n">
        <f aca="false">IF(A4=A3,1+O5,0)</f>
        <v>0</v>
      </c>
      <c r="P4" s="7" t="s">
        <v>91</v>
      </c>
      <c r="Q4" s="1" t="str">
        <f aca="false">IF(OR(B4="Prologue",B4="Epilogue"),B4,"Chapter "&amp;B4)</f>
        <v>Chapter 1</v>
      </c>
      <c r="R4" s="1" t="str">
        <f aca="false">Q4</f>
        <v>Chapter 1</v>
      </c>
      <c r="S4" s="1" t="str">
        <f aca="false">"|-"&amp;CHAR(13)&amp;IF(AND(P4&lt;&gt;"",N4&lt;&gt;0),"| colspan="&amp;CHAR(34)&amp;4&amp;CHAR(34)&amp;" align="&amp;CHAR(34)&amp;"center"&amp;CHAR(34)&amp;" | '''"&amp;P4&amp;"'''"&amp;CHAR(13)&amp;"|-"&amp;CHAR(13),"")&amp;IF(L4&gt;1,"| rowspan="&amp;CHAR(34)&amp;L4&amp;CHAR(34)&amp;"| [[Summary:The Bands of Mourning#"&amp;Q4&amp;"|"&amp;R4&amp;"]] || ",IF(L4=1,"| [[Summary:The Bands of Mourning#"&amp;Q4&amp;"|"&amp;R4&amp;"]] || ","| "))&amp;"[["&amp;IF(C4="Dalinar Kholin (flashback)","Dalinar Kholin",C4)&amp;"]] "&amp;IF(C4="Dalinar Kholin (flashback)","(flashback)","")&amp;" || "&amp;TEXT(D4,"#,###")&amp;" || "&amp;ROUND(100*H4,2)&amp;"%"</f>
        <v>|-| colspan="4" align="center" | '''Part 2: Well'''|-| [[Summary:The Bands of Mourning#Chapter 1|Chapter 1]] || [[Kelsier]]  || 4,447 || 9.89%</v>
      </c>
    </row>
    <row r="5" customFormat="false" ht="15.75" hidden="false" customHeight="false" outlineLevel="0" collapsed="false">
      <c r="A5" s="6" t="n">
        <v>2</v>
      </c>
      <c r="B5" s="6" t="n">
        <v>2</v>
      </c>
      <c r="C5" s="7" t="s">
        <v>17</v>
      </c>
      <c r="D5" s="8" t="n">
        <v>952</v>
      </c>
      <c r="E5" s="1" t="n">
        <v>4</v>
      </c>
      <c r="F5" s="7" t="n">
        <v>1</v>
      </c>
      <c r="G5" s="9" t="n">
        <f aca="false">F5/SUM(F:F)</f>
        <v>0.0384615384615385</v>
      </c>
      <c r="H5" s="9" t="n">
        <f aca="false">D5/SUM($D:$D)</f>
        <v>0.0211644916742625</v>
      </c>
      <c r="I5" s="8" t="n">
        <f aca="false">IF(B5=B6,0,IF(B5=B4,D5+J4,D5))</f>
        <v>952</v>
      </c>
      <c r="J5" s="1" t="n">
        <f aca="false">IF(B5=B6,D5+J4,0)</f>
        <v>0</v>
      </c>
      <c r="K5" s="9" t="n">
        <f aca="false">I5/SUM($I:$I)</f>
        <v>0.0211644916742625</v>
      </c>
      <c r="L5" s="1" t="n">
        <f aca="false">IF(B5=B4,0,IF(B5=B6,1+M6,1))</f>
        <v>1</v>
      </c>
      <c r="M5" s="1" t="n">
        <f aca="false">IF(B5=B4,1+M6,0)</f>
        <v>0</v>
      </c>
      <c r="N5" s="1" t="n">
        <f aca="false">IF(A5=A4,0,IF(A5=A6,1+O6,1))</f>
        <v>0</v>
      </c>
      <c r="O5" s="1" t="n">
        <f aca="false">IF(A5=A4,1+O6,0)</f>
        <v>3</v>
      </c>
      <c r="P5" s="7" t="s">
        <v>91</v>
      </c>
      <c r="Q5" s="1" t="str">
        <f aca="false">IF(OR(B5="Prologue",B5="Epilogue"),B5,"Chapter "&amp;B5)</f>
        <v>Chapter 2</v>
      </c>
      <c r="R5" s="1" t="str">
        <f aca="false">Q5</f>
        <v>Chapter 2</v>
      </c>
      <c r="S5" s="1" t="str">
        <f aca="false">"|-"&amp;CHAR(13)&amp;IF(AND(P5&lt;&gt;"",N5&lt;&gt;0),"| colspan="&amp;CHAR(34)&amp;4&amp;CHAR(34)&amp;" align="&amp;CHAR(34)&amp;"center"&amp;CHAR(34)&amp;" | '''"&amp;P5&amp;"'''"&amp;CHAR(13)&amp;"|-"&amp;CHAR(13),"")&amp;IF(L5&gt;1,"| rowspan="&amp;CHAR(34)&amp;L5&amp;CHAR(34)&amp;"| [[Summary:The Bands of Mourning#"&amp;Q5&amp;"|"&amp;R5&amp;"]] || ",IF(L5=1,"| [[Summary:The Bands of Mourning#"&amp;Q5&amp;"|"&amp;R5&amp;"]] || ","| "))&amp;"[["&amp;IF(C5="Dalinar Kholin (flashback)","Dalinar Kholin",C5)&amp;"]] "&amp;IF(C5="Dalinar Kholin (flashback)","(flashback)","")&amp;" || "&amp;TEXT(D5,"#,###")&amp;" || "&amp;ROUND(100*H5,2)&amp;"%"</f>
        <v>|-| [[Summary:The Bands of Mourning#Chapter 2|Chapter 2]] || [[Kelsier]]  || 952 || 2.12%</v>
      </c>
    </row>
    <row r="6" customFormat="false" ht="15.75" hidden="false" customHeight="false" outlineLevel="0" collapsed="false">
      <c r="A6" s="6" t="n">
        <v>2</v>
      </c>
      <c r="B6" s="6" t="n">
        <v>3</v>
      </c>
      <c r="C6" s="7" t="s">
        <v>17</v>
      </c>
      <c r="D6" s="8" t="n">
        <v>2454</v>
      </c>
      <c r="E6" s="1" t="n">
        <v>5</v>
      </c>
      <c r="F6" s="7" t="n">
        <v>1</v>
      </c>
      <c r="G6" s="9" t="n">
        <f aca="false">F6/SUM(F:F)</f>
        <v>0.0384615384615385</v>
      </c>
      <c r="H6" s="9" t="n">
        <f aca="false">D6/SUM($D:$D)</f>
        <v>0.0545563682443698</v>
      </c>
      <c r="I6" s="8" t="n">
        <f aca="false">IF(B6=B7,0,IF(B6=B5,D6+J5,D6))</f>
        <v>2454</v>
      </c>
      <c r="J6" s="1" t="n">
        <f aca="false">IF(B6=B7,D6+J5,0)</f>
        <v>0</v>
      </c>
      <c r="K6" s="9" t="n">
        <f aca="false">I6/SUM($I:$I)</f>
        <v>0.0545563682443698</v>
      </c>
      <c r="L6" s="1" t="n">
        <f aca="false">IF(B6=B5,0,IF(B6=B7,1+M7,1))</f>
        <v>1</v>
      </c>
      <c r="M6" s="1" t="n">
        <f aca="false">IF(B6=B5,1+M7,0)</f>
        <v>0</v>
      </c>
      <c r="N6" s="1" t="n">
        <f aca="false">IF(A6=A5,0,IF(A6=A7,1+O7,1))</f>
        <v>0</v>
      </c>
      <c r="O6" s="1" t="n">
        <f aca="false">IF(A6=A5,1+O7,0)</f>
        <v>2</v>
      </c>
      <c r="P6" s="7" t="s">
        <v>91</v>
      </c>
      <c r="Q6" s="1" t="str">
        <f aca="false">IF(OR(B6="Prologue",B6="Epilogue"),B6,"Chapter "&amp;B6)</f>
        <v>Chapter 3</v>
      </c>
      <c r="R6" s="1" t="str">
        <f aca="false">Q6</f>
        <v>Chapter 3</v>
      </c>
      <c r="S6" s="1" t="str">
        <f aca="false">"|-"&amp;CHAR(13)&amp;IF(AND(P6&lt;&gt;"",N6&lt;&gt;0),"| colspan="&amp;CHAR(34)&amp;4&amp;CHAR(34)&amp;" align="&amp;CHAR(34)&amp;"center"&amp;CHAR(34)&amp;" | '''"&amp;P6&amp;"'''"&amp;CHAR(13)&amp;"|-"&amp;CHAR(13),"")&amp;IF(L6&gt;1,"| rowspan="&amp;CHAR(34)&amp;L6&amp;CHAR(34)&amp;"| [[Summary:The Bands of Mourning#"&amp;Q6&amp;"|"&amp;R6&amp;"]] || ",IF(L6=1,"| [[Summary:The Bands of Mourning#"&amp;Q6&amp;"|"&amp;R6&amp;"]] || ","| "))&amp;"[["&amp;IF(C6="Dalinar Kholin (flashback)","Dalinar Kholin",C6)&amp;"]] "&amp;IF(C6="Dalinar Kholin (flashback)","(flashback)","")&amp;" || "&amp;TEXT(D6,"#,###")&amp;" || "&amp;ROUND(100*H6,2)&amp;"%"</f>
        <v>|-| [[Summary:The Bands of Mourning#Chapter 3|Chapter 3]] || [[Kelsier]]  || 2,454 || 5.46%</v>
      </c>
    </row>
    <row r="7" customFormat="false" ht="15.75" hidden="false" customHeight="false" outlineLevel="0" collapsed="false">
      <c r="A7" s="6" t="n">
        <v>2</v>
      </c>
      <c r="B7" s="6" t="n">
        <v>4</v>
      </c>
      <c r="C7" s="7" t="s">
        <v>17</v>
      </c>
      <c r="D7" s="8" t="n">
        <v>483</v>
      </c>
      <c r="E7" s="1" t="n">
        <v>6</v>
      </c>
      <c r="F7" s="7" t="n">
        <v>1</v>
      </c>
      <c r="G7" s="9" t="n">
        <f aca="false">F7/SUM(F:F)</f>
        <v>0.0384615384615385</v>
      </c>
      <c r="H7" s="9" t="n">
        <f aca="false">D7/SUM($D:$D)</f>
        <v>0.010737867099442</v>
      </c>
      <c r="I7" s="8" t="n">
        <f aca="false">IF(B7=B8,0,IF(B7=B6,D7+J6,D7))</f>
        <v>483</v>
      </c>
      <c r="J7" s="1" t="n">
        <f aca="false">IF(B7=B8,D7+J6,0)</f>
        <v>0</v>
      </c>
      <c r="K7" s="9" t="n">
        <f aca="false">I7/SUM($I:$I)</f>
        <v>0.010737867099442</v>
      </c>
      <c r="L7" s="1" t="n">
        <f aca="false">IF(B7=B6,0,IF(B7=B8,1+M8,1))</f>
        <v>1</v>
      </c>
      <c r="M7" s="1" t="n">
        <f aca="false">IF(B7=B6,1+M8,0)</f>
        <v>0</v>
      </c>
      <c r="N7" s="1" t="n">
        <f aca="false">IF(A7=A6,0,IF(A7=A8,1+O8,1))</f>
        <v>0</v>
      </c>
      <c r="O7" s="1" t="n">
        <f aca="false">IF(A7=A6,1+O8,0)</f>
        <v>1</v>
      </c>
      <c r="P7" s="7" t="s">
        <v>91</v>
      </c>
      <c r="Q7" s="1" t="str">
        <f aca="false">IF(OR(B7="Prologue",B7="Epilogue"),B7,"Chapter "&amp;B7)</f>
        <v>Chapter 4</v>
      </c>
      <c r="R7" s="1" t="str">
        <f aca="false">Q7</f>
        <v>Chapter 4</v>
      </c>
      <c r="S7" s="1" t="str">
        <f aca="false">"|-"&amp;CHAR(13)&amp;IF(AND(P7&lt;&gt;"",N7&lt;&gt;0),"| colspan="&amp;CHAR(34)&amp;4&amp;CHAR(34)&amp;" align="&amp;CHAR(34)&amp;"center"&amp;CHAR(34)&amp;" | '''"&amp;P7&amp;"'''"&amp;CHAR(13)&amp;"|-"&amp;CHAR(13),"")&amp;IF(L7&gt;1,"| rowspan="&amp;CHAR(34)&amp;L7&amp;CHAR(34)&amp;"| [[Summary:The Bands of Mourning#"&amp;Q7&amp;"|"&amp;R7&amp;"]] || ",IF(L7=1,"| [[Summary:The Bands of Mourning#"&amp;Q7&amp;"|"&amp;R7&amp;"]] || ","| "))&amp;"[["&amp;IF(C7="Dalinar Kholin (flashback)","Dalinar Kholin",C7)&amp;"]] "&amp;IF(C7="Dalinar Kholin (flashback)","(flashback)","")&amp;" || "&amp;TEXT(D7,"#,###")&amp;" || "&amp;ROUND(100*H7,2)&amp;"%"</f>
        <v>|-| [[Summary:The Bands of Mourning#Chapter 4|Chapter 4]] || [[Kelsier]]  || 483 || 1.07%</v>
      </c>
    </row>
    <row r="8" customFormat="false" ht="15.75" hidden="false" customHeight="false" outlineLevel="0" collapsed="false">
      <c r="A8" s="6" t="n">
        <v>3</v>
      </c>
      <c r="B8" s="6" t="n">
        <v>1</v>
      </c>
      <c r="C8" s="7" t="s">
        <v>17</v>
      </c>
      <c r="D8" s="8" t="n">
        <v>1896</v>
      </c>
      <c r="E8" s="1" t="n">
        <v>7</v>
      </c>
      <c r="F8" s="7" t="n">
        <v>1</v>
      </c>
      <c r="G8" s="9" t="n">
        <f aca="false">F8/SUM(F:F)</f>
        <v>0.0384615384615385</v>
      </c>
      <c r="H8" s="9" t="n">
        <f aca="false">D8/SUM($D:$D)</f>
        <v>0.0421511304773126</v>
      </c>
      <c r="I8" s="8" t="n">
        <f aca="false">IF(B8=B9,0,IF(B8=B7,D8+J7,D8))</f>
        <v>1896</v>
      </c>
      <c r="J8" s="1" t="n">
        <f aca="false">IF(B8=B9,D8+J7,0)</f>
        <v>0</v>
      </c>
      <c r="K8" s="9" t="n">
        <f aca="false">I8/SUM($I:$I)</f>
        <v>0.0421511304773126</v>
      </c>
      <c r="L8" s="1" t="n">
        <f aca="false">IF(B8=B7,0,IF(B8=B9,1+M9,1))</f>
        <v>1</v>
      </c>
      <c r="M8" s="1" t="n">
        <f aca="false">IF(B8=B7,1+M9,0)</f>
        <v>0</v>
      </c>
      <c r="N8" s="1" t="n">
        <f aca="false">IF(A8=A7,0,IF(A8=A9,1+O9,1))</f>
        <v>3</v>
      </c>
      <c r="O8" s="1" t="n">
        <f aca="false">IF(A8=A7,1+O9,0)</f>
        <v>0</v>
      </c>
      <c r="P8" s="7" t="s">
        <v>92</v>
      </c>
      <c r="Q8" s="1" t="str">
        <f aca="false">IF(OR(B8="Prologue",B8="Epilogue"),B8,"Chapter "&amp;B8)</f>
        <v>Chapter 1</v>
      </c>
      <c r="R8" s="1" t="str">
        <f aca="false">Q8</f>
        <v>Chapter 1</v>
      </c>
      <c r="S8" s="1" t="str">
        <f aca="false">"|-"&amp;CHAR(13)&amp;IF(AND(P8&lt;&gt;"",N8&lt;&gt;0),"| colspan="&amp;CHAR(34)&amp;4&amp;CHAR(34)&amp;" align="&amp;CHAR(34)&amp;"center"&amp;CHAR(34)&amp;" | '''"&amp;P8&amp;"'''"&amp;CHAR(13)&amp;"|-"&amp;CHAR(13),"")&amp;IF(L8&gt;1,"| rowspan="&amp;CHAR(34)&amp;L8&amp;CHAR(34)&amp;"| [[Summary:The Bands of Mourning#"&amp;Q8&amp;"|"&amp;R8&amp;"]] || ",IF(L8=1,"| [[Summary:The Bands of Mourning#"&amp;Q8&amp;"|"&amp;R8&amp;"]] || ","| "))&amp;"[["&amp;IF(C8="Dalinar Kholin (flashback)","Dalinar Kholin",C8)&amp;"]] "&amp;IF(C8="Dalinar Kholin (flashback)","(flashback)","")&amp;" || "&amp;TEXT(D8,"#,###")&amp;" || "&amp;ROUND(100*H8,2)&amp;"%"</f>
        <v>|-| colspan="4" align="center" | '''Part 3: Spirit'''|-| [[Summary:The Bands of Mourning#Chapter 1|Chapter 1]] || [[Kelsier]]  || 1,896 || 4.22%</v>
      </c>
    </row>
    <row r="9" customFormat="false" ht="15.75" hidden="false" customHeight="false" outlineLevel="0" collapsed="false">
      <c r="A9" s="6" t="n">
        <v>3</v>
      </c>
      <c r="B9" s="6" t="n">
        <v>2</v>
      </c>
      <c r="C9" s="7" t="s">
        <v>17</v>
      </c>
      <c r="D9" s="8" t="n">
        <v>3233</v>
      </c>
      <c r="E9" s="1" t="n">
        <v>8</v>
      </c>
      <c r="F9" s="7" t="n">
        <v>1</v>
      </c>
      <c r="G9" s="9" t="n">
        <f aca="false">F9/SUM(F:F)</f>
        <v>0.0384615384615385</v>
      </c>
      <c r="H9" s="9" t="n">
        <f aca="false">D9/SUM($D:$D)</f>
        <v>0.0718747915786666</v>
      </c>
      <c r="I9" s="8" t="n">
        <f aca="false">IF(B9=B10,0,IF(B9=B8,D9+J8,D9))</f>
        <v>3233</v>
      </c>
      <c r="J9" s="1" t="n">
        <f aca="false">IF(B9=B10,D9+J8,0)</f>
        <v>0</v>
      </c>
      <c r="K9" s="9" t="n">
        <f aca="false">I9/SUM($I:$I)</f>
        <v>0.0718747915786666</v>
      </c>
      <c r="L9" s="1" t="n">
        <f aca="false">IF(B9=B8,0,IF(B9=B10,1+M10,1))</f>
        <v>1</v>
      </c>
      <c r="M9" s="1" t="n">
        <f aca="false">IF(B9=B8,1+M10,0)</f>
        <v>0</v>
      </c>
      <c r="N9" s="1" t="n">
        <f aca="false">IF(A9=A8,0,IF(A9=A10,1+O10,1))</f>
        <v>0</v>
      </c>
      <c r="O9" s="1" t="n">
        <f aca="false">IF(A9=A8,1+O10,0)</f>
        <v>2</v>
      </c>
      <c r="P9" s="7" t="s">
        <v>92</v>
      </c>
      <c r="Q9" s="1" t="str">
        <f aca="false">IF(OR(B9="Prologue",B9="Epilogue"),B9,"Chapter "&amp;B9)</f>
        <v>Chapter 2</v>
      </c>
      <c r="R9" s="1" t="str">
        <f aca="false">Q9</f>
        <v>Chapter 2</v>
      </c>
      <c r="S9" s="1" t="str">
        <f aca="false">"|-"&amp;CHAR(13)&amp;IF(AND(P9&lt;&gt;"",N9&lt;&gt;0),"| colspan="&amp;CHAR(34)&amp;4&amp;CHAR(34)&amp;" align="&amp;CHAR(34)&amp;"center"&amp;CHAR(34)&amp;" | '''"&amp;P9&amp;"'''"&amp;CHAR(13)&amp;"|-"&amp;CHAR(13),"")&amp;IF(L9&gt;1,"| rowspan="&amp;CHAR(34)&amp;L9&amp;CHAR(34)&amp;"| [[Summary:The Bands of Mourning#"&amp;Q9&amp;"|"&amp;R9&amp;"]] || ",IF(L9=1,"| [[Summary:The Bands of Mourning#"&amp;Q9&amp;"|"&amp;R9&amp;"]] || ","| "))&amp;"[["&amp;IF(C9="Dalinar Kholin (flashback)","Dalinar Kholin",C9)&amp;"]] "&amp;IF(C9="Dalinar Kholin (flashback)","(flashback)","")&amp;" || "&amp;TEXT(D9,"#,###")&amp;" || "&amp;ROUND(100*H9,2)&amp;"%"</f>
        <v>|-| [[Summary:The Bands of Mourning#Chapter 2|Chapter 2]] || [[Kelsier]]  || 3,233 || 7.19%</v>
      </c>
    </row>
    <row r="10" customFormat="false" ht="15.75" hidden="false" customHeight="false" outlineLevel="0" collapsed="false">
      <c r="A10" s="6" t="n">
        <v>3</v>
      </c>
      <c r="B10" s="6" t="n">
        <v>3</v>
      </c>
      <c r="C10" s="7" t="s">
        <v>17</v>
      </c>
      <c r="D10" s="8" t="n">
        <v>1523</v>
      </c>
      <c r="E10" s="1" t="n">
        <v>9</v>
      </c>
      <c r="F10" s="7" t="n">
        <v>1</v>
      </c>
      <c r="G10" s="9" t="n">
        <f aca="false">F10/SUM(F:F)</f>
        <v>0.0384615384615385</v>
      </c>
      <c r="H10" s="9" t="n">
        <f aca="false">D10/SUM($D:$D)</f>
        <v>0.0338587403570396</v>
      </c>
      <c r="I10" s="8" t="n">
        <f aca="false">IF(B10=B11,0,IF(B10=B9,D10+J9,D10))</f>
        <v>1523</v>
      </c>
      <c r="J10" s="1" t="n">
        <f aca="false">IF(B10=B11,D10+J9,0)</f>
        <v>0</v>
      </c>
      <c r="K10" s="9" t="n">
        <f aca="false">I10/SUM($I:$I)</f>
        <v>0.0338587403570396</v>
      </c>
      <c r="L10" s="1" t="n">
        <f aca="false">IF(B10=B9,0,IF(B10=B11,1+M11,1))</f>
        <v>1</v>
      </c>
      <c r="M10" s="1" t="n">
        <f aca="false">IF(B10=B9,1+M11,0)</f>
        <v>0</v>
      </c>
      <c r="N10" s="1" t="n">
        <f aca="false">IF(A10=A9,0,IF(A10=A11,1+O11,1))</f>
        <v>0</v>
      </c>
      <c r="O10" s="1" t="n">
        <f aca="false">IF(A10=A9,1+O11,0)</f>
        <v>1</v>
      </c>
      <c r="P10" s="7" t="s">
        <v>92</v>
      </c>
      <c r="Q10" s="1" t="str">
        <f aca="false">IF(OR(B10="Prologue",B10="Epilogue"),B10,"Chapter "&amp;B10)</f>
        <v>Chapter 3</v>
      </c>
      <c r="R10" s="1" t="str">
        <f aca="false">Q10</f>
        <v>Chapter 3</v>
      </c>
      <c r="S10" s="1" t="str">
        <f aca="false">"|-"&amp;CHAR(13)&amp;IF(AND(P10&lt;&gt;"",N10&lt;&gt;0),"| colspan="&amp;CHAR(34)&amp;4&amp;CHAR(34)&amp;" align="&amp;CHAR(34)&amp;"center"&amp;CHAR(34)&amp;" | '''"&amp;P10&amp;"'''"&amp;CHAR(13)&amp;"|-"&amp;CHAR(13),"")&amp;IF(L10&gt;1,"| rowspan="&amp;CHAR(34)&amp;L10&amp;CHAR(34)&amp;"| [[Summary:The Bands of Mourning#"&amp;Q10&amp;"|"&amp;R10&amp;"]] || ",IF(L10=1,"| [[Summary:The Bands of Mourning#"&amp;Q10&amp;"|"&amp;R10&amp;"]] || ","| "))&amp;"[["&amp;IF(C10="Dalinar Kholin (flashback)","Dalinar Kholin",C10)&amp;"]] "&amp;IF(C10="Dalinar Kholin (flashback)","(flashback)","")&amp;" || "&amp;TEXT(D10,"#,###")&amp;" || "&amp;ROUND(100*H10,2)&amp;"%"</f>
        <v>|-| [[Summary:The Bands of Mourning#Chapter 3|Chapter 3]] || [[Kelsier]]  || 1,523 || 3.39%</v>
      </c>
    </row>
    <row r="11" customFormat="false" ht="15.75" hidden="false" customHeight="false" outlineLevel="0" collapsed="false">
      <c r="A11" s="6" t="n">
        <v>4</v>
      </c>
      <c r="B11" s="6" t="n">
        <v>1</v>
      </c>
      <c r="C11" s="7" t="s">
        <v>17</v>
      </c>
      <c r="D11" s="8" t="n">
        <v>291</v>
      </c>
      <c r="E11" s="1" t="n">
        <v>10</v>
      </c>
      <c r="F11" s="7" t="n">
        <v>1</v>
      </c>
      <c r="G11" s="9" t="n">
        <f aca="false">F11/SUM(F:F)</f>
        <v>0.0384615384615385</v>
      </c>
      <c r="H11" s="9" t="n">
        <f aca="false">D11/SUM($D:$D)</f>
        <v>0.00646939819034704</v>
      </c>
      <c r="I11" s="8" t="n">
        <f aca="false">IF(B11=B12,0,IF(B11=B10,D11+J10,D11))</f>
        <v>291</v>
      </c>
      <c r="J11" s="1" t="n">
        <f aca="false">IF(B11=B12,D11+J10,0)</f>
        <v>0</v>
      </c>
      <c r="K11" s="9" t="n">
        <f aca="false">I11/SUM($I:$I)</f>
        <v>0.00646939819034704</v>
      </c>
      <c r="L11" s="1" t="n">
        <f aca="false">IF(B11=B10,0,IF(B11=B12,1+M12,1))</f>
        <v>1</v>
      </c>
      <c r="M11" s="1" t="n">
        <f aca="false">IF(B11=B10,1+M12,0)</f>
        <v>0</v>
      </c>
      <c r="N11" s="1" t="n">
        <f aca="false">IF(A11=A10,0,IF(A11=A12,1+O12,1))</f>
        <v>4</v>
      </c>
      <c r="O11" s="1" t="n">
        <f aca="false">IF(A11=A10,1+O12,0)</f>
        <v>0</v>
      </c>
      <c r="P11" s="7" t="s">
        <v>93</v>
      </c>
      <c r="Q11" s="1" t="str">
        <f aca="false">IF(OR(B11="Prologue",B11="Epilogue"),B11,"Chapter "&amp;B11)</f>
        <v>Chapter 1</v>
      </c>
      <c r="R11" s="1" t="str">
        <f aca="false">Q11</f>
        <v>Chapter 1</v>
      </c>
      <c r="S11" s="1" t="str">
        <f aca="false">"|-"&amp;CHAR(13)&amp;IF(AND(P11&lt;&gt;"",N11&lt;&gt;0),"| colspan="&amp;CHAR(34)&amp;4&amp;CHAR(34)&amp;" align="&amp;CHAR(34)&amp;"center"&amp;CHAR(34)&amp;" | '''"&amp;P11&amp;"'''"&amp;CHAR(13)&amp;"|-"&amp;CHAR(13),"")&amp;IF(L11&gt;1,"| rowspan="&amp;CHAR(34)&amp;L11&amp;CHAR(34)&amp;"| [[Summary:The Bands of Mourning#"&amp;Q11&amp;"|"&amp;R11&amp;"]] || ",IF(L11=1,"| [[Summary:The Bands of Mourning#"&amp;Q11&amp;"|"&amp;R11&amp;"]] || ","| "))&amp;"[["&amp;IF(C11="Dalinar Kholin (flashback)","Dalinar Kholin",C11)&amp;"]] "&amp;IF(C11="Dalinar Kholin (flashback)","(flashback)","")&amp;" || "&amp;TEXT(D11,"#,###")&amp;" || "&amp;ROUND(100*H11,2)&amp;"%"</f>
        <v>|-| colspan="4" align="center" | '''Part 4: Journey'''|-| [[Summary:The Bands of Mourning#Chapter 1|Chapter 1]] || [[Kelsier]]  || 291 || 0.65%</v>
      </c>
    </row>
    <row r="12" customFormat="false" ht="15.75" hidden="false" customHeight="false" outlineLevel="0" collapsed="false">
      <c r="A12" s="6" t="n">
        <v>4</v>
      </c>
      <c r="B12" s="6" t="n">
        <v>2</v>
      </c>
      <c r="C12" s="7" t="s">
        <v>17</v>
      </c>
      <c r="D12" s="8" t="n">
        <v>1246</v>
      </c>
      <c r="E12" s="1" t="n">
        <v>11</v>
      </c>
      <c r="F12" s="7" t="n">
        <v>1</v>
      </c>
      <c r="G12" s="9" t="n">
        <f aca="false">F12/SUM(F:F)</f>
        <v>0.0384615384615385</v>
      </c>
      <c r="H12" s="9" t="n">
        <f aca="false">D12/SUM($D:$D)</f>
        <v>0.0277005846913141</v>
      </c>
      <c r="I12" s="8" t="n">
        <f aca="false">IF(B12=B13,0,IF(B12=B11,D12+J11,D12))</f>
        <v>1246</v>
      </c>
      <c r="J12" s="1" t="n">
        <f aca="false">IF(B12=B13,D12+J11,0)</f>
        <v>0</v>
      </c>
      <c r="K12" s="9" t="n">
        <f aca="false">I12/SUM($I:$I)</f>
        <v>0.0277005846913141</v>
      </c>
      <c r="L12" s="1" t="n">
        <f aca="false">IF(B12=B11,0,IF(B12=B13,1+M13,1))</f>
        <v>1</v>
      </c>
      <c r="M12" s="1" t="n">
        <f aca="false">IF(B12=B11,1+M13,0)</f>
        <v>0</v>
      </c>
      <c r="N12" s="1" t="n">
        <f aca="false">IF(A12=A11,0,IF(A12=A13,1+O13,1))</f>
        <v>0</v>
      </c>
      <c r="O12" s="1" t="n">
        <f aca="false">IF(A12=A11,1+O13,0)</f>
        <v>3</v>
      </c>
      <c r="P12" s="7" t="s">
        <v>93</v>
      </c>
      <c r="Q12" s="1" t="str">
        <f aca="false">IF(OR(B12="Prologue",B12="Epilogue"),B12,"Chapter "&amp;B12)</f>
        <v>Chapter 2</v>
      </c>
      <c r="R12" s="1" t="str">
        <f aca="false">Q12</f>
        <v>Chapter 2</v>
      </c>
      <c r="S12" s="1" t="str">
        <f aca="false">"|-"&amp;CHAR(13)&amp;IF(AND(P12&lt;&gt;"",N12&lt;&gt;0),"| colspan="&amp;CHAR(34)&amp;4&amp;CHAR(34)&amp;" align="&amp;CHAR(34)&amp;"center"&amp;CHAR(34)&amp;" | '''"&amp;P12&amp;"'''"&amp;CHAR(13)&amp;"|-"&amp;CHAR(13),"")&amp;IF(L12&gt;1,"| rowspan="&amp;CHAR(34)&amp;L12&amp;CHAR(34)&amp;"| [[Summary:The Bands of Mourning#"&amp;Q12&amp;"|"&amp;R12&amp;"]] || ",IF(L12=1,"| [[Summary:The Bands of Mourning#"&amp;Q12&amp;"|"&amp;R12&amp;"]] || ","| "))&amp;"[["&amp;IF(C12="Dalinar Kholin (flashback)","Dalinar Kholin",C12)&amp;"]] "&amp;IF(C12="Dalinar Kholin (flashback)","(flashback)","")&amp;" || "&amp;TEXT(D12,"#,###")&amp;" || "&amp;ROUND(100*H12,2)&amp;"%"</f>
        <v>|-| [[Summary:The Bands of Mourning#Chapter 2|Chapter 2]] || [[Kelsier]]  || 1,246 || 2.77%</v>
      </c>
    </row>
    <row r="13" customFormat="false" ht="15.75" hidden="false" customHeight="false" outlineLevel="0" collapsed="false">
      <c r="A13" s="6" t="n">
        <v>4</v>
      </c>
      <c r="B13" s="6" t="n">
        <v>3</v>
      </c>
      <c r="C13" s="7" t="s">
        <v>17</v>
      </c>
      <c r="D13" s="8" t="n">
        <v>1034</v>
      </c>
      <c r="E13" s="1" t="n">
        <v>12</v>
      </c>
      <c r="F13" s="7" t="n">
        <v>1</v>
      </c>
      <c r="G13" s="9" t="n">
        <f aca="false">F13/SUM(F:F)</f>
        <v>0.0384615384615385</v>
      </c>
      <c r="H13" s="9" t="n">
        <f aca="false">D13/SUM($D:$D)</f>
        <v>0.0229874836041884</v>
      </c>
      <c r="I13" s="8" t="n">
        <f aca="false">IF(B13=B14,0,IF(B13=B12,D13+J12,D13))</f>
        <v>1034</v>
      </c>
      <c r="J13" s="1" t="n">
        <f aca="false">IF(B13=B14,D13+J12,0)</f>
        <v>0</v>
      </c>
      <c r="K13" s="9" t="n">
        <f aca="false">I13/SUM($I:$I)</f>
        <v>0.0229874836041884</v>
      </c>
      <c r="L13" s="1" t="n">
        <f aca="false">IF(B13=B12,0,IF(B13=B14,1+M14,1))</f>
        <v>1</v>
      </c>
      <c r="M13" s="1" t="n">
        <f aca="false">IF(B13=B12,1+M14,0)</f>
        <v>0</v>
      </c>
      <c r="N13" s="1" t="n">
        <f aca="false">IF(A13=A12,0,IF(A13=A14,1+O14,1))</f>
        <v>0</v>
      </c>
      <c r="O13" s="1" t="n">
        <f aca="false">IF(A13=A12,1+O14,0)</f>
        <v>2</v>
      </c>
      <c r="P13" s="7" t="s">
        <v>93</v>
      </c>
      <c r="Q13" s="1" t="str">
        <f aca="false">IF(OR(B13="Prologue",B13="Epilogue"),B13,"Chapter "&amp;B13)</f>
        <v>Chapter 3</v>
      </c>
      <c r="R13" s="1" t="str">
        <f aca="false">Q13</f>
        <v>Chapter 3</v>
      </c>
      <c r="S13" s="1" t="str">
        <f aca="false">"|-"&amp;CHAR(13)&amp;IF(AND(P13&lt;&gt;"",N13&lt;&gt;0),"| colspan="&amp;CHAR(34)&amp;4&amp;CHAR(34)&amp;" align="&amp;CHAR(34)&amp;"center"&amp;CHAR(34)&amp;" | '''"&amp;P13&amp;"'''"&amp;CHAR(13)&amp;"|-"&amp;CHAR(13),"")&amp;IF(L13&gt;1,"| rowspan="&amp;CHAR(34)&amp;L13&amp;CHAR(34)&amp;"| [[Summary:The Bands of Mourning#"&amp;Q13&amp;"|"&amp;R13&amp;"]] || ",IF(L13=1,"| [[Summary:The Bands of Mourning#"&amp;Q13&amp;"|"&amp;R13&amp;"]] || ","| "))&amp;"[["&amp;IF(C13="Dalinar Kholin (flashback)","Dalinar Kholin",C13)&amp;"]] "&amp;IF(C13="Dalinar Kholin (flashback)","(flashback)","")&amp;" || "&amp;TEXT(D13,"#,###")&amp;" || "&amp;ROUND(100*H13,2)&amp;"%"</f>
        <v>|-| [[Summary:The Bands of Mourning#Chapter 3|Chapter 3]] || [[Kelsier]]  || 1,034 || 2.3%</v>
      </c>
    </row>
    <row r="14" customFormat="false" ht="15.75" hidden="false" customHeight="false" outlineLevel="0" collapsed="false">
      <c r="A14" s="6" t="n">
        <v>4</v>
      </c>
      <c r="B14" s="6" t="n">
        <v>4</v>
      </c>
      <c r="C14" s="7" t="s">
        <v>17</v>
      </c>
      <c r="D14" s="8" t="n">
        <v>1529</v>
      </c>
      <c r="E14" s="1" t="n">
        <v>13</v>
      </c>
      <c r="F14" s="7" t="n">
        <v>1</v>
      </c>
      <c r="G14" s="9" t="n">
        <f aca="false">F14/SUM(F:F)</f>
        <v>0.0384615384615385</v>
      </c>
      <c r="H14" s="9" t="n">
        <f aca="false">D14/SUM($D:$D)</f>
        <v>0.0339921300104489</v>
      </c>
      <c r="I14" s="8" t="n">
        <f aca="false">IF(B14=B15,0,IF(B14=B13,D14+J13,D14))</f>
        <v>1529</v>
      </c>
      <c r="J14" s="1" t="n">
        <f aca="false">IF(B14=B15,D14+J13,0)</f>
        <v>0</v>
      </c>
      <c r="K14" s="9" t="n">
        <f aca="false">I14/SUM($I:$I)</f>
        <v>0.0339921300104489</v>
      </c>
      <c r="L14" s="1" t="n">
        <f aca="false">IF(B14=B13,0,IF(B14=B15,1+M15,1))</f>
        <v>1</v>
      </c>
      <c r="M14" s="1" t="n">
        <f aca="false">IF(B14=B13,1+M15,0)</f>
        <v>0</v>
      </c>
      <c r="N14" s="1" t="n">
        <f aca="false">IF(A14=A13,0,IF(A14=A15,1+O15,1))</f>
        <v>0</v>
      </c>
      <c r="O14" s="1" t="n">
        <f aca="false">IF(A14=A13,1+O15,0)</f>
        <v>1</v>
      </c>
      <c r="P14" s="7" t="s">
        <v>93</v>
      </c>
      <c r="Q14" s="1" t="str">
        <f aca="false">IF(OR(B14="Prologue",B14="Epilogue"),B14,"Chapter "&amp;B14)</f>
        <v>Chapter 4</v>
      </c>
      <c r="R14" s="1" t="str">
        <f aca="false">Q14</f>
        <v>Chapter 4</v>
      </c>
      <c r="S14" s="1" t="str">
        <f aca="false">"|-"&amp;CHAR(13)&amp;IF(AND(P14&lt;&gt;"",N14&lt;&gt;0),"| colspan="&amp;CHAR(34)&amp;4&amp;CHAR(34)&amp;" align="&amp;CHAR(34)&amp;"center"&amp;CHAR(34)&amp;" | '''"&amp;P14&amp;"'''"&amp;CHAR(13)&amp;"|-"&amp;CHAR(13),"")&amp;IF(L14&gt;1,"| rowspan="&amp;CHAR(34)&amp;L14&amp;CHAR(34)&amp;"| [[Summary:The Bands of Mourning#"&amp;Q14&amp;"|"&amp;R14&amp;"]] || ",IF(L14=1,"| [[Summary:The Bands of Mourning#"&amp;Q14&amp;"|"&amp;R14&amp;"]] || ","| "))&amp;"[["&amp;IF(C14="Dalinar Kholin (flashback)","Dalinar Kholin",C14)&amp;"]] "&amp;IF(C14="Dalinar Kholin (flashback)","(flashback)","")&amp;" || "&amp;TEXT(D14,"#,###")&amp;" || "&amp;ROUND(100*H14,2)&amp;"%"</f>
        <v>|-| [[Summary:The Bands of Mourning#Chapter 4|Chapter 4]] || [[Kelsier]]  || 1,529 || 3.4%</v>
      </c>
    </row>
    <row r="15" customFormat="false" ht="15.75" hidden="false" customHeight="false" outlineLevel="0" collapsed="false">
      <c r="A15" s="6" t="n">
        <v>5</v>
      </c>
      <c r="B15" s="6" t="n">
        <v>1</v>
      </c>
      <c r="C15" s="7" t="s">
        <v>17</v>
      </c>
      <c r="D15" s="8" t="n">
        <v>491</v>
      </c>
      <c r="E15" s="1" t="n">
        <v>14</v>
      </c>
      <c r="F15" s="7" t="n">
        <v>1</v>
      </c>
      <c r="G15" s="9" t="n">
        <f aca="false">F15/SUM(F:F)</f>
        <v>0.0384615384615385</v>
      </c>
      <c r="H15" s="9" t="n">
        <f aca="false">D15/SUM($D:$D)</f>
        <v>0.0109157199706543</v>
      </c>
      <c r="I15" s="8" t="n">
        <f aca="false">IF(B15=B16,0,IF(B15=B14,D15+J14,D15))</f>
        <v>491</v>
      </c>
      <c r="J15" s="1" t="n">
        <f aca="false">IF(B15=B16,D15+J14,0)</f>
        <v>0</v>
      </c>
      <c r="K15" s="9" t="n">
        <f aca="false">I15/SUM($I:$I)</f>
        <v>0.0109157199706543</v>
      </c>
      <c r="L15" s="1" t="n">
        <f aca="false">IF(B15=B14,0,IF(B15=B16,1+M16,1))</f>
        <v>1</v>
      </c>
      <c r="M15" s="1" t="n">
        <f aca="false">IF(B15=B14,1+M16,0)</f>
        <v>0</v>
      </c>
      <c r="N15" s="1" t="n">
        <f aca="false">IF(A15=A14,0,IF(A15=A16,1+O16,1))</f>
        <v>3</v>
      </c>
      <c r="O15" s="1" t="n">
        <f aca="false">IF(A15=A14,1+O16,0)</f>
        <v>0</v>
      </c>
      <c r="P15" s="7" t="s">
        <v>94</v>
      </c>
      <c r="Q15" s="1" t="str">
        <f aca="false">IF(OR(B15="Prologue",B15="Epilogue"),B15,"Chapter "&amp;B15)</f>
        <v>Chapter 1</v>
      </c>
      <c r="R15" s="1" t="str">
        <f aca="false">Q15</f>
        <v>Chapter 1</v>
      </c>
      <c r="S15" s="1" t="str">
        <f aca="false">"|-"&amp;CHAR(13)&amp;IF(AND(P15&lt;&gt;"",N15&lt;&gt;0),"| colspan="&amp;CHAR(34)&amp;4&amp;CHAR(34)&amp;" align="&amp;CHAR(34)&amp;"center"&amp;CHAR(34)&amp;" | '''"&amp;P15&amp;"'''"&amp;CHAR(13)&amp;"|-"&amp;CHAR(13),"")&amp;IF(L15&gt;1,"| rowspan="&amp;CHAR(34)&amp;L15&amp;CHAR(34)&amp;"| [[Summary:The Bands of Mourning#"&amp;Q15&amp;"|"&amp;R15&amp;"]] || ",IF(L15=1,"| [[Summary:The Bands of Mourning#"&amp;Q15&amp;"|"&amp;R15&amp;"]] || ","| "))&amp;"[["&amp;IF(C15="Dalinar Kholin (flashback)","Dalinar Kholin",C15)&amp;"]] "&amp;IF(C15="Dalinar Kholin (flashback)","(flashback)","")&amp;" || "&amp;TEXT(D15,"#,###")&amp;" || "&amp;ROUND(100*H15,2)&amp;"%"</f>
        <v>|-| colspan="4" align="center" | '''Part 5: Ire'''|-| [[Summary:The Bands of Mourning#Chapter 1|Chapter 1]] || [[Kelsier]]  || 491 || 1.09%</v>
      </c>
    </row>
    <row r="16" customFormat="false" ht="15.75" hidden="false" customHeight="false" outlineLevel="0" collapsed="false">
      <c r="A16" s="6" t="n">
        <v>5</v>
      </c>
      <c r="B16" s="6" t="n">
        <v>2</v>
      </c>
      <c r="C16" s="7" t="s">
        <v>17</v>
      </c>
      <c r="D16" s="8" t="n">
        <v>2804</v>
      </c>
      <c r="E16" s="1" t="n">
        <v>15</v>
      </c>
      <c r="F16" s="7" t="n">
        <v>1</v>
      </c>
      <c r="G16" s="9" t="n">
        <f aca="false">F16/SUM(F:F)</f>
        <v>0.0384615384615385</v>
      </c>
      <c r="H16" s="9" t="n">
        <f aca="false">D16/SUM($D:$D)</f>
        <v>0.0623374313599075</v>
      </c>
      <c r="I16" s="8" t="n">
        <f aca="false">IF(B16=B17,0,IF(B16=B15,D16+J15,D16))</f>
        <v>2804</v>
      </c>
      <c r="J16" s="1" t="n">
        <f aca="false">IF(B16=B17,D16+J15,0)</f>
        <v>0</v>
      </c>
      <c r="K16" s="9" t="n">
        <f aca="false">I16/SUM($I:$I)</f>
        <v>0.0623374313599075</v>
      </c>
      <c r="L16" s="1" t="n">
        <f aca="false">IF(B16=B15,0,IF(B16=B17,1+M17,1))</f>
        <v>1</v>
      </c>
      <c r="M16" s="1" t="n">
        <f aca="false">IF(B16=B15,1+M17,0)</f>
        <v>0</v>
      </c>
      <c r="N16" s="1" t="n">
        <f aca="false">IF(A16=A15,0,IF(A16=A17,1+O17,1))</f>
        <v>0</v>
      </c>
      <c r="O16" s="1" t="n">
        <f aca="false">IF(A16=A15,1+O17,0)</f>
        <v>2</v>
      </c>
      <c r="P16" s="7" t="s">
        <v>94</v>
      </c>
      <c r="Q16" s="1" t="str">
        <f aca="false">IF(OR(B16="Prologue",B16="Epilogue"),B16,"Chapter "&amp;B16)</f>
        <v>Chapter 2</v>
      </c>
      <c r="R16" s="1" t="str">
        <f aca="false">Q16</f>
        <v>Chapter 2</v>
      </c>
      <c r="S16" s="1" t="str">
        <f aca="false">"|-"&amp;CHAR(13)&amp;IF(AND(P16&lt;&gt;"",N16&lt;&gt;0),"| colspan="&amp;CHAR(34)&amp;4&amp;CHAR(34)&amp;" align="&amp;CHAR(34)&amp;"center"&amp;CHAR(34)&amp;" | '''"&amp;P16&amp;"'''"&amp;CHAR(13)&amp;"|-"&amp;CHAR(13),"")&amp;IF(L16&gt;1,"| rowspan="&amp;CHAR(34)&amp;L16&amp;CHAR(34)&amp;"| [[Summary:The Bands of Mourning#"&amp;Q16&amp;"|"&amp;R16&amp;"]] || ",IF(L16=1,"| [[Summary:The Bands of Mourning#"&amp;Q16&amp;"|"&amp;R16&amp;"]] || ","| "))&amp;"[["&amp;IF(C16="Dalinar Kholin (flashback)","Dalinar Kholin",C16)&amp;"]] "&amp;IF(C16="Dalinar Kholin (flashback)","(flashback)","")&amp;" || "&amp;TEXT(D16,"#,###")&amp;" || "&amp;ROUND(100*H16,2)&amp;"%"</f>
        <v>|-| [[Summary:The Bands of Mourning#Chapter 2|Chapter 2]] || [[Kelsier]]  || 2,804 || 6.23%</v>
      </c>
    </row>
    <row r="17" customFormat="false" ht="15.75" hidden="false" customHeight="false" outlineLevel="0" collapsed="false">
      <c r="A17" s="6" t="n">
        <v>5</v>
      </c>
      <c r="B17" s="6" t="n">
        <v>3</v>
      </c>
      <c r="C17" s="7" t="s">
        <v>17</v>
      </c>
      <c r="D17" s="8" t="n">
        <v>2544</v>
      </c>
      <c r="E17" s="1" t="n">
        <v>16</v>
      </c>
      <c r="F17" s="7" t="n">
        <v>1</v>
      </c>
      <c r="G17" s="9" t="n">
        <f aca="false">F17/SUM(F:F)</f>
        <v>0.0384615384615385</v>
      </c>
      <c r="H17" s="9" t="n">
        <f aca="false">D17/SUM($D:$D)</f>
        <v>0.0565572130455081</v>
      </c>
      <c r="I17" s="8" t="n">
        <f aca="false">IF(B17=B18,0,IF(B17=B16,D17+J16,D17))</f>
        <v>2544</v>
      </c>
      <c r="J17" s="1" t="n">
        <f aca="false">IF(B17=B18,D17+J16,0)</f>
        <v>0</v>
      </c>
      <c r="K17" s="9" t="n">
        <f aca="false">I17/SUM($I:$I)</f>
        <v>0.0565572130455081</v>
      </c>
      <c r="L17" s="1" t="n">
        <f aca="false">IF(B17=B16,0,IF(B17=B18,1+M18,1))</f>
        <v>1</v>
      </c>
      <c r="M17" s="1" t="n">
        <f aca="false">IF(B17=B16,1+M18,0)</f>
        <v>0</v>
      </c>
      <c r="N17" s="1" t="n">
        <f aca="false">IF(A17=A16,0,IF(A17=A18,1+O18,1))</f>
        <v>0</v>
      </c>
      <c r="O17" s="1" t="n">
        <f aca="false">IF(A17=A16,1+O18,0)</f>
        <v>1</v>
      </c>
      <c r="P17" s="7" t="s">
        <v>94</v>
      </c>
      <c r="Q17" s="1" t="str">
        <f aca="false">IF(OR(B17="Prologue",B17="Epilogue"),B17,"Chapter "&amp;B17)</f>
        <v>Chapter 3</v>
      </c>
      <c r="R17" s="1" t="str">
        <f aca="false">Q17</f>
        <v>Chapter 3</v>
      </c>
      <c r="S17" s="1" t="str">
        <f aca="false">"|-"&amp;CHAR(13)&amp;IF(AND(P17&lt;&gt;"",N17&lt;&gt;0),"| colspan="&amp;CHAR(34)&amp;4&amp;CHAR(34)&amp;" align="&amp;CHAR(34)&amp;"center"&amp;CHAR(34)&amp;" | '''"&amp;P17&amp;"'''"&amp;CHAR(13)&amp;"|-"&amp;CHAR(13),"")&amp;IF(L17&gt;1,"| rowspan="&amp;CHAR(34)&amp;L17&amp;CHAR(34)&amp;"| [[Summary:The Bands of Mourning#"&amp;Q17&amp;"|"&amp;R17&amp;"]] || ",IF(L17=1,"| [[Summary:The Bands of Mourning#"&amp;Q17&amp;"|"&amp;R17&amp;"]] || ","| "))&amp;"[["&amp;IF(C17="Dalinar Kholin (flashback)","Dalinar Kholin",C17)&amp;"]] "&amp;IF(C17="Dalinar Kholin (flashback)","(flashback)","")&amp;" || "&amp;TEXT(D17,"#,###")&amp;" || "&amp;ROUND(100*H17,2)&amp;"%"</f>
        <v>|-| [[Summary:The Bands of Mourning#Chapter 3|Chapter 3]] || [[Kelsier]]  || 2,544 || 5.66%</v>
      </c>
    </row>
    <row r="18" customFormat="false" ht="15.75" hidden="false" customHeight="false" outlineLevel="0" collapsed="false">
      <c r="A18" s="6" t="n">
        <v>6</v>
      </c>
      <c r="B18" s="6" t="n">
        <v>1</v>
      </c>
      <c r="C18" s="7" t="s">
        <v>17</v>
      </c>
      <c r="D18" s="8" t="n">
        <v>2557</v>
      </c>
      <c r="E18" s="1" t="n">
        <v>17</v>
      </c>
      <c r="F18" s="7" t="n">
        <v>1</v>
      </c>
      <c r="G18" s="9" t="n">
        <f aca="false">F18/SUM(F:F)</f>
        <v>0.0384615384615385</v>
      </c>
      <c r="H18" s="9" t="n">
        <f aca="false">D18/SUM($D:$D)</f>
        <v>0.0568462239612281</v>
      </c>
      <c r="I18" s="8" t="n">
        <f aca="false">IF(B18=B19,0,IF(B18=B17,D18+J17,D18))</f>
        <v>2557</v>
      </c>
      <c r="J18" s="1" t="n">
        <f aca="false">IF(B18=B19,D18+J17,0)</f>
        <v>0</v>
      </c>
      <c r="K18" s="9" t="n">
        <f aca="false">I18/SUM($I:$I)</f>
        <v>0.0568462239612281</v>
      </c>
      <c r="L18" s="1" t="n">
        <f aca="false">IF(B18=B17,0,IF(B18=B19,1+M19,1))</f>
        <v>1</v>
      </c>
      <c r="M18" s="1" t="n">
        <f aca="false">IF(B18=B17,1+M19,0)</f>
        <v>0</v>
      </c>
      <c r="N18" s="1" t="n">
        <f aca="false">IF(A18=A17,0,IF(A18=A19,1+O19,1))</f>
        <v>9</v>
      </c>
      <c r="O18" s="1" t="n">
        <f aca="false">IF(A18=A17,1+O19,0)</f>
        <v>0</v>
      </c>
      <c r="P18" s="7" t="s">
        <v>95</v>
      </c>
      <c r="Q18" s="1" t="str">
        <f aca="false">IF(OR(B18="Prologue",B18="Epilogue"),B18,"Chapter "&amp;B18)</f>
        <v>Chapter 1</v>
      </c>
      <c r="R18" s="1" t="str">
        <f aca="false">Q18</f>
        <v>Chapter 1</v>
      </c>
      <c r="S18" s="1" t="str">
        <f aca="false">"|-"&amp;CHAR(13)&amp;IF(AND(P18&lt;&gt;"",N18&lt;&gt;0),"| colspan="&amp;CHAR(34)&amp;4&amp;CHAR(34)&amp;" align="&amp;CHAR(34)&amp;"center"&amp;CHAR(34)&amp;" | '''"&amp;P18&amp;"'''"&amp;CHAR(13)&amp;"|-"&amp;CHAR(13),"")&amp;IF(L18&gt;1,"| rowspan="&amp;CHAR(34)&amp;L18&amp;CHAR(34)&amp;"| [[Summary:The Bands of Mourning#"&amp;Q18&amp;"|"&amp;R18&amp;"]] || ",IF(L18=1,"| [[Summary:The Bands of Mourning#"&amp;Q18&amp;"|"&amp;R18&amp;"]] || ","| "))&amp;"[["&amp;IF(C18="Dalinar Kholin (flashback)","Dalinar Kholin",C18)&amp;"]] "&amp;IF(C18="Dalinar Kholin (flashback)","(flashback)","")&amp;" || "&amp;TEXT(D18,"#,###")&amp;" || "&amp;ROUND(100*H18,2)&amp;"%"</f>
        <v>|-| colspan="4" align="center" | '''Part 6: Hero'''|-| [[Summary:The Bands of Mourning#Chapter 1|Chapter 1]] || [[Kelsier]]  || 2,557 || 5.68%</v>
      </c>
    </row>
    <row r="19" customFormat="false" ht="15.75" hidden="false" customHeight="false" outlineLevel="0" collapsed="false">
      <c r="A19" s="6" t="n">
        <v>6</v>
      </c>
      <c r="B19" s="6" t="n">
        <v>2</v>
      </c>
      <c r="C19" s="7" t="s">
        <v>17</v>
      </c>
      <c r="D19" s="8" t="n">
        <v>1663</v>
      </c>
      <c r="E19" s="1" t="n">
        <v>18</v>
      </c>
      <c r="F19" s="7" t="n">
        <v>1</v>
      </c>
      <c r="G19" s="9" t="n">
        <f aca="false">F19/SUM(F:F)</f>
        <v>0.0384615384615385</v>
      </c>
      <c r="H19" s="9" t="n">
        <f aca="false">D19/SUM($D:$D)</f>
        <v>0.0369711656032547</v>
      </c>
      <c r="I19" s="8" t="n">
        <f aca="false">IF(B19=B20,0,IF(B19=B18,D19+J18,D19))</f>
        <v>1663</v>
      </c>
      <c r="J19" s="1" t="n">
        <f aca="false">IF(B19=B20,D19+J18,0)</f>
        <v>0</v>
      </c>
      <c r="K19" s="9" t="n">
        <f aca="false">I19/SUM($I:$I)</f>
        <v>0.0369711656032547</v>
      </c>
      <c r="L19" s="1" t="n">
        <f aca="false">IF(B19=B18,0,IF(B19=B20,1+M20,1))</f>
        <v>1</v>
      </c>
      <c r="M19" s="1" t="n">
        <f aca="false">IF(B19=B18,1+M20,0)</f>
        <v>0</v>
      </c>
      <c r="N19" s="1" t="n">
        <f aca="false">IF(A19=A18,0,IF(A19=A20,1+O20,1))</f>
        <v>0</v>
      </c>
      <c r="O19" s="1" t="n">
        <f aca="false">IF(A19=A18,1+O20,0)</f>
        <v>8</v>
      </c>
      <c r="P19" s="7" t="s">
        <v>95</v>
      </c>
      <c r="Q19" s="1" t="str">
        <f aca="false">IF(OR(B19="Prologue",B19="Epilogue"),B19,"Chapter "&amp;B19)</f>
        <v>Chapter 2</v>
      </c>
      <c r="R19" s="1" t="str">
        <f aca="false">Q19</f>
        <v>Chapter 2</v>
      </c>
      <c r="S19" s="1" t="str">
        <f aca="false">"|-"&amp;CHAR(13)&amp;IF(AND(P19&lt;&gt;"",N19&lt;&gt;0),"| colspan="&amp;CHAR(34)&amp;4&amp;CHAR(34)&amp;" align="&amp;CHAR(34)&amp;"center"&amp;CHAR(34)&amp;" | '''"&amp;P19&amp;"'''"&amp;CHAR(13)&amp;"|-"&amp;CHAR(13),"")&amp;IF(L19&gt;1,"| rowspan="&amp;CHAR(34)&amp;L19&amp;CHAR(34)&amp;"| [[Summary:The Bands of Mourning#"&amp;Q19&amp;"|"&amp;R19&amp;"]] || ",IF(L19=1,"| [[Summary:The Bands of Mourning#"&amp;Q19&amp;"|"&amp;R19&amp;"]] || ","| "))&amp;"[["&amp;IF(C19="Dalinar Kholin (flashback)","Dalinar Kholin",C19)&amp;"]] "&amp;IF(C19="Dalinar Kholin (flashback)","(flashback)","")&amp;" || "&amp;TEXT(D19,"#,###")&amp;" || "&amp;ROUND(100*H19,2)&amp;"%"</f>
        <v>|-| [[Summary:The Bands of Mourning#Chapter 2|Chapter 2]] || [[Kelsier]]  || 1,663 || 3.7%</v>
      </c>
    </row>
    <row r="20" customFormat="false" ht="15.75" hidden="false" customHeight="false" outlineLevel="0" collapsed="false">
      <c r="A20" s="6" t="n">
        <v>6</v>
      </c>
      <c r="B20" s="6" t="n">
        <v>3</v>
      </c>
      <c r="C20" s="7" t="s">
        <v>17</v>
      </c>
      <c r="D20" s="8" t="n">
        <v>672</v>
      </c>
      <c r="E20" s="1" t="n">
        <v>19</v>
      </c>
      <c r="F20" s="7" t="n">
        <v>1</v>
      </c>
      <c r="G20" s="9" t="n">
        <f aca="false">F20/SUM(F:F)</f>
        <v>0.0384615384615385</v>
      </c>
      <c r="H20" s="9" t="n">
        <f aca="false">D20/SUM($D:$D)</f>
        <v>0.0149396411818323</v>
      </c>
      <c r="I20" s="8" t="n">
        <f aca="false">IF(B20=B21,0,IF(B20=B19,D20+J19,D20))</f>
        <v>672</v>
      </c>
      <c r="J20" s="1" t="n">
        <f aca="false">IF(B20=B21,D20+J19,0)</f>
        <v>0</v>
      </c>
      <c r="K20" s="9" t="n">
        <f aca="false">I20/SUM($I:$I)</f>
        <v>0.0149396411818323</v>
      </c>
      <c r="L20" s="1" t="n">
        <f aca="false">IF(B20=B19,0,IF(B20=B21,1+M21,1))</f>
        <v>1</v>
      </c>
      <c r="M20" s="1" t="n">
        <f aca="false">IF(B20=B19,1+M21,0)</f>
        <v>0</v>
      </c>
      <c r="N20" s="1" t="n">
        <f aca="false">IF(A20=A19,0,IF(A20=A21,1+O21,1))</f>
        <v>0</v>
      </c>
      <c r="O20" s="1" t="n">
        <f aca="false">IF(A20=A19,1+O21,0)</f>
        <v>7</v>
      </c>
      <c r="P20" s="7" t="s">
        <v>95</v>
      </c>
      <c r="Q20" s="1" t="str">
        <f aca="false">IF(OR(B20="Prologue",B20="Epilogue"),B20,"Chapter "&amp;B20)</f>
        <v>Chapter 3</v>
      </c>
      <c r="R20" s="1" t="str">
        <f aca="false">Q20</f>
        <v>Chapter 3</v>
      </c>
      <c r="S20" s="1" t="str">
        <f aca="false">"|-"&amp;CHAR(13)&amp;IF(AND(P20&lt;&gt;"",N20&lt;&gt;0),"| colspan="&amp;CHAR(34)&amp;4&amp;CHAR(34)&amp;" align="&amp;CHAR(34)&amp;"center"&amp;CHAR(34)&amp;" | '''"&amp;P20&amp;"'''"&amp;CHAR(13)&amp;"|-"&amp;CHAR(13),"")&amp;IF(L20&gt;1,"| rowspan="&amp;CHAR(34)&amp;L20&amp;CHAR(34)&amp;"| [[Summary:The Bands of Mourning#"&amp;Q20&amp;"|"&amp;R20&amp;"]] || ",IF(L20=1,"| [[Summary:The Bands of Mourning#"&amp;Q20&amp;"|"&amp;R20&amp;"]] || ","| "))&amp;"[["&amp;IF(C20="Dalinar Kholin (flashback)","Dalinar Kholin",C20)&amp;"]] "&amp;IF(C20="Dalinar Kholin (flashback)","(flashback)","")&amp;" || "&amp;TEXT(D20,"#,###")&amp;" || "&amp;ROUND(100*H20,2)&amp;"%"</f>
        <v>|-| [[Summary:The Bands of Mourning#Chapter 3|Chapter 3]] || [[Kelsier]]  || 672 || 1.49%</v>
      </c>
    </row>
    <row r="21" customFormat="false" ht="15.75" hidden="false" customHeight="false" outlineLevel="0" collapsed="false">
      <c r="A21" s="6" t="n">
        <v>6</v>
      </c>
      <c r="B21" s="6" t="n">
        <v>4</v>
      </c>
      <c r="C21" s="7" t="s">
        <v>17</v>
      </c>
      <c r="D21" s="8" t="n">
        <v>2267</v>
      </c>
      <c r="E21" s="1" t="n">
        <v>20</v>
      </c>
      <c r="F21" s="7" t="n">
        <v>1</v>
      </c>
      <c r="G21" s="9" t="n">
        <f aca="false">F21/SUM(F:F)</f>
        <v>0.0384615384615385</v>
      </c>
      <c r="H21" s="9" t="n">
        <f aca="false">D21/SUM($D:$D)</f>
        <v>0.0503990573797826</v>
      </c>
      <c r="I21" s="8" t="n">
        <f aca="false">IF(B21=B22,0,IF(B21=B20,D21+J20,D21))</f>
        <v>2267</v>
      </c>
      <c r="J21" s="1" t="n">
        <f aca="false">IF(B21=B22,D21+J20,0)</f>
        <v>0</v>
      </c>
      <c r="K21" s="9" t="n">
        <f aca="false">I21/SUM($I:$I)</f>
        <v>0.0503990573797826</v>
      </c>
      <c r="L21" s="1" t="n">
        <f aca="false">IF(B21=B20,0,IF(B21=B22,1+M22,1))</f>
        <v>1</v>
      </c>
      <c r="M21" s="1" t="n">
        <f aca="false">IF(B21=B20,1+M22,0)</f>
        <v>0</v>
      </c>
      <c r="N21" s="1" t="n">
        <f aca="false">IF(A21=A20,0,IF(A21=A22,1+O22,1))</f>
        <v>0</v>
      </c>
      <c r="O21" s="1" t="n">
        <f aca="false">IF(A21=A20,1+O22,0)</f>
        <v>6</v>
      </c>
      <c r="P21" s="7" t="s">
        <v>95</v>
      </c>
      <c r="Q21" s="1" t="str">
        <f aca="false">IF(OR(B21="Prologue",B21="Epilogue"),B21,"Chapter "&amp;B21)</f>
        <v>Chapter 4</v>
      </c>
      <c r="R21" s="1" t="str">
        <f aca="false">Q21</f>
        <v>Chapter 4</v>
      </c>
      <c r="S21" s="1" t="str">
        <f aca="false">"|-"&amp;CHAR(13)&amp;IF(AND(P21&lt;&gt;"",N21&lt;&gt;0),"| colspan="&amp;CHAR(34)&amp;4&amp;CHAR(34)&amp;" align="&amp;CHAR(34)&amp;"center"&amp;CHAR(34)&amp;" | '''"&amp;P21&amp;"'''"&amp;CHAR(13)&amp;"|-"&amp;CHAR(13),"")&amp;IF(L21&gt;1,"| rowspan="&amp;CHAR(34)&amp;L21&amp;CHAR(34)&amp;"| [[Summary:The Bands of Mourning#"&amp;Q21&amp;"|"&amp;R21&amp;"]] || ",IF(L21=1,"| [[Summary:The Bands of Mourning#"&amp;Q21&amp;"|"&amp;R21&amp;"]] || ","| "))&amp;"[["&amp;IF(C21="Dalinar Kholin (flashback)","Dalinar Kholin",C21)&amp;"]] "&amp;IF(C21="Dalinar Kholin (flashback)","(flashback)","")&amp;" || "&amp;TEXT(D21,"#,###")&amp;" || "&amp;ROUND(100*H21,2)&amp;"%"</f>
        <v>|-| [[Summary:The Bands of Mourning#Chapter 4|Chapter 4]] || [[Kelsier]]  || 2,267 || 5.04%</v>
      </c>
    </row>
    <row r="22" customFormat="false" ht="15.75" hidden="false" customHeight="false" outlineLevel="0" collapsed="false">
      <c r="A22" s="6" t="n">
        <v>6</v>
      </c>
      <c r="B22" s="6" t="n">
        <v>5</v>
      </c>
      <c r="C22" s="7" t="s">
        <v>17</v>
      </c>
      <c r="D22" s="8" t="n">
        <v>1321</v>
      </c>
      <c r="E22" s="1" t="n">
        <v>21</v>
      </c>
      <c r="F22" s="7" t="n">
        <v>1</v>
      </c>
      <c r="G22" s="9" t="n">
        <f aca="false">F22/SUM(F:F)</f>
        <v>0.0384615384615385</v>
      </c>
      <c r="H22" s="9" t="n">
        <f aca="false">D22/SUM($D:$D)</f>
        <v>0.0293679553589293</v>
      </c>
      <c r="I22" s="8" t="n">
        <f aca="false">IF(B22=B23,0,IF(B22=B21,D22+J21,D22))</f>
        <v>1321</v>
      </c>
      <c r="J22" s="1" t="n">
        <f aca="false">IF(B22=B23,D22+J21,0)</f>
        <v>0</v>
      </c>
      <c r="K22" s="9" t="n">
        <f aca="false">I22/SUM($I:$I)</f>
        <v>0.0293679553589293</v>
      </c>
      <c r="L22" s="1" t="n">
        <f aca="false">IF(B22=B21,0,IF(B22=B23,1+M23,1))</f>
        <v>1</v>
      </c>
      <c r="M22" s="1" t="n">
        <f aca="false">IF(B22=B21,1+M23,0)</f>
        <v>0</v>
      </c>
      <c r="N22" s="1" t="n">
        <f aca="false">IF(A22=A21,0,IF(A22=A23,1+O23,1))</f>
        <v>0</v>
      </c>
      <c r="O22" s="1" t="n">
        <f aca="false">IF(A22=A21,1+O23,0)</f>
        <v>5</v>
      </c>
      <c r="P22" s="7" t="s">
        <v>95</v>
      </c>
      <c r="Q22" s="1" t="str">
        <f aca="false">IF(OR(B22="Prologue",B22="Epilogue"),B22,"Chapter "&amp;B22)</f>
        <v>Chapter 5</v>
      </c>
      <c r="R22" s="1" t="str">
        <f aca="false">Q22</f>
        <v>Chapter 5</v>
      </c>
      <c r="S22" s="1" t="str">
        <f aca="false">"|-"&amp;CHAR(13)&amp;IF(AND(P22&lt;&gt;"",N22&lt;&gt;0),"| colspan="&amp;CHAR(34)&amp;4&amp;CHAR(34)&amp;" align="&amp;CHAR(34)&amp;"center"&amp;CHAR(34)&amp;" | '''"&amp;P22&amp;"'''"&amp;CHAR(13)&amp;"|-"&amp;CHAR(13),"")&amp;IF(L22&gt;1,"| rowspan="&amp;CHAR(34)&amp;L22&amp;CHAR(34)&amp;"| [[Summary:The Bands of Mourning#"&amp;Q22&amp;"|"&amp;R22&amp;"]] || ",IF(L22=1,"| [[Summary:The Bands of Mourning#"&amp;Q22&amp;"|"&amp;R22&amp;"]] || ","| "))&amp;"[["&amp;IF(C22="Dalinar Kholin (flashback)","Dalinar Kholin",C22)&amp;"]] "&amp;IF(C22="Dalinar Kholin (flashback)","(flashback)","")&amp;" || "&amp;TEXT(D22,"#,###")&amp;" || "&amp;ROUND(100*H22,2)&amp;"%"</f>
        <v>|-| [[Summary:The Bands of Mourning#Chapter 5|Chapter 5]] || [[Kelsier]]  || 1,321 || 2.94%</v>
      </c>
    </row>
    <row r="23" customFormat="false" ht="15.75" hidden="false" customHeight="false" outlineLevel="0" collapsed="false">
      <c r="A23" s="6" t="n">
        <v>6</v>
      </c>
      <c r="B23" s="6" t="n">
        <v>6</v>
      </c>
      <c r="C23" s="7" t="s">
        <v>17</v>
      </c>
      <c r="D23" s="8" t="n">
        <v>573</v>
      </c>
      <c r="E23" s="1" t="n">
        <v>22</v>
      </c>
      <c r="F23" s="7" t="n">
        <v>1</v>
      </c>
      <c r="G23" s="9" t="n">
        <f aca="false">F23/SUM(F:F)</f>
        <v>0.0384615384615385</v>
      </c>
      <c r="H23" s="9" t="n">
        <f aca="false">D23/SUM($D:$D)</f>
        <v>0.0127387119005802</v>
      </c>
      <c r="I23" s="8" t="n">
        <f aca="false">IF(B23=B24,0,IF(B23=B22,D23+J22,D23))</f>
        <v>573</v>
      </c>
      <c r="J23" s="1" t="n">
        <f aca="false">IF(B23=B24,D23+J22,0)</f>
        <v>0</v>
      </c>
      <c r="K23" s="9" t="n">
        <f aca="false">I23/SUM($I:$I)</f>
        <v>0.0127387119005802</v>
      </c>
      <c r="L23" s="1" t="n">
        <f aca="false">IF(B23=B22,0,IF(B23=B24,1+M24,1))</f>
        <v>1</v>
      </c>
      <c r="M23" s="1" t="n">
        <f aca="false">IF(B23=B22,1+M24,0)</f>
        <v>0</v>
      </c>
      <c r="N23" s="1" t="n">
        <f aca="false">IF(A23=A22,0,IF(A23=A24,1+O24,1))</f>
        <v>0</v>
      </c>
      <c r="O23" s="1" t="n">
        <f aca="false">IF(A23=A22,1+O24,0)</f>
        <v>4</v>
      </c>
      <c r="P23" s="7" t="s">
        <v>95</v>
      </c>
      <c r="Q23" s="1" t="str">
        <f aca="false">IF(OR(B23="Prologue",B23="Epilogue"),B23,"Chapter "&amp;B23)</f>
        <v>Chapter 6</v>
      </c>
      <c r="R23" s="1" t="str">
        <f aca="false">Q23</f>
        <v>Chapter 6</v>
      </c>
      <c r="S23" s="1" t="str">
        <f aca="false">"|-"&amp;CHAR(13)&amp;IF(AND(P23&lt;&gt;"",N23&lt;&gt;0),"| colspan="&amp;CHAR(34)&amp;4&amp;CHAR(34)&amp;" align="&amp;CHAR(34)&amp;"center"&amp;CHAR(34)&amp;" | '''"&amp;P23&amp;"'''"&amp;CHAR(13)&amp;"|-"&amp;CHAR(13),"")&amp;IF(L23&gt;1,"| rowspan="&amp;CHAR(34)&amp;L23&amp;CHAR(34)&amp;"| [[Summary:The Bands of Mourning#"&amp;Q23&amp;"|"&amp;R23&amp;"]] || ",IF(L23=1,"| [[Summary:The Bands of Mourning#"&amp;Q23&amp;"|"&amp;R23&amp;"]] || ","| "))&amp;"[["&amp;IF(C23="Dalinar Kholin (flashback)","Dalinar Kholin",C23)&amp;"]] "&amp;IF(C23="Dalinar Kholin (flashback)","(flashback)","")&amp;" || "&amp;TEXT(D23,"#,###")&amp;" || "&amp;ROUND(100*H23,2)&amp;"%"</f>
        <v>|-| [[Summary:The Bands of Mourning#Chapter 6|Chapter 6]] || [[Kelsier]]  || 573 || 1.27%</v>
      </c>
    </row>
    <row r="24" customFormat="false" ht="15.75" hidden="false" customHeight="false" outlineLevel="0" collapsed="false">
      <c r="A24" s="6" t="n">
        <v>6</v>
      </c>
      <c r="B24" s="6" t="n">
        <v>7</v>
      </c>
      <c r="C24" s="7" t="s">
        <v>17</v>
      </c>
      <c r="D24" s="8" t="n">
        <v>1311</v>
      </c>
      <c r="E24" s="1" t="n">
        <v>23</v>
      </c>
      <c r="F24" s="7" t="n">
        <v>1</v>
      </c>
      <c r="G24" s="9" t="n">
        <f aca="false">F24/SUM(F:F)</f>
        <v>0.0384615384615385</v>
      </c>
      <c r="H24" s="9" t="n">
        <f aca="false">D24/SUM($D:$D)</f>
        <v>0.029145639269914</v>
      </c>
      <c r="I24" s="8" t="n">
        <f aca="false">IF(B24=B25,0,IF(B24=B23,D24+J23,D24))</f>
        <v>1311</v>
      </c>
      <c r="J24" s="1" t="n">
        <f aca="false">IF(B24=B25,D24+J23,0)</f>
        <v>0</v>
      </c>
      <c r="K24" s="9" t="n">
        <f aca="false">I24/SUM($I:$I)</f>
        <v>0.029145639269914</v>
      </c>
      <c r="L24" s="1" t="n">
        <f aca="false">IF(B24=B23,0,IF(B24=B25,1+M25,1))</f>
        <v>1</v>
      </c>
      <c r="M24" s="1" t="n">
        <f aca="false">IF(B24=B23,1+M25,0)</f>
        <v>0</v>
      </c>
      <c r="N24" s="1" t="n">
        <f aca="false">IF(A24=A23,0,IF(A24=A25,1+O25,1))</f>
        <v>0</v>
      </c>
      <c r="O24" s="1" t="n">
        <f aca="false">IF(A24=A23,1+O25,0)</f>
        <v>3</v>
      </c>
      <c r="P24" s="7" t="s">
        <v>95</v>
      </c>
      <c r="Q24" s="1" t="str">
        <f aca="false">IF(OR(B24="Prologue",B24="Epilogue"),B24,"Chapter "&amp;B24)</f>
        <v>Chapter 7</v>
      </c>
      <c r="R24" s="1" t="str">
        <f aca="false">Q24</f>
        <v>Chapter 7</v>
      </c>
      <c r="S24" s="1" t="str">
        <f aca="false">"|-"&amp;CHAR(13)&amp;IF(AND(P24&lt;&gt;"",N24&lt;&gt;0),"| colspan="&amp;CHAR(34)&amp;4&amp;CHAR(34)&amp;" align="&amp;CHAR(34)&amp;"center"&amp;CHAR(34)&amp;" | '''"&amp;P24&amp;"'''"&amp;CHAR(13)&amp;"|-"&amp;CHAR(13),"")&amp;IF(L24&gt;1,"| rowspan="&amp;CHAR(34)&amp;L24&amp;CHAR(34)&amp;"| [[Summary:The Bands of Mourning#"&amp;Q24&amp;"|"&amp;R24&amp;"]] || ",IF(L24=1,"| [[Summary:The Bands of Mourning#"&amp;Q24&amp;"|"&amp;R24&amp;"]] || ","| "))&amp;"[["&amp;IF(C24="Dalinar Kholin (flashback)","Dalinar Kholin",C24)&amp;"]] "&amp;IF(C24="Dalinar Kholin (flashback)","(flashback)","")&amp;" || "&amp;TEXT(D24,"#,###")&amp;" || "&amp;ROUND(100*H24,2)&amp;"%"</f>
        <v>|-| [[Summary:The Bands of Mourning#Chapter 7|Chapter 7]] || [[Kelsier]]  || 1,311 || 2.91%</v>
      </c>
    </row>
    <row r="25" customFormat="false" ht="15.75" hidden="false" customHeight="false" outlineLevel="0" collapsed="false">
      <c r="A25" s="6" t="n">
        <v>6</v>
      </c>
      <c r="B25" s="6" t="n">
        <v>8</v>
      </c>
      <c r="C25" s="7" t="s">
        <v>17</v>
      </c>
      <c r="D25" s="8" t="n">
        <v>2147</v>
      </c>
      <c r="E25" s="1" t="n">
        <v>24</v>
      </c>
      <c r="F25" s="7" t="n">
        <v>1</v>
      </c>
      <c r="G25" s="9" t="n">
        <f aca="false">F25/SUM(F:F)</f>
        <v>0.0384615384615385</v>
      </c>
      <c r="H25" s="9" t="n">
        <f aca="false">D25/SUM($D:$D)</f>
        <v>0.0477312643115982</v>
      </c>
      <c r="I25" s="8" t="n">
        <f aca="false">IF(B25=B26,0,IF(B25=B24,D25+J24,D25))</f>
        <v>2147</v>
      </c>
      <c r="J25" s="1" t="n">
        <f aca="false">IF(B25=B26,D25+J24,0)</f>
        <v>0</v>
      </c>
      <c r="K25" s="9" t="n">
        <f aca="false">I25/SUM($I:$I)</f>
        <v>0.0477312643115982</v>
      </c>
      <c r="L25" s="1" t="n">
        <f aca="false">IF(B25=B24,0,IF(B25=B26,1+M26,1))</f>
        <v>1</v>
      </c>
      <c r="M25" s="1" t="n">
        <f aca="false">IF(B25=B24,1+M26,0)</f>
        <v>0</v>
      </c>
      <c r="N25" s="1" t="n">
        <f aca="false">IF(A25=A24,0,IF(A25=A26,1+O26,1))</f>
        <v>0</v>
      </c>
      <c r="O25" s="1" t="n">
        <f aca="false">IF(A25=A24,1+O26,0)</f>
        <v>2</v>
      </c>
      <c r="P25" s="7" t="s">
        <v>95</v>
      </c>
      <c r="Q25" s="1" t="str">
        <f aca="false">IF(OR(B25="Prologue",B25="Epilogue"),B25,"Chapter "&amp;B25)</f>
        <v>Chapter 8</v>
      </c>
      <c r="R25" s="1" t="str">
        <f aca="false">Q25</f>
        <v>Chapter 8</v>
      </c>
      <c r="S25" s="1" t="str">
        <f aca="false">"|-"&amp;CHAR(13)&amp;IF(AND(P25&lt;&gt;"",N25&lt;&gt;0),"| colspan="&amp;CHAR(34)&amp;4&amp;CHAR(34)&amp;" align="&amp;CHAR(34)&amp;"center"&amp;CHAR(34)&amp;" | '''"&amp;P25&amp;"'''"&amp;CHAR(13)&amp;"|-"&amp;CHAR(13),"")&amp;IF(L25&gt;1,"| rowspan="&amp;CHAR(34)&amp;L25&amp;CHAR(34)&amp;"| [[Summary:The Bands of Mourning#"&amp;Q25&amp;"|"&amp;R25&amp;"]] || ",IF(L25=1,"| [[Summary:The Bands of Mourning#"&amp;Q25&amp;"|"&amp;R25&amp;"]] || ","| "))&amp;"[["&amp;IF(C25="Dalinar Kholin (flashback)","Dalinar Kholin",C25)&amp;"]] "&amp;IF(C25="Dalinar Kholin (flashback)","(flashback)","")&amp;" || "&amp;TEXT(D25,"#,###")&amp;" || "&amp;ROUND(100*H25,2)&amp;"%"</f>
        <v>|-| [[Summary:The Bands of Mourning#Chapter 8|Chapter 8]] || [[Kelsier]]  || 2,147 || 4.77%</v>
      </c>
    </row>
    <row r="26" customFormat="false" ht="15.75" hidden="false" customHeight="false" outlineLevel="0" collapsed="false">
      <c r="A26" s="6" t="n">
        <v>6</v>
      </c>
      <c r="B26" s="6" t="n">
        <v>9</v>
      </c>
      <c r="C26" s="7" t="s">
        <v>17</v>
      </c>
      <c r="D26" s="8" t="n">
        <v>523</v>
      </c>
      <c r="E26" s="1" t="n">
        <v>25</v>
      </c>
      <c r="F26" s="7" t="n">
        <v>1</v>
      </c>
      <c r="G26" s="9" t="n">
        <f aca="false">F26/SUM(F:F)</f>
        <v>0.0384615384615385</v>
      </c>
      <c r="H26" s="9" t="n">
        <f aca="false">D26/SUM($D:$D)</f>
        <v>0.0116271314555034</v>
      </c>
      <c r="I26" s="8" t="n">
        <f aca="false">IF(B26=B27,0,IF(B26=B25,D26+J25,D26))</f>
        <v>523</v>
      </c>
      <c r="J26" s="1" t="n">
        <f aca="false">IF(B26=B27,D26+J25,0)</f>
        <v>0</v>
      </c>
      <c r="K26" s="9" t="n">
        <f aca="false">I26/SUM($I:$I)</f>
        <v>0.0116271314555034</v>
      </c>
      <c r="L26" s="1" t="n">
        <f aca="false">IF(B26=B25,0,IF(B26=B27,1+M27,1))</f>
        <v>1</v>
      </c>
      <c r="M26" s="1" t="n">
        <f aca="false">IF(B26=B25,1+M27,0)</f>
        <v>0</v>
      </c>
      <c r="N26" s="1" t="n">
        <f aca="false">IF(A26=A25,0,IF(A26=A27,1+O27,1))</f>
        <v>0</v>
      </c>
      <c r="O26" s="1" t="n">
        <f aca="false">IF(A26=A25,1+O27,0)</f>
        <v>1</v>
      </c>
      <c r="P26" s="7" t="s">
        <v>95</v>
      </c>
      <c r="Q26" s="1" t="str">
        <f aca="false">IF(OR(B26="Prologue",B26="Epilogue"),B26,"Chapter "&amp;B26)</f>
        <v>Chapter 9</v>
      </c>
      <c r="R26" s="1" t="str">
        <f aca="false">Q26</f>
        <v>Chapter 9</v>
      </c>
      <c r="S26" s="1" t="str">
        <f aca="false">"|-"&amp;CHAR(13)&amp;IF(AND(P26&lt;&gt;"",N26&lt;&gt;0),"| colspan="&amp;CHAR(34)&amp;4&amp;CHAR(34)&amp;" align="&amp;CHAR(34)&amp;"center"&amp;CHAR(34)&amp;" | '''"&amp;P26&amp;"'''"&amp;CHAR(13)&amp;"|-"&amp;CHAR(13),"")&amp;IF(L26&gt;1,"| rowspan="&amp;CHAR(34)&amp;L26&amp;CHAR(34)&amp;"| [[Summary:The Bands of Mourning#"&amp;Q26&amp;"|"&amp;R26&amp;"]] || ",IF(L26=1,"| [[Summary:The Bands of Mourning#"&amp;Q26&amp;"|"&amp;R26&amp;"]] || ","| "))&amp;"[["&amp;IF(C26="Dalinar Kholin (flashback)","Dalinar Kholin",C26)&amp;"]] "&amp;IF(C26="Dalinar Kholin (flashback)","(flashback)","")&amp;" || "&amp;TEXT(D26,"#,###")&amp;" || "&amp;ROUND(100*H26,2)&amp;"%"</f>
        <v>|-| [[Summary:The Bands of Mourning#Chapter 9|Chapter 9]] || [[Kelsier]]  || 523 || 1.16%</v>
      </c>
    </row>
    <row r="27" customFormat="false" ht="15.75" hidden="false" customHeight="false" outlineLevel="0" collapsed="false">
      <c r="A27" s="6" t="s">
        <v>29</v>
      </c>
      <c r="B27" s="6" t="s">
        <v>29</v>
      </c>
      <c r="C27" s="7" t="s">
        <v>58</v>
      </c>
      <c r="D27" s="8" t="n">
        <v>703</v>
      </c>
      <c r="E27" s="1" t="n">
        <v>26</v>
      </c>
      <c r="F27" s="7" t="n">
        <v>1</v>
      </c>
      <c r="G27" s="9" t="n">
        <f aca="false">F27/SUM(F:F)</f>
        <v>0.0384615384615385</v>
      </c>
      <c r="H27" s="9" t="n">
        <f aca="false">D27/SUM($D:$D)</f>
        <v>0.01562882105778</v>
      </c>
      <c r="I27" s="8" t="n">
        <f aca="false">IF(B27=B28,0,IF(B27=B26,D27+J26,D27))</f>
        <v>703</v>
      </c>
      <c r="J27" s="1" t="n">
        <f aca="false">IF(B27=B28,D27+J26,0)</f>
        <v>0</v>
      </c>
      <c r="K27" s="9" t="n">
        <f aca="false">I27/SUM($I:$I)</f>
        <v>0.01562882105778</v>
      </c>
      <c r="L27" s="1" t="n">
        <f aca="false">IF(B27=B26,0,IF(B27=B28,1+M28,1))</f>
        <v>1</v>
      </c>
      <c r="M27" s="1" t="n">
        <f aca="false">IF(B27=B26,1+M28,0)</f>
        <v>0</v>
      </c>
      <c r="N27" s="1" t="n">
        <f aca="false">IF(A27=A26,0,IF(A27=A28,1+O28,1))</f>
        <v>1</v>
      </c>
      <c r="O27" s="1" t="n">
        <f aca="false">IF(A27=A26,1+O28,0)</f>
        <v>0</v>
      </c>
      <c r="Q27" s="1" t="str">
        <f aca="false">IF(OR(B27="Prologue",B27="Epilogue"),B27,"Chapter "&amp;B27)</f>
        <v>Epilogue</v>
      </c>
      <c r="R27" s="1" t="str">
        <f aca="false">Q27</f>
        <v>Epilogue</v>
      </c>
      <c r="S27" s="1" t="str">
        <f aca="false">"|-"&amp;CHAR(13)&amp;IF(AND(P27&lt;&gt;"",N27&lt;&gt;0),"| colspan="&amp;CHAR(34)&amp;4&amp;CHAR(34)&amp;" align="&amp;CHAR(34)&amp;"center"&amp;CHAR(34)&amp;" | '''"&amp;P27&amp;"'''"&amp;CHAR(13)&amp;"|-"&amp;CHAR(13),"")&amp;IF(L27&gt;1,"| rowspan="&amp;CHAR(34)&amp;L27&amp;CHAR(34)&amp;"| [[Summary:The Bands of Mourning#"&amp;Q27&amp;"|"&amp;R27&amp;"]] || ",IF(L27=1,"| [[Summary:The Bands of Mourning#"&amp;Q27&amp;"|"&amp;R27&amp;"]] || ","| "))&amp;"[["&amp;IF(C27="Dalinar Kholin (flashback)","Dalinar Kholin",C27)&amp;"]] "&amp;IF(C27="Dalinar Kholin (flashback)","(flashback)","")&amp;" || "&amp;TEXT(D27,"#,###")&amp;" || "&amp;ROUND(100*H27,2)&amp;"%"</f>
        <v>|-| [[Summary:The Bands of Mourning#Epilogue|Epilogue]] || [[Spook]]  || 703 || 1.56%</v>
      </c>
    </row>
    <row r="28" customFormat="false" ht="15.75" hidden="false" customHeight="false" outlineLevel="0" collapsed="false">
      <c r="A28" s="6"/>
      <c r="B28" s="6"/>
      <c r="D28" s="8"/>
      <c r="G28" s="9"/>
      <c r="H28" s="9"/>
      <c r="K28" s="9"/>
    </row>
    <row r="29" customFormat="false" ht="15.75" hidden="false" customHeight="false" outlineLevel="0" collapsed="false">
      <c r="A29" s="6"/>
      <c r="B29" s="6"/>
      <c r="D29" s="8"/>
      <c r="G29" s="9"/>
      <c r="H29" s="9"/>
      <c r="K29" s="9"/>
    </row>
    <row r="30" customFormat="false" ht="15.75" hidden="false" customHeight="false" outlineLevel="0" collapsed="false">
      <c r="A30" s="6"/>
      <c r="B30" s="6"/>
      <c r="D30" s="8"/>
      <c r="G30" s="9"/>
      <c r="H30" s="9"/>
      <c r="K30" s="9"/>
    </row>
    <row r="31" customFormat="false" ht="15.75" hidden="false" customHeight="false" outlineLevel="0" collapsed="false">
      <c r="A31" s="6"/>
      <c r="B31" s="6"/>
      <c r="D31" s="8"/>
      <c r="G31" s="9"/>
      <c r="H31" s="9"/>
      <c r="K31" s="9"/>
    </row>
    <row r="32" customFormat="false" ht="15.75" hidden="false" customHeight="false" outlineLevel="0" collapsed="false">
      <c r="A32" s="6"/>
      <c r="B32" s="6"/>
      <c r="D32" s="8"/>
      <c r="G32" s="9"/>
      <c r="H32" s="9"/>
      <c r="K32" s="9"/>
    </row>
    <row r="33" customFormat="false" ht="15.75" hidden="false" customHeight="false" outlineLevel="0" collapsed="false">
      <c r="A33" s="6"/>
      <c r="B33" s="6"/>
      <c r="D33" s="8"/>
      <c r="G33" s="9"/>
      <c r="H33" s="9"/>
      <c r="K33" s="9"/>
    </row>
    <row r="34" customFormat="false" ht="15.75" hidden="false" customHeight="false" outlineLevel="0" collapsed="false">
      <c r="A34" s="6"/>
      <c r="B34" s="6"/>
      <c r="D34" s="8"/>
      <c r="G34" s="9"/>
      <c r="H34" s="9"/>
      <c r="K34" s="9"/>
    </row>
    <row r="35" customFormat="false" ht="15.75" hidden="false" customHeight="false" outlineLevel="0" collapsed="false">
      <c r="A35" s="6"/>
      <c r="B35" s="6"/>
      <c r="D35" s="8"/>
      <c r="G35" s="9"/>
      <c r="H35" s="9"/>
      <c r="K35" s="9"/>
    </row>
    <row r="36" customFormat="false" ht="15.75" hidden="false" customHeight="false" outlineLevel="0" collapsed="false">
      <c r="A36" s="6"/>
      <c r="B36" s="6"/>
      <c r="D36" s="8"/>
      <c r="G36" s="9"/>
      <c r="H36" s="9"/>
      <c r="K36" s="9"/>
    </row>
    <row r="37" customFormat="false" ht="15.75" hidden="false" customHeight="false" outlineLevel="0" collapsed="false">
      <c r="A37" s="6"/>
      <c r="B37" s="6"/>
      <c r="D37" s="8"/>
      <c r="G37" s="9"/>
      <c r="H37" s="9"/>
      <c r="K37" s="9"/>
    </row>
    <row r="38" customFormat="false" ht="15.75" hidden="false" customHeight="false" outlineLevel="0" collapsed="false">
      <c r="A38" s="6"/>
      <c r="B38" s="6"/>
      <c r="D38" s="8"/>
      <c r="G38" s="9"/>
      <c r="H38" s="9"/>
      <c r="K38" s="9"/>
    </row>
    <row r="39" customFormat="false" ht="15.75" hidden="false" customHeight="false" outlineLevel="0" collapsed="false">
      <c r="A39" s="6"/>
      <c r="B39" s="6"/>
      <c r="D39" s="8"/>
      <c r="G39" s="9"/>
      <c r="H39" s="9"/>
      <c r="K39" s="9"/>
    </row>
    <row r="40" customFormat="false" ht="15.75" hidden="false" customHeight="false" outlineLevel="0" collapsed="false">
      <c r="A40" s="6"/>
      <c r="B40" s="6"/>
      <c r="D40" s="8"/>
      <c r="G40" s="9"/>
      <c r="H40" s="9"/>
      <c r="K40" s="9"/>
    </row>
    <row r="41" customFormat="false" ht="15.75" hidden="false" customHeight="false" outlineLevel="0" collapsed="false">
      <c r="A41" s="6"/>
      <c r="B41" s="6"/>
      <c r="D41" s="8"/>
      <c r="G41" s="9"/>
      <c r="H41" s="9"/>
      <c r="K41" s="9"/>
    </row>
    <row r="42" customFormat="false" ht="15.75" hidden="false" customHeight="false" outlineLevel="0" collapsed="false">
      <c r="A42" s="6"/>
      <c r="B42" s="6"/>
      <c r="D42" s="8"/>
      <c r="G42" s="9"/>
      <c r="H42" s="9"/>
      <c r="K42" s="9"/>
    </row>
    <row r="43" customFormat="false" ht="15.75" hidden="false" customHeight="false" outlineLevel="0" collapsed="false">
      <c r="A43" s="6"/>
      <c r="B43" s="6"/>
      <c r="D43" s="8"/>
      <c r="G43" s="9"/>
      <c r="H43" s="9"/>
      <c r="K43" s="9"/>
    </row>
    <row r="44" customFormat="false" ht="15.75" hidden="false" customHeight="false" outlineLevel="0" collapsed="false">
      <c r="A44" s="6"/>
      <c r="B44" s="6"/>
      <c r="D44" s="8"/>
      <c r="G44" s="9"/>
      <c r="H44" s="9"/>
      <c r="K44" s="9"/>
    </row>
    <row r="45" customFormat="false" ht="15.75" hidden="false" customHeight="false" outlineLevel="0" collapsed="false">
      <c r="A45" s="6"/>
      <c r="B45" s="6"/>
      <c r="D45" s="8"/>
      <c r="G45" s="9"/>
      <c r="H45" s="9"/>
      <c r="K45" s="9"/>
    </row>
    <row r="46" customFormat="false" ht="15.75" hidden="false" customHeight="false" outlineLevel="0" collapsed="false">
      <c r="A46" s="6"/>
      <c r="B46" s="6"/>
      <c r="D46" s="8"/>
      <c r="G46" s="9"/>
      <c r="H46" s="9"/>
      <c r="K46" s="9"/>
    </row>
    <row r="47" customFormat="false" ht="15.75" hidden="false" customHeight="false" outlineLevel="0" collapsed="false">
      <c r="A47" s="6"/>
      <c r="B47" s="6"/>
      <c r="D47" s="8"/>
      <c r="G47" s="9"/>
      <c r="H47" s="9"/>
      <c r="K47" s="9"/>
    </row>
    <row r="48" customFormat="false" ht="15.75" hidden="false" customHeight="false" outlineLevel="0" collapsed="false">
      <c r="A48" s="6"/>
      <c r="B48" s="6"/>
      <c r="D48" s="8"/>
      <c r="G48" s="9"/>
      <c r="H48" s="9"/>
      <c r="K48" s="9"/>
    </row>
    <row r="49" customFormat="false" ht="15.75" hidden="false" customHeight="false" outlineLevel="0" collapsed="false">
      <c r="A49" s="6"/>
      <c r="B49" s="6"/>
      <c r="D49" s="8"/>
      <c r="G49" s="9"/>
      <c r="H49" s="9"/>
      <c r="K49" s="9"/>
    </row>
    <row r="50" customFormat="false" ht="15.75" hidden="false" customHeight="false" outlineLevel="0" collapsed="false">
      <c r="A50" s="6"/>
      <c r="B50" s="6"/>
      <c r="D50" s="8"/>
      <c r="G50" s="9"/>
      <c r="H50" s="9"/>
      <c r="K50" s="9"/>
    </row>
    <row r="51" customFormat="false" ht="15.75" hidden="false" customHeight="false" outlineLevel="0" collapsed="false">
      <c r="A51" s="6"/>
      <c r="B51" s="6"/>
      <c r="D51" s="8"/>
      <c r="G51" s="9"/>
      <c r="H51" s="9"/>
      <c r="K51" s="9"/>
    </row>
    <row r="52" customFormat="false" ht="15.75" hidden="false" customHeight="false" outlineLevel="0" collapsed="false">
      <c r="A52" s="6"/>
      <c r="B52" s="6"/>
      <c r="D52" s="8"/>
      <c r="G52" s="9"/>
      <c r="H52" s="9"/>
      <c r="K52" s="9"/>
    </row>
    <row r="53" customFormat="false" ht="15.75" hidden="false" customHeight="false" outlineLevel="0" collapsed="false">
      <c r="A53" s="6"/>
      <c r="B53" s="6"/>
      <c r="D53" s="8"/>
      <c r="G53" s="9"/>
      <c r="H53" s="9"/>
      <c r="K53" s="9"/>
    </row>
    <row r="54" customFormat="false" ht="15.75" hidden="false" customHeight="false" outlineLevel="0" collapsed="false">
      <c r="A54" s="6"/>
      <c r="B54" s="6"/>
      <c r="D54" s="8"/>
      <c r="G54" s="9"/>
      <c r="H54" s="9"/>
      <c r="K54" s="9"/>
    </row>
    <row r="55" customFormat="false" ht="15.75" hidden="false" customHeight="false" outlineLevel="0" collapsed="false">
      <c r="A55" s="6"/>
      <c r="B55" s="6"/>
      <c r="D55" s="8"/>
      <c r="G55" s="9"/>
      <c r="H55" s="9"/>
      <c r="K55" s="9"/>
    </row>
    <row r="56" customFormat="false" ht="15.75" hidden="false" customHeight="false" outlineLevel="0" collapsed="false">
      <c r="A56" s="6"/>
      <c r="B56" s="6"/>
      <c r="D56" s="8"/>
      <c r="G56" s="9"/>
      <c r="H56" s="9"/>
      <c r="K56" s="9"/>
    </row>
    <row r="57" customFormat="false" ht="15.75" hidden="false" customHeight="false" outlineLevel="0" collapsed="false">
      <c r="A57" s="6"/>
      <c r="B57" s="6"/>
      <c r="D57" s="8"/>
      <c r="G57" s="9"/>
      <c r="H57" s="9"/>
      <c r="K57" s="9"/>
    </row>
    <row r="58" customFormat="false" ht="15.75" hidden="false" customHeight="false" outlineLevel="0" collapsed="false">
      <c r="A58" s="6"/>
      <c r="B58" s="6"/>
      <c r="D58" s="8"/>
      <c r="G58" s="9"/>
      <c r="H58" s="9"/>
      <c r="K58" s="9"/>
    </row>
    <row r="59" customFormat="false" ht="15.75" hidden="false" customHeight="false" outlineLevel="0" collapsed="false">
      <c r="A59" s="6"/>
      <c r="B59" s="6"/>
      <c r="D59" s="8"/>
      <c r="G59" s="9"/>
      <c r="H59" s="9"/>
      <c r="K59" s="9"/>
    </row>
    <row r="60" customFormat="false" ht="15.75" hidden="false" customHeight="false" outlineLevel="0" collapsed="false">
      <c r="A60" s="6"/>
      <c r="B60" s="6"/>
      <c r="D60" s="8"/>
      <c r="G60" s="9"/>
      <c r="H60" s="9"/>
      <c r="K60" s="9"/>
    </row>
    <row r="61" customFormat="false" ht="15.75" hidden="false" customHeight="false" outlineLevel="0" collapsed="false">
      <c r="A61" s="6"/>
      <c r="B61" s="6"/>
      <c r="D61" s="8"/>
      <c r="G61" s="9"/>
      <c r="H61" s="9"/>
      <c r="K61" s="9"/>
    </row>
    <row r="62" customFormat="false" ht="15.75" hidden="false" customHeight="false" outlineLevel="0" collapsed="false">
      <c r="A62" s="6"/>
      <c r="B62" s="6"/>
      <c r="D62" s="8"/>
      <c r="G62" s="9"/>
      <c r="H62" s="9"/>
      <c r="K62" s="9"/>
    </row>
    <row r="63" customFormat="false" ht="15.75" hidden="false" customHeight="false" outlineLevel="0" collapsed="false">
      <c r="A63" s="6"/>
      <c r="B63" s="6"/>
      <c r="D63" s="8"/>
      <c r="G63" s="9"/>
      <c r="H63" s="9"/>
      <c r="K63" s="9"/>
    </row>
    <row r="64" customFormat="false" ht="15.75" hidden="false" customHeight="false" outlineLevel="0" collapsed="false">
      <c r="A64" s="6"/>
      <c r="B64" s="6"/>
      <c r="D64" s="8"/>
      <c r="G64" s="9"/>
      <c r="H64" s="9"/>
      <c r="K64" s="9"/>
    </row>
    <row r="65" customFormat="false" ht="15.75" hidden="false" customHeight="false" outlineLevel="0" collapsed="false">
      <c r="A65" s="6"/>
      <c r="B65" s="6"/>
      <c r="D65" s="8"/>
      <c r="G65" s="9"/>
      <c r="H65" s="9"/>
      <c r="K65" s="9"/>
    </row>
    <row r="66" customFormat="false" ht="15.75" hidden="false" customHeight="false" outlineLevel="0" collapsed="false">
      <c r="A66" s="6"/>
      <c r="B66" s="6"/>
      <c r="D66" s="8"/>
      <c r="G66" s="9"/>
      <c r="H66" s="9"/>
      <c r="K66" s="9"/>
    </row>
    <row r="67" customFormat="false" ht="15.75" hidden="false" customHeight="false" outlineLevel="0" collapsed="false">
      <c r="A67" s="6"/>
      <c r="B67" s="6"/>
      <c r="D67" s="8"/>
      <c r="G67" s="9"/>
      <c r="H67" s="9"/>
      <c r="K67" s="9"/>
    </row>
    <row r="68" customFormat="false" ht="15.75" hidden="false" customHeight="false" outlineLevel="0" collapsed="false">
      <c r="A68" s="6"/>
      <c r="B68" s="6"/>
      <c r="D68" s="8"/>
      <c r="G68" s="9"/>
      <c r="H68" s="9"/>
      <c r="K68" s="9"/>
    </row>
    <row r="69" customFormat="false" ht="15.75" hidden="false" customHeight="false" outlineLevel="0" collapsed="false">
      <c r="A69" s="6"/>
      <c r="B69" s="6"/>
      <c r="D69" s="8"/>
      <c r="G69" s="9"/>
      <c r="H69" s="9"/>
      <c r="K69" s="9"/>
    </row>
    <row r="70" customFormat="false" ht="15.75" hidden="false" customHeight="false" outlineLevel="0" collapsed="false">
      <c r="A70" s="6"/>
      <c r="B70" s="6"/>
      <c r="D70" s="8"/>
      <c r="G70" s="9"/>
      <c r="H70" s="9"/>
      <c r="K70" s="9"/>
    </row>
    <row r="71" customFormat="false" ht="15.75" hidden="false" customHeight="false" outlineLevel="0" collapsed="false">
      <c r="A71" s="6"/>
      <c r="B71" s="6"/>
      <c r="D71" s="8"/>
      <c r="G71" s="9"/>
      <c r="H71" s="9"/>
      <c r="K71" s="9"/>
    </row>
    <row r="72" customFormat="false" ht="15.75" hidden="false" customHeight="false" outlineLevel="0" collapsed="false">
      <c r="A72" s="6"/>
      <c r="B72" s="6"/>
      <c r="D72" s="8"/>
      <c r="G72" s="9"/>
      <c r="H72" s="9"/>
      <c r="K72" s="9"/>
    </row>
    <row r="73" customFormat="false" ht="15.75" hidden="false" customHeight="false" outlineLevel="0" collapsed="false">
      <c r="A73" s="6"/>
      <c r="B73" s="6"/>
      <c r="D73" s="8"/>
      <c r="G73" s="9"/>
      <c r="H73" s="9"/>
      <c r="K73" s="9"/>
    </row>
    <row r="74" customFormat="false" ht="15.75" hidden="false" customHeight="false" outlineLevel="0" collapsed="false">
      <c r="A74" s="6"/>
      <c r="B74" s="6"/>
      <c r="D74" s="8"/>
      <c r="G74" s="9"/>
      <c r="H74" s="9"/>
      <c r="K74" s="9"/>
    </row>
    <row r="75" customFormat="false" ht="15.75" hidden="false" customHeight="false" outlineLevel="0" collapsed="false">
      <c r="A75" s="6"/>
      <c r="B75" s="6"/>
      <c r="D75" s="8"/>
      <c r="G75" s="9"/>
      <c r="H75" s="9"/>
      <c r="K75" s="9"/>
    </row>
    <row r="76" customFormat="false" ht="15.75" hidden="false" customHeight="false" outlineLevel="0" collapsed="false">
      <c r="A76" s="6"/>
      <c r="B76" s="6"/>
      <c r="G76" s="9"/>
      <c r="H76" s="9"/>
      <c r="K76" s="9"/>
    </row>
    <row r="77" customFormat="false" ht="15.75" hidden="false" customHeight="false" outlineLevel="0" collapsed="false">
      <c r="A77" s="6"/>
      <c r="B77" s="6"/>
      <c r="G77" s="9"/>
      <c r="H77" s="9"/>
      <c r="K77" s="9"/>
    </row>
    <row r="78" customFormat="false" ht="15.75" hidden="false" customHeight="false" outlineLevel="0" collapsed="false">
      <c r="A78" s="6"/>
      <c r="B78" s="6"/>
      <c r="G78" s="9"/>
      <c r="H78" s="9"/>
      <c r="K78" s="9"/>
    </row>
    <row r="79" customFormat="false" ht="15.75" hidden="false" customHeight="false" outlineLevel="0" collapsed="false">
      <c r="A79" s="6"/>
      <c r="B79" s="6"/>
      <c r="G79" s="9"/>
      <c r="H79" s="9"/>
      <c r="K79" s="9"/>
    </row>
    <row r="80" customFormat="false" ht="15.75" hidden="false" customHeight="false" outlineLevel="0" collapsed="false">
      <c r="A80" s="6"/>
      <c r="B80" s="6"/>
      <c r="G80" s="9"/>
      <c r="H80" s="9"/>
      <c r="K80" s="9"/>
    </row>
    <row r="81" customFormat="false" ht="15.75" hidden="false" customHeight="false" outlineLevel="0" collapsed="false">
      <c r="A81" s="6"/>
      <c r="B81" s="6"/>
      <c r="G81" s="9"/>
      <c r="H81" s="9"/>
      <c r="K81" s="9"/>
    </row>
    <row r="82" customFormat="false" ht="15.75" hidden="false" customHeight="false" outlineLevel="0" collapsed="false">
      <c r="A82" s="6"/>
      <c r="B82" s="6"/>
      <c r="G82" s="9"/>
      <c r="H82" s="9"/>
      <c r="K82" s="9"/>
    </row>
    <row r="83" customFormat="false" ht="15.75" hidden="false" customHeight="false" outlineLevel="0" collapsed="false">
      <c r="A83" s="6"/>
      <c r="B83" s="6"/>
      <c r="G83" s="9"/>
      <c r="H83" s="9"/>
      <c r="K83" s="9"/>
    </row>
    <row r="84" customFormat="false" ht="15.75" hidden="false" customHeight="false" outlineLevel="0" collapsed="false">
      <c r="A84" s="6"/>
      <c r="B84" s="6"/>
      <c r="G84" s="9"/>
      <c r="H84" s="9"/>
      <c r="K84" s="9"/>
    </row>
    <row r="85" customFormat="false" ht="15.75" hidden="false" customHeight="false" outlineLevel="0" collapsed="false">
      <c r="A85" s="6"/>
      <c r="B85" s="6"/>
      <c r="C85" s="7"/>
      <c r="D85" s="7"/>
      <c r="G85" s="9"/>
      <c r="H85" s="9"/>
      <c r="K85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35</v>
      </c>
      <c r="F1" s="4" t="s">
        <v>5</v>
      </c>
      <c r="G1" s="4" t="s">
        <v>36</v>
      </c>
      <c r="H1" s="3" t="s">
        <v>37</v>
      </c>
      <c r="I1" s="3" t="s">
        <v>8</v>
      </c>
      <c r="J1" s="3" t="s">
        <v>9</v>
      </c>
      <c r="K1" s="3" t="s">
        <v>38</v>
      </c>
      <c r="L1" s="3" t="s">
        <v>39</v>
      </c>
      <c r="M1" s="3" t="s">
        <v>9</v>
      </c>
      <c r="N1" s="3" t="s">
        <v>40</v>
      </c>
      <c r="O1" s="3" t="s">
        <v>9</v>
      </c>
      <c r="P1" s="5"/>
      <c r="Q1" s="5"/>
      <c r="R1" s="5"/>
      <c r="S1" s="5"/>
    </row>
    <row r="2" customFormat="false" ht="15.75" hidden="false" customHeight="false" outlineLevel="0" collapsed="false">
      <c r="A2" s="6" t="n">
        <v>1</v>
      </c>
      <c r="B2" s="6" t="n">
        <v>1</v>
      </c>
      <c r="C2" s="7" t="s">
        <v>24</v>
      </c>
      <c r="D2" s="8" t="n">
        <v>614</v>
      </c>
      <c r="E2" s="7" t="n">
        <v>1</v>
      </c>
      <c r="F2" s="7" t="n">
        <v>1</v>
      </c>
      <c r="G2" s="9" t="n">
        <f aca="false">F2/SUM($F:$F)</f>
        <v>0.006802721088</v>
      </c>
      <c r="H2" s="9" t="n">
        <f aca="false">D2/SUM($D:$D)</f>
        <v>0.00251257309582561</v>
      </c>
      <c r="I2" s="1" t="n">
        <f aca="false">IF(B2=B3,0,IF(B2=B1,D2+J1,D2))</f>
        <v>0</v>
      </c>
      <c r="J2" s="8" t="n">
        <f aca="false">D2</f>
        <v>614</v>
      </c>
      <c r="K2" s="9" t="n">
        <f aca="false">I2/SUM($I:$I)</f>
        <v>0</v>
      </c>
      <c r="L2" s="1" t="n">
        <f aca="false">IF(B2=B1,0,IF(B2=B3,1+M3,1))</f>
        <v>2</v>
      </c>
      <c r="M2" s="1" t="n">
        <f aca="false">IF(B2=B1,1+M3,0)</f>
        <v>0</v>
      </c>
      <c r="N2" s="1" t="n">
        <f aca="false">IF(A2=A1,0,IF(A2=A3,1+O3,1))</f>
        <v>17</v>
      </c>
      <c r="O2" s="1" t="n">
        <f aca="false">IF(A2=A1,1+O3,0)</f>
        <v>0</v>
      </c>
      <c r="P2" s="7" t="s">
        <v>41</v>
      </c>
      <c r="Q2" s="1" t="str">
        <f aca="false">IF(OR(B2="Prologue",B2="Epilogue"),B2,"Chapter "&amp;B2)</f>
        <v>Chapter 1</v>
      </c>
      <c r="R2" s="1" t="str">
        <f aca="false">Q2</f>
        <v>Chapter 1</v>
      </c>
      <c r="S2" s="1" t="str">
        <f aca="false">"|-"&amp;CHAR(13)&amp;IF(AND(P2&lt;&gt;"",N2&lt;&gt;0),"| colspan="&amp;CHAR(34)&amp;4&amp;CHAR(34)&amp;" align="&amp;CHAR(34)&amp;"center"&amp;CHAR(34)&amp;" | '''"&amp;P2&amp;"'''"&amp;CHAR(13)&amp;"|-"&amp;CHAR(13),"")&amp;IF(L2&gt;1,"| rowspan="&amp;CHAR(34)&amp;L2&amp;CHAR(34)&amp;"| [[The Well of Ascension/Summary#"&amp;Q2&amp;"|"&amp;R2&amp;"]] || ",IF(L2=1,"| [[The Well of Ascension/Summary#"&amp;Q2&amp;"|"&amp;R2&amp;"]] || ","| "))&amp;"[["&amp;IF(C2="Dalinar Kholin (flashback)","Dalinar Kholin",C2)&amp;"]] "&amp;IF(C2="Dalinar Kholin (flashback)","(flashback)","")&amp;" || "&amp;TEXT(D2,"#,###")&amp;" || "&amp;ROUND(100*H2,2)&amp;"%"</f>
        <v>|-| colspan="4" align="center" | '''Part 1: Heir of the Survivor'''|-| rowspan="2"| [[The Well of Ascension/Summary#Chapter 1|Chapter 1]] || [[Elend]]  || 614 || 0.25%</v>
      </c>
    </row>
    <row r="3" customFormat="false" ht="15.75" hidden="false" customHeight="false" outlineLevel="0" collapsed="false">
      <c r="A3" s="6" t="n">
        <v>1</v>
      </c>
      <c r="B3" s="6" t="n">
        <v>1</v>
      </c>
      <c r="C3" s="7" t="s">
        <v>19</v>
      </c>
      <c r="D3" s="8" t="n">
        <v>875</v>
      </c>
      <c r="E3" s="1" t="n">
        <v>2</v>
      </c>
      <c r="F3" s="7" t="n">
        <v>1</v>
      </c>
      <c r="G3" s="9" t="n">
        <f aca="false">F3/SUM(F:F)</f>
        <v>0.00680272108843537</v>
      </c>
      <c r="H3" s="9" t="n">
        <f aca="false">D3/SUM($D:$D)</f>
        <v>0.00358062126848112</v>
      </c>
      <c r="I3" s="8" t="n">
        <f aca="false">IF(B3=B4,0,IF(B3=B2,D3+J2,D3))</f>
        <v>1489</v>
      </c>
      <c r="J3" s="8" t="n">
        <f aca="false">J2+D3</f>
        <v>1489</v>
      </c>
      <c r="K3" s="9" t="n">
        <f aca="false">I3/SUM($I:$I)</f>
        <v>0.00609319436430673</v>
      </c>
      <c r="L3" s="1" t="n">
        <f aca="false">IF(B3=B2,0,IF(B3=B4,1+M4,1))</f>
        <v>0</v>
      </c>
      <c r="M3" s="1" t="n">
        <f aca="false">IF(B3=B2,1+M4,0)</f>
        <v>1</v>
      </c>
      <c r="N3" s="1" t="n">
        <f aca="false">IF(A3=A2,0,IF(A3=A4,1+O4,1))</f>
        <v>0</v>
      </c>
      <c r="O3" s="1" t="n">
        <f aca="false">IF(A3=A2,1+O4,0)</f>
        <v>16</v>
      </c>
      <c r="P3" s="7" t="s">
        <v>41</v>
      </c>
      <c r="Q3" s="1" t="str">
        <f aca="false">IF(OR(B3="Prologue",B3="Epilogue"),B3,"Chapter "&amp;B3)</f>
        <v>Chapter 1</v>
      </c>
      <c r="R3" s="1" t="str">
        <f aca="false">Q3</f>
        <v>Chapter 1</v>
      </c>
      <c r="S3" s="1" t="str">
        <f aca="false">"|-"&amp;CHAR(13)&amp;IF(AND(P3&lt;&gt;"",N3&lt;&gt;0),"| colspan="&amp;CHAR(34)&amp;4&amp;CHAR(34)&amp;" align="&amp;CHAR(34)&amp;"center"&amp;CHAR(34)&amp;" | '''"&amp;P3&amp;"'''"&amp;CHAR(13)&amp;"|-"&amp;CHAR(13),"")&amp;IF(L3&gt;1,"| rowspan="&amp;CHAR(34)&amp;L3&amp;CHAR(34)&amp;"| [[The Well of Ascension/Summary#"&amp;Q3&amp;"|"&amp;R3&amp;"]] || ",IF(L3=1,"| [[The Well of Ascension/Summary#"&amp;Q3&amp;"|"&amp;R3&amp;"]] || ","| "))&amp;"[["&amp;IF(C3="Dalinar Kholin (flashback)","Dalinar Kholin",C3)&amp;"]] "&amp;IF(C3="Dalinar Kholin (flashback)","(flashback)","")&amp;" || "&amp;TEXT(D3,"#,###")&amp;" || "&amp;ROUND(100*H3,2)&amp;"%"</f>
        <v>|-| [[Vin]]  || 875 || 0.36%</v>
      </c>
    </row>
    <row r="4" customFormat="false" ht="15.75" hidden="false" customHeight="false" outlineLevel="0" collapsed="false">
      <c r="A4" s="6" t="n">
        <v>1</v>
      </c>
      <c r="B4" s="6" t="n">
        <v>2</v>
      </c>
      <c r="C4" s="7" t="s">
        <v>19</v>
      </c>
      <c r="D4" s="8" t="n">
        <v>3959</v>
      </c>
      <c r="E4" s="1" t="n">
        <v>3</v>
      </c>
      <c r="F4" s="7" t="n">
        <v>1</v>
      </c>
      <c r="G4" s="9" t="n">
        <f aca="false">F4/SUM(F:F)</f>
        <v>0.00680272108843537</v>
      </c>
      <c r="H4" s="9" t="n">
        <f aca="false">D4/SUM($D:$D)</f>
        <v>0.0162007766879049</v>
      </c>
      <c r="I4" s="8" t="n">
        <f aca="false">IF(B4=B5,0,IF(B4=B3,D4+J3,D4))</f>
        <v>3959</v>
      </c>
      <c r="J4" s="1" t="n">
        <f aca="false">IF(B4=B5,D4+J3,0)</f>
        <v>0</v>
      </c>
      <c r="K4" s="9" t="n">
        <f aca="false">I4/SUM($I:$I)</f>
        <v>0.0162007766879049</v>
      </c>
      <c r="L4" s="1" t="n">
        <f aca="false">IF(B4=B3,0,IF(B4=B5,1+M5,1))</f>
        <v>1</v>
      </c>
      <c r="M4" s="1" t="n">
        <f aca="false">IF(B4=B3,1+M5,0)</f>
        <v>0</v>
      </c>
      <c r="N4" s="1" t="n">
        <f aca="false">IF(A4=A3,0,IF(A4=A5,1+O5,1))</f>
        <v>0</v>
      </c>
      <c r="O4" s="1" t="n">
        <f aca="false">IF(A4=A3,1+O5,0)</f>
        <v>15</v>
      </c>
      <c r="P4" s="7" t="s">
        <v>41</v>
      </c>
      <c r="Q4" s="1" t="str">
        <f aca="false">IF(OR(B4="Prologue",B4="Epilogue"),B4,"Chapter "&amp;B4)</f>
        <v>Chapter 2</v>
      </c>
      <c r="R4" s="1" t="str">
        <f aca="false">Q4</f>
        <v>Chapter 2</v>
      </c>
      <c r="S4" s="1" t="str">
        <f aca="false">"|-"&amp;CHAR(13)&amp;IF(AND(P4&lt;&gt;"",N4&lt;&gt;0),"| colspan="&amp;CHAR(34)&amp;4&amp;CHAR(34)&amp;" align="&amp;CHAR(34)&amp;"center"&amp;CHAR(34)&amp;" | '''"&amp;P4&amp;"'''"&amp;CHAR(13)&amp;"|-"&amp;CHAR(13),"")&amp;IF(L4&gt;1,"| rowspan="&amp;CHAR(34)&amp;L4&amp;CHAR(34)&amp;"| [[The Well of Ascension/Summary#"&amp;Q4&amp;"|"&amp;R4&amp;"]] || ",IF(L4=1,"| [[The Well of Ascension/Summary#"&amp;Q4&amp;"|"&amp;R4&amp;"]] || ","| "))&amp;"[["&amp;IF(C4="Dalinar Kholin (flashback)","Dalinar Kholin",C4)&amp;"]] "&amp;IF(C4="Dalinar Kholin (flashback)","(flashback)","")&amp;" || "&amp;TEXT(D4,"#,###")&amp;" || "&amp;ROUND(100*H4,2)&amp;"%"</f>
        <v>|-| [[The Well of Ascension/Summary#Chapter 2|Chapter 2]] || [[Vin]]  || 3,959 || 1.62%</v>
      </c>
    </row>
    <row r="5" customFormat="false" ht="15.75" hidden="false" customHeight="false" outlineLevel="0" collapsed="false">
      <c r="A5" s="6" t="n">
        <v>1</v>
      </c>
      <c r="B5" s="6" t="n">
        <v>3</v>
      </c>
      <c r="C5" s="7" t="s">
        <v>24</v>
      </c>
      <c r="D5" s="8" t="n">
        <v>608</v>
      </c>
      <c r="E5" s="1" t="n">
        <v>4</v>
      </c>
      <c r="F5" s="7" t="n">
        <v>1</v>
      </c>
      <c r="G5" s="9" t="n">
        <f aca="false">F5/SUM(F:F)</f>
        <v>0.00680272108843537</v>
      </c>
      <c r="H5" s="9" t="n">
        <f aca="false">D5/SUM($D:$D)</f>
        <v>0.00248802026427031</v>
      </c>
      <c r="I5" s="1" t="n">
        <f aca="false">IF(B5=B6,0,IF(B5=B4,D5+J4,D5))</f>
        <v>0</v>
      </c>
      <c r="J5" s="8" t="n">
        <f aca="false">IF(B5=B6,D5+J4,0)</f>
        <v>608</v>
      </c>
      <c r="K5" s="9" t="n">
        <f aca="false">I5/SUM($I:$I)</f>
        <v>0</v>
      </c>
      <c r="L5" s="1" t="n">
        <f aca="false">IF(B5=B4,0,IF(B5=B6,1+M6,1))</f>
        <v>3</v>
      </c>
      <c r="M5" s="1" t="n">
        <f aca="false">IF(B5=B4,1+M6,0)</f>
        <v>0</v>
      </c>
      <c r="N5" s="1" t="n">
        <f aca="false">IF(A5=A4,0,IF(A5=A6,1+O6,1))</f>
        <v>0</v>
      </c>
      <c r="O5" s="1" t="n">
        <f aca="false">IF(A5=A4,1+O6,0)</f>
        <v>14</v>
      </c>
      <c r="P5" s="7" t="s">
        <v>41</v>
      </c>
      <c r="Q5" s="1" t="str">
        <f aca="false">IF(OR(B5="Prologue",B5="Epilogue"),B5,"Chapter "&amp;B5)</f>
        <v>Chapter 3</v>
      </c>
      <c r="R5" s="1" t="str">
        <f aca="false">Q5</f>
        <v>Chapter 3</v>
      </c>
      <c r="S5" s="1" t="str">
        <f aca="false">"|-"&amp;CHAR(13)&amp;IF(AND(P5&lt;&gt;"",N5&lt;&gt;0),"| colspan="&amp;CHAR(34)&amp;4&amp;CHAR(34)&amp;" align="&amp;CHAR(34)&amp;"center"&amp;CHAR(34)&amp;" | '''"&amp;P5&amp;"'''"&amp;CHAR(13)&amp;"|-"&amp;CHAR(13),"")&amp;IF(L5&gt;1,"| rowspan="&amp;CHAR(34)&amp;L5&amp;CHAR(34)&amp;"| [[The Well of Ascension/Summary#"&amp;Q5&amp;"|"&amp;R5&amp;"]] || ",IF(L5=1,"| [[The Well of Ascension/Summary#"&amp;Q5&amp;"|"&amp;R5&amp;"]] || ","| "))&amp;"[["&amp;IF(C5="Dalinar Kholin (flashback)","Dalinar Kholin",C5)&amp;"]] "&amp;IF(C5="Dalinar Kholin (flashback)","(flashback)","")&amp;" || "&amp;TEXT(D5,"#,###")&amp;" || "&amp;ROUND(100*H5,2)&amp;"%"</f>
        <v>|-| rowspan="3"| [[The Well of Ascension/Summary#Chapter 3|Chapter 3]] || [[Elend]]  || 608 || 0.25%</v>
      </c>
    </row>
    <row r="6" customFormat="false" ht="15.75" hidden="false" customHeight="false" outlineLevel="0" collapsed="false">
      <c r="A6" s="6" t="n">
        <v>1</v>
      </c>
      <c r="B6" s="6" t="n">
        <v>3</v>
      </c>
      <c r="C6" s="7" t="s">
        <v>19</v>
      </c>
      <c r="D6" s="8" t="n">
        <v>1564</v>
      </c>
      <c r="E6" s="1" t="n">
        <v>5</v>
      </c>
      <c r="F6" s="7" t="n">
        <v>1</v>
      </c>
      <c r="G6" s="9" t="n">
        <f aca="false">F6/SUM(F:F)</f>
        <v>0.00680272108843537</v>
      </c>
      <c r="H6" s="9" t="n">
        <f aca="false">D6/SUM($D:$D)</f>
        <v>0.00640010475874797</v>
      </c>
      <c r="I6" s="1" t="n">
        <f aca="false">IF(B6=B7,0,IF(B6=B5,D6+J5,D6))</f>
        <v>0</v>
      </c>
      <c r="J6" s="8" t="n">
        <f aca="false">IF(B6=B7,D6+J5,0)</f>
        <v>2172</v>
      </c>
      <c r="K6" s="9" t="n">
        <f aca="false">I6/SUM($I:$I)</f>
        <v>0</v>
      </c>
      <c r="L6" s="1" t="n">
        <f aca="false">IF(B6=B5,0,IF(B6=B7,1+M7,1))</f>
        <v>0</v>
      </c>
      <c r="M6" s="1" t="n">
        <f aca="false">IF(B6=B5,1+M7,0)</f>
        <v>2</v>
      </c>
      <c r="N6" s="1" t="n">
        <f aca="false">IF(A6=A5,0,IF(A6=A7,1+O7,1))</f>
        <v>0</v>
      </c>
      <c r="O6" s="1" t="n">
        <f aca="false">IF(A6=A5,1+O7,0)</f>
        <v>13</v>
      </c>
      <c r="P6" s="7" t="s">
        <v>41</v>
      </c>
      <c r="Q6" s="1" t="str">
        <f aca="false">IF(OR(B6="Prologue",B6="Epilogue"),B6,"Chapter "&amp;B6)</f>
        <v>Chapter 3</v>
      </c>
      <c r="R6" s="1" t="str">
        <f aca="false">Q6</f>
        <v>Chapter 3</v>
      </c>
      <c r="S6" s="1" t="str">
        <f aca="false">"|-"&amp;CHAR(13)&amp;IF(AND(P6&lt;&gt;"",N6&lt;&gt;0),"| colspan="&amp;CHAR(34)&amp;4&amp;CHAR(34)&amp;" align="&amp;CHAR(34)&amp;"center"&amp;CHAR(34)&amp;" | '''"&amp;P6&amp;"'''"&amp;CHAR(13)&amp;"|-"&amp;CHAR(13),"")&amp;IF(L6&gt;1,"| rowspan="&amp;CHAR(34)&amp;L6&amp;CHAR(34)&amp;"| [[The Well of Ascension/Summary#"&amp;Q6&amp;"|"&amp;R6&amp;"]] || ",IF(L6=1,"| [[The Well of Ascension/Summary#"&amp;Q6&amp;"|"&amp;R6&amp;"]] || ","| "))&amp;"[["&amp;IF(C6="Dalinar Kholin (flashback)","Dalinar Kholin",C6)&amp;"]] "&amp;IF(C6="Dalinar Kholin (flashback)","(flashback)","")&amp;" || "&amp;TEXT(D6,"#,###")&amp;" || "&amp;ROUND(100*H6,2)&amp;"%"</f>
        <v>|-| [[Vin]]  || 1,564 || 0.64%</v>
      </c>
    </row>
    <row r="7" customFormat="false" ht="15.75" hidden="false" customHeight="false" outlineLevel="0" collapsed="false">
      <c r="A7" s="6" t="n">
        <v>1</v>
      </c>
      <c r="B7" s="6" t="n">
        <v>3</v>
      </c>
      <c r="C7" s="7" t="s">
        <v>24</v>
      </c>
      <c r="D7" s="8" t="n">
        <v>2754</v>
      </c>
      <c r="E7" s="1" t="n">
        <v>6</v>
      </c>
      <c r="F7" s="7" t="n">
        <v>1</v>
      </c>
      <c r="G7" s="9" t="n">
        <f aca="false">F7/SUM(F:F)</f>
        <v>0.00680272108843537</v>
      </c>
      <c r="H7" s="9" t="n">
        <f aca="false">D7/SUM($D:$D)</f>
        <v>0.0112697496838823</v>
      </c>
      <c r="I7" s="8" t="n">
        <f aca="false">IF(B7=B8,0,IF(B7=B6,D7+J6,D7))</f>
        <v>4926</v>
      </c>
      <c r="J7" s="1" t="n">
        <f aca="false">IF(B7=B8,D7+J6,0)</f>
        <v>0</v>
      </c>
      <c r="K7" s="9" t="n">
        <f aca="false">I7/SUM($I:$I)</f>
        <v>0.0201578747069006</v>
      </c>
      <c r="L7" s="1" t="n">
        <f aca="false">IF(B7=B6,0,IF(B7=B8,1+M8,1))</f>
        <v>0</v>
      </c>
      <c r="M7" s="1" t="n">
        <f aca="false">IF(B7=B6,1+M8,0)</f>
        <v>1</v>
      </c>
      <c r="N7" s="1" t="n">
        <f aca="false">IF(A7=A6,0,IF(A7=A8,1+O8,1))</f>
        <v>0</v>
      </c>
      <c r="O7" s="1" t="n">
        <f aca="false">IF(A7=A6,1+O8,0)</f>
        <v>12</v>
      </c>
      <c r="P7" s="7" t="s">
        <v>41</v>
      </c>
      <c r="Q7" s="1" t="str">
        <f aca="false">IF(OR(B7="Prologue",B7="Epilogue"),B7,"Chapter "&amp;B7)</f>
        <v>Chapter 3</v>
      </c>
      <c r="R7" s="1" t="str">
        <f aca="false">Q7</f>
        <v>Chapter 3</v>
      </c>
      <c r="S7" s="1" t="str">
        <f aca="false">"|-"&amp;CHAR(13)&amp;IF(AND(P7&lt;&gt;"",N7&lt;&gt;0),"| colspan="&amp;CHAR(34)&amp;4&amp;CHAR(34)&amp;" align="&amp;CHAR(34)&amp;"center"&amp;CHAR(34)&amp;" | '''"&amp;P7&amp;"'''"&amp;CHAR(13)&amp;"|-"&amp;CHAR(13),"")&amp;IF(L7&gt;1,"| rowspan="&amp;CHAR(34)&amp;L7&amp;CHAR(34)&amp;"| [[The Well of Ascension/Summary#"&amp;Q7&amp;"|"&amp;R7&amp;"]] || ",IF(L7=1,"| [[The Well of Ascension/Summary#"&amp;Q7&amp;"|"&amp;R7&amp;"]] || ","| "))&amp;"[["&amp;IF(C7="Dalinar Kholin (flashback)","Dalinar Kholin",C7)&amp;"]] "&amp;IF(C7="Dalinar Kholin (flashback)","(flashback)","")&amp;" || "&amp;TEXT(D7,"#,###")&amp;" || "&amp;ROUND(100*H7,2)&amp;"%"</f>
        <v>|-| [[Elend]]  || 2,754 || 1.13%</v>
      </c>
    </row>
    <row r="8" customFormat="false" ht="15.75" hidden="false" customHeight="false" outlineLevel="0" collapsed="false">
      <c r="A8" s="6" t="n">
        <v>1</v>
      </c>
      <c r="B8" s="6" t="n">
        <v>4</v>
      </c>
      <c r="C8" s="7" t="s">
        <v>42</v>
      </c>
      <c r="D8" s="8" t="n">
        <v>1590</v>
      </c>
      <c r="E8" s="1" t="n">
        <v>7</v>
      </c>
      <c r="F8" s="7" t="n">
        <v>1</v>
      </c>
      <c r="G8" s="9" t="n">
        <f aca="false">F8/SUM(F:F)</f>
        <v>0.00680272108843537</v>
      </c>
      <c r="H8" s="9" t="n">
        <f aca="false">D8/SUM($D:$D)</f>
        <v>0.00650650036215427</v>
      </c>
      <c r="I8" s="8" t="n">
        <f aca="false">IF(B8=B9,0,IF(B8=B7,D8+J7,D8))</f>
        <v>1590</v>
      </c>
      <c r="J8" s="1" t="n">
        <f aca="false">IF(B8=B9,D8+J7,0)</f>
        <v>0</v>
      </c>
      <c r="K8" s="9" t="n">
        <f aca="false">I8/SUM($I:$I)</f>
        <v>0.00650650036215427</v>
      </c>
      <c r="L8" s="1" t="n">
        <f aca="false">IF(B8=B7,0,IF(B8=B9,1+M9,1))</f>
        <v>1</v>
      </c>
      <c r="M8" s="1" t="n">
        <f aca="false">IF(B8=B7,1+M9,0)</f>
        <v>0</v>
      </c>
      <c r="N8" s="1" t="n">
        <f aca="false">IF(A8=A7,0,IF(A8=A9,1+O9,1))</f>
        <v>0</v>
      </c>
      <c r="O8" s="1" t="n">
        <f aca="false">IF(A8=A7,1+O9,0)</f>
        <v>11</v>
      </c>
      <c r="P8" s="7" t="s">
        <v>41</v>
      </c>
      <c r="Q8" s="1" t="str">
        <f aca="false">IF(OR(B8="Prologue",B8="Epilogue"),B8,"Chapter "&amp;B8)</f>
        <v>Chapter 4</v>
      </c>
      <c r="R8" s="1" t="str">
        <f aca="false">Q8</f>
        <v>Chapter 4</v>
      </c>
      <c r="S8" s="1" t="str">
        <f aca="false">"|-"&amp;CHAR(13)&amp;IF(AND(P8&lt;&gt;"",N8&lt;&gt;0),"| colspan="&amp;CHAR(34)&amp;4&amp;CHAR(34)&amp;" align="&amp;CHAR(34)&amp;"center"&amp;CHAR(34)&amp;" | '''"&amp;P8&amp;"'''"&amp;CHAR(13)&amp;"|-"&amp;CHAR(13),"")&amp;IF(L8&gt;1,"| rowspan="&amp;CHAR(34)&amp;L8&amp;CHAR(34)&amp;"| [[The Well of Ascension/Summary#"&amp;Q8&amp;"|"&amp;R8&amp;"]] || ",IF(L8=1,"| [[The Well of Ascension/Summary#"&amp;Q8&amp;"|"&amp;R8&amp;"]] || ","| "))&amp;"[["&amp;IF(C8="Dalinar Kholin (flashback)","Dalinar Kholin",C8)&amp;"]] "&amp;IF(C8="Dalinar Kholin (flashback)","(flashback)","")&amp;" || "&amp;TEXT(D8,"#,###")&amp;" || "&amp;ROUND(100*H8,2)&amp;"%"</f>
        <v>|-| [[The Well of Ascension/Summary#Chapter 4|Chapter 4]] || [[Sazed]]  || 1,590 || 0.65%</v>
      </c>
    </row>
    <row r="9" customFormat="false" ht="15.75" hidden="false" customHeight="false" outlineLevel="0" collapsed="false">
      <c r="A9" s="6" t="n">
        <v>1</v>
      </c>
      <c r="B9" s="6" t="n">
        <v>5</v>
      </c>
      <c r="C9" s="7" t="s">
        <v>19</v>
      </c>
      <c r="D9" s="8" t="n">
        <v>6589</v>
      </c>
      <c r="E9" s="1" t="n">
        <v>8</v>
      </c>
      <c r="F9" s="7" t="n">
        <v>1</v>
      </c>
      <c r="G9" s="9" t="n">
        <f aca="false">F9/SUM(F:F)</f>
        <v>0.00680272108843537</v>
      </c>
      <c r="H9" s="9" t="n">
        <f aca="false">D9/SUM($D:$D)</f>
        <v>0.026963101186311</v>
      </c>
      <c r="I9" s="8" t="n">
        <f aca="false">IF(B9=B10,0,IF(B9=B8,D9+J8,D9))</f>
        <v>6589</v>
      </c>
      <c r="J9" s="1" t="n">
        <f aca="false">IF(B9=B10,D9+J8,0)</f>
        <v>0</v>
      </c>
      <c r="K9" s="9" t="n">
        <f aca="false">I9/SUM($I:$I)</f>
        <v>0.026963101186311</v>
      </c>
      <c r="L9" s="1" t="n">
        <f aca="false">IF(B9=B8,0,IF(B9=B10,1+M10,1))</f>
        <v>1</v>
      </c>
      <c r="M9" s="1" t="n">
        <f aca="false">IF(B9=B8,1+M10,0)</f>
        <v>0</v>
      </c>
      <c r="N9" s="1" t="n">
        <f aca="false">IF(A9=A8,0,IF(A9=A10,1+O10,1))</f>
        <v>0</v>
      </c>
      <c r="O9" s="1" t="n">
        <f aca="false">IF(A9=A8,1+O10,0)</f>
        <v>10</v>
      </c>
      <c r="P9" s="7" t="s">
        <v>41</v>
      </c>
      <c r="Q9" s="1" t="str">
        <f aca="false">IF(OR(B9="Prologue",B9="Epilogue"),B9,"Chapter "&amp;B9)</f>
        <v>Chapter 5</v>
      </c>
      <c r="R9" s="1" t="str">
        <f aca="false">Q9</f>
        <v>Chapter 5</v>
      </c>
      <c r="S9" s="1" t="str">
        <f aca="false">"|-"&amp;CHAR(13)&amp;IF(AND(P9&lt;&gt;"",N9&lt;&gt;0),"| colspan="&amp;CHAR(34)&amp;4&amp;CHAR(34)&amp;" align="&amp;CHAR(34)&amp;"center"&amp;CHAR(34)&amp;" | '''"&amp;P9&amp;"'''"&amp;CHAR(13)&amp;"|-"&amp;CHAR(13),"")&amp;IF(L9&gt;1,"| rowspan="&amp;CHAR(34)&amp;L9&amp;CHAR(34)&amp;"| [[The Well of Ascension/Summary#"&amp;Q9&amp;"|"&amp;R9&amp;"]] || ",IF(L9=1,"| [[The Well of Ascension/Summary#"&amp;Q9&amp;"|"&amp;R9&amp;"]] || ","| "))&amp;"[["&amp;IF(C9="Dalinar Kholin (flashback)","Dalinar Kholin",C9)&amp;"]] "&amp;IF(C9="Dalinar Kholin (flashback)","(flashback)","")&amp;" || "&amp;TEXT(D9,"#,###")&amp;" || "&amp;ROUND(100*H9,2)&amp;"%"</f>
        <v>|-| [[The Well of Ascension/Summary#Chapter 5|Chapter 5]] || [[Vin]]  || 6,589 || 2.7%</v>
      </c>
    </row>
    <row r="10" customFormat="false" ht="15.75" hidden="false" customHeight="false" outlineLevel="0" collapsed="false">
      <c r="A10" s="6" t="n">
        <v>1</v>
      </c>
      <c r="B10" s="6" t="n">
        <v>6</v>
      </c>
      <c r="C10" s="7" t="s">
        <v>24</v>
      </c>
      <c r="D10" s="8" t="n">
        <v>3417</v>
      </c>
      <c r="E10" s="1" t="n">
        <v>9</v>
      </c>
      <c r="F10" s="7" t="n">
        <v>1</v>
      </c>
      <c r="G10" s="9" t="n">
        <f aca="false">F10/SUM(F:F)</f>
        <v>0.00680272108843537</v>
      </c>
      <c r="H10" s="9" t="n">
        <f aca="false">D10/SUM($D:$D)</f>
        <v>0.0139828375707428</v>
      </c>
      <c r="I10" s="1" t="n">
        <f aca="false">IF(B10=B11,0,IF(B10=B9,D10+J9,D10))</f>
        <v>0</v>
      </c>
      <c r="J10" s="8" t="n">
        <f aca="false">IF(B10=B11,D10+J9,0)</f>
        <v>3417</v>
      </c>
      <c r="K10" s="9" t="n">
        <f aca="false">I10/SUM($I:$I)</f>
        <v>0</v>
      </c>
      <c r="L10" s="1" t="n">
        <f aca="false">IF(B10=B9,0,IF(B10=B11,1+M11,1))</f>
        <v>2</v>
      </c>
      <c r="M10" s="1" t="n">
        <f aca="false">IF(B10=B9,1+M11,0)</f>
        <v>0</v>
      </c>
      <c r="N10" s="1" t="n">
        <f aca="false">IF(A10=A9,0,IF(A10=A11,1+O11,1))</f>
        <v>0</v>
      </c>
      <c r="O10" s="1" t="n">
        <f aca="false">IF(A10=A9,1+O11,0)</f>
        <v>9</v>
      </c>
      <c r="P10" s="7" t="s">
        <v>41</v>
      </c>
      <c r="Q10" s="1" t="str">
        <f aca="false">IF(OR(B10="Prologue",B10="Epilogue"),B10,"Chapter "&amp;B10)</f>
        <v>Chapter 6</v>
      </c>
      <c r="R10" s="1" t="str">
        <f aca="false">Q10</f>
        <v>Chapter 6</v>
      </c>
      <c r="S10" s="1" t="str">
        <f aca="false">"|-"&amp;CHAR(13)&amp;IF(AND(P10&lt;&gt;"",N10&lt;&gt;0),"| colspan="&amp;CHAR(34)&amp;4&amp;CHAR(34)&amp;" align="&amp;CHAR(34)&amp;"center"&amp;CHAR(34)&amp;" | '''"&amp;P10&amp;"'''"&amp;CHAR(13)&amp;"|-"&amp;CHAR(13),"")&amp;IF(L10&gt;1,"| rowspan="&amp;CHAR(34)&amp;L10&amp;CHAR(34)&amp;"| [[The Well of Ascension/Summary#"&amp;Q10&amp;"|"&amp;R10&amp;"]] || ",IF(L10=1,"| [[The Well of Ascension/Summary#"&amp;Q10&amp;"|"&amp;R10&amp;"]] || ","| "))&amp;"[["&amp;IF(C10="Dalinar Kholin (flashback)","Dalinar Kholin",C10)&amp;"]] "&amp;IF(C10="Dalinar Kholin (flashback)","(flashback)","")&amp;" || "&amp;TEXT(D10,"#,###")&amp;" || "&amp;ROUND(100*H10,2)&amp;"%"</f>
        <v>|-| rowspan="2"| [[The Well of Ascension/Summary#Chapter 6|Chapter 6]] || [[Elend]]  || 3,417 || 1.4%</v>
      </c>
    </row>
    <row r="11" customFormat="false" ht="15.75" hidden="false" customHeight="false" outlineLevel="0" collapsed="false">
      <c r="A11" s="6" t="n">
        <v>1</v>
      </c>
      <c r="B11" s="6" t="n">
        <v>6</v>
      </c>
      <c r="C11" s="7" t="s">
        <v>19</v>
      </c>
      <c r="D11" s="8" t="n">
        <v>380</v>
      </c>
      <c r="E11" s="1" t="n">
        <v>10</v>
      </c>
      <c r="F11" s="7" t="n">
        <v>1</v>
      </c>
      <c r="G11" s="9" t="n">
        <f aca="false">F11/SUM(F:F)</f>
        <v>0.00680272108843537</v>
      </c>
      <c r="H11" s="9" t="n">
        <f aca="false">D11/SUM($D:$D)</f>
        <v>0.00155501266516894</v>
      </c>
      <c r="I11" s="8" t="n">
        <f aca="false">IF(B11=B12,0,IF(B11=B10,D11+J10,D11))</f>
        <v>3797</v>
      </c>
      <c r="J11" s="1" t="n">
        <f aca="false">IF(B11=B12,D11+J10,0)</f>
        <v>0</v>
      </c>
      <c r="K11" s="9" t="n">
        <f aca="false">I11/SUM($I:$I)</f>
        <v>0.0155378502359118</v>
      </c>
      <c r="L11" s="1" t="n">
        <f aca="false">IF(B11=B10,0,IF(B11=B12,1+M12,1))</f>
        <v>0</v>
      </c>
      <c r="M11" s="1" t="n">
        <f aca="false">IF(B11=B10,1+M12,0)</f>
        <v>1</v>
      </c>
      <c r="N11" s="1" t="n">
        <f aca="false">IF(A11=A10,0,IF(A11=A12,1+O12,1))</f>
        <v>0</v>
      </c>
      <c r="O11" s="1" t="n">
        <f aca="false">IF(A11=A10,1+O12,0)</f>
        <v>8</v>
      </c>
      <c r="P11" s="7" t="s">
        <v>41</v>
      </c>
      <c r="Q11" s="1" t="str">
        <f aca="false">IF(OR(B11="Prologue",B11="Epilogue"),B11,"Chapter "&amp;B11)</f>
        <v>Chapter 6</v>
      </c>
      <c r="R11" s="1" t="str">
        <f aca="false">Q11</f>
        <v>Chapter 6</v>
      </c>
      <c r="S11" s="1" t="str">
        <f aca="false">"|-"&amp;CHAR(13)&amp;IF(AND(P11&lt;&gt;"",N11&lt;&gt;0),"| colspan="&amp;CHAR(34)&amp;4&amp;CHAR(34)&amp;" align="&amp;CHAR(34)&amp;"center"&amp;CHAR(34)&amp;" | '''"&amp;P11&amp;"'''"&amp;CHAR(13)&amp;"|-"&amp;CHAR(13),"")&amp;IF(L11&gt;1,"| rowspan="&amp;CHAR(34)&amp;L11&amp;CHAR(34)&amp;"| [[The Well of Ascension/Summary#"&amp;Q11&amp;"|"&amp;R11&amp;"]] || ",IF(L11=1,"| [[The Well of Ascension/Summary#"&amp;Q11&amp;"|"&amp;R11&amp;"]] || ","| "))&amp;"[["&amp;IF(C11="Dalinar Kholin (flashback)","Dalinar Kholin",C11)&amp;"]] "&amp;IF(C11="Dalinar Kholin (flashback)","(flashback)","")&amp;" || "&amp;TEXT(D11,"#,###")&amp;" || "&amp;ROUND(100*H11,2)&amp;"%"</f>
        <v>|-| [[Vin]]  || 380 || 0.16%</v>
      </c>
    </row>
    <row r="12" customFormat="false" ht="15.75" hidden="false" customHeight="false" outlineLevel="0" collapsed="false">
      <c r="A12" s="6" t="n">
        <v>1</v>
      </c>
      <c r="B12" s="6" t="n">
        <v>7</v>
      </c>
      <c r="C12" s="7" t="s">
        <v>42</v>
      </c>
      <c r="D12" s="8" t="n">
        <v>1711</v>
      </c>
      <c r="E12" s="1" t="n">
        <v>11</v>
      </c>
      <c r="F12" s="7" t="n">
        <v>1</v>
      </c>
      <c r="G12" s="9" t="n">
        <f aca="false">F12/SUM(F:F)</f>
        <v>0.00680272108843537</v>
      </c>
      <c r="H12" s="9" t="n">
        <f aca="false">D12/SUM($D:$D)</f>
        <v>0.0070016491318528</v>
      </c>
      <c r="I12" s="8" t="n">
        <f aca="false">IF(B12=B13,0,IF(B12=B11,D12+J11,D12))</f>
        <v>1711</v>
      </c>
      <c r="J12" s="1" t="n">
        <f aca="false">IF(B12=B13,D12+J11,0)</f>
        <v>0</v>
      </c>
      <c r="K12" s="9" t="n">
        <f aca="false">I12/SUM($I:$I)</f>
        <v>0.0070016491318528</v>
      </c>
      <c r="L12" s="1" t="n">
        <f aca="false">IF(B12=B11,0,IF(B12=B13,1+M13,1))</f>
        <v>1</v>
      </c>
      <c r="M12" s="1" t="n">
        <f aca="false">IF(B12=B11,1+M13,0)</f>
        <v>0</v>
      </c>
      <c r="N12" s="1" t="n">
        <f aca="false">IF(A12=A11,0,IF(A12=A13,1+O13,1))</f>
        <v>0</v>
      </c>
      <c r="O12" s="1" t="n">
        <f aca="false">IF(A12=A11,1+O13,0)</f>
        <v>7</v>
      </c>
      <c r="P12" s="7" t="s">
        <v>41</v>
      </c>
      <c r="Q12" s="1" t="str">
        <f aca="false">IF(OR(B12="Prologue",B12="Epilogue"),B12,"Chapter "&amp;B12)</f>
        <v>Chapter 7</v>
      </c>
      <c r="R12" s="1" t="str">
        <f aca="false">Q12</f>
        <v>Chapter 7</v>
      </c>
      <c r="S12" s="1" t="str">
        <f aca="false">"|-"&amp;CHAR(13)&amp;IF(AND(P12&lt;&gt;"",N12&lt;&gt;0),"| colspan="&amp;CHAR(34)&amp;4&amp;CHAR(34)&amp;" align="&amp;CHAR(34)&amp;"center"&amp;CHAR(34)&amp;" | '''"&amp;P12&amp;"'''"&amp;CHAR(13)&amp;"|-"&amp;CHAR(13),"")&amp;IF(L12&gt;1,"| rowspan="&amp;CHAR(34)&amp;L12&amp;CHAR(34)&amp;"| [[The Well of Ascension/Summary#"&amp;Q12&amp;"|"&amp;R12&amp;"]] || ",IF(L12=1,"| [[The Well of Ascension/Summary#"&amp;Q12&amp;"|"&amp;R12&amp;"]] || ","| "))&amp;"[["&amp;IF(C12="Dalinar Kholin (flashback)","Dalinar Kholin",C12)&amp;"]] "&amp;IF(C12="Dalinar Kholin (flashback)","(flashback)","")&amp;" || "&amp;TEXT(D12,"#,###")&amp;" || "&amp;ROUND(100*H12,2)&amp;"%"</f>
        <v>|-| [[The Well of Ascension/Summary#Chapter 7|Chapter 7]] || [[Sazed]]  || 1,711 || 0.7%</v>
      </c>
    </row>
    <row r="13" customFormat="false" ht="15.75" hidden="false" customHeight="false" outlineLevel="0" collapsed="false">
      <c r="A13" s="6" t="n">
        <v>1</v>
      </c>
      <c r="B13" s="6" t="n">
        <v>8</v>
      </c>
      <c r="C13" s="7" t="s">
        <v>19</v>
      </c>
      <c r="D13" s="8" t="n">
        <v>4434</v>
      </c>
      <c r="E13" s="1" t="n">
        <v>12</v>
      </c>
      <c r="F13" s="7" t="n">
        <v>1</v>
      </c>
      <c r="G13" s="9" t="n">
        <f aca="false">F13/SUM(F:F)</f>
        <v>0.00680272108843537</v>
      </c>
      <c r="H13" s="9" t="n">
        <f aca="false">D13/SUM($D:$D)</f>
        <v>0.018144542519366</v>
      </c>
      <c r="I13" s="8" t="n">
        <f aca="false">IF(B13=B14,0,IF(B13=B12,D13+J12,D13))</f>
        <v>4434</v>
      </c>
      <c r="J13" s="1" t="n">
        <f aca="false">IF(B13=B14,D13+J12,0)</f>
        <v>0</v>
      </c>
      <c r="K13" s="9" t="n">
        <f aca="false">I13/SUM($I:$I)</f>
        <v>0.018144542519366</v>
      </c>
      <c r="L13" s="1" t="n">
        <f aca="false">IF(B13=B12,0,IF(B13=B14,1+M14,1))</f>
        <v>1</v>
      </c>
      <c r="M13" s="1" t="n">
        <f aca="false">IF(B13=B12,1+M14,0)</f>
        <v>0</v>
      </c>
      <c r="N13" s="1" t="n">
        <f aca="false">IF(A13=A12,0,IF(A13=A14,1+O14,1))</f>
        <v>0</v>
      </c>
      <c r="O13" s="1" t="n">
        <f aca="false">IF(A13=A12,1+O14,0)</f>
        <v>6</v>
      </c>
      <c r="P13" s="7" t="s">
        <v>41</v>
      </c>
      <c r="Q13" s="1" t="str">
        <f aca="false">IF(OR(B13="Prologue",B13="Epilogue"),B13,"Chapter "&amp;B13)</f>
        <v>Chapter 8</v>
      </c>
      <c r="R13" s="1" t="str">
        <f aca="false">Q13</f>
        <v>Chapter 8</v>
      </c>
      <c r="S13" s="1" t="str">
        <f aca="false">"|-"&amp;CHAR(13)&amp;IF(AND(P13&lt;&gt;"",N13&lt;&gt;0),"| colspan="&amp;CHAR(34)&amp;4&amp;CHAR(34)&amp;" align="&amp;CHAR(34)&amp;"center"&amp;CHAR(34)&amp;" | '''"&amp;P13&amp;"'''"&amp;CHAR(13)&amp;"|-"&amp;CHAR(13),"")&amp;IF(L13&gt;1,"| rowspan="&amp;CHAR(34)&amp;L13&amp;CHAR(34)&amp;"| [[The Well of Ascension/Summary#"&amp;Q13&amp;"|"&amp;R13&amp;"]] || ",IF(L13=1,"| [[The Well of Ascension/Summary#"&amp;Q13&amp;"|"&amp;R13&amp;"]] || ","| "))&amp;"[["&amp;IF(C13="Dalinar Kholin (flashback)","Dalinar Kholin",C13)&amp;"]] "&amp;IF(C13="Dalinar Kholin (flashback)","(flashback)","")&amp;" || "&amp;TEXT(D13,"#,###")&amp;" || "&amp;ROUND(100*H13,2)&amp;"%"</f>
        <v>|-| [[The Well of Ascension/Summary#Chapter 8|Chapter 8]] || [[Vin]]  || 4,434 || 1.81%</v>
      </c>
    </row>
    <row r="14" customFormat="false" ht="15.75" hidden="false" customHeight="false" outlineLevel="0" collapsed="false">
      <c r="A14" s="6" t="n">
        <v>1</v>
      </c>
      <c r="B14" s="6" t="n">
        <v>9</v>
      </c>
      <c r="C14" s="7" t="s">
        <v>42</v>
      </c>
      <c r="D14" s="8" t="n">
        <v>648</v>
      </c>
      <c r="E14" s="1" t="n">
        <v>13</v>
      </c>
      <c r="F14" s="7" t="n">
        <v>1</v>
      </c>
      <c r="G14" s="9" t="n">
        <f aca="false">F14/SUM(F:F)</f>
        <v>0.00680272108843537</v>
      </c>
      <c r="H14" s="9" t="n">
        <f aca="false">D14/SUM($D:$D)</f>
        <v>0.0026517058079723</v>
      </c>
      <c r="I14" s="8" t="n">
        <f aca="false">IF(B14=B15,0,IF(B14=B13,D14+J13,D14))</f>
        <v>648</v>
      </c>
      <c r="J14" s="1" t="n">
        <f aca="false">IF(B14=B15,D14+J13,0)</f>
        <v>0</v>
      </c>
      <c r="K14" s="9" t="n">
        <f aca="false">I14/SUM($I:$I)</f>
        <v>0.0026517058079723</v>
      </c>
      <c r="L14" s="1" t="n">
        <f aca="false">IF(B14=B13,0,IF(B14=B15,1+M15,1))</f>
        <v>1</v>
      </c>
      <c r="M14" s="1" t="n">
        <f aca="false">IF(B14=B13,1+M15,0)</f>
        <v>0</v>
      </c>
      <c r="N14" s="1" t="n">
        <f aca="false">IF(A14=A13,0,IF(A14=A15,1+O15,1))</f>
        <v>0</v>
      </c>
      <c r="O14" s="1" t="n">
        <f aca="false">IF(A14=A13,1+O15,0)</f>
        <v>5</v>
      </c>
      <c r="P14" s="7" t="s">
        <v>41</v>
      </c>
      <c r="Q14" s="1" t="str">
        <f aca="false">IF(OR(B14="Prologue",B14="Epilogue"),B14,"Chapter "&amp;B14)</f>
        <v>Chapter 9</v>
      </c>
      <c r="R14" s="1" t="str">
        <f aca="false">Q14</f>
        <v>Chapter 9</v>
      </c>
      <c r="S14" s="1" t="str">
        <f aca="false">"|-"&amp;CHAR(13)&amp;IF(AND(P14&lt;&gt;"",N14&lt;&gt;0),"| colspan="&amp;CHAR(34)&amp;4&amp;CHAR(34)&amp;" align="&amp;CHAR(34)&amp;"center"&amp;CHAR(34)&amp;" | '''"&amp;P14&amp;"'''"&amp;CHAR(13)&amp;"|-"&amp;CHAR(13),"")&amp;IF(L14&gt;1,"| rowspan="&amp;CHAR(34)&amp;L14&amp;CHAR(34)&amp;"| [[The Well of Ascension/Summary#"&amp;Q14&amp;"|"&amp;R14&amp;"]] || ",IF(L14=1,"| [[The Well of Ascension/Summary#"&amp;Q14&amp;"|"&amp;R14&amp;"]] || ","| "))&amp;"[["&amp;IF(C14="Dalinar Kholin (flashback)","Dalinar Kholin",C14)&amp;"]] "&amp;IF(C14="Dalinar Kholin (flashback)","(flashback)","")&amp;" || "&amp;TEXT(D14,"#,###")&amp;" || "&amp;ROUND(100*H14,2)&amp;"%"</f>
        <v>|-| [[The Well of Ascension/Summary#Chapter 9|Chapter 9]] || [[Sazed]]  || 648 || 0.27%</v>
      </c>
    </row>
    <row r="15" customFormat="false" ht="15.75" hidden="false" customHeight="false" outlineLevel="0" collapsed="false">
      <c r="A15" s="6" t="n">
        <v>1</v>
      </c>
      <c r="B15" s="6" t="n">
        <v>10</v>
      </c>
      <c r="C15" s="7" t="s">
        <v>19</v>
      </c>
      <c r="D15" s="8" t="n">
        <v>2937</v>
      </c>
      <c r="E15" s="1" t="n">
        <v>14</v>
      </c>
      <c r="F15" s="7" t="n">
        <v>1</v>
      </c>
      <c r="G15" s="9" t="n">
        <f aca="false">F15/SUM(F:F)</f>
        <v>0.00680272108843537</v>
      </c>
      <c r="H15" s="9" t="n">
        <f aca="false">D15/SUM($D:$D)</f>
        <v>0.0120186110463189</v>
      </c>
      <c r="I15" s="1" t="n">
        <f aca="false">IF(B15=B16,0,IF(B15=B14,D15+J14,D15))</f>
        <v>0</v>
      </c>
      <c r="J15" s="8" t="n">
        <f aca="false">IF(B15=B16,D15+J14,0)</f>
        <v>2937</v>
      </c>
      <c r="K15" s="9" t="n">
        <f aca="false">I15/SUM($I:$I)</f>
        <v>0</v>
      </c>
      <c r="L15" s="1" t="n">
        <f aca="false">IF(B15=B14,0,IF(B15=B16,1+M16,1))</f>
        <v>2</v>
      </c>
      <c r="M15" s="1" t="n">
        <f aca="false">IF(B15=B14,1+M16,0)</f>
        <v>0</v>
      </c>
      <c r="N15" s="1" t="n">
        <f aca="false">IF(A15=A14,0,IF(A15=A16,1+O16,1))</f>
        <v>0</v>
      </c>
      <c r="O15" s="1" t="n">
        <f aca="false">IF(A15=A14,1+O16,0)</f>
        <v>4</v>
      </c>
      <c r="P15" s="7" t="s">
        <v>41</v>
      </c>
      <c r="Q15" s="1" t="str">
        <f aca="false">IF(OR(B15="Prologue",B15="Epilogue"),B15,"Chapter "&amp;B15)</f>
        <v>Chapter 10</v>
      </c>
      <c r="R15" s="1" t="str">
        <f aca="false">Q15</f>
        <v>Chapter 10</v>
      </c>
      <c r="S15" s="1" t="str">
        <f aca="false">"|-"&amp;CHAR(13)&amp;IF(AND(P15&lt;&gt;"",N15&lt;&gt;0),"| colspan="&amp;CHAR(34)&amp;4&amp;CHAR(34)&amp;" align="&amp;CHAR(34)&amp;"center"&amp;CHAR(34)&amp;" | '''"&amp;P15&amp;"'''"&amp;CHAR(13)&amp;"|-"&amp;CHAR(13),"")&amp;IF(L15&gt;1,"| rowspan="&amp;CHAR(34)&amp;L15&amp;CHAR(34)&amp;"| [[The Well of Ascension/Summary#"&amp;Q15&amp;"|"&amp;R15&amp;"]] || ",IF(L15=1,"| [[The Well of Ascension/Summary#"&amp;Q15&amp;"|"&amp;R15&amp;"]] || ","| "))&amp;"[["&amp;IF(C15="Dalinar Kholin (flashback)","Dalinar Kholin",C15)&amp;"]] "&amp;IF(C15="Dalinar Kholin (flashback)","(flashback)","")&amp;" || "&amp;TEXT(D15,"#,###")&amp;" || "&amp;ROUND(100*H15,2)&amp;"%"</f>
        <v>|-| rowspan="2"| [[The Well of Ascension/Summary#Chapter 10|Chapter 10]] || [[Vin]]  || 2,937 || 1.2%</v>
      </c>
    </row>
    <row r="16" customFormat="false" ht="15.75" hidden="false" customHeight="false" outlineLevel="0" collapsed="false">
      <c r="A16" s="6" t="n">
        <v>1</v>
      </c>
      <c r="B16" s="6" t="n">
        <v>10</v>
      </c>
      <c r="C16" s="7" t="s">
        <v>24</v>
      </c>
      <c r="D16" s="8" t="n">
        <v>719</v>
      </c>
      <c r="E16" s="1" t="n">
        <v>15</v>
      </c>
      <c r="F16" s="7" t="n">
        <v>1</v>
      </c>
      <c r="G16" s="9" t="n">
        <f aca="false">F16/SUM(F:F)</f>
        <v>0.00680272108843537</v>
      </c>
      <c r="H16" s="9" t="n">
        <f aca="false">D16/SUM($D:$D)</f>
        <v>0.00294224764804334</v>
      </c>
      <c r="I16" s="8" t="n">
        <f aca="false">IF(B16=B17,0,IF(B16=B15,D16+J15,D16))</f>
        <v>3656</v>
      </c>
      <c r="J16" s="1" t="n">
        <f aca="false">IF(B16=B17,D16+J15,0)</f>
        <v>0</v>
      </c>
      <c r="K16" s="9" t="n">
        <f aca="false">I16/SUM($I:$I)</f>
        <v>0.0149608586943623</v>
      </c>
      <c r="L16" s="1" t="n">
        <f aca="false">IF(B16=B15,0,IF(B16=B17,1+M17,1))</f>
        <v>0</v>
      </c>
      <c r="M16" s="1" t="n">
        <f aca="false">IF(B16=B15,1+M17,0)</f>
        <v>1</v>
      </c>
      <c r="N16" s="1" t="n">
        <f aca="false">IF(A16=A15,0,IF(A16=A17,1+O17,1))</f>
        <v>0</v>
      </c>
      <c r="O16" s="1" t="n">
        <f aca="false">IF(A16=A15,1+O17,0)</f>
        <v>3</v>
      </c>
      <c r="P16" s="7" t="s">
        <v>41</v>
      </c>
      <c r="Q16" s="1" t="str">
        <f aca="false">IF(OR(B16="Prologue",B16="Epilogue"),B16,"Chapter "&amp;B16)</f>
        <v>Chapter 10</v>
      </c>
      <c r="R16" s="1" t="str">
        <f aca="false">Q16</f>
        <v>Chapter 10</v>
      </c>
      <c r="S16" s="1" t="str">
        <f aca="false">"|-"&amp;CHAR(13)&amp;IF(AND(P16&lt;&gt;"",N16&lt;&gt;0),"| colspan="&amp;CHAR(34)&amp;4&amp;CHAR(34)&amp;" align="&amp;CHAR(34)&amp;"center"&amp;CHAR(34)&amp;" | '''"&amp;P16&amp;"'''"&amp;CHAR(13)&amp;"|-"&amp;CHAR(13),"")&amp;IF(L16&gt;1,"| rowspan="&amp;CHAR(34)&amp;L16&amp;CHAR(34)&amp;"| [[The Well of Ascension/Summary#"&amp;Q16&amp;"|"&amp;R16&amp;"]] || ",IF(L16=1,"| [[The Well of Ascension/Summary#"&amp;Q16&amp;"|"&amp;R16&amp;"]] || ","| "))&amp;"[["&amp;IF(C16="Dalinar Kholin (flashback)","Dalinar Kholin",C16)&amp;"]] "&amp;IF(C16="Dalinar Kholin (flashback)","(flashback)","")&amp;" || "&amp;TEXT(D16,"#,###")&amp;" || "&amp;ROUND(100*H16,2)&amp;"%"</f>
        <v>|-| [[Elend]]  || 719 || 0.29%</v>
      </c>
    </row>
    <row r="17" customFormat="false" ht="15.75" hidden="false" customHeight="false" outlineLevel="0" collapsed="false">
      <c r="A17" s="6" t="n">
        <v>1</v>
      </c>
      <c r="B17" s="6" t="n">
        <v>11</v>
      </c>
      <c r="C17" s="7" t="s">
        <v>24</v>
      </c>
      <c r="D17" s="8" t="n">
        <v>686</v>
      </c>
      <c r="E17" s="1" t="n">
        <v>16</v>
      </c>
      <c r="F17" s="7" t="n">
        <v>1</v>
      </c>
      <c r="G17" s="9" t="n">
        <f aca="false">F17/SUM(F:F)</f>
        <v>0.00680272108843537</v>
      </c>
      <c r="H17" s="9" t="n">
        <f aca="false">D17/SUM($D:$D)</f>
        <v>0.0028072070744892</v>
      </c>
      <c r="I17" s="1" t="n">
        <f aca="false">IF(B17=B18,0,IF(B17=B16,D17+J16,D17))</f>
        <v>0</v>
      </c>
      <c r="J17" s="8" t="n">
        <f aca="false">IF(B17=B18,D17+J16,0)</f>
        <v>686</v>
      </c>
      <c r="K17" s="9" t="n">
        <f aca="false">I17/SUM($I:$I)</f>
        <v>0</v>
      </c>
      <c r="L17" s="1" t="n">
        <f aca="false">IF(B17=B16,0,IF(B17=B18,1+M18,1))</f>
        <v>2</v>
      </c>
      <c r="M17" s="1" t="n">
        <f aca="false">IF(B17=B16,1+M18,0)</f>
        <v>0</v>
      </c>
      <c r="N17" s="1" t="n">
        <f aca="false">IF(A17=A16,0,IF(A17=A18,1+O18,1))</f>
        <v>0</v>
      </c>
      <c r="O17" s="1" t="n">
        <f aca="false">IF(A17=A16,1+O18,0)</f>
        <v>2</v>
      </c>
      <c r="P17" s="7" t="s">
        <v>41</v>
      </c>
      <c r="Q17" s="1" t="str">
        <f aca="false">IF(OR(B17="Prologue",B17="Epilogue"),B17,"Chapter "&amp;B17)</f>
        <v>Chapter 11</v>
      </c>
      <c r="R17" s="1" t="str">
        <f aca="false">Q17</f>
        <v>Chapter 11</v>
      </c>
      <c r="S17" s="1" t="str">
        <f aca="false">"|-"&amp;CHAR(13)&amp;IF(AND(P17&lt;&gt;"",N17&lt;&gt;0),"| colspan="&amp;CHAR(34)&amp;4&amp;CHAR(34)&amp;" align="&amp;CHAR(34)&amp;"center"&amp;CHAR(34)&amp;" | '''"&amp;P17&amp;"'''"&amp;CHAR(13)&amp;"|-"&amp;CHAR(13),"")&amp;IF(L17&gt;1,"| rowspan="&amp;CHAR(34)&amp;L17&amp;CHAR(34)&amp;"| [[The Well of Ascension/Summary#"&amp;Q17&amp;"|"&amp;R17&amp;"]] || ",IF(L17=1,"| [[The Well of Ascension/Summary#"&amp;Q17&amp;"|"&amp;R17&amp;"]] || ","| "))&amp;"[["&amp;IF(C17="Dalinar Kholin (flashback)","Dalinar Kholin",C17)&amp;"]] "&amp;IF(C17="Dalinar Kholin (flashback)","(flashback)","")&amp;" || "&amp;TEXT(D17,"#,###")&amp;" || "&amp;ROUND(100*H17,2)&amp;"%"</f>
        <v>|-| rowspan="2"| [[The Well of Ascension/Summary#Chapter 11|Chapter 11]] || [[Elend]]  || 686 || 0.28%</v>
      </c>
    </row>
    <row r="18" customFormat="false" ht="15.75" hidden="false" customHeight="false" outlineLevel="0" collapsed="false">
      <c r="A18" s="6" t="n">
        <v>1</v>
      </c>
      <c r="B18" s="6" t="n">
        <v>11</v>
      </c>
      <c r="C18" s="7" t="s">
        <v>19</v>
      </c>
      <c r="D18" s="8" t="n">
        <v>4201</v>
      </c>
      <c r="E18" s="1" t="n">
        <v>17</v>
      </c>
      <c r="F18" s="7" t="n">
        <v>1</v>
      </c>
      <c r="G18" s="9" t="n">
        <f aca="false">F18/SUM(F:F)</f>
        <v>0.00680272108843537</v>
      </c>
      <c r="H18" s="9" t="n">
        <f aca="false">D18/SUM($D:$D)</f>
        <v>0.0171910742273019</v>
      </c>
      <c r="I18" s="8" t="n">
        <f aca="false">IF(B18=B19,0,IF(B18=B17,D18+J17,D18))</f>
        <v>4887</v>
      </c>
      <c r="J18" s="1" t="n">
        <f aca="false">IF(B18=B19,D18+J17,0)</f>
        <v>0</v>
      </c>
      <c r="K18" s="9" t="n">
        <f aca="false">I18/SUM($I:$I)</f>
        <v>0.0199982813017911</v>
      </c>
      <c r="L18" s="1" t="n">
        <f aca="false">IF(B18=B17,0,IF(B18=B19,1+M19,1))</f>
        <v>0</v>
      </c>
      <c r="M18" s="1" t="n">
        <f aca="false">IF(B18=B17,1+M19,0)</f>
        <v>1</v>
      </c>
      <c r="N18" s="1" t="n">
        <f aca="false">IF(A18=A17,0,IF(A18=A19,1+O19,1))</f>
        <v>0</v>
      </c>
      <c r="O18" s="1" t="n">
        <f aca="false">IF(A18=A17,1+O19,0)</f>
        <v>1</v>
      </c>
      <c r="P18" s="7" t="s">
        <v>41</v>
      </c>
      <c r="Q18" s="1" t="str">
        <f aca="false">IF(OR(B18="Prologue",B18="Epilogue"),B18,"Chapter "&amp;B18)</f>
        <v>Chapter 11</v>
      </c>
      <c r="R18" s="1" t="str">
        <f aca="false">Q18</f>
        <v>Chapter 11</v>
      </c>
      <c r="S18" s="1" t="str">
        <f aca="false">"|-"&amp;CHAR(13)&amp;IF(AND(P18&lt;&gt;"",N18&lt;&gt;0),"| colspan="&amp;CHAR(34)&amp;4&amp;CHAR(34)&amp;" align="&amp;CHAR(34)&amp;"center"&amp;CHAR(34)&amp;" | '''"&amp;P18&amp;"'''"&amp;CHAR(13)&amp;"|-"&amp;CHAR(13),"")&amp;IF(L18&gt;1,"| rowspan="&amp;CHAR(34)&amp;L18&amp;CHAR(34)&amp;"| [[The Well of Ascension/Summary#"&amp;Q18&amp;"|"&amp;R18&amp;"]] || ",IF(L18=1,"| [[The Well of Ascension/Summary#"&amp;Q18&amp;"|"&amp;R18&amp;"]] || ","| "))&amp;"[["&amp;IF(C18="Dalinar Kholin (flashback)","Dalinar Kholin",C18)&amp;"]] "&amp;IF(C18="Dalinar Kholin (flashback)","(flashback)","")&amp;" || "&amp;TEXT(D18,"#,###")&amp;" || "&amp;ROUND(100*H18,2)&amp;"%"</f>
        <v>|-| [[Vin]]  || 4,201 || 1.72%</v>
      </c>
    </row>
    <row r="19" customFormat="false" ht="15.75" hidden="false" customHeight="false" outlineLevel="0" collapsed="false">
      <c r="A19" s="6" t="n">
        <v>2</v>
      </c>
      <c r="B19" s="6" t="n">
        <v>12</v>
      </c>
      <c r="C19" s="7" t="s">
        <v>42</v>
      </c>
      <c r="D19" s="8" t="n">
        <v>4467</v>
      </c>
      <c r="E19" s="1" t="n">
        <v>18</v>
      </c>
      <c r="F19" s="7" t="n">
        <v>1</v>
      </c>
      <c r="G19" s="9" t="n">
        <f aca="false">F19/SUM(F:F)</f>
        <v>0.00680272108843537</v>
      </c>
      <c r="H19" s="9" t="n">
        <f aca="false">D19/SUM($D:$D)</f>
        <v>0.0182795830929202</v>
      </c>
      <c r="I19" s="8" t="n">
        <f aca="false">IF(B19=B20,0,IF(B19=B18,D19+J18,D19))</f>
        <v>4467</v>
      </c>
      <c r="J19" s="1" t="n">
        <f aca="false">IF(B19=B20,D19+J18,0)</f>
        <v>0</v>
      </c>
      <c r="K19" s="9" t="n">
        <f aca="false">I19/SUM($I:$I)</f>
        <v>0.0182795830929202</v>
      </c>
      <c r="L19" s="1" t="n">
        <f aca="false">IF(B19=B18,0,IF(B19=B20,1+M20,1))</f>
        <v>1</v>
      </c>
      <c r="M19" s="1" t="n">
        <f aca="false">IF(B19=B18,1+M20,0)</f>
        <v>0</v>
      </c>
      <c r="N19" s="1" t="n">
        <f aca="false">IF(A19=A18,0,IF(A19=A20,1+O20,1))</f>
        <v>29</v>
      </c>
      <c r="O19" s="1" t="n">
        <f aca="false">IF(A19=A18,1+O20,0)</f>
        <v>0</v>
      </c>
      <c r="P19" s="7" t="s">
        <v>43</v>
      </c>
      <c r="Q19" s="1" t="str">
        <f aca="false">IF(OR(B19="Prologue",B19="Epilogue"),B19,"Chapter "&amp;B19)</f>
        <v>Chapter 12</v>
      </c>
      <c r="R19" s="1" t="str">
        <f aca="false">Q19</f>
        <v>Chapter 12</v>
      </c>
      <c r="S19" s="1" t="str">
        <f aca="false">"|-"&amp;CHAR(13)&amp;IF(AND(P19&lt;&gt;"",N19&lt;&gt;0),"| colspan="&amp;CHAR(34)&amp;4&amp;CHAR(34)&amp;" align="&amp;CHAR(34)&amp;"center"&amp;CHAR(34)&amp;" | '''"&amp;P19&amp;"'''"&amp;CHAR(13)&amp;"|-"&amp;CHAR(13),"")&amp;IF(L19&gt;1,"| rowspan="&amp;CHAR(34)&amp;L19&amp;CHAR(34)&amp;"| [[The Well of Ascension/Summary#"&amp;Q19&amp;"|"&amp;R19&amp;"]] || ",IF(L19=1,"| [[The Well of Ascension/Summary#"&amp;Q19&amp;"|"&amp;R19&amp;"]] || ","| "))&amp;"[["&amp;IF(C19="Dalinar Kholin (flashback)","Dalinar Kholin",C19)&amp;"]] "&amp;IF(C19="Dalinar Kholin (flashback)","(flashback)","")&amp;" || "&amp;TEXT(D19,"#,###")&amp;" || "&amp;ROUND(100*H19,2)&amp;"%"</f>
        <v>|-| colspan="4" align="center" | '''Part 2: Ghosts in the Mist'''|-| [[The Well of Ascension/Summary#Chapter 12|Chapter 12]] || [[Sazed]]  || 4,467 || 1.83%</v>
      </c>
    </row>
    <row r="20" customFormat="false" ht="15.75" hidden="false" customHeight="false" outlineLevel="0" collapsed="false">
      <c r="A20" s="6" t="n">
        <v>2</v>
      </c>
      <c r="B20" s="6" t="n">
        <v>13</v>
      </c>
      <c r="C20" s="7" t="s">
        <v>19</v>
      </c>
      <c r="D20" s="8" t="n">
        <v>2954</v>
      </c>
      <c r="E20" s="1" t="n">
        <v>19</v>
      </c>
      <c r="F20" s="7" t="n">
        <v>1</v>
      </c>
      <c r="G20" s="9" t="n">
        <f aca="false">F20/SUM(F:F)</f>
        <v>0.00680272108843537</v>
      </c>
      <c r="H20" s="9" t="n">
        <f aca="false">D20/SUM($D:$D)</f>
        <v>0.0120881774023923</v>
      </c>
      <c r="I20" s="1" t="n">
        <f aca="false">IF(B20=B21,0,IF(B20=B19,D20+J19,D20))</f>
        <v>0</v>
      </c>
      <c r="J20" s="8" t="n">
        <f aca="false">IF(B20=B21,D20+J19,0)</f>
        <v>2954</v>
      </c>
      <c r="K20" s="9" t="n">
        <f aca="false">I20/SUM($I:$I)</f>
        <v>0</v>
      </c>
      <c r="L20" s="1" t="n">
        <f aca="false">IF(B20=B19,0,IF(B20=B21,1+M21,1))</f>
        <v>2</v>
      </c>
      <c r="M20" s="1" t="n">
        <f aca="false">IF(B20=B19,1+M21,0)</f>
        <v>0</v>
      </c>
      <c r="N20" s="1" t="n">
        <f aca="false">IF(A20=A19,0,IF(A20=A21,1+O21,1))</f>
        <v>0</v>
      </c>
      <c r="O20" s="1" t="n">
        <f aca="false">IF(A20=A19,1+O21,0)</f>
        <v>28</v>
      </c>
      <c r="P20" s="7" t="s">
        <v>43</v>
      </c>
      <c r="Q20" s="1" t="str">
        <f aca="false">IF(OR(B20="Prologue",B20="Epilogue"),B20,"Chapter "&amp;B20)</f>
        <v>Chapter 13</v>
      </c>
      <c r="R20" s="1" t="str">
        <f aca="false">Q20</f>
        <v>Chapter 13</v>
      </c>
      <c r="S20" s="1" t="str">
        <f aca="false">"|-"&amp;CHAR(13)&amp;IF(AND(P20&lt;&gt;"",N20&lt;&gt;0),"| colspan="&amp;CHAR(34)&amp;4&amp;CHAR(34)&amp;" align="&amp;CHAR(34)&amp;"center"&amp;CHAR(34)&amp;" | '''"&amp;P20&amp;"'''"&amp;CHAR(13)&amp;"|-"&amp;CHAR(13),"")&amp;IF(L20&gt;1,"| rowspan="&amp;CHAR(34)&amp;L20&amp;CHAR(34)&amp;"| [[The Well of Ascension/Summary#"&amp;Q20&amp;"|"&amp;R20&amp;"]] || ",IF(L20=1,"| [[The Well of Ascension/Summary#"&amp;Q20&amp;"|"&amp;R20&amp;"]] || ","| "))&amp;"[["&amp;IF(C20="Dalinar Kholin (flashback)","Dalinar Kholin",C20)&amp;"]] "&amp;IF(C20="Dalinar Kholin (flashback)","(flashback)","")&amp;" || "&amp;TEXT(D20,"#,###")&amp;" || "&amp;ROUND(100*H20,2)&amp;"%"</f>
        <v>|-| rowspan="2"| [[The Well of Ascension/Summary#Chapter 13|Chapter 13]] || [[Vin]]  || 2,954 || 1.21%</v>
      </c>
    </row>
    <row r="21" customFormat="false" ht="15.75" hidden="false" customHeight="false" outlineLevel="0" collapsed="false">
      <c r="A21" s="6" t="n">
        <v>2</v>
      </c>
      <c r="B21" s="6" t="n">
        <v>13</v>
      </c>
      <c r="C21" s="7" t="s">
        <v>24</v>
      </c>
      <c r="D21" s="8" t="n">
        <v>3649</v>
      </c>
      <c r="E21" s="1" t="n">
        <v>20</v>
      </c>
      <c r="F21" s="7" t="n">
        <v>1</v>
      </c>
      <c r="G21" s="9" t="n">
        <f aca="false">F21/SUM(F:F)</f>
        <v>0.00680272108843537</v>
      </c>
      <c r="H21" s="9" t="n">
        <f aca="false">D21/SUM($D:$D)</f>
        <v>0.0149322137242144</v>
      </c>
      <c r="I21" s="8" t="n">
        <f aca="false">IF(B21=B22,0,IF(B21=B20,D21+J20,D21))</f>
        <v>6603</v>
      </c>
      <c r="J21" s="1" t="n">
        <f aca="false">IF(B21=B22,D21+J20,0)</f>
        <v>0</v>
      </c>
      <c r="K21" s="9" t="n">
        <f aca="false">I21/SUM($I:$I)</f>
        <v>0.0270203911266067</v>
      </c>
      <c r="L21" s="1" t="n">
        <f aca="false">IF(B21=B20,0,IF(B21=B22,1+M22,1))</f>
        <v>0</v>
      </c>
      <c r="M21" s="1" t="n">
        <f aca="false">IF(B21=B20,1+M22,0)</f>
        <v>1</v>
      </c>
      <c r="N21" s="1" t="n">
        <f aca="false">IF(A21=A20,0,IF(A21=A22,1+O22,1))</f>
        <v>0</v>
      </c>
      <c r="O21" s="1" t="n">
        <f aca="false">IF(A21=A20,1+O22,0)</f>
        <v>27</v>
      </c>
      <c r="P21" s="7" t="s">
        <v>43</v>
      </c>
      <c r="Q21" s="1" t="str">
        <f aca="false">IF(OR(B21="Prologue",B21="Epilogue"),B21,"Chapter "&amp;B21)</f>
        <v>Chapter 13</v>
      </c>
      <c r="R21" s="1" t="str">
        <f aca="false">Q21</f>
        <v>Chapter 13</v>
      </c>
      <c r="S21" s="1" t="str">
        <f aca="false">"|-"&amp;CHAR(13)&amp;IF(AND(P21&lt;&gt;"",N21&lt;&gt;0),"| colspan="&amp;CHAR(34)&amp;4&amp;CHAR(34)&amp;" align="&amp;CHAR(34)&amp;"center"&amp;CHAR(34)&amp;" | '''"&amp;P21&amp;"'''"&amp;CHAR(13)&amp;"|-"&amp;CHAR(13),"")&amp;IF(L21&gt;1,"| rowspan="&amp;CHAR(34)&amp;L21&amp;CHAR(34)&amp;"| [[The Well of Ascension/Summary#"&amp;Q21&amp;"|"&amp;R21&amp;"]] || ",IF(L21=1,"| [[The Well of Ascension/Summary#"&amp;Q21&amp;"|"&amp;R21&amp;"]] || ","| "))&amp;"[["&amp;IF(C21="Dalinar Kholin (flashback)","Dalinar Kholin",C21)&amp;"]] "&amp;IF(C21="Dalinar Kholin (flashback)","(flashback)","")&amp;" || "&amp;TEXT(D21,"#,###")&amp;" || "&amp;ROUND(100*H21,2)&amp;"%"</f>
        <v>|-| [[Elend]]  || 3,649 || 1.49%</v>
      </c>
    </row>
    <row r="22" customFormat="false" ht="15.75" hidden="false" customHeight="false" outlineLevel="0" collapsed="false">
      <c r="A22" s="6" t="n">
        <v>2</v>
      </c>
      <c r="B22" s="6" t="n">
        <v>14</v>
      </c>
      <c r="C22" s="7" t="s">
        <v>24</v>
      </c>
      <c r="D22" s="8" t="n">
        <v>1095</v>
      </c>
      <c r="E22" s="1" t="n">
        <v>21</v>
      </c>
      <c r="F22" s="7" t="n">
        <v>1</v>
      </c>
      <c r="G22" s="9" t="n">
        <f aca="false">F22/SUM(F:F)</f>
        <v>0.00680272108843537</v>
      </c>
      <c r="H22" s="9" t="n">
        <f aca="false">D22/SUM($D:$D)</f>
        <v>0.00448089175884209</v>
      </c>
      <c r="I22" s="1" t="n">
        <f aca="false">IF(B22=B23,0,IF(B22=B21,D22+J21,D22))</f>
        <v>0</v>
      </c>
      <c r="J22" s="8" t="n">
        <f aca="false">IF(B22=B23,D22+J21,0)</f>
        <v>1095</v>
      </c>
      <c r="K22" s="9" t="n">
        <f aca="false">I22/SUM($I:$I)</f>
        <v>0</v>
      </c>
      <c r="L22" s="1" t="n">
        <f aca="false">IF(B22=B21,0,IF(B22=B23,1+M23,1))</f>
        <v>2</v>
      </c>
      <c r="M22" s="1" t="n">
        <f aca="false">IF(B22=B21,1+M23,0)</f>
        <v>0</v>
      </c>
      <c r="N22" s="1" t="n">
        <f aca="false">IF(A22=A21,0,IF(A22=A23,1+O23,1))</f>
        <v>0</v>
      </c>
      <c r="O22" s="1" t="n">
        <f aca="false">IF(A22=A21,1+O23,0)</f>
        <v>26</v>
      </c>
      <c r="P22" s="7" t="s">
        <v>43</v>
      </c>
      <c r="Q22" s="1" t="str">
        <f aca="false">IF(OR(B22="Prologue",B22="Epilogue"),B22,"Chapter "&amp;B22)</f>
        <v>Chapter 14</v>
      </c>
      <c r="R22" s="1" t="str">
        <f aca="false">Q22</f>
        <v>Chapter 14</v>
      </c>
      <c r="S22" s="1" t="str">
        <f aca="false">"|-"&amp;CHAR(13)&amp;IF(AND(P22&lt;&gt;"",N22&lt;&gt;0),"| colspan="&amp;CHAR(34)&amp;4&amp;CHAR(34)&amp;" align="&amp;CHAR(34)&amp;"center"&amp;CHAR(34)&amp;" | '''"&amp;P22&amp;"'''"&amp;CHAR(13)&amp;"|-"&amp;CHAR(13),"")&amp;IF(L22&gt;1,"| rowspan="&amp;CHAR(34)&amp;L22&amp;CHAR(34)&amp;"| [[The Well of Ascension/Summary#"&amp;Q22&amp;"|"&amp;R22&amp;"]] || ",IF(L22=1,"| [[The Well of Ascension/Summary#"&amp;Q22&amp;"|"&amp;R22&amp;"]] || ","| "))&amp;"[["&amp;IF(C22="Dalinar Kholin (flashback)","Dalinar Kholin",C22)&amp;"]] "&amp;IF(C22="Dalinar Kholin (flashback)","(flashback)","")&amp;" || "&amp;TEXT(D22,"#,###")&amp;" || "&amp;ROUND(100*H22,2)&amp;"%"</f>
        <v>|-| rowspan="2"| [[The Well of Ascension/Summary#Chapter 14|Chapter 14]] || [[Elend]]  || 1,095 || 0.45%</v>
      </c>
    </row>
    <row r="23" customFormat="false" ht="15.75" hidden="false" customHeight="false" outlineLevel="0" collapsed="false">
      <c r="A23" s="6" t="n">
        <v>2</v>
      </c>
      <c r="B23" s="6" t="n">
        <v>14</v>
      </c>
      <c r="C23" s="7" t="s">
        <v>19</v>
      </c>
      <c r="D23" s="8" t="n">
        <v>2165</v>
      </c>
      <c r="E23" s="1" t="n">
        <v>22</v>
      </c>
      <c r="F23" s="7" t="n">
        <v>1</v>
      </c>
      <c r="G23" s="9" t="n">
        <f aca="false">F23/SUM(F:F)</f>
        <v>0.00680272108843537</v>
      </c>
      <c r="H23" s="9" t="n">
        <f aca="false">D23/SUM($D:$D)</f>
        <v>0.00885948005287043</v>
      </c>
      <c r="I23" s="8" t="n">
        <f aca="false">IF(B23=B24,0,IF(B23=B22,D23+J22,D23))</f>
        <v>3260</v>
      </c>
      <c r="J23" s="1" t="n">
        <f aca="false">IF(B23=B24,D23+J22,0)</f>
        <v>0</v>
      </c>
      <c r="K23" s="9" t="n">
        <f aca="false">I23/SUM($I:$I)</f>
        <v>0.0133403718117125</v>
      </c>
      <c r="L23" s="1" t="n">
        <f aca="false">IF(B23=B22,0,IF(B23=B24,1+M24,1))</f>
        <v>0</v>
      </c>
      <c r="M23" s="1" t="n">
        <f aca="false">IF(B23=B22,1+M24,0)</f>
        <v>1</v>
      </c>
      <c r="N23" s="1" t="n">
        <f aca="false">IF(A23=A22,0,IF(A23=A24,1+O24,1))</f>
        <v>0</v>
      </c>
      <c r="O23" s="1" t="n">
        <f aca="false">IF(A23=A22,1+O24,0)</f>
        <v>25</v>
      </c>
      <c r="P23" s="7" t="s">
        <v>43</v>
      </c>
      <c r="Q23" s="1" t="str">
        <f aca="false">IF(OR(B23="Prologue",B23="Epilogue"),B23,"Chapter "&amp;B23)</f>
        <v>Chapter 14</v>
      </c>
      <c r="R23" s="1" t="str">
        <f aca="false">Q23</f>
        <v>Chapter 14</v>
      </c>
      <c r="S23" s="1" t="str">
        <f aca="false">"|-"&amp;CHAR(13)&amp;IF(AND(P23&lt;&gt;"",N23&lt;&gt;0),"| colspan="&amp;CHAR(34)&amp;4&amp;CHAR(34)&amp;" align="&amp;CHAR(34)&amp;"center"&amp;CHAR(34)&amp;" | '''"&amp;P23&amp;"'''"&amp;CHAR(13)&amp;"|-"&amp;CHAR(13),"")&amp;IF(L23&gt;1,"| rowspan="&amp;CHAR(34)&amp;L23&amp;CHAR(34)&amp;"| [[The Well of Ascension/Summary#"&amp;Q23&amp;"|"&amp;R23&amp;"]] || ",IF(L23=1,"| [[The Well of Ascension/Summary#"&amp;Q23&amp;"|"&amp;R23&amp;"]] || ","| "))&amp;"[["&amp;IF(C23="Dalinar Kholin (flashback)","Dalinar Kholin",C23)&amp;"]] "&amp;IF(C23="Dalinar Kholin (flashback)","(flashback)","")&amp;" || "&amp;TEXT(D23,"#,###")&amp;" || "&amp;ROUND(100*H23,2)&amp;"%"</f>
        <v>|-| [[Vin]]  || 2,165 || 0.89%</v>
      </c>
    </row>
    <row r="24" customFormat="false" ht="15.75" hidden="false" customHeight="false" outlineLevel="0" collapsed="false">
      <c r="A24" s="6" t="n">
        <v>2</v>
      </c>
      <c r="B24" s="6" t="n">
        <v>15</v>
      </c>
      <c r="C24" s="7" t="s">
        <v>42</v>
      </c>
      <c r="D24" s="8" t="n">
        <v>2472</v>
      </c>
      <c r="E24" s="1" t="n">
        <v>23</v>
      </c>
      <c r="F24" s="7" t="n">
        <v>1</v>
      </c>
      <c r="G24" s="9" t="n">
        <f aca="false">F24/SUM(F:F)</f>
        <v>0.00680272108843537</v>
      </c>
      <c r="H24" s="9" t="n">
        <f aca="false">D24/SUM($D:$D)</f>
        <v>0.0101157666007832</v>
      </c>
      <c r="I24" s="8" t="n">
        <f aca="false">IF(B24=B25,0,IF(B24=B23,D24+J23,D24))</f>
        <v>2472</v>
      </c>
      <c r="J24" s="1" t="n">
        <f aca="false">IF(B24=B25,D24+J23,0)</f>
        <v>0</v>
      </c>
      <c r="K24" s="9" t="n">
        <f aca="false">I24/SUM($I:$I)</f>
        <v>0.0101157666007832</v>
      </c>
      <c r="L24" s="1" t="n">
        <f aca="false">IF(B24=B23,0,IF(B24=B25,1+M25,1))</f>
        <v>1</v>
      </c>
      <c r="M24" s="1" t="n">
        <f aca="false">IF(B24=B23,1+M25,0)</f>
        <v>0</v>
      </c>
      <c r="N24" s="1" t="n">
        <f aca="false">IF(A24=A23,0,IF(A24=A25,1+O25,1))</f>
        <v>0</v>
      </c>
      <c r="O24" s="1" t="n">
        <f aca="false">IF(A24=A23,1+O25,0)</f>
        <v>24</v>
      </c>
      <c r="P24" s="7" t="s">
        <v>43</v>
      </c>
      <c r="Q24" s="1" t="str">
        <f aca="false">IF(OR(B24="Prologue",B24="Epilogue"),B24,"Chapter "&amp;B24)</f>
        <v>Chapter 15</v>
      </c>
      <c r="R24" s="1" t="str">
        <f aca="false">Q24</f>
        <v>Chapter 15</v>
      </c>
      <c r="S24" s="1" t="str">
        <f aca="false">"|-"&amp;CHAR(13)&amp;IF(AND(P24&lt;&gt;"",N24&lt;&gt;0),"| colspan="&amp;CHAR(34)&amp;4&amp;CHAR(34)&amp;" align="&amp;CHAR(34)&amp;"center"&amp;CHAR(34)&amp;" | '''"&amp;P24&amp;"'''"&amp;CHAR(13)&amp;"|-"&amp;CHAR(13),"")&amp;IF(L24&gt;1,"| rowspan="&amp;CHAR(34)&amp;L24&amp;CHAR(34)&amp;"| [[The Well of Ascension/Summary#"&amp;Q24&amp;"|"&amp;R24&amp;"]] || ",IF(L24=1,"| [[The Well of Ascension/Summary#"&amp;Q24&amp;"|"&amp;R24&amp;"]] || ","| "))&amp;"[["&amp;IF(C24="Dalinar Kholin (flashback)","Dalinar Kholin",C24)&amp;"]] "&amp;IF(C24="Dalinar Kholin (flashback)","(flashback)","")&amp;" || "&amp;TEXT(D24,"#,###")&amp;" || "&amp;ROUND(100*H24,2)&amp;"%"</f>
        <v>|-| [[The Well of Ascension/Summary#Chapter 15|Chapter 15]] || [[Sazed]]  || 2,472 || 1.01%</v>
      </c>
    </row>
    <row r="25" customFormat="false" ht="15.75" hidden="false" customHeight="false" outlineLevel="0" collapsed="false">
      <c r="A25" s="6" t="n">
        <v>2</v>
      </c>
      <c r="B25" s="6" t="n">
        <v>16</v>
      </c>
      <c r="C25" s="7" t="s">
        <v>19</v>
      </c>
      <c r="D25" s="8" t="n">
        <v>1877</v>
      </c>
      <c r="E25" s="1" t="n">
        <v>24</v>
      </c>
      <c r="F25" s="7" t="n">
        <v>1</v>
      </c>
      <c r="G25" s="9" t="n">
        <f aca="false">F25/SUM(F:F)</f>
        <v>0.00680272108843537</v>
      </c>
      <c r="H25" s="9" t="n">
        <f aca="false">D25/SUM($D:$D)</f>
        <v>0.00768094413821607</v>
      </c>
      <c r="I25" s="1" t="n">
        <f aca="false">IF(B25=B26,0,IF(B25=B24,D25+J24,D25))</f>
        <v>0</v>
      </c>
      <c r="J25" s="8" t="n">
        <f aca="false">IF(B25=B26,D25+J24,0)</f>
        <v>1877</v>
      </c>
      <c r="K25" s="9" t="n">
        <f aca="false">I25/SUM($I:$I)</f>
        <v>0</v>
      </c>
      <c r="L25" s="1" t="n">
        <f aca="false">IF(B25=B24,0,IF(B25=B26,1+M26,1))</f>
        <v>2</v>
      </c>
      <c r="M25" s="1" t="n">
        <f aca="false">IF(B25=B24,1+M26,0)</f>
        <v>0</v>
      </c>
      <c r="N25" s="1" t="n">
        <f aca="false">IF(A25=A24,0,IF(A25=A26,1+O26,1))</f>
        <v>0</v>
      </c>
      <c r="O25" s="1" t="n">
        <f aca="false">IF(A25=A24,1+O26,0)</f>
        <v>23</v>
      </c>
      <c r="P25" s="7" t="s">
        <v>43</v>
      </c>
      <c r="Q25" s="1" t="str">
        <f aca="false">IF(OR(B25="Prologue",B25="Epilogue"),B25,"Chapter "&amp;B25)</f>
        <v>Chapter 16</v>
      </c>
      <c r="R25" s="1" t="str">
        <f aca="false">Q25</f>
        <v>Chapter 16</v>
      </c>
      <c r="S25" s="1" t="str">
        <f aca="false">"|-"&amp;CHAR(13)&amp;IF(AND(P25&lt;&gt;"",N25&lt;&gt;0),"| colspan="&amp;CHAR(34)&amp;4&amp;CHAR(34)&amp;" align="&amp;CHAR(34)&amp;"center"&amp;CHAR(34)&amp;" | '''"&amp;P25&amp;"'''"&amp;CHAR(13)&amp;"|-"&amp;CHAR(13),"")&amp;IF(L25&gt;1,"| rowspan="&amp;CHAR(34)&amp;L25&amp;CHAR(34)&amp;"| [[The Well of Ascension/Summary#"&amp;Q25&amp;"|"&amp;R25&amp;"]] || ",IF(L25=1,"| [[The Well of Ascension/Summary#"&amp;Q25&amp;"|"&amp;R25&amp;"]] || ","| "))&amp;"[["&amp;IF(C25="Dalinar Kholin (flashback)","Dalinar Kholin",C25)&amp;"]] "&amp;IF(C25="Dalinar Kholin (flashback)","(flashback)","")&amp;" || "&amp;TEXT(D25,"#,###")&amp;" || "&amp;ROUND(100*H25,2)&amp;"%"</f>
        <v>|-| rowspan="2"| [[The Well of Ascension/Summary#Chapter 16|Chapter 16]] || [[Vin]]  || 1,877 || 0.77%</v>
      </c>
    </row>
    <row r="26" customFormat="false" ht="15.75" hidden="false" customHeight="false" outlineLevel="0" collapsed="false">
      <c r="A26" s="6" t="n">
        <v>2</v>
      </c>
      <c r="B26" s="6" t="n">
        <v>16</v>
      </c>
      <c r="C26" s="7" t="s">
        <v>24</v>
      </c>
      <c r="D26" s="8" t="n">
        <v>2799</v>
      </c>
      <c r="E26" s="1" t="n">
        <v>25</v>
      </c>
      <c r="F26" s="7" t="n">
        <v>1</v>
      </c>
      <c r="G26" s="9" t="n">
        <f aca="false">F26/SUM(F:F)</f>
        <v>0.00680272108843537</v>
      </c>
      <c r="H26" s="9" t="n">
        <f aca="false">D26/SUM($D:$D)</f>
        <v>0.011453895920547</v>
      </c>
      <c r="I26" s="8" t="n">
        <f aca="false">IF(B26=B27,0,IF(B26=B25,D26+J25,D26))</f>
        <v>4676</v>
      </c>
      <c r="J26" s="1" t="n">
        <f aca="false">IF(B26=B27,D26+J25,0)</f>
        <v>0</v>
      </c>
      <c r="K26" s="9" t="n">
        <f aca="false">I26/SUM($I:$I)</f>
        <v>0.0191348400587631</v>
      </c>
      <c r="L26" s="1" t="n">
        <f aca="false">IF(B26=B25,0,IF(B26=B27,1+M27,1))</f>
        <v>0</v>
      </c>
      <c r="M26" s="1" t="n">
        <f aca="false">IF(B26=B25,1+M27,0)</f>
        <v>1</v>
      </c>
      <c r="N26" s="1" t="n">
        <f aca="false">IF(A26=A25,0,IF(A26=A27,1+O27,1))</f>
        <v>0</v>
      </c>
      <c r="O26" s="1" t="n">
        <f aca="false">IF(A26=A25,1+O27,0)</f>
        <v>22</v>
      </c>
      <c r="P26" s="7" t="s">
        <v>43</v>
      </c>
      <c r="Q26" s="1" t="str">
        <f aca="false">IF(OR(B26="Prologue",B26="Epilogue"),B26,"Chapter "&amp;B26)</f>
        <v>Chapter 16</v>
      </c>
      <c r="R26" s="1" t="str">
        <f aca="false">Q26</f>
        <v>Chapter 16</v>
      </c>
      <c r="S26" s="1" t="str">
        <f aca="false">"|-"&amp;CHAR(13)&amp;IF(AND(P26&lt;&gt;"",N26&lt;&gt;0),"| colspan="&amp;CHAR(34)&amp;4&amp;CHAR(34)&amp;" align="&amp;CHAR(34)&amp;"center"&amp;CHAR(34)&amp;" | '''"&amp;P26&amp;"'''"&amp;CHAR(13)&amp;"|-"&amp;CHAR(13),"")&amp;IF(L26&gt;1,"| rowspan="&amp;CHAR(34)&amp;L26&amp;CHAR(34)&amp;"| [[The Well of Ascension/Summary#"&amp;Q26&amp;"|"&amp;R26&amp;"]] || ",IF(L26=1,"| [[The Well of Ascension/Summary#"&amp;Q26&amp;"|"&amp;R26&amp;"]] || ","| "))&amp;"[["&amp;IF(C26="Dalinar Kholin (flashback)","Dalinar Kholin",C26)&amp;"]] "&amp;IF(C26="Dalinar Kholin (flashback)","(flashback)","")&amp;" || "&amp;TEXT(D26,"#,###")&amp;" || "&amp;ROUND(100*H26,2)&amp;"%"</f>
        <v>|-| [[Elend]]  || 2,799 || 1.15%</v>
      </c>
    </row>
    <row r="27" customFormat="false" ht="15.75" hidden="false" customHeight="false" outlineLevel="0" collapsed="false">
      <c r="A27" s="6" t="n">
        <v>2</v>
      </c>
      <c r="B27" s="6" t="n">
        <v>17</v>
      </c>
      <c r="C27" s="7" t="s">
        <v>19</v>
      </c>
      <c r="D27" s="8" t="n">
        <v>4659</v>
      </c>
      <c r="E27" s="1" t="n">
        <v>26</v>
      </c>
      <c r="F27" s="7" t="n">
        <v>1</v>
      </c>
      <c r="G27" s="9" t="n">
        <f aca="false">F27/SUM(F:F)</f>
        <v>0.00680272108843537</v>
      </c>
      <c r="H27" s="9" t="n">
        <f aca="false">D27/SUM($D:$D)</f>
        <v>0.0190652737026898</v>
      </c>
      <c r="I27" s="8" t="n">
        <f aca="false">IF(B27=B28,0,IF(B27=B26,D27+J26,D27))</f>
        <v>4659</v>
      </c>
      <c r="J27" s="1" t="n">
        <f aca="false">IF(B27=B28,D27+J26,0)</f>
        <v>0</v>
      </c>
      <c r="K27" s="9" t="n">
        <f aca="false">I27/SUM($I:$I)</f>
        <v>0.0190652737026898</v>
      </c>
      <c r="L27" s="1" t="n">
        <f aca="false">IF(B27=B26,0,IF(B27=B28,1+M28,1))</f>
        <v>1</v>
      </c>
      <c r="M27" s="1" t="n">
        <f aca="false">IF(B27=B26,1+M28,0)</f>
        <v>0</v>
      </c>
      <c r="N27" s="1" t="n">
        <f aca="false">IF(A27=A26,0,IF(A27=A28,1+O28,1))</f>
        <v>0</v>
      </c>
      <c r="O27" s="1" t="n">
        <f aca="false">IF(A27=A26,1+O28,0)</f>
        <v>21</v>
      </c>
      <c r="P27" s="7" t="s">
        <v>43</v>
      </c>
      <c r="Q27" s="1" t="str">
        <f aca="false">IF(OR(B27="Prologue",B27="Epilogue"),B27,"Chapter "&amp;B27)</f>
        <v>Chapter 17</v>
      </c>
      <c r="R27" s="1" t="str">
        <f aca="false">Q27</f>
        <v>Chapter 17</v>
      </c>
      <c r="S27" s="1" t="str">
        <f aca="false">"|-"&amp;CHAR(13)&amp;IF(AND(P27&lt;&gt;"",N27&lt;&gt;0),"| colspan="&amp;CHAR(34)&amp;4&amp;CHAR(34)&amp;" align="&amp;CHAR(34)&amp;"center"&amp;CHAR(34)&amp;" | '''"&amp;P27&amp;"'''"&amp;CHAR(13)&amp;"|-"&amp;CHAR(13),"")&amp;IF(L27&gt;1,"| rowspan="&amp;CHAR(34)&amp;L27&amp;CHAR(34)&amp;"| [[The Well of Ascension/Summary#"&amp;Q27&amp;"|"&amp;R27&amp;"]] || ",IF(L27=1,"| [[The Well of Ascension/Summary#"&amp;Q27&amp;"|"&amp;R27&amp;"]] || ","| "))&amp;"[["&amp;IF(C27="Dalinar Kholin (flashback)","Dalinar Kholin",C27)&amp;"]] "&amp;IF(C27="Dalinar Kholin (flashback)","(flashback)","")&amp;" || "&amp;TEXT(D27,"#,###")&amp;" || "&amp;ROUND(100*H27,2)&amp;"%"</f>
        <v>|-| [[The Well of Ascension/Summary#Chapter 17|Chapter 17]] || [[Vin]]  || 4,659 || 1.91%</v>
      </c>
    </row>
    <row r="28" customFormat="false" ht="15.75" hidden="false" customHeight="false" outlineLevel="0" collapsed="false">
      <c r="A28" s="6" t="n">
        <v>2</v>
      </c>
      <c r="B28" s="6" t="n">
        <v>18</v>
      </c>
      <c r="C28" s="7" t="s">
        <v>44</v>
      </c>
      <c r="D28" s="8" t="n">
        <v>2592</v>
      </c>
      <c r="E28" s="1" t="n">
        <v>27</v>
      </c>
      <c r="F28" s="7" t="n">
        <v>1</v>
      </c>
      <c r="G28" s="9" t="n">
        <f aca="false">F28/SUM(F:F)</f>
        <v>0.00680272108843537</v>
      </c>
      <c r="H28" s="9" t="n">
        <f aca="false">D28/SUM($D:$D)</f>
        <v>0.0106068232318892</v>
      </c>
      <c r="I28" s="1" t="n">
        <f aca="false">IF(B28=B29,0,IF(B28=B27,D28+J27,D28))</f>
        <v>0</v>
      </c>
      <c r="J28" s="8" t="n">
        <f aca="false">IF(B28=B29,D28+J27,0)</f>
        <v>2592</v>
      </c>
      <c r="K28" s="9" t="n">
        <f aca="false">I28/SUM($I:$I)</f>
        <v>0</v>
      </c>
      <c r="L28" s="1" t="n">
        <f aca="false">IF(B28=B27,0,IF(B28=B29,1+M29,1))</f>
        <v>2</v>
      </c>
      <c r="M28" s="1" t="n">
        <f aca="false">IF(B28=B27,1+M29,0)</f>
        <v>0</v>
      </c>
      <c r="N28" s="1" t="n">
        <f aca="false">IF(A28=A27,0,IF(A28=A29,1+O29,1))</f>
        <v>0</v>
      </c>
      <c r="O28" s="1" t="n">
        <f aca="false">IF(A28=A27,1+O29,0)</f>
        <v>20</v>
      </c>
      <c r="P28" s="7" t="s">
        <v>43</v>
      </c>
      <c r="Q28" s="1" t="str">
        <f aca="false">IF(OR(B28="Prologue",B28="Epilogue"),B28,"Chapter "&amp;B28)</f>
        <v>Chapter 18</v>
      </c>
      <c r="R28" s="1" t="str">
        <f aca="false">Q28</f>
        <v>Chapter 18</v>
      </c>
      <c r="S28" s="1" t="str">
        <f aca="false">"|-"&amp;CHAR(13)&amp;IF(AND(P28&lt;&gt;"",N28&lt;&gt;0),"| colspan="&amp;CHAR(34)&amp;4&amp;CHAR(34)&amp;" align="&amp;CHAR(34)&amp;"center"&amp;CHAR(34)&amp;" | '''"&amp;P28&amp;"'''"&amp;CHAR(13)&amp;"|-"&amp;CHAR(13),"")&amp;IF(L28&gt;1,"| rowspan="&amp;CHAR(34)&amp;L28&amp;CHAR(34)&amp;"| [[The Well of Ascension/Summary#"&amp;Q28&amp;"|"&amp;R28&amp;"]] || ",IF(L28=1,"| [[The Well of Ascension/Summary#"&amp;Q28&amp;"|"&amp;R28&amp;"]] || ","| "))&amp;"[["&amp;IF(C28="Dalinar Kholin (flashback)","Dalinar Kholin",C28)&amp;"]] "&amp;IF(C28="Dalinar Kholin (flashback)","(flashback)","")&amp;" || "&amp;TEXT(D28,"#,###")&amp;" || "&amp;ROUND(100*H28,2)&amp;"%"</f>
        <v>|-| rowspan="2"| [[The Well of Ascension/Summary#Chapter 18|Chapter 18]] || [[Zane]]  || 2,592 || 1.06%</v>
      </c>
    </row>
    <row r="29" customFormat="false" ht="15.75" hidden="false" customHeight="false" outlineLevel="0" collapsed="false">
      <c r="A29" s="6" t="n">
        <v>2</v>
      </c>
      <c r="B29" s="6" t="n">
        <v>18</v>
      </c>
      <c r="C29" s="7" t="s">
        <v>45</v>
      </c>
      <c r="D29" s="8" t="n">
        <v>641</v>
      </c>
      <c r="E29" s="1" t="n">
        <v>28</v>
      </c>
      <c r="F29" s="7" t="n">
        <v>1</v>
      </c>
      <c r="G29" s="9" t="n">
        <f aca="false">F29/SUM(F:F)</f>
        <v>0.00680272108843537</v>
      </c>
      <c r="H29" s="9" t="n">
        <f aca="false">D29/SUM($D:$D)</f>
        <v>0.00262306083782446</v>
      </c>
      <c r="I29" s="8" t="n">
        <f aca="false">IF(B29=B30,0,IF(B29=B28,D29+J28,D29))</f>
        <v>3233</v>
      </c>
      <c r="J29" s="1" t="n">
        <f aca="false">IF(B29=B30,D29+J28,0)</f>
        <v>0</v>
      </c>
      <c r="K29" s="9" t="n">
        <f aca="false">I29/SUM($I:$I)</f>
        <v>0.0132298840697137</v>
      </c>
      <c r="L29" s="1" t="n">
        <f aca="false">IF(B29=B28,0,IF(B29=B30,1+M30,1))</f>
        <v>0</v>
      </c>
      <c r="M29" s="1" t="n">
        <f aca="false">IF(B29=B28,1+M30,0)</f>
        <v>1</v>
      </c>
      <c r="N29" s="1" t="n">
        <f aca="false">IF(A29=A28,0,IF(A29=A30,1+O30,1))</f>
        <v>0</v>
      </c>
      <c r="O29" s="1" t="n">
        <f aca="false">IF(A29=A28,1+O30,0)</f>
        <v>19</v>
      </c>
      <c r="P29" s="7" t="s">
        <v>43</v>
      </c>
      <c r="Q29" s="1" t="str">
        <f aca="false">IF(OR(B29="Prologue",B29="Epilogue"),B29,"Chapter "&amp;B29)</f>
        <v>Chapter 18</v>
      </c>
      <c r="R29" s="1" t="str">
        <f aca="false">Q29</f>
        <v>Chapter 18</v>
      </c>
      <c r="S29" s="1" t="str">
        <f aca="false">"|-"&amp;CHAR(13)&amp;IF(AND(P29&lt;&gt;"",N29&lt;&gt;0),"| colspan="&amp;CHAR(34)&amp;4&amp;CHAR(34)&amp;" align="&amp;CHAR(34)&amp;"center"&amp;CHAR(34)&amp;" | '''"&amp;P29&amp;"'''"&amp;CHAR(13)&amp;"|-"&amp;CHAR(13),"")&amp;IF(L29&gt;1,"| rowspan="&amp;CHAR(34)&amp;L29&amp;CHAR(34)&amp;"| [[The Well of Ascension/Summary#"&amp;Q29&amp;"|"&amp;R29&amp;"]] || ",IF(L29=1,"| [[The Well of Ascension/Summary#"&amp;Q29&amp;"|"&amp;R29&amp;"]] || ","| "))&amp;"[["&amp;IF(C29="Dalinar Kholin (flashback)","Dalinar Kholin",C29)&amp;"]] "&amp;IF(C29="Dalinar Kholin (flashback)","(flashback)","")&amp;" || "&amp;TEXT(D29,"#,###")&amp;" || "&amp;ROUND(100*H29,2)&amp;"%"</f>
        <v>|-| [[Straff]]  || 641 || 0.26%</v>
      </c>
    </row>
    <row r="30" customFormat="false" ht="15.75" hidden="false" customHeight="false" outlineLevel="0" collapsed="false">
      <c r="A30" s="6" t="n">
        <v>2</v>
      </c>
      <c r="B30" s="6" t="n">
        <v>19</v>
      </c>
      <c r="C30" s="7" t="s">
        <v>42</v>
      </c>
      <c r="D30" s="8" t="n">
        <v>4577</v>
      </c>
      <c r="E30" s="1" t="n">
        <v>29</v>
      </c>
      <c r="F30" s="7" t="n">
        <v>1</v>
      </c>
      <c r="G30" s="9" t="n">
        <f aca="false">F30/SUM(F:F)</f>
        <v>0.00680272108843537</v>
      </c>
      <c r="H30" s="9" t="n">
        <f aca="false">D30/SUM($D:$D)</f>
        <v>0.0187297183381007</v>
      </c>
      <c r="I30" s="8" t="n">
        <f aca="false">IF(B30=B31,0,IF(B30=B29,D30+J29,D30))</f>
        <v>4577</v>
      </c>
      <c r="J30" s="1" t="n">
        <f aca="false">IF(B30=B31,D30+J29,0)</f>
        <v>0</v>
      </c>
      <c r="K30" s="9" t="n">
        <f aca="false">I30/SUM($I:$I)</f>
        <v>0.0187297183381007</v>
      </c>
      <c r="L30" s="1" t="n">
        <f aca="false">IF(B30=B29,0,IF(B30=B31,1+M31,1))</f>
        <v>1</v>
      </c>
      <c r="M30" s="1" t="n">
        <f aca="false">IF(B30=B29,1+M31,0)</f>
        <v>0</v>
      </c>
      <c r="N30" s="1" t="n">
        <f aca="false">IF(A30=A29,0,IF(A30=A31,1+O31,1))</f>
        <v>0</v>
      </c>
      <c r="O30" s="1" t="n">
        <f aca="false">IF(A30=A29,1+O31,0)</f>
        <v>18</v>
      </c>
      <c r="P30" s="7" t="s">
        <v>43</v>
      </c>
      <c r="Q30" s="1" t="str">
        <f aca="false">IF(OR(B30="Prologue",B30="Epilogue"),B30,"Chapter "&amp;B30)</f>
        <v>Chapter 19</v>
      </c>
      <c r="R30" s="1" t="str">
        <f aca="false">Q30</f>
        <v>Chapter 19</v>
      </c>
      <c r="S30" s="1" t="str">
        <f aca="false">"|-"&amp;CHAR(13)&amp;IF(AND(P30&lt;&gt;"",N30&lt;&gt;0),"| colspan="&amp;CHAR(34)&amp;4&amp;CHAR(34)&amp;" align="&amp;CHAR(34)&amp;"center"&amp;CHAR(34)&amp;" | '''"&amp;P30&amp;"'''"&amp;CHAR(13)&amp;"|-"&amp;CHAR(13),"")&amp;IF(L30&gt;1,"| rowspan="&amp;CHAR(34)&amp;L30&amp;CHAR(34)&amp;"| [[The Well of Ascension/Summary#"&amp;Q30&amp;"|"&amp;R30&amp;"]] || ",IF(L30=1,"| [[The Well of Ascension/Summary#"&amp;Q30&amp;"|"&amp;R30&amp;"]] || ","| "))&amp;"[["&amp;IF(C30="Dalinar Kholin (flashback)","Dalinar Kholin",C30)&amp;"]] "&amp;IF(C30="Dalinar Kholin (flashback)","(flashback)","")&amp;" || "&amp;TEXT(D30,"#,###")&amp;" || "&amp;ROUND(100*H30,2)&amp;"%"</f>
        <v>|-| [[The Well of Ascension/Summary#Chapter 19|Chapter 19]] || [[Sazed]]  || 4,577 || 1.87%</v>
      </c>
    </row>
    <row r="31" customFormat="false" ht="15.75" hidden="false" customHeight="false" outlineLevel="0" collapsed="false">
      <c r="A31" s="6" t="n">
        <v>2</v>
      </c>
      <c r="B31" s="6" t="n">
        <v>20</v>
      </c>
      <c r="C31" s="7" t="s">
        <v>19</v>
      </c>
      <c r="D31" s="8" t="n">
        <v>2796</v>
      </c>
      <c r="E31" s="1" t="n">
        <v>30</v>
      </c>
      <c r="F31" s="7" t="n">
        <v>1</v>
      </c>
      <c r="G31" s="9" t="n">
        <f aca="false">F31/SUM(F:F)</f>
        <v>0.00680272108843537</v>
      </c>
      <c r="H31" s="9" t="n">
        <f aca="false">D31/SUM($D:$D)</f>
        <v>0.0114416195047694</v>
      </c>
      <c r="I31" s="1" t="n">
        <f aca="false">IF(B31=B32,0,IF(B31=B30,D31+J30,D31))</f>
        <v>0</v>
      </c>
      <c r="J31" s="8" t="n">
        <f aca="false">IF(B31=B32,D31+J30,0)</f>
        <v>2796</v>
      </c>
      <c r="K31" s="9" t="n">
        <f aca="false">I31/SUM($I:$I)</f>
        <v>0</v>
      </c>
      <c r="L31" s="1" t="n">
        <f aca="false">IF(B31=B30,0,IF(B31=B32,1+M32,1))</f>
        <v>2</v>
      </c>
      <c r="M31" s="1" t="n">
        <f aca="false">IF(B31=B30,1+M32,0)</f>
        <v>0</v>
      </c>
      <c r="N31" s="1" t="n">
        <f aca="false">IF(A31=A30,0,IF(A31=A32,1+O32,1))</f>
        <v>0</v>
      </c>
      <c r="O31" s="1" t="n">
        <f aca="false">IF(A31=A30,1+O32,0)</f>
        <v>17</v>
      </c>
      <c r="P31" s="7" t="s">
        <v>43</v>
      </c>
      <c r="Q31" s="1" t="str">
        <f aca="false">IF(OR(B31="Prologue",B31="Epilogue"),B31,"Chapter "&amp;B31)</f>
        <v>Chapter 20</v>
      </c>
      <c r="R31" s="1" t="str">
        <f aca="false">Q31</f>
        <v>Chapter 20</v>
      </c>
      <c r="S31" s="1" t="str">
        <f aca="false">"|-"&amp;CHAR(13)&amp;IF(AND(P31&lt;&gt;"",N31&lt;&gt;0),"| colspan="&amp;CHAR(34)&amp;4&amp;CHAR(34)&amp;" align="&amp;CHAR(34)&amp;"center"&amp;CHAR(34)&amp;" | '''"&amp;P31&amp;"'''"&amp;CHAR(13)&amp;"|-"&amp;CHAR(13),"")&amp;IF(L31&gt;1,"| rowspan="&amp;CHAR(34)&amp;L31&amp;CHAR(34)&amp;"| [[The Well of Ascension/Summary#"&amp;Q31&amp;"|"&amp;R31&amp;"]] || ",IF(L31=1,"| [[The Well of Ascension/Summary#"&amp;Q31&amp;"|"&amp;R31&amp;"]] || ","| "))&amp;"[["&amp;IF(C31="Dalinar Kholin (flashback)","Dalinar Kholin",C31)&amp;"]] "&amp;IF(C31="Dalinar Kholin (flashback)","(flashback)","")&amp;" || "&amp;TEXT(D31,"#,###")&amp;" || "&amp;ROUND(100*H31,2)&amp;"%"</f>
        <v>|-| rowspan="2"| [[The Well of Ascension/Summary#Chapter 20|Chapter 20]] || [[Vin]]  || 2,796 || 1.14%</v>
      </c>
    </row>
    <row r="32" customFormat="false" ht="15.75" hidden="false" customHeight="false" outlineLevel="0" collapsed="false">
      <c r="A32" s="6" t="n">
        <v>2</v>
      </c>
      <c r="B32" s="6" t="n">
        <v>20</v>
      </c>
      <c r="C32" s="7" t="s">
        <v>24</v>
      </c>
      <c r="D32" s="8" t="n">
        <v>1820</v>
      </c>
      <c r="E32" s="1" t="n">
        <v>31</v>
      </c>
      <c r="F32" s="7" t="n">
        <v>1</v>
      </c>
      <c r="G32" s="9" t="n">
        <f aca="false">F32/SUM(F:F)</f>
        <v>0.00680272108843537</v>
      </c>
      <c r="H32" s="9" t="n">
        <f aca="false">D32/SUM($D:$D)</f>
        <v>0.00744769223844073</v>
      </c>
      <c r="I32" s="8" t="n">
        <f aca="false">IF(B32=B33,0,IF(B32=B31,D32+J31,D32))</f>
        <v>4616</v>
      </c>
      <c r="J32" s="1" t="n">
        <f aca="false">IF(B32=B33,D32+J31,0)</f>
        <v>0</v>
      </c>
      <c r="K32" s="9" t="n">
        <f aca="false">I32/SUM($I:$I)</f>
        <v>0.0188893117432101</v>
      </c>
      <c r="L32" s="1" t="n">
        <f aca="false">IF(B32=B31,0,IF(B32=B33,1+M33,1))</f>
        <v>0</v>
      </c>
      <c r="M32" s="1" t="n">
        <f aca="false">IF(B32=B31,1+M33,0)</f>
        <v>1</v>
      </c>
      <c r="N32" s="1" t="n">
        <f aca="false">IF(A32=A31,0,IF(A32=A33,1+O33,1))</f>
        <v>0</v>
      </c>
      <c r="O32" s="1" t="n">
        <f aca="false">IF(A32=A31,1+O33,0)</f>
        <v>16</v>
      </c>
      <c r="P32" s="7" t="s">
        <v>43</v>
      </c>
      <c r="Q32" s="1" t="str">
        <f aca="false">IF(OR(B32="Prologue",B32="Epilogue"),B32,"Chapter "&amp;B32)</f>
        <v>Chapter 20</v>
      </c>
      <c r="R32" s="1" t="str">
        <f aca="false">Q32</f>
        <v>Chapter 20</v>
      </c>
      <c r="S32" s="1" t="str">
        <f aca="false">"|-"&amp;CHAR(13)&amp;IF(AND(P32&lt;&gt;"",N32&lt;&gt;0),"| colspan="&amp;CHAR(34)&amp;4&amp;CHAR(34)&amp;" align="&amp;CHAR(34)&amp;"center"&amp;CHAR(34)&amp;" | '''"&amp;P32&amp;"'''"&amp;CHAR(13)&amp;"|-"&amp;CHAR(13),"")&amp;IF(L32&gt;1,"| rowspan="&amp;CHAR(34)&amp;L32&amp;CHAR(34)&amp;"| [[The Well of Ascension/Summary#"&amp;Q32&amp;"|"&amp;R32&amp;"]] || ",IF(L32=1,"| [[The Well of Ascension/Summary#"&amp;Q32&amp;"|"&amp;R32&amp;"]] || ","| "))&amp;"[["&amp;IF(C32="Dalinar Kholin (flashback)","Dalinar Kholin",C32)&amp;"]] "&amp;IF(C32="Dalinar Kholin (flashback)","(flashback)","")&amp;" || "&amp;TEXT(D32,"#,###")&amp;" || "&amp;ROUND(100*H32,2)&amp;"%"</f>
        <v>|-| [[Elend]]  || 1,820 || 0.74%</v>
      </c>
    </row>
    <row r="33" customFormat="false" ht="15.75" hidden="false" customHeight="false" outlineLevel="0" collapsed="false">
      <c r="A33" s="6" t="n">
        <v>2</v>
      </c>
      <c r="B33" s="6" t="n">
        <v>21</v>
      </c>
      <c r="C33" s="7" t="s">
        <v>24</v>
      </c>
      <c r="D33" s="8" t="n">
        <v>1757</v>
      </c>
      <c r="E33" s="1" t="n">
        <v>32</v>
      </c>
      <c r="F33" s="7" t="n">
        <v>1</v>
      </c>
      <c r="G33" s="9" t="n">
        <f aca="false">F33/SUM(F:F)</f>
        <v>0.00680272108843537</v>
      </c>
      <c r="H33" s="9" t="n">
        <f aca="false">D33/SUM($D:$D)</f>
        <v>0.00718988750711009</v>
      </c>
      <c r="I33" s="8" t="n">
        <f aca="false">IF(B33=B34,0,IF(B33=B32,D33+J32,D33))</f>
        <v>1757</v>
      </c>
      <c r="J33" s="1" t="n">
        <f aca="false">IF(B33=B34,D33+J32,0)</f>
        <v>0</v>
      </c>
      <c r="K33" s="9" t="n">
        <f aca="false">I33/SUM($I:$I)</f>
        <v>0.00718988750711009</v>
      </c>
      <c r="L33" s="1" t="n">
        <f aca="false">IF(B33=B32,0,IF(B33=B34,1+M34,1))</f>
        <v>1</v>
      </c>
      <c r="M33" s="1" t="n">
        <f aca="false">IF(B33=B32,1+M34,0)</f>
        <v>0</v>
      </c>
      <c r="N33" s="1" t="n">
        <f aca="false">IF(A33=A32,0,IF(A33=A34,1+O34,1))</f>
        <v>0</v>
      </c>
      <c r="O33" s="1" t="n">
        <f aca="false">IF(A33=A32,1+O34,0)</f>
        <v>15</v>
      </c>
      <c r="P33" s="7" t="s">
        <v>43</v>
      </c>
      <c r="Q33" s="1" t="str">
        <f aca="false">IF(OR(B33="Prologue",B33="Epilogue"),B33,"Chapter "&amp;B33)</f>
        <v>Chapter 21</v>
      </c>
      <c r="R33" s="1" t="str">
        <f aca="false">Q33</f>
        <v>Chapter 21</v>
      </c>
      <c r="S33" s="1" t="str">
        <f aca="false">"|-"&amp;CHAR(13)&amp;IF(AND(P33&lt;&gt;"",N33&lt;&gt;0),"| colspan="&amp;CHAR(34)&amp;4&amp;CHAR(34)&amp;" align="&amp;CHAR(34)&amp;"center"&amp;CHAR(34)&amp;" | '''"&amp;P33&amp;"'''"&amp;CHAR(13)&amp;"|-"&amp;CHAR(13),"")&amp;IF(L33&gt;1,"| rowspan="&amp;CHAR(34)&amp;L33&amp;CHAR(34)&amp;"| [[The Well of Ascension/Summary#"&amp;Q33&amp;"|"&amp;R33&amp;"]] || ",IF(L33=1,"| [[The Well of Ascension/Summary#"&amp;Q33&amp;"|"&amp;R33&amp;"]] || ","| "))&amp;"[["&amp;IF(C33="Dalinar Kholin (flashback)","Dalinar Kholin",C33)&amp;"]] "&amp;IF(C33="Dalinar Kholin (flashback)","(flashback)","")&amp;" || "&amp;TEXT(D33,"#,###")&amp;" || "&amp;ROUND(100*H33,2)&amp;"%"</f>
        <v>|-| [[The Well of Ascension/Summary#Chapter 21|Chapter 21]] || [[Elend]]  || 1,757 || 0.72%</v>
      </c>
    </row>
    <row r="34" customFormat="false" ht="15.75" hidden="false" customHeight="false" outlineLevel="0" collapsed="false">
      <c r="A34" s="6" t="n">
        <v>2</v>
      </c>
      <c r="B34" s="6" t="n">
        <v>22</v>
      </c>
      <c r="C34" s="7" t="s">
        <v>19</v>
      </c>
      <c r="D34" s="8" t="n">
        <v>5084</v>
      </c>
      <c r="E34" s="1" t="n">
        <v>33</v>
      </c>
      <c r="F34" s="7" t="n">
        <v>1</v>
      </c>
      <c r="G34" s="9" t="n">
        <f aca="false">F34/SUM(F:F)</f>
        <v>0.00680272108843537</v>
      </c>
      <c r="H34" s="9" t="n">
        <f aca="false">D34/SUM($D:$D)</f>
        <v>0.0208044326045235</v>
      </c>
      <c r="I34" s="8" t="n">
        <f aca="false">IF(B34=B35,0,IF(B34=B33,D34+J33,D34))</f>
        <v>5084</v>
      </c>
      <c r="J34" s="1" t="n">
        <f aca="false">IF(B34=B35,D34+J33,0)</f>
        <v>0</v>
      </c>
      <c r="K34" s="9" t="n">
        <f aca="false">I34/SUM($I:$I)</f>
        <v>0.0208044326045235</v>
      </c>
      <c r="L34" s="1" t="n">
        <f aca="false">IF(B34=B33,0,IF(B34=B35,1+M35,1))</f>
        <v>1</v>
      </c>
      <c r="M34" s="1" t="n">
        <f aca="false">IF(B34=B33,1+M35,0)</f>
        <v>0</v>
      </c>
      <c r="N34" s="1" t="n">
        <f aca="false">IF(A34=A33,0,IF(A34=A35,1+O35,1))</f>
        <v>0</v>
      </c>
      <c r="O34" s="1" t="n">
        <f aca="false">IF(A34=A33,1+O35,0)</f>
        <v>14</v>
      </c>
      <c r="P34" s="7" t="s">
        <v>43</v>
      </c>
      <c r="Q34" s="1" t="str">
        <f aca="false">IF(OR(B34="Prologue",B34="Epilogue"),B34,"Chapter "&amp;B34)</f>
        <v>Chapter 22</v>
      </c>
      <c r="R34" s="1" t="str">
        <f aca="false">Q34</f>
        <v>Chapter 22</v>
      </c>
      <c r="S34" s="1" t="str">
        <f aca="false">"|-"&amp;CHAR(13)&amp;IF(AND(P34&lt;&gt;"",N34&lt;&gt;0),"| colspan="&amp;CHAR(34)&amp;4&amp;CHAR(34)&amp;" align="&amp;CHAR(34)&amp;"center"&amp;CHAR(34)&amp;" | '''"&amp;P34&amp;"'''"&amp;CHAR(13)&amp;"|-"&amp;CHAR(13),"")&amp;IF(L34&gt;1,"| rowspan="&amp;CHAR(34)&amp;L34&amp;CHAR(34)&amp;"| [[The Well of Ascension/Summary#"&amp;Q34&amp;"|"&amp;R34&amp;"]] || ",IF(L34=1,"| [[The Well of Ascension/Summary#"&amp;Q34&amp;"|"&amp;R34&amp;"]] || ","| "))&amp;"[["&amp;IF(C34="Dalinar Kholin (flashback)","Dalinar Kholin",C34)&amp;"]] "&amp;IF(C34="Dalinar Kholin (flashback)","(flashback)","")&amp;" || "&amp;TEXT(D34,"#,###")&amp;" || "&amp;ROUND(100*H34,2)&amp;"%"</f>
        <v>|-| [[The Well of Ascension/Summary#Chapter 22|Chapter 22]] || [[Vin]]  || 5,084 || 2.08%</v>
      </c>
    </row>
    <row r="35" customFormat="false" ht="15.75" hidden="false" customHeight="false" outlineLevel="0" collapsed="false">
      <c r="A35" s="6" t="n">
        <v>2</v>
      </c>
      <c r="B35" s="6" t="n">
        <v>23</v>
      </c>
      <c r="C35" s="7" t="s">
        <v>24</v>
      </c>
      <c r="D35" s="8" t="n">
        <v>2871</v>
      </c>
      <c r="E35" s="1" t="n">
        <v>34</v>
      </c>
      <c r="F35" s="7" t="n">
        <v>1</v>
      </c>
      <c r="G35" s="9" t="n">
        <f aca="false">F35/SUM(F:F)</f>
        <v>0.00680272108843537</v>
      </c>
      <c r="H35" s="9" t="n">
        <f aca="false">D35/SUM($D:$D)</f>
        <v>0.0117485298992106</v>
      </c>
      <c r="I35" s="1" t="n">
        <f aca="false">IF(B35=B36,0,IF(B35=B34,D35+J34,D35))</f>
        <v>0</v>
      </c>
      <c r="J35" s="8" t="n">
        <f aca="false">IF(B35=B36,D35+J34,0)</f>
        <v>2871</v>
      </c>
      <c r="K35" s="9" t="n">
        <f aca="false">I35/SUM($I:$I)</f>
        <v>0</v>
      </c>
      <c r="L35" s="1" t="n">
        <f aca="false">IF(B35=B34,0,IF(B35=B36,1+M36,1))</f>
        <v>2</v>
      </c>
      <c r="M35" s="1" t="n">
        <f aca="false">IF(B35=B34,1+M36,0)</f>
        <v>0</v>
      </c>
      <c r="N35" s="1" t="n">
        <f aca="false">IF(A35=A34,0,IF(A35=A36,1+O36,1))</f>
        <v>0</v>
      </c>
      <c r="O35" s="1" t="n">
        <f aca="false">IF(A35=A34,1+O36,0)</f>
        <v>13</v>
      </c>
      <c r="P35" s="7" t="s">
        <v>43</v>
      </c>
      <c r="Q35" s="1" t="str">
        <f aca="false">IF(OR(B35="Prologue",B35="Epilogue"),B35,"Chapter "&amp;B35)</f>
        <v>Chapter 23</v>
      </c>
      <c r="R35" s="1" t="str">
        <f aca="false">Q35</f>
        <v>Chapter 23</v>
      </c>
      <c r="S35" s="1" t="str">
        <f aca="false">"|-"&amp;CHAR(13)&amp;IF(AND(P35&lt;&gt;"",N35&lt;&gt;0),"| colspan="&amp;CHAR(34)&amp;4&amp;CHAR(34)&amp;" align="&amp;CHAR(34)&amp;"center"&amp;CHAR(34)&amp;" | '''"&amp;P35&amp;"'''"&amp;CHAR(13)&amp;"|-"&amp;CHAR(13),"")&amp;IF(L35&gt;1,"| rowspan="&amp;CHAR(34)&amp;L35&amp;CHAR(34)&amp;"| [[The Well of Ascension/Summary#"&amp;Q35&amp;"|"&amp;R35&amp;"]] || ",IF(L35=1,"| [[The Well of Ascension/Summary#"&amp;Q35&amp;"|"&amp;R35&amp;"]] || ","| "))&amp;"[["&amp;IF(C35="Dalinar Kholin (flashback)","Dalinar Kholin",C35)&amp;"]] "&amp;IF(C35="Dalinar Kholin (flashback)","(flashback)","")&amp;" || "&amp;TEXT(D35,"#,###")&amp;" || "&amp;ROUND(100*H35,2)&amp;"%"</f>
        <v>|-| rowspan="2"| [[The Well of Ascension/Summary#Chapter 23|Chapter 23]] || [[Elend]]  || 2,871 || 1.17%</v>
      </c>
    </row>
    <row r="36" customFormat="false" ht="15.75" hidden="false" customHeight="false" outlineLevel="0" collapsed="false">
      <c r="A36" s="6" t="n">
        <v>2</v>
      </c>
      <c r="B36" s="6" t="n">
        <v>23</v>
      </c>
      <c r="C36" s="7" t="s">
        <v>42</v>
      </c>
      <c r="D36" s="8" t="n">
        <v>1181</v>
      </c>
      <c r="E36" s="1" t="n">
        <v>35</v>
      </c>
      <c r="F36" s="7" t="n">
        <v>1</v>
      </c>
      <c r="G36" s="9" t="n">
        <f aca="false">F36/SUM(F:F)</f>
        <v>0.00680272108843537</v>
      </c>
      <c r="H36" s="9" t="n">
        <f aca="false">D36/SUM($D:$D)</f>
        <v>0.00483281567780138</v>
      </c>
      <c r="I36" s="8" t="n">
        <f aca="false">IF(B36=B37,0,IF(B36=B35,D36+J35,D36))</f>
        <v>4052</v>
      </c>
      <c r="J36" s="1" t="n">
        <f aca="false">IF(B36=B37,D36+J35,0)</f>
        <v>0</v>
      </c>
      <c r="K36" s="9" t="n">
        <f aca="false">I36/SUM($I:$I)</f>
        <v>0.016581345577012</v>
      </c>
      <c r="L36" s="1" t="n">
        <f aca="false">IF(B36=B35,0,IF(B36=B37,1+M37,1))</f>
        <v>0</v>
      </c>
      <c r="M36" s="1" t="n">
        <f aca="false">IF(B36=B35,1+M37,0)</f>
        <v>1</v>
      </c>
      <c r="N36" s="1" t="n">
        <f aca="false">IF(A36=A35,0,IF(A36=A37,1+O37,1))</f>
        <v>0</v>
      </c>
      <c r="O36" s="1" t="n">
        <f aca="false">IF(A36=A35,1+O37,0)</f>
        <v>12</v>
      </c>
      <c r="P36" s="7" t="s">
        <v>43</v>
      </c>
      <c r="Q36" s="1" t="str">
        <f aca="false">IF(OR(B36="Prologue",B36="Epilogue"),B36,"Chapter "&amp;B36)</f>
        <v>Chapter 23</v>
      </c>
      <c r="R36" s="1" t="str">
        <f aca="false">Q36</f>
        <v>Chapter 23</v>
      </c>
      <c r="S36" s="1" t="str">
        <f aca="false">"|-"&amp;CHAR(13)&amp;IF(AND(P36&lt;&gt;"",N36&lt;&gt;0),"| colspan="&amp;CHAR(34)&amp;4&amp;CHAR(34)&amp;" align="&amp;CHAR(34)&amp;"center"&amp;CHAR(34)&amp;" | '''"&amp;P36&amp;"'''"&amp;CHAR(13)&amp;"|-"&amp;CHAR(13),"")&amp;IF(L36&gt;1,"| rowspan="&amp;CHAR(34)&amp;L36&amp;CHAR(34)&amp;"| [[The Well of Ascension/Summary#"&amp;Q36&amp;"|"&amp;R36&amp;"]] || ",IF(L36=1,"| [[The Well of Ascension/Summary#"&amp;Q36&amp;"|"&amp;R36&amp;"]] || ","| "))&amp;"[["&amp;IF(C36="Dalinar Kholin (flashback)","Dalinar Kholin",C36)&amp;"]] "&amp;IF(C36="Dalinar Kholin (flashback)","(flashback)","")&amp;" || "&amp;TEXT(D36,"#,###")&amp;" || "&amp;ROUND(100*H36,2)&amp;"%"</f>
        <v>|-| [[Sazed]]  || 1,181 || 0.48%</v>
      </c>
    </row>
    <row r="37" customFormat="false" ht="15.75" hidden="false" customHeight="false" outlineLevel="0" collapsed="false">
      <c r="A37" s="6" t="n">
        <v>2</v>
      </c>
      <c r="B37" s="6" t="n">
        <v>24</v>
      </c>
      <c r="C37" s="7" t="s">
        <v>19</v>
      </c>
      <c r="D37" s="8" t="n">
        <v>329</v>
      </c>
      <c r="E37" s="1" t="n">
        <v>36</v>
      </c>
      <c r="F37" s="7" t="n">
        <v>1</v>
      </c>
      <c r="G37" s="9" t="n">
        <f aca="false">F37/SUM(F:F)</f>
        <v>0.00680272108843537</v>
      </c>
      <c r="H37" s="9" t="n">
        <f aca="false">D37/SUM($D:$D)</f>
        <v>0.0013463135969489</v>
      </c>
      <c r="I37" s="1" t="n">
        <f aca="false">IF(B37=B38,0,IF(B37=B36,D37+J36,D37))</f>
        <v>0</v>
      </c>
      <c r="J37" s="8" t="n">
        <f aca="false">IF(B37=B38,D37+J36,0)</f>
        <v>329</v>
      </c>
      <c r="K37" s="9" t="n">
        <f aca="false">I37/SUM($I:$I)</f>
        <v>0</v>
      </c>
      <c r="L37" s="1" t="n">
        <f aca="false">IF(B37=B36,0,IF(B37=B38,1+M38,1))</f>
        <v>3</v>
      </c>
      <c r="M37" s="1" t="n">
        <f aca="false">IF(B37=B36,1+M38,0)</f>
        <v>0</v>
      </c>
      <c r="N37" s="1" t="n">
        <f aca="false">IF(A37=A36,0,IF(A37=A38,1+O38,1))</f>
        <v>0</v>
      </c>
      <c r="O37" s="1" t="n">
        <f aca="false">IF(A37=A36,1+O38,0)</f>
        <v>11</v>
      </c>
      <c r="P37" s="7" t="s">
        <v>43</v>
      </c>
      <c r="Q37" s="1" t="str">
        <f aca="false">IF(OR(B37="Prologue",B37="Epilogue"),B37,"Chapter "&amp;B37)</f>
        <v>Chapter 24</v>
      </c>
      <c r="R37" s="1" t="str">
        <f aca="false">Q37</f>
        <v>Chapter 24</v>
      </c>
      <c r="S37" s="1" t="str">
        <f aca="false">"|-"&amp;CHAR(13)&amp;IF(AND(P37&lt;&gt;"",N37&lt;&gt;0),"| colspan="&amp;CHAR(34)&amp;4&amp;CHAR(34)&amp;" align="&amp;CHAR(34)&amp;"center"&amp;CHAR(34)&amp;" | '''"&amp;P37&amp;"'''"&amp;CHAR(13)&amp;"|-"&amp;CHAR(13),"")&amp;IF(L37&gt;1,"| rowspan="&amp;CHAR(34)&amp;L37&amp;CHAR(34)&amp;"| [[The Well of Ascension/Summary#"&amp;Q37&amp;"|"&amp;R37&amp;"]] || ",IF(L37=1,"| [[The Well of Ascension/Summary#"&amp;Q37&amp;"|"&amp;R37&amp;"]] || ","| "))&amp;"[["&amp;IF(C37="Dalinar Kholin (flashback)","Dalinar Kholin",C37)&amp;"]] "&amp;IF(C37="Dalinar Kholin (flashback)","(flashback)","")&amp;" || "&amp;TEXT(D37,"#,###")&amp;" || "&amp;ROUND(100*H37,2)&amp;"%"</f>
        <v>|-| rowspan="3"| [[The Well of Ascension/Summary#Chapter 24|Chapter 24]] || [[Vin]]  || 329 || 0.13%</v>
      </c>
    </row>
    <row r="38" customFormat="false" ht="15.75" hidden="false" customHeight="false" outlineLevel="0" collapsed="false">
      <c r="A38" s="6" t="n">
        <v>2</v>
      </c>
      <c r="B38" s="6" t="n">
        <v>24</v>
      </c>
      <c r="C38" s="7" t="s">
        <v>44</v>
      </c>
      <c r="D38" s="8" t="n">
        <v>309</v>
      </c>
      <c r="E38" s="1" t="n">
        <v>37</v>
      </c>
      <c r="F38" s="7" t="n">
        <v>1</v>
      </c>
      <c r="G38" s="9" t="n">
        <f aca="false">F38/SUM(F:F)</f>
        <v>0.00680272108843537</v>
      </c>
      <c r="H38" s="9" t="n">
        <f aca="false">D38/SUM($D:$D)</f>
        <v>0.0012644708250979</v>
      </c>
      <c r="I38" s="1" t="n">
        <f aca="false">IF(B38=B39,0,IF(B38=B37,D38+J37,D38))</f>
        <v>0</v>
      </c>
      <c r="J38" s="8" t="n">
        <f aca="false">IF(B38=B39,D38+J37,0)</f>
        <v>638</v>
      </c>
      <c r="K38" s="9" t="n">
        <f aca="false">I38/SUM($I:$I)</f>
        <v>0</v>
      </c>
      <c r="L38" s="1" t="n">
        <f aca="false">IF(B38=B37,0,IF(B38=B39,1+M39,1))</f>
        <v>0</v>
      </c>
      <c r="M38" s="1" t="n">
        <f aca="false">IF(B38=B37,1+M39,0)</f>
        <v>2</v>
      </c>
      <c r="N38" s="1" t="n">
        <f aca="false">IF(A38=A37,0,IF(A38=A39,1+O39,1))</f>
        <v>0</v>
      </c>
      <c r="O38" s="1" t="n">
        <f aca="false">IF(A38=A37,1+O39,0)</f>
        <v>10</v>
      </c>
      <c r="P38" s="7" t="s">
        <v>43</v>
      </c>
      <c r="Q38" s="1" t="str">
        <f aca="false">IF(OR(B38="Prologue",B38="Epilogue"),B38,"Chapter "&amp;B38)</f>
        <v>Chapter 24</v>
      </c>
      <c r="R38" s="1" t="str">
        <f aca="false">Q38</f>
        <v>Chapter 24</v>
      </c>
      <c r="S38" s="1" t="str">
        <f aca="false">"|-"&amp;CHAR(13)&amp;IF(AND(P38&lt;&gt;"",N38&lt;&gt;0),"| colspan="&amp;CHAR(34)&amp;4&amp;CHAR(34)&amp;" align="&amp;CHAR(34)&amp;"center"&amp;CHAR(34)&amp;" | '''"&amp;P38&amp;"'''"&amp;CHAR(13)&amp;"|-"&amp;CHAR(13),"")&amp;IF(L38&gt;1,"| rowspan="&amp;CHAR(34)&amp;L38&amp;CHAR(34)&amp;"| [[The Well of Ascension/Summary#"&amp;Q38&amp;"|"&amp;R38&amp;"]] || ",IF(L38=1,"| [[The Well of Ascension/Summary#"&amp;Q38&amp;"|"&amp;R38&amp;"]] || ","| "))&amp;"[["&amp;IF(C38="Dalinar Kholin (flashback)","Dalinar Kholin",C38)&amp;"]] "&amp;IF(C38="Dalinar Kholin (flashback)","(flashback)","")&amp;" || "&amp;TEXT(D38,"#,###")&amp;" || "&amp;ROUND(100*H38,2)&amp;"%"</f>
        <v>|-| [[Zane]]  || 309 || 0.13%</v>
      </c>
    </row>
    <row r="39" customFormat="false" ht="15.75" hidden="false" customHeight="false" outlineLevel="0" collapsed="false">
      <c r="A39" s="6" t="n">
        <v>2</v>
      </c>
      <c r="B39" s="6" t="n">
        <v>24</v>
      </c>
      <c r="C39" s="7" t="s">
        <v>19</v>
      </c>
      <c r="D39" s="8" t="n">
        <v>907</v>
      </c>
      <c r="E39" s="1" t="n">
        <v>38</v>
      </c>
      <c r="F39" s="7" t="n">
        <v>1</v>
      </c>
      <c r="G39" s="9" t="n">
        <f aca="false">F39/SUM(F:F)</f>
        <v>0.00680272108843537</v>
      </c>
      <c r="H39" s="9" t="n">
        <f aca="false">D39/SUM($D:$D)</f>
        <v>0.00371156970344272</v>
      </c>
      <c r="I39" s="8" t="n">
        <f aca="false">IF(B39=B40,0,IF(B39=B38,D39+J38,D39))</f>
        <v>1545</v>
      </c>
      <c r="J39" s="1" t="n">
        <f aca="false">IF(B39=B40,D39+J38,0)</f>
        <v>0</v>
      </c>
      <c r="K39" s="9" t="n">
        <f aca="false">I39/SUM($I:$I)</f>
        <v>0.00632235412548952</v>
      </c>
      <c r="L39" s="1" t="n">
        <f aca="false">IF(B39=B38,0,IF(B39=B40,1+M40,1))</f>
        <v>0</v>
      </c>
      <c r="M39" s="1" t="n">
        <f aca="false">IF(B39=B38,1+M40,0)</f>
        <v>1</v>
      </c>
      <c r="N39" s="1" t="n">
        <f aca="false">IF(A39=A38,0,IF(A39=A40,1+O40,1))</f>
        <v>0</v>
      </c>
      <c r="O39" s="1" t="n">
        <f aca="false">IF(A39=A38,1+O40,0)</f>
        <v>9</v>
      </c>
      <c r="P39" s="7" t="s">
        <v>43</v>
      </c>
      <c r="Q39" s="1" t="str">
        <f aca="false">IF(OR(B39="Prologue",B39="Epilogue"),B39,"Chapter "&amp;B39)</f>
        <v>Chapter 24</v>
      </c>
      <c r="R39" s="1" t="str">
        <f aca="false">Q39</f>
        <v>Chapter 24</v>
      </c>
      <c r="S39" s="1" t="str">
        <f aca="false">"|-"&amp;CHAR(13)&amp;IF(AND(P39&lt;&gt;"",N39&lt;&gt;0),"| colspan="&amp;CHAR(34)&amp;4&amp;CHAR(34)&amp;" align="&amp;CHAR(34)&amp;"center"&amp;CHAR(34)&amp;" | '''"&amp;P39&amp;"'''"&amp;CHAR(13)&amp;"|-"&amp;CHAR(13),"")&amp;IF(L39&gt;1,"| rowspan="&amp;CHAR(34)&amp;L39&amp;CHAR(34)&amp;"| [[The Well of Ascension/Summary#"&amp;Q39&amp;"|"&amp;R39&amp;"]] || ",IF(L39=1,"| [[The Well of Ascension/Summary#"&amp;Q39&amp;"|"&amp;R39&amp;"]] || ","| "))&amp;"[["&amp;IF(C39="Dalinar Kholin (flashback)","Dalinar Kholin",C39)&amp;"]] "&amp;IF(C39="Dalinar Kholin (flashback)","(flashback)","")&amp;" || "&amp;TEXT(D39,"#,###")&amp;" || "&amp;ROUND(100*H39,2)&amp;"%"</f>
        <v>|-| [[Vin]]  || 907 || 0.37%</v>
      </c>
    </row>
    <row r="40" customFormat="false" ht="15.75" hidden="false" customHeight="false" outlineLevel="0" collapsed="false">
      <c r="A40" s="6" t="n">
        <v>2</v>
      </c>
      <c r="B40" s="6" t="n">
        <v>25</v>
      </c>
      <c r="C40" s="7" t="s">
        <v>19</v>
      </c>
      <c r="D40" s="8" t="n">
        <v>5114</v>
      </c>
      <c r="E40" s="1" t="n">
        <v>39</v>
      </c>
      <c r="F40" s="7" t="n">
        <v>1</v>
      </c>
      <c r="G40" s="9" t="n">
        <f aca="false">F40/SUM(F:F)</f>
        <v>0.00680272108843537</v>
      </c>
      <c r="H40" s="9" t="n">
        <f aca="false">D40/SUM($D:$D)</f>
        <v>0.0209271967622999</v>
      </c>
      <c r="I40" s="1" t="n">
        <f aca="false">IF(B40=B41,0,IF(B40=B39,D40+J39,D40))</f>
        <v>0</v>
      </c>
      <c r="J40" s="8" t="n">
        <f aca="false">IF(B40=B41,D40+J39,0)</f>
        <v>5114</v>
      </c>
      <c r="K40" s="9" t="n">
        <f aca="false">I40/SUM($I:$I)</f>
        <v>0</v>
      </c>
      <c r="L40" s="1" t="n">
        <f aca="false">IF(B40=B39,0,IF(B40=B41,1+M41,1))</f>
        <v>2</v>
      </c>
      <c r="M40" s="1" t="n">
        <f aca="false">IF(B40=B39,1+M41,0)</f>
        <v>0</v>
      </c>
      <c r="N40" s="1" t="n">
        <f aca="false">IF(A40=A39,0,IF(A40=A41,1+O41,1))</f>
        <v>0</v>
      </c>
      <c r="O40" s="1" t="n">
        <f aca="false">IF(A40=A39,1+O41,0)</f>
        <v>8</v>
      </c>
      <c r="P40" s="7" t="s">
        <v>43</v>
      </c>
      <c r="Q40" s="1" t="str">
        <f aca="false">IF(OR(B40="Prologue",B40="Epilogue"),B40,"Chapter "&amp;B40)</f>
        <v>Chapter 25</v>
      </c>
      <c r="R40" s="1" t="str">
        <f aca="false">Q40</f>
        <v>Chapter 25</v>
      </c>
      <c r="S40" s="1" t="str">
        <f aca="false">"|-"&amp;CHAR(13)&amp;IF(AND(P40&lt;&gt;"",N40&lt;&gt;0),"| colspan="&amp;CHAR(34)&amp;4&amp;CHAR(34)&amp;" align="&amp;CHAR(34)&amp;"center"&amp;CHAR(34)&amp;" | '''"&amp;P40&amp;"'''"&amp;CHAR(13)&amp;"|-"&amp;CHAR(13),"")&amp;IF(L40&gt;1,"| rowspan="&amp;CHAR(34)&amp;L40&amp;CHAR(34)&amp;"| [[The Well of Ascension/Summary#"&amp;Q40&amp;"|"&amp;R40&amp;"]] || ",IF(L40=1,"| [[The Well of Ascension/Summary#"&amp;Q40&amp;"|"&amp;R40&amp;"]] || ","| "))&amp;"[["&amp;IF(C40="Dalinar Kholin (flashback)","Dalinar Kholin",C40)&amp;"]] "&amp;IF(C40="Dalinar Kholin (flashback)","(flashback)","")&amp;" || "&amp;TEXT(D40,"#,###")&amp;" || "&amp;ROUND(100*H40,2)&amp;"%"</f>
        <v>|-| rowspan="2"| [[The Well of Ascension/Summary#Chapter 25|Chapter 25]] || [[Vin]]  || 5,114 || 2.09%</v>
      </c>
    </row>
    <row r="41" customFormat="false" ht="15.75" hidden="false" customHeight="false" outlineLevel="0" collapsed="false">
      <c r="A41" s="6" t="n">
        <v>2</v>
      </c>
      <c r="B41" s="6" t="n">
        <v>25</v>
      </c>
      <c r="C41" s="7" t="s">
        <v>24</v>
      </c>
      <c r="D41" s="8" t="n">
        <v>831</v>
      </c>
      <c r="E41" s="1" t="n">
        <v>40</v>
      </c>
      <c r="F41" s="7" t="n">
        <v>1</v>
      </c>
      <c r="G41" s="9" t="n">
        <f aca="false">F41/SUM(F:F)</f>
        <v>0.00680272108843537</v>
      </c>
      <c r="H41" s="9" t="n">
        <f aca="false">D41/SUM($D:$D)</f>
        <v>0.00340056717040893</v>
      </c>
      <c r="I41" s="8" t="n">
        <f aca="false">IF(B41=B42,0,IF(B41=B40,D41+J40,D41))</f>
        <v>5945</v>
      </c>
      <c r="J41" s="1" t="n">
        <f aca="false">IF(B41=B42,D41+J40,0)</f>
        <v>0</v>
      </c>
      <c r="K41" s="9" t="n">
        <f aca="false">I41/SUM($I:$I)</f>
        <v>0.0243277639327089</v>
      </c>
      <c r="L41" s="1" t="n">
        <f aca="false">IF(B41=B40,0,IF(B41=B42,1+M42,1))</f>
        <v>0</v>
      </c>
      <c r="M41" s="1" t="n">
        <f aca="false">IF(B41=B40,1+M42,0)</f>
        <v>1</v>
      </c>
      <c r="N41" s="1" t="n">
        <f aca="false">IF(A41=A40,0,IF(A41=A42,1+O42,1))</f>
        <v>0</v>
      </c>
      <c r="O41" s="1" t="n">
        <f aca="false">IF(A41=A40,1+O42,0)</f>
        <v>7</v>
      </c>
      <c r="P41" s="7" t="s">
        <v>43</v>
      </c>
      <c r="Q41" s="1" t="str">
        <f aca="false">IF(OR(B41="Prologue",B41="Epilogue"),B41,"Chapter "&amp;B41)</f>
        <v>Chapter 25</v>
      </c>
      <c r="R41" s="1" t="str">
        <f aca="false">Q41</f>
        <v>Chapter 25</v>
      </c>
      <c r="S41" s="1" t="str">
        <f aca="false">"|-"&amp;CHAR(13)&amp;IF(AND(P41&lt;&gt;"",N41&lt;&gt;0),"| colspan="&amp;CHAR(34)&amp;4&amp;CHAR(34)&amp;" align="&amp;CHAR(34)&amp;"center"&amp;CHAR(34)&amp;" | '''"&amp;P41&amp;"'''"&amp;CHAR(13)&amp;"|-"&amp;CHAR(13),"")&amp;IF(L41&gt;1,"| rowspan="&amp;CHAR(34)&amp;L41&amp;CHAR(34)&amp;"| [[The Well of Ascension/Summary#"&amp;Q41&amp;"|"&amp;R41&amp;"]] || ",IF(L41=1,"| [[The Well of Ascension/Summary#"&amp;Q41&amp;"|"&amp;R41&amp;"]] || ","| "))&amp;"[["&amp;IF(C41="Dalinar Kholin (flashback)","Dalinar Kholin",C41)&amp;"]] "&amp;IF(C41="Dalinar Kholin (flashback)","(flashback)","")&amp;" || "&amp;TEXT(D41,"#,###")&amp;" || "&amp;ROUND(100*H41,2)&amp;"%"</f>
        <v>|-| [[Elend]]  || 831 || 0.34%</v>
      </c>
    </row>
    <row r="42" customFormat="false" ht="15.75" hidden="false" customHeight="false" outlineLevel="0" collapsed="false">
      <c r="A42" s="6" t="n">
        <v>2</v>
      </c>
      <c r="B42" s="6" t="n">
        <v>26</v>
      </c>
      <c r="C42" s="7" t="s">
        <v>19</v>
      </c>
      <c r="D42" s="8" t="n">
        <v>1408</v>
      </c>
      <c r="E42" s="1" t="n">
        <v>41</v>
      </c>
      <c r="F42" s="7" t="n">
        <v>1</v>
      </c>
      <c r="G42" s="9" t="n">
        <f aca="false">F42/SUM(F:F)</f>
        <v>0.00680272108843537</v>
      </c>
      <c r="H42" s="9" t="n">
        <f aca="false">D42/SUM($D:$D)</f>
        <v>0.00576173113831019</v>
      </c>
      <c r="I42" s="1" t="n">
        <f aca="false">IF(B42=B43,0,IF(B42=B41,D42+J41,D42))</f>
        <v>0</v>
      </c>
      <c r="J42" s="8" t="n">
        <f aca="false">IF(B42=B43,D42+J41,0)</f>
        <v>1408</v>
      </c>
      <c r="K42" s="9" t="n">
        <f aca="false">I42/SUM($I:$I)</f>
        <v>0</v>
      </c>
      <c r="L42" s="1" t="n">
        <f aca="false">IF(B42=B41,0,IF(B42=B43,1+M43,1))</f>
        <v>2</v>
      </c>
      <c r="M42" s="1" t="n">
        <f aca="false">IF(B42=B41,1+M43,0)</f>
        <v>0</v>
      </c>
      <c r="N42" s="1" t="n">
        <f aca="false">IF(A42=A41,0,IF(A42=A43,1+O43,1))</f>
        <v>0</v>
      </c>
      <c r="O42" s="1" t="n">
        <f aca="false">IF(A42=A41,1+O43,0)</f>
        <v>6</v>
      </c>
      <c r="P42" s="7" t="s">
        <v>43</v>
      </c>
      <c r="Q42" s="1" t="str">
        <f aca="false">IF(OR(B42="Prologue",B42="Epilogue"),B42,"Chapter "&amp;B42)</f>
        <v>Chapter 26</v>
      </c>
      <c r="R42" s="1" t="str">
        <f aca="false">Q42</f>
        <v>Chapter 26</v>
      </c>
      <c r="S42" s="1" t="str">
        <f aca="false">"|-"&amp;CHAR(13)&amp;IF(AND(P42&lt;&gt;"",N42&lt;&gt;0),"| colspan="&amp;CHAR(34)&amp;4&amp;CHAR(34)&amp;" align="&amp;CHAR(34)&amp;"center"&amp;CHAR(34)&amp;" | '''"&amp;P42&amp;"'''"&amp;CHAR(13)&amp;"|-"&amp;CHAR(13),"")&amp;IF(L42&gt;1,"| rowspan="&amp;CHAR(34)&amp;L42&amp;CHAR(34)&amp;"| [[The Well of Ascension/Summary#"&amp;Q42&amp;"|"&amp;R42&amp;"]] || ",IF(L42=1,"| [[The Well of Ascension/Summary#"&amp;Q42&amp;"|"&amp;R42&amp;"]] || ","| "))&amp;"[["&amp;IF(C42="Dalinar Kholin (flashback)","Dalinar Kholin",C42)&amp;"]] "&amp;IF(C42="Dalinar Kholin (flashback)","(flashback)","")&amp;" || "&amp;TEXT(D42,"#,###")&amp;" || "&amp;ROUND(100*H42,2)&amp;"%"</f>
        <v>|-| rowspan="2"| [[The Well of Ascension/Summary#Chapter 26|Chapter 26]] || [[Vin]]  || 1,408 || 0.58%</v>
      </c>
    </row>
    <row r="43" customFormat="false" ht="15.75" hidden="false" customHeight="false" outlineLevel="0" collapsed="false">
      <c r="A43" s="6" t="n">
        <v>2</v>
      </c>
      <c r="B43" s="6" t="n">
        <v>26</v>
      </c>
      <c r="C43" s="7" t="s">
        <v>24</v>
      </c>
      <c r="D43" s="8" t="n">
        <v>4144</v>
      </c>
      <c r="E43" s="1" t="n">
        <v>42</v>
      </c>
      <c r="F43" s="7" t="n">
        <v>1</v>
      </c>
      <c r="G43" s="9" t="n">
        <f aca="false">F43/SUM(F:F)</f>
        <v>0.00680272108843537</v>
      </c>
      <c r="H43" s="9" t="n">
        <f aca="false">D43/SUM($D:$D)</f>
        <v>0.0169578223275266</v>
      </c>
      <c r="I43" s="8" t="n">
        <f aca="false">IF(B43=B44,0,IF(B43=B42,D43+J42,D43))</f>
        <v>5552</v>
      </c>
      <c r="J43" s="1" t="n">
        <f aca="false">IF(B43=B44,D43+J42,0)</f>
        <v>0</v>
      </c>
      <c r="K43" s="9" t="n">
        <f aca="false">I43/SUM($I:$I)</f>
        <v>0.0227195534658368</v>
      </c>
      <c r="L43" s="1" t="n">
        <f aca="false">IF(B43=B42,0,IF(B43=B44,1+M44,1))</f>
        <v>0</v>
      </c>
      <c r="M43" s="1" t="n">
        <f aca="false">IF(B43=B42,1+M44,0)</f>
        <v>1</v>
      </c>
      <c r="N43" s="1" t="n">
        <f aca="false">IF(A43=A42,0,IF(A43=A44,1+O44,1))</f>
        <v>0</v>
      </c>
      <c r="O43" s="1" t="n">
        <f aca="false">IF(A43=A42,1+O44,0)</f>
        <v>5</v>
      </c>
      <c r="P43" s="7" t="s">
        <v>43</v>
      </c>
      <c r="Q43" s="1" t="str">
        <f aca="false">IF(OR(B43="Prologue",B43="Epilogue"),B43,"Chapter "&amp;B43)</f>
        <v>Chapter 26</v>
      </c>
      <c r="R43" s="1" t="str">
        <f aca="false">Q43</f>
        <v>Chapter 26</v>
      </c>
      <c r="S43" s="1" t="str">
        <f aca="false">"|-"&amp;CHAR(13)&amp;IF(AND(P43&lt;&gt;"",N43&lt;&gt;0),"| colspan="&amp;CHAR(34)&amp;4&amp;CHAR(34)&amp;" align="&amp;CHAR(34)&amp;"center"&amp;CHAR(34)&amp;" | '''"&amp;P43&amp;"'''"&amp;CHAR(13)&amp;"|-"&amp;CHAR(13),"")&amp;IF(L43&gt;1,"| rowspan="&amp;CHAR(34)&amp;L43&amp;CHAR(34)&amp;"| [[The Well of Ascension/Summary#"&amp;Q43&amp;"|"&amp;R43&amp;"]] || ",IF(L43=1,"| [[The Well of Ascension/Summary#"&amp;Q43&amp;"|"&amp;R43&amp;"]] || ","| "))&amp;"[["&amp;IF(C43="Dalinar Kholin (flashback)","Dalinar Kholin",C43)&amp;"]] "&amp;IF(C43="Dalinar Kholin (flashback)","(flashback)","")&amp;" || "&amp;TEXT(D43,"#,###")&amp;" || "&amp;ROUND(100*H43,2)&amp;"%"</f>
        <v>|-| [[Elend]]  || 4,144 || 1.7%</v>
      </c>
    </row>
    <row r="44" customFormat="false" ht="15.75" hidden="false" customHeight="false" outlineLevel="0" collapsed="false">
      <c r="A44" s="6" t="n">
        <v>2</v>
      </c>
      <c r="B44" s="6" t="n">
        <v>27</v>
      </c>
      <c r="C44" s="7" t="s">
        <v>24</v>
      </c>
      <c r="D44" s="8" t="n">
        <v>1569</v>
      </c>
      <c r="E44" s="1" t="n">
        <v>43</v>
      </c>
      <c r="F44" s="7" t="n">
        <v>1</v>
      </c>
      <c r="G44" s="9" t="n">
        <f aca="false">F44/SUM(F:F)</f>
        <v>0.00680272108843537</v>
      </c>
      <c r="H44" s="9" t="n">
        <f aca="false">D44/SUM($D:$D)</f>
        <v>0.00642056545171072</v>
      </c>
      <c r="I44" s="1" t="n">
        <f aca="false">IF(B44=B45,0,IF(B44=B43,D44+J43,D44))</f>
        <v>0</v>
      </c>
      <c r="J44" s="8" t="n">
        <f aca="false">IF(B44=B45,D44+J43,0)</f>
        <v>1569</v>
      </c>
      <c r="K44" s="9" t="n">
        <f aca="false">I44/SUM($I:$I)</f>
        <v>0</v>
      </c>
      <c r="L44" s="1" t="n">
        <f aca="false">IF(B44=B43,0,IF(B44=B45,1+M45,1))</f>
        <v>4</v>
      </c>
      <c r="M44" s="1" t="n">
        <f aca="false">IF(B44=B43,1+M45,0)</f>
        <v>0</v>
      </c>
      <c r="N44" s="1" t="n">
        <f aca="false">IF(A44=A43,0,IF(A44=A45,1+O45,1))</f>
        <v>0</v>
      </c>
      <c r="O44" s="1" t="n">
        <f aca="false">IF(A44=A43,1+O45,0)</f>
        <v>4</v>
      </c>
      <c r="P44" s="7" t="s">
        <v>43</v>
      </c>
      <c r="Q44" s="1" t="str">
        <f aca="false">IF(OR(B44="Prologue",B44="Epilogue"),B44,"Chapter "&amp;B44)</f>
        <v>Chapter 27</v>
      </c>
      <c r="R44" s="1" t="str">
        <f aca="false">Q44</f>
        <v>Chapter 27</v>
      </c>
      <c r="S44" s="1" t="str">
        <f aca="false">"|-"&amp;CHAR(13)&amp;IF(AND(P44&lt;&gt;"",N44&lt;&gt;0),"| colspan="&amp;CHAR(34)&amp;4&amp;CHAR(34)&amp;" align="&amp;CHAR(34)&amp;"center"&amp;CHAR(34)&amp;" | '''"&amp;P44&amp;"'''"&amp;CHAR(13)&amp;"|-"&amp;CHAR(13),"")&amp;IF(L44&gt;1,"| rowspan="&amp;CHAR(34)&amp;L44&amp;CHAR(34)&amp;"| [[The Well of Ascension/Summary#"&amp;Q44&amp;"|"&amp;R44&amp;"]] || ",IF(L44=1,"| [[The Well of Ascension/Summary#"&amp;Q44&amp;"|"&amp;R44&amp;"]] || ","| "))&amp;"[["&amp;IF(C44="Dalinar Kholin (flashback)","Dalinar Kholin",C44)&amp;"]] "&amp;IF(C44="Dalinar Kholin (flashback)","(flashback)","")&amp;" || "&amp;TEXT(D44,"#,###")&amp;" || "&amp;ROUND(100*H44,2)&amp;"%"</f>
        <v>|-| rowspan="4"| [[The Well of Ascension/Summary#Chapter 27|Chapter 27]] || [[Elend]]  || 1,569 || 0.64%</v>
      </c>
    </row>
    <row r="45" customFormat="false" ht="15.75" hidden="false" customHeight="false" outlineLevel="0" collapsed="false">
      <c r="A45" s="6" t="n">
        <v>2</v>
      </c>
      <c r="B45" s="6" t="n">
        <v>27</v>
      </c>
      <c r="C45" s="7" t="s">
        <v>19</v>
      </c>
      <c r="D45" s="8" t="n">
        <v>1466</v>
      </c>
      <c r="E45" s="1" t="n">
        <v>44</v>
      </c>
      <c r="F45" s="7" t="n">
        <v>1</v>
      </c>
      <c r="G45" s="9" t="n">
        <f aca="false">F45/SUM(F:F)</f>
        <v>0.00680272108843537</v>
      </c>
      <c r="H45" s="9" t="n">
        <f aca="false">D45/SUM($D:$D)</f>
        <v>0.00599907517667808</v>
      </c>
      <c r="I45" s="1" t="n">
        <f aca="false">IF(B45=B46,0,IF(B45=B44,D45+J44,D45))</f>
        <v>0</v>
      </c>
      <c r="J45" s="8" t="n">
        <f aca="false">IF(B45=B46,D45+J44,0)</f>
        <v>3035</v>
      </c>
      <c r="K45" s="9" t="n">
        <f aca="false">I45/SUM($I:$I)</f>
        <v>0</v>
      </c>
      <c r="L45" s="1" t="n">
        <f aca="false">IF(B45=B44,0,IF(B45=B46,1+M46,1))</f>
        <v>0</v>
      </c>
      <c r="M45" s="1" t="n">
        <f aca="false">IF(B45=B44,1+M46,0)</f>
        <v>3</v>
      </c>
      <c r="N45" s="1" t="n">
        <f aca="false">IF(A45=A44,0,IF(A45=A46,1+O46,1))</f>
        <v>0</v>
      </c>
      <c r="O45" s="1" t="n">
        <f aca="false">IF(A45=A44,1+O46,0)</f>
        <v>3</v>
      </c>
      <c r="P45" s="7" t="s">
        <v>43</v>
      </c>
      <c r="Q45" s="1" t="str">
        <f aca="false">IF(OR(B45="Prologue",B45="Epilogue"),B45,"Chapter "&amp;B45)</f>
        <v>Chapter 27</v>
      </c>
      <c r="R45" s="1" t="str">
        <f aca="false">Q45</f>
        <v>Chapter 27</v>
      </c>
      <c r="S45" s="1" t="str">
        <f aca="false">"|-"&amp;CHAR(13)&amp;IF(AND(P45&lt;&gt;"",N45&lt;&gt;0),"| colspan="&amp;CHAR(34)&amp;4&amp;CHAR(34)&amp;" align="&amp;CHAR(34)&amp;"center"&amp;CHAR(34)&amp;" | '''"&amp;P45&amp;"'''"&amp;CHAR(13)&amp;"|-"&amp;CHAR(13),"")&amp;IF(L45&gt;1,"| rowspan="&amp;CHAR(34)&amp;L45&amp;CHAR(34)&amp;"| [[The Well of Ascension/Summary#"&amp;Q45&amp;"|"&amp;R45&amp;"]] || ",IF(L45=1,"| [[The Well of Ascension/Summary#"&amp;Q45&amp;"|"&amp;R45&amp;"]] || ","| "))&amp;"[["&amp;IF(C45="Dalinar Kholin (flashback)","Dalinar Kholin",C45)&amp;"]] "&amp;IF(C45="Dalinar Kholin (flashback)","(flashback)","")&amp;" || "&amp;TEXT(D45,"#,###")&amp;" || "&amp;ROUND(100*H45,2)&amp;"%"</f>
        <v>|-| [[Vin]]  || 1,466 || 0.6%</v>
      </c>
    </row>
    <row r="46" customFormat="false" ht="15.75" hidden="false" customHeight="false" outlineLevel="0" collapsed="false">
      <c r="A46" s="6" t="n">
        <v>2</v>
      </c>
      <c r="B46" s="6" t="n">
        <v>27</v>
      </c>
      <c r="C46" s="7" t="s">
        <v>45</v>
      </c>
      <c r="D46" s="8" t="n">
        <v>771</v>
      </c>
      <c r="E46" s="1" t="n">
        <v>45</v>
      </c>
      <c r="F46" s="7" t="n">
        <v>1</v>
      </c>
      <c r="G46" s="9" t="n">
        <f aca="false">F46/SUM(F:F)</f>
        <v>0.00680272108843537</v>
      </c>
      <c r="H46" s="9" t="n">
        <f aca="false">D46/SUM($D:$D)</f>
        <v>0.00315503885485594</v>
      </c>
      <c r="I46" s="1" t="n">
        <f aca="false">IF(B46=B47,0,IF(B46=B45,D46+J45,D46))</f>
        <v>0</v>
      </c>
      <c r="J46" s="8" t="n">
        <f aca="false">IF(B46=B47,D46+J45,0)</f>
        <v>3806</v>
      </c>
      <c r="K46" s="9" t="n">
        <f aca="false">I46/SUM($I:$I)</f>
        <v>0</v>
      </c>
      <c r="L46" s="1" t="n">
        <f aca="false">IF(B46=B45,0,IF(B46=B47,1+M47,1))</f>
        <v>0</v>
      </c>
      <c r="M46" s="1" t="n">
        <f aca="false">IF(B46=B45,1+M47,0)</f>
        <v>2</v>
      </c>
      <c r="N46" s="1" t="n">
        <f aca="false">IF(A46=A45,0,IF(A46=A47,1+O47,1))</f>
        <v>0</v>
      </c>
      <c r="O46" s="1" t="n">
        <f aca="false">IF(A46=A45,1+O47,0)</f>
        <v>2</v>
      </c>
      <c r="P46" s="7" t="s">
        <v>43</v>
      </c>
      <c r="Q46" s="1" t="str">
        <f aca="false">IF(OR(B46="Prologue",B46="Epilogue"),B46,"Chapter "&amp;B46)</f>
        <v>Chapter 27</v>
      </c>
      <c r="R46" s="1" t="str">
        <f aca="false">Q46</f>
        <v>Chapter 27</v>
      </c>
      <c r="S46" s="1" t="str">
        <f aca="false">"|-"&amp;CHAR(13)&amp;IF(AND(P46&lt;&gt;"",N46&lt;&gt;0),"| colspan="&amp;CHAR(34)&amp;4&amp;CHAR(34)&amp;" align="&amp;CHAR(34)&amp;"center"&amp;CHAR(34)&amp;" | '''"&amp;P46&amp;"'''"&amp;CHAR(13)&amp;"|-"&amp;CHAR(13),"")&amp;IF(L46&gt;1,"| rowspan="&amp;CHAR(34)&amp;L46&amp;CHAR(34)&amp;"| [[The Well of Ascension/Summary#"&amp;Q46&amp;"|"&amp;R46&amp;"]] || ",IF(L46=1,"| [[The Well of Ascension/Summary#"&amp;Q46&amp;"|"&amp;R46&amp;"]] || ","| "))&amp;"[["&amp;IF(C46="Dalinar Kholin (flashback)","Dalinar Kholin",C46)&amp;"]] "&amp;IF(C46="Dalinar Kholin (flashback)","(flashback)","")&amp;" || "&amp;TEXT(D46,"#,###")&amp;" || "&amp;ROUND(100*H46,2)&amp;"%"</f>
        <v>|-| [[Straff]]  || 771 || 0.32%</v>
      </c>
    </row>
    <row r="47" customFormat="false" ht="15.75" hidden="false" customHeight="false" outlineLevel="0" collapsed="false">
      <c r="A47" s="6" t="n">
        <v>2</v>
      </c>
      <c r="B47" s="6" t="n">
        <v>27</v>
      </c>
      <c r="C47" s="7" t="s">
        <v>24</v>
      </c>
      <c r="D47" s="8" t="n">
        <v>913</v>
      </c>
      <c r="E47" s="1" t="n">
        <v>46</v>
      </c>
      <c r="F47" s="7" t="n">
        <v>1</v>
      </c>
      <c r="G47" s="9" t="n">
        <f aca="false">F47/SUM(F:F)</f>
        <v>0.00680272108843537</v>
      </c>
      <c r="H47" s="9" t="n">
        <f aca="false">D47/SUM($D:$D)</f>
        <v>0.00373612253499802</v>
      </c>
      <c r="I47" s="8" t="n">
        <f aca="false">IF(B47=B48,0,IF(B47=B46,D47+J46,D47))</f>
        <v>4719</v>
      </c>
      <c r="J47" s="1" t="n">
        <f aca="false">IF(B47=B48,D47+J46,0)</f>
        <v>0</v>
      </c>
      <c r="K47" s="9" t="n">
        <f aca="false">I47/SUM($I:$I)</f>
        <v>0.0193108020182428</v>
      </c>
      <c r="L47" s="1" t="n">
        <f aca="false">IF(B47=B46,0,IF(B47=B48,1+M48,1))</f>
        <v>0</v>
      </c>
      <c r="M47" s="1" t="n">
        <f aca="false">IF(B47=B46,1+M48,0)</f>
        <v>1</v>
      </c>
      <c r="N47" s="1" t="n">
        <f aca="false">IF(A47=A46,0,IF(A47=A48,1+O48,1))</f>
        <v>0</v>
      </c>
      <c r="O47" s="1" t="n">
        <f aca="false">IF(A47=A46,1+O48,0)</f>
        <v>1</v>
      </c>
      <c r="P47" s="7" t="s">
        <v>43</v>
      </c>
      <c r="Q47" s="1" t="str">
        <f aca="false">IF(OR(B47="Prologue",B47="Epilogue"),B47,"Chapter "&amp;B47)</f>
        <v>Chapter 27</v>
      </c>
      <c r="R47" s="1" t="str">
        <f aca="false">Q47</f>
        <v>Chapter 27</v>
      </c>
      <c r="S47" s="1" t="str">
        <f aca="false">"|-"&amp;CHAR(13)&amp;IF(AND(P47&lt;&gt;"",N47&lt;&gt;0),"| colspan="&amp;CHAR(34)&amp;4&amp;CHAR(34)&amp;" align="&amp;CHAR(34)&amp;"center"&amp;CHAR(34)&amp;" | '''"&amp;P47&amp;"'''"&amp;CHAR(13)&amp;"|-"&amp;CHAR(13),"")&amp;IF(L47&gt;1,"| rowspan="&amp;CHAR(34)&amp;L47&amp;CHAR(34)&amp;"| [[The Well of Ascension/Summary#"&amp;Q47&amp;"|"&amp;R47&amp;"]] || ",IF(L47=1,"| [[The Well of Ascension/Summary#"&amp;Q47&amp;"|"&amp;R47&amp;"]] || ","| "))&amp;"[["&amp;IF(C47="Dalinar Kholin (flashback)","Dalinar Kholin",C47)&amp;"]] "&amp;IF(C47="Dalinar Kholin (flashback)","(flashback)","")&amp;" || "&amp;TEXT(D47,"#,###")&amp;" || "&amp;ROUND(100*H47,2)&amp;"%"</f>
        <v>|-| [[Elend]]  || 913 || 0.37%</v>
      </c>
    </row>
    <row r="48" customFormat="false" ht="15.75" hidden="false" customHeight="false" outlineLevel="0" collapsed="false">
      <c r="A48" s="6" t="n">
        <v>3</v>
      </c>
      <c r="B48" s="6" t="n">
        <v>28</v>
      </c>
      <c r="C48" s="7" t="s">
        <v>19</v>
      </c>
      <c r="D48" s="8" t="n">
        <v>2659</v>
      </c>
      <c r="E48" s="1" t="n">
        <v>47</v>
      </c>
      <c r="F48" s="7" t="n">
        <v>1</v>
      </c>
      <c r="G48" s="9" t="n">
        <f aca="false">F48/SUM(F:F)</f>
        <v>0.00680272108843537</v>
      </c>
      <c r="H48" s="9" t="n">
        <f aca="false">D48/SUM($D:$D)</f>
        <v>0.0108809965175901</v>
      </c>
      <c r="I48" s="1" t="n">
        <f aca="false">IF(B48=B49,0,IF(B48=B47,D48+J47,D48))</f>
        <v>0</v>
      </c>
      <c r="J48" s="8" t="n">
        <f aca="false">IF(B48=B49,D48+J47,0)</f>
        <v>2659</v>
      </c>
      <c r="K48" s="9" t="n">
        <f aca="false">I48/SUM($I:$I)</f>
        <v>0</v>
      </c>
      <c r="L48" s="1" t="n">
        <f aca="false">IF(B48=B47,0,IF(B48=B49,1+M49,1))</f>
        <v>2</v>
      </c>
      <c r="M48" s="1" t="n">
        <f aca="false">IF(B48=B47,1+M49,0)</f>
        <v>0</v>
      </c>
      <c r="N48" s="1" t="n">
        <f aca="false">IF(A48=A47,0,IF(A48=A49,1+O49,1))</f>
        <v>27</v>
      </c>
      <c r="O48" s="1" t="n">
        <f aca="false">IF(A48=A47,1+O49,0)</f>
        <v>0</v>
      </c>
      <c r="P48" s="7" t="s">
        <v>46</v>
      </c>
      <c r="Q48" s="1" t="str">
        <f aca="false">IF(OR(B48="Prologue",B48="Epilogue"),B48,"Chapter "&amp;B48)</f>
        <v>Chapter 28</v>
      </c>
      <c r="R48" s="1" t="str">
        <f aca="false">Q48</f>
        <v>Chapter 28</v>
      </c>
      <c r="S48" s="1" t="str">
        <f aca="false">"|-"&amp;CHAR(13)&amp;IF(AND(P48&lt;&gt;"",N48&lt;&gt;0),"| colspan="&amp;CHAR(34)&amp;4&amp;CHAR(34)&amp;" align="&amp;CHAR(34)&amp;"center"&amp;CHAR(34)&amp;" | '''"&amp;P48&amp;"'''"&amp;CHAR(13)&amp;"|-"&amp;CHAR(13),"")&amp;IF(L48&gt;1,"| rowspan="&amp;CHAR(34)&amp;L48&amp;CHAR(34)&amp;"| [[The Well of Ascension/Summary#"&amp;Q48&amp;"|"&amp;R48&amp;"]] || ",IF(L48=1,"| [[The Well of Ascension/Summary#"&amp;Q48&amp;"|"&amp;R48&amp;"]] || ","| "))&amp;"[["&amp;IF(C48="Dalinar Kholin (flashback)","Dalinar Kholin",C48)&amp;"]] "&amp;IF(C48="Dalinar Kholin (flashback)","(flashback)","")&amp;" || "&amp;TEXT(D48,"#,###")&amp;" || "&amp;ROUND(100*H48,2)&amp;"%"</f>
        <v>|-| colspan="4" align="center" | '''Part 3: King'''|-| rowspan="2"| [[The Well of Ascension/Summary#Chapter 28|Chapter 28]] || [[Vin]]  || 2,659 || 1.09%</v>
      </c>
    </row>
    <row r="49" customFormat="false" ht="15.75" hidden="false" customHeight="false" outlineLevel="0" collapsed="false">
      <c r="A49" s="6" t="n">
        <v>3</v>
      </c>
      <c r="B49" s="6" t="n">
        <v>28</v>
      </c>
      <c r="C49" s="7" t="s">
        <v>24</v>
      </c>
      <c r="D49" s="8" t="n">
        <v>869</v>
      </c>
      <c r="E49" s="1" t="n">
        <v>48</v>
      </c>
      <c r="F49" s="7" t="n">
        <v>1</v>
      </c>
      <c r="G49" s="9" t="n">
        <f aca="false">F49/SUM(F:F)</f>
        <v>0.00680272108843537</v>
      </c>
      <c r="H49" s="9" t="n">
        <f aca="false">D49/SUM($D:$D)</f>
        <v>0.00355606843692582</v>
      </c>
      <c r="I49" s="8" t="n">
        <f aca="false">IF(B49=B50,0,IF(B49=B48,D49+J48,D49))</f>
        <v>3528</v>
      </c>
      <c r="J49" s="1" t="n">
        <f aca="false">IF(B49=B50,D49+J48,0)</f>
        <v>0</v>
      </c>
      <c r="K49" s="9" t="n">
        <f aca="false">I49/SUM($I:$I)</f>
        <v>0.0144370649545159</v>
      </c>
      <c r="L49" s="1" t="n">
        <f aca="false">IF(B49=B48,0,IF(B49=B50,1+M50,1))</f>
        <v>0</v>
      </c>
      <c r="M49" s="1" t="n">
        <f aca="false">IF(B49=B48,1+M50,0)</f>
        <v>1</v>
      </c>
      <c r="N49" s="1" t="n">
        <f aca="false">IF(A49=A48,0,IF(A49=A50,1+O50,1))</f>
        <v>0</v>
      </c>
      <c r="O49" s="1" t="n">
        <f aca="false">IF(A49=A48,1+O50,0)</f>
        <v>26</v>
      </c>
      <c r="P49" s="7" t="s">
        <v>46</v>
      </c>
      <c r="Q49" s="1" t="str">
        <f aca="false">IF(OR(B49="Prologue",B49="Epilogue"),B49,"Chapter "&amp;B49)</f>
        <v>Chapter 28</v>
      </c>
      <c r="R49" s="1" t="str">
        <f aca="false">Q49</f>
        <v>Chapter 28</v>
      </c>
      <c r="S49" s="1" t="str">
        <f aca="false">"|-"&amp;CHAR(13)&amp;IF(AND(P49&lt;&gt;"",N49&lt;&gt;0),"| colspan="&amp;CHAR(34)&amp;4&amp;CHAR(34)&amp;" align="&amp;CHAR(34)&amp;"center"&amp;CHAR(34)&amp;" | '''"&amp;P49&amp;"'''"&amp;CHAR(13)&amp;"|-"&amp;CHAR(13),"")&amp;IF(L49&gt;1,"| rowspan="&amp;CHAR(34)&amp;L49&amp;CHAR(34)&amp;"| [[The Well of Ascension/Summary#"&amp;Q49&amp;"|"&amp;R49&amp;"]] || ",IF(L49=1,"| [[The Well of Ascension/Summary#"&amp;Q49&amp;"|"&amp;R49&amp;"]] || ","| "))&amp;"[["&amp;IF(C49="Dalinar Kholin (flashback)","Dalinar Kholin",C49)&amp;"]] "&amp;IF(C49="Dalinar Kholin (flashback)","(flashback)","")&amp;" || "&amp;TEXT(D49,"#,###")&amp;" || "&amp;ROUND(100*H49,2)&amp;"%"</f>
        <v>|-| [[Elend]]  || 869 || 0.36%</v>
      </c>
    </row>
    <row r="50" customFormat="false" ht="15.75" hidden="false" customHeight="false" outlineLevel="0" collapsed="false">
      <c r="A50" s="6" t="n">
        <v>3</v>
      </c>
      <c r="B50" s="6" t="n">
        <v>29</v>
      </c>
      <c r="C50" s="7" t="s">
        <v>19</v>
      </c>
      <c r="D50" s="8" t="n">
        <v>1760</v>
      </c>
      <c r="E50" s="1" t="n">
        <v>49</v>
      </c>
      <c r="F50" s="7" t="n">
        <v>1</v>
      </c>
      <c r="G50" s="9" t="n">
        <f aca="false">F50/SUM(F:F)</f>
        <v>0.00680272108843537</v>
      </c>
      <c r="H50" s="9" t="n">
        <f aca="false">D50/SUM($D:$D)</f>
        <v>0.00720216392288774</v>
      </c>
      <c r="I50" s="8" t="n">
        <f aca="false">IF(B50=B51,0,IF(B50=B49,D50+J49,D50))</f>
        <v>1760</v>
      </c>
      <c r="J50" s="1" t="n">
        <f aca="false">IF(B50=B51,D50+J49,0)</f>
        <v>0</v>
      </c>
      <c r="K50" s="9" t="n">
        <f aca="false">I50/SUM($I:$I)</f>
        <v>0.00720216392288774</v>
      </c>
      <c r="L50" s="1" t="n">
        <f aca="false">IF(B50=B49,0,IF(B50=B51,1+M51,1))</f>
        <v>1</v>
      </c>
      <c r="M50" s="1" t="n">
        <f aca="false">IF(B50=B49,1+M51,0)</f>
        <v>0</v>
      </c>
      <c r="N50" s="1" t="n">
        <f aca="false">IF(A50=A49,0,IF(A50=A51,1+O51,1))</f>
        <v>0</v>
      </c>
      <c r="O50" s="1" t="n">
        <f aca="false">IF(A50=A49,1+O51,0)</f>
        <v>25</v>
      </c>
      <c r="P50" s="7" t="s">
        <v>46</v>
      </c>
      <c r="Q50" s="1" t="str">
        <f aca="false">IF(OR(B50="Prologue",B50="Epilogue"),B50,"Chapter "&amp;B50)</f>
        <v>Chapter 29</v>
      </c>
      <c r="R50" s="1" t="str">
        <f aca="false">Q50</f>
        <v>Chapter 29</v>
      </c>
      <c r="S50" s="1" t="str">
        <f aca="false">"|-"&amp;CHAR(13)&amp;IF(AND(P50&lt;&gt;"",N50&lt;&gt;0),"| colspan="&amp;CHAR(34)&amp;4&amp;CHAR(34)&amp;" align="&amp;CHAR(34)&amp;"center"&amp;CHAR(34)&amp;" | '''"&amp;P50&amp;"'''"&amp;CHAR(13)&amp;"|-"&amp;CHAR(13),"")&amp;IF(L50&gt;1,"| rowspan="&amp;CHAR(34)&amp;L50&amp;CHAR(34)&amp;"| [[The Well of Ascension/Summary#"&amp;Q50&amp;"|"&amp;R50&amp;"]] || ",IF(L50=1,"| [[The Well of Ascension/Summary#"&amp;Q50&amp;"|"&amp;R50&amp;"]] || ","| "))&amp;"[["&amp;IF(C50="Dalinar Kholin (flashback)","Dalinar Kholin",C50)&amp;"]] "&amp;IF(C50="Dalinar Kholin (flashback)","(flashback)","")&amp;" || "&amp;TEXT(D50,"#,###")&amp;" || "&amp;ROUND(100*H50,2)&amp;"%"</f>
        <v>|-| [[The Well of Ascension/Summary#Chapter 29|Chapter 29]] || [[Vin]]  || 1,760 || 0.72%</v>
      </c>
    </row>
    <row r="51" customFormat="false" ht="15.75" hidden="false" customHeight="false" outlineLevel="0" collapsed="false">
      <c r="A51" s="6" t="n">
        <v>3</v>
      </c>
      <c r="B51" s="6" t="n">
        <v>30</v>
      </c>
      <c r="C51" s="7" t="s">
        <v>42</v>
      </c>
      <c r="D51" s="8" t="n">
        <v>4049</v>
      </c>
      <c r="E51" s="1" t="n">
        <v>50</v>
      </c>
      <c r="F51" s="7" t="n">
        <v>1</v>
      </c>
      <c r="G51" s="9" t="n">
        <f aca="false">F51/SUM(F:F)</f>
        <v>0.00680272108843537</v>
      </c>
      <c r="H51" s="9" t="n">
        <f aca="false">D51/SUM($D:$D)</f>
        <v>0.0165690691612344</v>
      </c>
      <c r="I51" s="8" t="n">
        <f aca="false">IF(B51=B52,0,IF(B51=B50,D51+J50,D51))</f>
        <v>4049</v>
      </c>
      <c r="J51" s="1" t="n">
        <f aca="false">IF(B51=B52,D51+J50,0)</f>
        <v>0</v>
      </c>
      <c r="K51" s="9" t="n">
        <f aca="false">I51/SUM($I:$I)</f>
        <v>0.0165690691612344</v>
      </c>
      <c r="L51" s="1" t="n">
        <f aca="false">IF(B51=B50,0,IF(B51=B52,1+M52,1))</f>
        <v>1</v>
      </c>
      <c r="M51" s="1" t="n">
        <f aca="false">IF(B51=B50,1+M52,0)</f>
        <v>0</v>
      </c>
      <c r="N51" s="1" t="n">
        <f aca="false">IF(A51=A50,0,IF(A51=A52,1+O52,1))</f>
        <v>0</v>
      </c>
      <c r="O51" s="1" t="n">
        <f aca="false">IF(A51=A50,1+O52,0)</f>
        <v>24</v>
      </c>
      <c r="P51" s="7" t="s">
        <v>46</v>
      </c>
      <c r="Q51" s="1" t="str">
        <f aca="false">IF(OR(B51="Prologue",B51="Epilogue"),B51,"Chapter "&amp;B51)</f>
        <v>Chapter 30</v>
      </c>
      <c r="R51" s="1" t="str">
        <f aca="false">Q51</f>
        <v>Chapter 30</v>
      </c>
      <c r="S51" s="1" t="str">
        <f aca="false">"|-"&amp;CHAR(13)&amp;IF(AND(P51&lt;&gt;"",N51&lt;&gt;0),"| colspan="&amp;CHAR(34)&amp;4&amp;CHAR(34)&amp;" align="&amp;CHAR(34)&amp;"center"&amp;CHAR(34)&amp;" | '''"&amp;P51&amp;"'''"&amp;CHAR(13)&amp;"|-"&amp;CHAR(13),"")&amp;IF(L51&gt;1,"| rowspan="&amp;CHAR(34)&amp;L51&amp;CHAR(34)&amp;"| [[The Well of Ascension/Summary#"&amp;Q51&amp;"|"&amp;R51&amp;"]] || ",IF(L51=1,"| [[The Well of Ascension/Summary#"&amp;Q51&amp;"|"&amp;R51&amp;"]] || ","| "))&amp;"[["&amp;IF(C51="Dalinar Kholin (flashback)","Dalinar Kholin",C51)&amp;"]] "&amp;IF(C51="Dalinar Kholin (flashback)","(flashback)","")&amp;" || "&amp;TEXT(D51,"#,###")&amp;" || "&amp;ROUND(100*H51,2)&amp;"%"</f>
        <v>|-| [[The Well of Ascension/Summary#Chapter 30|Chapter 30]] || [[Sazed]]  || 4,049 || 1.66%</v>
      </c>
    </row>
    <row r="52" customFormat="false" ht="15.75" hidden="false" customHeight="false" outlineLevel="0" collapsed="false">
      <c r="A52" s="6" t="n">
        <v>3</v>
      </c>
      <c r="B52" s="6" t="n">
        <v>31</v>
      </c>
      <c r="C52" s="7" t="s">
        <v>47</v>
      </c>
      <c r="D52" s="8" t="n">
        <v>1629</v>
      </c>
      <c r="E52" s="1" t="n">
        <v>51</v>
      </c>
      <c r="F52" s="7" t="n">
        <v>1</v>
      </c>
      <c r="G52" s="9" t="n">
        <f aca="false">F52/SUM(F:F)</f>
        <v>0.00680272108843537</v>
      </c>
      <c r="H52" s="9" t="n">
        <f aca="false">D52/SUM($D:$D)</f>
        <v>0.00666609376726371</v>
      </c>
      <c r="I52" s="1" t="n">
        <f aca="false">IF(B52=B53,0,IF(B52=B51,D52+J51,D52))</f>
        <v>0</v>
      </c>
      <c r="J52" s="8" t="n">
        <f aca="false">IF(B52=B53,D52+J51,0)</f>
        <v>1629</v>
      </c>
      <c r="K52" s="9" t="n">
        <f aca="false">I52/SUM($I:$I)</f>
        <v>0</v>
      </c>
      <c r="L52" s="1" t="n">
        <f aca="false">IF(B52=B51,0,IF(B52=B53,1+M53,1))</f>
        <v>3</v>
      </c>
      <c r="M52" s="1" t="n">
        <f aca="false">IF(B52=B51,1+M53,0)</f>
        <v>0</v>
      </c>
      <c r="N52" s="1" t="n">
        <f aca="false">IF(A52=A51,0,IF(A52=A53,1+O53,1))</f>
        <v>0</v>
      </c>
      <c r="O52" s="1" t="n">
        <f aca="false">IF(A52=A51,1+O53,0)</f>
        <v>23</v>
      </c>
      <c r="P52" s="7" t="s">
        <v>46</v>
      </c>
      <c r="Q52" s="1" t="str">
        <f aca="false">IF(OR(B52="Prologue",B52="Epilogue"),B52,"Chapter "&amp;B52)</f>
        <v>Chapter 31</v>
      </c>
      <c r="R52" s="1" t="str">
        <f aca="false">Q52</f>
        <v>Chapter 31</v>
      </c>
      <c r="S52" s="1" t="str">
        <f aca="false">"|-"&amp;CHAR(13)&amp;IF(AND(P52&lt;&gt;"",N52&lt;&gt;0),"| colspan="&amp;CHAR(34)&amp;4&amp;CHAR(34)&amp;" align="&amp;CHAR(34)&amp;"center"&amp;CHAR(34)&amp;" | '''"&amp;P52&amp;"'''"&amp;CHAR(13)&amp;"|-"&amp;CHAR(13),"")&amp;IF(L52&gt;1,"| rowspan="&amp;CHAR(34)&amp;L52&amp;CHAR(34)&amp;"| [[The Well of Ascension/Summary#"&amp;Q52&amp;"|"&amp;R52&amp;"]] || ",IF(L52=1,"| [[The Well of Ascension/Summary#"&amp;Q52&amp;"|"&amp;R52&amp;"]] || ","| "))&amp;"[["&amp;IF(C52="Dalinar Kholin (flashback)","Dalinar Kholin",C52)&amp;"]] "&amp;IF(C52="Dalinar Kholin (flashback)","(flashback)","")&amp;" || "&amp;TEXT(D52,"#,###")&amp;" || "&amp;ROUND(100*H52,2)&amp;"%"</f>
        <v>|-| rowspan="3"| [[The Well of Ascension/Summary#Chapter 31|Chapter 31]] || [[Philen]]  || 1,629 || 0.67%</v>
      </c>
    </row>
    <row r="53" customFormat="false" ht="15.75" hidden="false" customHeight="false" outlineLevel="0" collapsed="false">
      <c r="A53" s="6" t="n">
        <v>3</v>
      </c>
      <c r="B53" s="6" t="n">
        <v>31</v>
      </c>
      <c r="C53" s="7" t="s">
        <v>24</v>
      </c>
      <c r="D53" s="8" t="n">
        <v>1347</v>
      </c>
      <c r="E53" s="1" t="n">
        <v>52</v>
      </c>
      <c r="F53" s="7" t="n">
        <v>1</v>
      </c>
      <c r="G53" s="9" t="n">
        <f aca="false">F53/SUM(F:F)</f>
        <v>0.00680272108843537</v>
      </c>
      <c r="H53" s="9" t="n">
        <f aca="false">D53/SUM($D:$D)</f>
        <v>0.00551211068416465</v>
      </c>
      <c r="I53" s="1" t="n">
        <f aca="false">IF(B53=B54,0,IF(B53=B52,D53+J52,D53))</f>
        <v>0</v>
      </c>
      <c r="J53" s="8" t="n">
        <f aca="false">IF(B53=B54,D53+J52,0)</f>
        <v>2976</v>
      </c>
      <c r="K53" s="9" t="n">
        <f aca="false">I53/SUM($I:$I)</f>
        <v>0</v>
      </c>
      <c r="L53" s="1" t="n">
        <f aca="false">IF(B53=B52,0,IF(B53=B54,1+M54,1))</f>
        <v>0</v>
      </c>
      <c r="M53" s="1" t="n">
        <f aca="false">IF(B53=B52,1+M54,0)</f>
        <v>2</v>
      </c>
      <c r="N53" s="1" t="n">
        <f aca="false">IF(A53=A52,0,IF(A53=A54,1+O54,1))</f>
        <v>0</v>
      </c>
      <c r="O53" s="1" t="n">
        <f aca="false">IF(A53=A52,1+O54,0)</f>
        <v>22</v>
      </c>
      <c r="P53" s="7" t="s">
        <v>46</v>
      </c>
      <c r="Q53" s="1" t="str">
        <f aca="false">IF(OR(B53="Prologue",B53="Epilogue"),B53,"Chapter "&amp;B53)</f>
        <v>Chapter 31</v>
      </c>
      <c r="R53" s="1" t="str">
        <f aca="false">Q53</f>
        <v>Chapter 31</v>
      </c>
      <c r="S53" s="1" t="str">
        <f aca="false">"|-"&amp;CHAR(13)&amp;IF(AND(P53&lt;&gt;"",N53&lt;&gt;0),"| colspan="&amp;CHAR(34)&amp;4&amp;CHAR(34)&amp;" align="&amp;CHAR(34)&amp;"center"&amp;CHAR(34)&amp;" | '''"&amp;P53&amp;"'''"&amp;CHAR(13)&amp;"|-"&amp;CHAR(13),"")&amp;IF(L53&gt;1,"| rowspan="&amp;CHAR(34)&amp;L53&amp;CHAR(34)&amp;"| [[The Well of Ascension/Summary#"&amp;Q53&amp;"|"&amp;R53&amp;"]] || ",IF(L53=1,"| [[The Well of Ascension/Summary#"&amp;Q53&amp;"|"&amp;R53&amp;"]] || ","| "))&amp;"[["&amp;IF(C53="Dalinar Kholin (flashback)","Dalinar Kholin",C53)&amp;"]] "&amp;IF(C53="Dalinar Kholin (flashback)","(flashback)","")&amp;" || "&amp;TEXT(D53,"#,###")&amp;" || "&amp;ROUND(100*H53,2)&amp;"%"</f>
        <v>|-| [[Elend]]  || 1,347 || 0.55%</v>
      </c>
    </row>
    <row r="54" customFormat="false" ht="15.75" hidden="false" customHeight="false" outlineLevel="0" collapsed="false">
      <c r="A54" s="6" t="n">
        <v>3</v>
      </c>
      <c r="B54" s="6" t="n">
        <v>31</v>
      </c>
      <c r="C54" s="7" t="s">
        <v>19</v>
      </c>
      <c r="D54" s="8" t="n">
        <v>1790</v>
      </c>
      <c r="E54" s="1" t="n">
        <v>53</v>
      </c>
      <c r="F54" s="7" t="n">
        <v>1</v>
      </c>
      <c r="G54" s="9" t="n">
        <f aca="false">F54/SUM(F:F)</f>
        <v>0.00680272108843537</v>
      </c>
      <c r="H54" s="9" t="n">
        <f aca="false">D54/SUM($D:$D)</f>
        <v>0.00732492808066424</v>
      </c>
      <c r="I54" s="8" t="n">
        <f aca="false">IF(B54=B55,0,IF(B54=B53,D54+J53,D54))</f>
        <v>4766</v>
      </c>
      <c r="J54" s="1" t="n">
        <f aca="false">IF(B54=B55,D54+J53,0)</f>
        <v>0</v>
      </c>
      <c r="K54" s="9" t="n">
        <f aca="false">I54/SUM($I:$I)</f>
        <v>0.0195031325320926</v>
      </c>
      <c r="L54" s="1" t="n">
        <f aca="false">IF(B54=B53,0,IF(B54=B55,1+M55,1))</f>
        <v>0</v>
      </c>
      <c r="M54" s="1" t="n">
        <f aca="false">IF(B54=B53,1+M55,0)</f>
        <v>1</v>
      </c>
      <c r="N54" s="1" t="n">
        <f aca="false">IF(A54=A53,0,IF(A54=A55,1+O55,1))</f>
        <v>0</v>
      </c>
      <c r="O54" s="1" t="n">
        <f aca="false">IF(A54=A53,1+O55,0)</f>
        <v>21</v>
      </c>
      <c r="P54" s="7" t="s">
        <v>46</v>
      </c>
      <c r="Q54" s="1" t="str">
        <f aca="false">IF(OR(B54="Prologue",B54="Epilogue"),B54,"Chapter "&amp;B54)</f>
        <v>Chapter 31</v>
      </c>
      <c r="R54" s="1" t="str">
        <f aca="false">Q54</f>
        <v>Chapter 31</v>
      </c>
      <c r="S54" s="1" t="str">
        <f aca="false">"|-"&amp;CHAR(13)&amp;IF(AND(P54&lt;&gt;"",N54&lt;&gt;0),"| colspan="&amp;CHAR(34)&amp;4&amp;CHAR(34)&amp;" align="&amp;CHAR(34)&amp;"center"&amp;CHAR(34)&amp;" | '''"&amp;P54&amp;"'''"&amp;CHAR(13)&amp;"|-"&amp;CHAR(13),"")&amp;IF(L54&gt;1,"| rowspan="&amp;CHAR(34)&amp;L54&amp;CHAR(34)&amp;"| [[The Well of Ascension/Summary#"&amp;Q54&amp;"|"&amp;R54&amp;"]] || ",IF(L54=1,"| [[The Well of Ascension/Summary#"&amp;Q54&amp;"|"&amp;R54&amp;"]] || ","| "))&amp;"[["&amp;IF(C54="Dalinar Kholin (flashback)","Dalinar Kholin",C54)&amp;"]] "&amp;IF(C54="Dalinar Kholin (flashback)","(flashback)","")&amp;" || "&amp;TEXT(D54,"#,###")&amp;" || "&amp;ROUND(100*H54,2)&amp;"%"</f>
        <v>|-| [[Vin]]  || 1,790 || 0.73%</v>
      </c>
    </row>
    <row r="55" customFormat="false" ht="15.75" hidden="false" customHeight="false" outlineLevel="0" collapsed="false">
      <c r="A55" s="6" t="n">
        <v>3</v>
      </c>
      <c r="B55" s="6" t="n">
        <v>32</v>
      </c>
      <c r="C55" s="7" t="s">
        <v>19</v>
      </c>
      <c r="D55" s="8" t="n">
        <v>1515</v>
      </c>
      <c r="E55" s="1" t="n">
        <v>54</v>
      </c>
      <c r="F55" s="7" t="n">
        <v>1</v>
      </c>
      <c r="G55" s="9" t="n">
        <f aca="false">F55/SUM(F:F)</f>
        <v>0.00680272108843537</v>
      </c>
      <c r="H55" s="9" t="n">
        <f aca="false">D55/SUM($D:$D)</f>
        <v>0.00619958996771303</v>
      </c>
      <c r="I55" s="1" t="n">
        <f aca="false">IF(B55=B56,0,IF(B55=B54,D55+J54,D55))</f>
        <v>0</v>
      </c>
      <c r="J55" s="8" t="n">
        <f aca="false">IF(B55=B56,D55+J54,0)</f>
        <v>1515</v>
      </c>
      <c r="K55" s="9" t="n">
        <f aca="false">I55/SUM($I:$I)</f>
        <v>0</v>
      </c>
      <c r="L55" s="1" t="n">
        <f aca="false">IF(B55=B54,0,IF(B55=B56,1+M56,1))</f>
        <v>2</v>
      </c>
      <c r="M55" s="1" t="n">
        <f aca="false">IF(B55=B54,1+M56,0)</f>
        <v>0</v>
      </c>
      <c r="N55" s="1" t="n">
        <f aca="false">IF(A55=A54,0,IF(A55=A56,1+O56,1))</f>
        <v>0</v>
      </c>
      <c r="O55" s="1" t="n">
        <f aca="false">IF(A55=A54,1+O56,0)</f>
        <v>20</v>
      </c>
      <c r="P55" s="7" t="s">
        <v>46</v>
      </c>
      <c r="Q55" s="1" t="str">
        <f aca="false">IF(OR(B55="Prologue",B55="Epilogue"),B55,"Chapter "&amp;B55)</f>
        <v>Chapter 32</v>
      </c>
      <c r="R55" s="1" t="str">
        <f aca="false">Q55</f>
        <v>Chapter 32</v>
      </c>
      <c r="S55" s="1" t="str">
        <f aca="false">"|-"&amp;CHAR(13)&amp;IF(AND(P55&lt;&gt;"",N55&lt;&gt;0),"| colspan="&amp;CHAR(34)&amp;4&amp;CHAR(34)&amp;" align="&amp;CHAR(34)&amp;"center"&amp;CHAR(34)&amp;" | '''"&amp;P55&amp;"'''"&amp;CHAR(13)&amp;"|-"&amp;CHAR(13),"")&amp;IF(L55&gt;1,"| rowspan="&amp;CHAR(34)&amp;L55&amp;CHAR(34)&amp;"| [[The Well of Ascension/Summary#"&amp;Q55&amp;"|"&amp;R55&amp;"]] || ",IF(L55=1,"| [[The Well of Ascension/Summary#"&amp;Q55&amp;"|"&amp;R55&amp;"]] || ","| "))&amp;"[["&amp;IF(C55="Dalinar Kholin (flashback)","Dalinar Kholin",C55)&amp;"]] "&amp;IF(C55="Dalinar Kholin (flashback)","(flashback)","")&amp;" || "&amp;TEXT(D55,"#,###")&amp;" || "&amp;ROUND(100*H55,2)&amp;"%"</f>
        <v>|-| rowspan="2"| [[The Well of Ascension/Summary#Chapter 32|Chapter 32]] || [[Vin]]  || 1,515 || 0.62%</v>
      </c>
    </row>
    <row r="56" customFormat="false" ht="15.75" hidden="false" customHeight="false" outlineLevel="0" collapsed="false">
      <c r="A56" s="6" t="n">
        <v>3</v>
      </c>
      <c r="B56" s="6" t="n">
        <v>32</v>
      </c>
      <c r="C56" s="7" t="s">
        <v>24</v>
      </c>
      <c r="D56" s="8" t="n">
        <v>748</v>
      </c>
      <c r="E56" s="1" t="n">
        <v>55</v>
      </c>
      <c r="F56" s="7" t="n">
        <v>1</v>
      </c>
      <c r="G56" s="9" t="n">
        <f aca="false">F56/SUM(F:F)</f>
        <v>0.00680272108843537</v>
      </c>
      <c r="H56" s="9" t="n">
        <f aca="false">D56/SUM($D:$D)</f>
        <v>0.00306091966722729</v>
      </c>
      <c r="I56" s="8" t="n">
        <f aca="false">IF(B56=B57,0,IF(B56=B55,D56+J55,D56))</f>
        <v>2263</v>
      </c>
      <c r="J56" s="1" t="n">
        <f aca="false">IF(B56=B57,D56+J55,0)</f>
        <v>0</v>
      </c>
      <c r="K56" s="9" t="n">
        <f aca="false">I56/SUM($I:$I)</f>
        <v>0.00926050963494032</v>
      </c>
      <c r="L56" s="1" t="n">
        <f aca="false">IF(B56=B55,0,IF(B56=B57,1+M57,1))</f>
        <v>0</v>
      </c>
      <c r="M56" s="1" t="n">
        <f aca="false">IF(B56=B55,1+M57,0)</f>
        <v>1</v>
      </c>
      <c r="N56" s="1" t="n">
        <f aca="false">IF(A56=A55,0,IF(A56=A57,1+O57,1))</f>
        <v>0</v>
      </c>
      <c r="O56" s="1" t="n">
        <f aca="false">IF(A56=A55,1+O57,0)</f>
        <v>19</v>
      </c>
      <c r="P56" s="7" t="s">
        <v>46</v>
      </c>
      <c r="Q56" s="1" t="str">
        <f aca="false">IF(OR(B56="Prologue",B56="Epilogue"),B56,"Chapter "&amp;B56)</f>
        <v>Chapter 32</v>
      </c>
      <c r="R56" s="1" t="str">
        <f aca="false">Q56</f>
        <v>Chapter 32</v>
      </c>
      <c r="S56" s="1" t="str">
        <f aca="false">"|-"&amp;CHAR(13)&amp;IF(AND(P56&lt;&gt;"",N56&lt;&gt;0),"| colspan="&amp;CHAR(34)&amp;4&amp;CHAR(34)&amp;" align="&amp;CHAR(34)&amp;"center"&amp;CHAR(34)&amp;" | '''"&amp;P56&amp;"'''"&amp;CHAR(13)&amp;"|-"&amp;CHAR(13),"")&amp;IF(L56&gt;1,"| rowspan="&amp;CHAR(34)&amp;L56&amp;CHAR(34)&amp;"| [[The Well of Ascension/Summary#"&amp;Q56&amp;"|"&amp;R56&amp;"]] || ",IF(L56=1,"| [[The Well of Ascension/Summary#"&amp;Q56&amp;"|"&amp;R56&amp;"]] || ","| "))&amp;"[["&amp;IF(C56="Dalinar Kholin (flashback)","Dalinar Kholin",C56)&amp;"]] "&amp;IF(C56="Dalinar Kholin (flashback)","(flashback)","")&amp;" || "&amp;TEXT(D56,"#,###")&amp;" || "&amp;ROUND(100*H56,2)&amp;"%"</f>
        <v>|-| [[Elend]]  || 748 || 0.31%</v>
      </c>
    </row>
    <row r="57" customFormat="false" ht="15.75" hidden="false" customHeight="false" outlineLevel="0" collapsed="false">
      <c r="A57" s="6" t="n">
        <v>3</v>
      </c>
      <c r="B57" s="6" t="n">
        <v>33</v>
      </c>
      <c r="C57" s="7" t="s">
        <v>19</v>
      </c>
      <c r="D57" s="8" t="n">
        <v>1333</v>
      </c>
      <c r="E57" s="1" t="n">
        <v>56</v>
      </c>
      <c r="F57" s="7" t="n">
        <v>1</v>
      </c>
      <c r="G57" s="9" t="n">
        <f aca="false">F57/SUM(F:F)</f>
        <v>0.00680272108843537</v>
      </c>
      <c r="H57" s="9" t="n">
        <f aca="false">D57/SUM($D:$D)</f>
        <v>0.00545482074386895</v>
      </c>
      <c r="I57" s="1" t="n">
        <f aca="false">IF(B57=B58,0,IF(B57=B56,D57+J56,D57))</f>
        <v>0</v>
      </c>
      <c r="J57" s="8" t="n">
        <f aca="false">IF(B57=B58,D57+J56,0)</f>
        <v>1333</v>
      </c>
      <c r="K57" s="9" t="n">
        <f aca="false">I57/SUM($I:$I)</f>
        <v>0</v>
      </c>
      <c r="L57" s="1" t="n">
        <f aca="false">IF(B57=B56,0,IF(B57=B58,1+M58,1))</f>
        <v>3</v>
      </c>
      <c r="M57" s="1" t="n">
        <f aca="false">IF(B57=B56,1+M58,0)</f>
        <v>0</v>
      </c>
      <c r="N57" s="1" t="n">
        <f aca="false">IF(A57=A56,0,IF(A57=A58,1+O58,1))</f>
        <v>0</v>
      </c>
      <c r="O57" s="1" t="n">
        <f aca="false">IF(A57=A56,1+O58,0)</f>
        <v>18</v>
      </c>
      <c r="P57" s="7" t="s">
        <v>46</v>
      </c>
      <c r="Q57" s="1" t="str">
        <f aca="false">IF(OR(B57="Prologue",B57="Epilogue"),B57,"Chapter "&amp;B57)</f>
        <v>Chapter 33</v>
      </c>
      <c r="R57" s="1" t="str">
        <f aca="false">Q57</f>
        <v>Chapter 33</v>
      </c>
      <c r="S57" s="1" t="str">
        <f aca="false">"|-"&amp;CHAR(13)&amp;IF(AND(P57&lt;&gt;"",N57&lt;&gt;0),"| colspan="&amp;CHAR(34)&amp;4&amp;CHAR(34)&amp;" align="&amp;CHAR(34)&amp;"center"&amp;CHAR(34)&amp;" | '''"&amp;P57&amp;"'''"&amp;CHAR(13)&amp;"|-"&amp;CHAR(13),"")&amp;IF(L57&gt;1,"| rowspan="&amp;CHAR(34)&amp;L57&amp;CHAR(34)&amp;"| [[The Well of Ascension/Summary#"&amp;Q57&amp;"|"&amp;R57&amp;"]] || ",IF(L57=1,"| [[The Well of Ascension/Summary#"&amp;Q57&amp;"|"&amp;R57&amp;"]] || ","| "))&amp;"[["&amp;IF(C57="Dalinar Kholin (flashback)","Dalinar Kholin",C57)&amp;"]] "&amp;IF(C57="Dalinar Kholin (flashback)","(flashback)","")&amp;" || "&amp;TEXT(D57,"#,###")&amp;" || "&amp;ROUND(100*H57,2)&amp;"%"</f>
        <v>|-| rowspan="3"| [[The Well of Ascension/Summary#Chapter 33|Chapter 33]] || [[Vin]]  || 1,333 || 0.55%</v>
      </c>
    </row>
    <row r="58" customFormat="false" ht="15.75" hidden="false" customHeight="false" outlineLevel="0" collapsed="false">
      <c r="A58" s="6" t="n">
        <v>3</v>
      </c>
      <c r="B58" s="6" t="n">
        <v>33</v>
      </c>
      <c r="C58" s="7" t="s">
        <v>24</v>
      </c>
      <c r="D58" s="8" t="n">
        <v>482</v>
      </c>
      <c r="E58" s="1" t="n">
        <v>57</v>
      </c>
      <c r="F58" s="7" t="n">
        <v>1</v>
      </c>
      <c r="G58" s="9" t="n">
        <f aca="false">F58/SUM(F:F)</f>
        <v>0.00680272108843537</v>
      </c>
      <c r="H58" s="9" t="n">
        <f aca="false">D58/SUM($D:$D)</f>
        <v>0.00197241080160903</v>
      </c>
      <c r="I58" s="1" t="n">
        <f aca="false">IF(B58=B59,0,IF(B58=B57,D58+J57,D58))</f>
        <v>0</v>
      </c>
      <c r="J58" s="8" t="n">
        <f aca="false">IF(B58=B59,D58+J57,0)</f>
        <v>1815</v>
      </c>
      <c r="K58" s="9" t="n">
        <f aca="false">I58/SUM($I:$I)</f>
        <v>0</v>
      </c>
      <c r="L58" s="1" t="n">
        <f aca="false">IF(B58=B57,0,IF(B58=B59,1+M59,1))</f>
        <v>0</v>
      </c>
      <c r="M58" s="1" t="n">
        <f aca="false">IF(B58=B57,1+M59,0)</f>
        <v>2</v>
      </c>
      <c r="N58" s="1" t="n">
        <f aca="false">IF(A58=A57,0,IF(A58=A59,1+O59,1))</f>
        <v>0</v>
      </c>
      <c r="O58" s="1" t="n">
        <f aca="false">IF(A58=A57,1+O59,0)</f>
        <v>17</v>
      </c>
      <c r="P58" s="7" t="s">
        <v>46</v>
      </c>
      <c r="Q58" s="1" t="str">
        <f aca="false">IF(OR(B58="Prologue",B58="Epilogue"),B58,"Chapter "&amp;B58)</f>
        <v>Chapter 33</v>
      </c>
      <c r="R58" s="1" t="str">
        <f aca="false">Q58</f>
        <v>Chapter 33</v>
      </c>
      <c r="S58" s="1" t="str">
        <f aca="false">"|-"&amp;CHAR(13)&amp;IF(AND(P58&lt;&gt;"",N58&lt;&gt;0),"| colspan="&amp;CHAR(34)&amp;4&amp;CHAR(34)&amp;" align="&amp;CHAR(34)&amp;"center"&amp;CHAR(34)&amp;" | '''"&amp;P58&amp;"'''"&amp;CHAR(13)&amp;"|-"&amp;CHAR(13),"")&amp;IF(L58&gt;1,"| rowspan="&amp;CHAR(34)&amp;L58&amp;CHAR(34)&amp;"| [[The Well of Ascension/Summary#"&amp;Q58&amp;"|"&amp;R58&amp;"]] || ",IF(L58=1,"| [[The Well of Ascension/Summary#"&amp;Q58&amp;"|"&amp;R58&amp;"]] || ","| "))&amp;"[["&amp;IF(C58="Dalinar Kholin (flashback)","Dalinar Kholin",C58)&amp;"]] "&amp;IF(C58="Dalinar Kholin (flashback)","(flashback)","")&amp;" || "&amp;TEXT(D58,"#,###")&amp;" || "&amp;ROUND(100*H58,2)&amp;"%"</f>
        <v>|-| [[Elend]]  || 482 || 0.2%</v>
      </c>
    </row>
    <row r="59" customFormat="false" ht="15.75" hidden="false" customHeight="false" outlineLevel="0" collapsed="false">
      <c r="A59" s="6" t="n">
        <v>3</v>
      </c>
      <c r="B59" s="6" t="n">
        <v>33</v>
      </c>
      <c r="C59" s="7" t="s">
        <v>19</v>
      </c>
      <c r="D59" s="8" t="n">
        <v>2843</v>
      </c>
      <c r="E59" s="1" t="n">
        <v>58</v>
      </c>
      <c r="F59" s="7" t="n">
        <v>1</v>
      </c>
      <c r="G59" s="9" t="n">
        <f aca="false">F59/SUM(F:F)</f>
        <v>0.00680272108843537</v>
      </c>
      <c r="H59" s="9" t="n">
        <f aca="false">D59/SUM($D:$D)</f>
        <v>0.0116339500186192</v>
      </c>
      <c r="I59" s="8" t="n">
        <f aca="false">IF(B59=B60,0,IF(B59=B58,D59+J58,D59))</f>
        <v>4658</v>
      </c>
      <c r="J59" s="1" t="n">
        <f aca="false">IF(B59=B60,D59+J58,0)</f>
        <v>0</v>
      </c>
      <c r="K59" s="9" t="n">
        <f aca="false">I59/SUM($I:$I)</f>
        <v>0.0190611815640972</v>
      </c>
      <c r="L59" s="1" t="n">
        <f aca="false">IF(B59=B58,0,IF(B59=B60,1+M60,1))</f>
        <v>0</v>
      </c>
      <c r="M59" s="1" t="n">
        <f aca="false">IF(B59=B58,1+M60,0)</f>
        <v>1</v>
      </c>
      <c r="N59" s="1" t="n">
        <f aca="false">IF(A59=A58,0,IF(A59=A60,1+O60,1))</f>
        <v>0</v>
      </c>
      <c r="O59" s="1" t="n">
        <f aca="false">IF(A59=A58,1+O60,0)</f>
        <v>16</v>
      </c>
      <c r="P59" s="7" t="s">
        <v>46</v>
      </c>
      <c r="Q59" s="1" t="str">
        <f aca="false">IF(OR(B59="Prologue",B59="Epilogue"),B59,"Chapter "&amp;B59)</f>
        <v>Chapter 33</v>
      </c>
      <c r="R59" s="1" t="str">
        <f aca="false">Q59</f>
        <v>Chapter 33</v>
      </c>
      <c r="S59" s="1" t="str">
        <f aca="false">"|-"&amp;CHAR(13)&amp;IF(AND(P59&lt;&gt;"",N59&lt;&gt;0),"| colspan="&amp;CHAR(34)&amp;4&amp;CHAR(34)&amp;" align="&amp;CHAR(34)&amp;"center"&amp;CHAR(34)&amp;" | '''"&amp;P59&amp;"'''"&amp;CHAR(13)&amp;"|-"&amp;CHAR(13),"")&amp;IF(L59&gt;1,"| rowspan="&amp;CHAR(34)&amp;L59&amp;CHAR(34)&amp;"| [[The Well of Ascension/Summary#"&amp;Q59&amp;"|"&amp;R59&amp;"]] || ",IF(L59=1,"| [[The Well of Ascension/Summary#"&amp;Q59&amp;"|"&amp;R59&amp;"]] || ","| "))&amp;"[["&amp;IF(C59="Dalinar Kholin (flashback)","Dalinar Kholin",C59)&amp;"]] "&amp;IF(C59="Dalinar Kholin (flashback)","(flashback)","")&amp;" || "&amp;TEXT(D59,"#,###")&amp;" || "&amp;ROUND(100*H59,2)&amp;"%"</f>
        <v>|-| [[Vin]]  || 2,843 || 1.16%</v>
      </c>
    </row>
    <row r="60" customFormat="false" ht="15.75" hidden="false" customHeight="false" outlineLevel="0" collapsed="false">
      <c r="A60" s="6" t="n">
        <v>3</v>
      </c>
      <c r="B60" s="6" t="n">
        <v>34</v>
      </c>
      <c r="C60" s="7" t="s">
        <v>24</v>
      </c>
      <c r="D60" s="8" t="n">
        <v>1932</v>
      </c>
      <c r="E60" s="1" t="n">
        <v>59</v>
      </c>
      <c r="F60" s="7" t="n">
        <v>1</v>
      </c>
      <c r="G60" s="9" t="n">
        <f aca="false">F60/SUM(F:F)</f>
        <v>0.00680272108843537</v>
      </c>
      <c r="H60" s="9" t="n">
        <f aca="false">D60/SUM($D:$D)</f>
        <v>0.00790601176080632</v>
      </c>
      <c r="I60" s="1" t="n">
        <f aca="false">IF(B60=B61,0,IF(B60=B59,D60+J59,D60))</f>
        <v>0</v>
      </c>
      <c r="J60" s="8" t="n">
        <f aca="false">IF(B60=B61,D60+J59,0)</f>
        <v>1932</v>
      </c>
      <c r="K60" s="9" t="n">
        <f aca="false">I60/SUM($I:$I)</f>
        <v>0</v>
      </c>
      <c r="L60" s="1" t="n">
        <f aca="false">IF(B60=B59,0,IF(B60=B61,1+M61,1))</f>
        <v>3</v>
      </c>
      <c r="M60" s="1" t="n">
        <f aca="false">IF(B60=B59,1+M61,0)</f>
        <v>0</v>
      </c>
      <c r="N60" s="1" t="n">
        <f aca="false">IF(A60=A59,0,IF(A60=A61,1+O61,1))</f>
        <v>0</v>
      </c>
      <c r="O60" s="1" t="n">
        <f aca="false">IF(A60=A59,1+O61,0)</f>
        <v>15</v>
      </c>
      <c r="P60" s="7" t="s">
        <v>46</v>
      </c>
      <c r="Q60" s="1" t="str">
        <f aca="false">IF(OR(B60="Prologue",B60="Epilogue"),B60,"Chapter "&amp;B60)</f>
        <v>Chapter 34</v>
      </c>
      <c r="R60" s="1" t="str">
        <f aca="false">Q60</f>
        <v>Chapter 34</v>
      </c>
      <c r="S60" s="1" t="str">
        <f aca="false">"|-"&amp;CHAR(13)&amp;IF(AND(P60&lt;&gt;"",N60&lt;&gt;0),"| colspan="&amp;CHAR(34)&amp;4&amp;CHAR(34)&amp;" align="&amp;CHAR(34)&amp;"center"&amp;CHAR(34)&amp;" | '''"&amp;P60&amp;"'''"&amp;CHAR(13)&amp;"|-"&amp;CHAR(13),"")&amp;IF(L60&gt;1,"| rowspan="&amp;CHAR(34)&amp;L60&amp;CHAR(34)&amp;"| [[The Well of Ascension/Summary#"&amp;Q60&amp;"|"&amp;R60&amp;"]] || ",IF(L60=1,"| [[The Well of Ascension/Summary#"&amp;Q60&amp;"|"&amp;R60&amp;"]] || ","| "))&amp;"[["&amp;IF(C60="Dalinar Kholin (flashback)","Dalinar Kholin",C60)&amp;"]] "&amp;IF(C60="Dalinar Kholin (flashback)","(flashback)","")&amp;" || "&amp;TEXT(D60,"#,###")&amp;" || "&amp;ROUND(100*H60,2)&amp;"%"</f>
        <v>|-| rowspan="3"| [[The Well of Ascension/Summary#Chapter 34|Chapter 34]] || [[Elend]]  || 1,932 || 0.79%</v>
      </c>
    </row>
    <row r="61" customFormat="false" ht="15.75" hidden="false" customHeight="false" outlineLevel="0" collapsed="false">
      <c r="A61" s="6" t="n">
        <v>3</v>
      </c>
      <c r="B61" s="6" t="n">
        <v>34</v>
      </c>
      <c r="C61" s="7" t="s">
        <v>19</v>
      </c>
      <c r="D61" s="8" t="n">
        <v>1648</v>
      </c>
      <c r="E61" s="1" t="n">
        <v>60</v>
      </c>
      <c r="F61" s="7" t="n">
        <v>1</v>
      </c>
      <c r="G61" s="9" t="n">
        <f aca="false">F61/SUM(F:F)</f>
        <v>0.00680272108843537</v>
      </c>
      <c r="H61" s="9" t="n">
        <f aca="false">D61/SUM($D:$D)</f>
        <v>0.00674384440052216</v>
      </c>
      <c r="I61" s="1" t="n">
        <f aca="false">IF(B61=B62,0,IF(B61=B60,D61+J60,D61))</f>
        <v>0</v>
      </c>
      <c r="J61" s="8" t="n">
        <f aca="false">IF(B61=B62,D61+J60,0)</f>
        <v>3580</v>
      </c>
      <c r="K61" s="9" t="n">
        <f aca="false">I61/SUM($I:$I)</f>
        <v>0</v>
      </c>
      <c r="L61" s="1" t="n">
        <f aca="false">IF(B61=B60,0,IF(B61=B62,1+M62,1))</f>
        <v>0</v>
      </c>
      <c r="M61" s="1" t="n">
        <f aca="false">IF(B61=B60,1+M62,0)</f>
        <v>2</v>
      </c>
      <c r="N61" s="1" t="n">
        <f aca="false">IF(A61=A60,0,IF(A61=A62,1+O62,1))</f>
        <v>0</v>
      </c>
      <c r="O61" s="1" t="n">
        <f aca="false">IF(A61=A60,1+O62,0)</f>
        <v>14</v>
      </c>
      <c r="P61" s="7" t="s">
        <v>46</v>
      </c>
      <c r="Q61" s="1" t="str">
        <f aca="false">IF(OR(B61="Prologue",B61="Epilogue"),B61,"Chapter "&amp;B61)</f>
        <v>Chapter 34</v>
      </c>
      <c r="R61" s="1" t="str">
        <f aca="false">Q61</f>
        <v>Chapter 34</v>
      </c>
      <c r="S61" s="1" t="str">
        <f aca="false">"|-"&amp;CHAR(13)&amp;IF(AND(P61&lt;&gt;"",N61&lt;&gt;0),"| colspan="&amp;CHAR(34)&amp;4&amp;CHAR(34)&amp;" align="&amp;CHAR(34)&amp;"center"&amp;CHAR(34)&amp;" | '''"&amp;P61&amp;"'''"&amp;CHAR(13)&amp;"|-"&amp;CHAR(13),"")&amp;IF(L61&gt;1,"| rowspan="&amp;CHAR(34)&amp;L61&amp;CHAR(34)&amp;"| [[The Well of Ascension/Summary#"&amp;Q61&amp;"|"&amp;R61&amp;"]] || ",IF(L61=1,"| [[The Well of Ascension/Summary#"&amp;Q61&amp;"|"&amp;R61&amp;"]] || ","| "))&amp;"[["&amp;IF(C61="Dalinar Kholin (flashback)","Dalinar Kholin",C61)&amp;"]] "&amp;IF(C61="Dalinar Kholin (flashback)","(flashback)","")&amp;" || "&amp;TEXT(D61,"#,###")&amp;" || "&amp;ROUND(100*H61,2)&amp;"%"</f>
        <v>|-| [[Vin]]  || 1,648 || 0.67%</v>
      </c>
    </row>
    <row r="62" customFormat="false" ht="15.75" hidden="false" customHeight="false" outlineLevel="0" collapsed="false">
      <c r="A62" s="6" t="n">
        <v>3</v>
      </c>
      <c r="B62" s="6" t="n">
        <v>34</v>
      </c>
      <c r="C62" s="7" t="s">
        <v>44</v>
      </c>
      <c r="D62" s="8" t="n">
        <v>943</v>
      </c>
      <c r="E62" s="1" t="n">
        <v>61</v>
      </c>
      <c r="F62" s="7" t="n">
        <v>1</v>
      </c>
      <c r="G62" s="9" t="n">
        <f aca="false">F62/SUM(F:F)</f>
        <v>0.00680272108843537</v>
      </c>
      <c r="H62" s="9" t="n">
        <f aca="false">D62/SUM($D:$D)</f>
        <v>0.00385888669277451</v>
      </c>
      <c r="I62" s="8" t="n">
        <f aca="false">IF(B62=B63,0,IF(B62=B61,D62+J61,D62))</f>
        <v>4523</v>
      </c>
      <c r="J62" s="1" t="n">
        <f aca="false">IF(B62=B63,D62+J61,0)</f>
        <v>0</v>
      </c>
      <c r="K62" s="9" t="n">
        <f aca="false">I62/SUM($I:$I)</f>
        <v>0.018508742854103</v>
      </c>
      <c r="L62" s="1" t="n">
        <f aca="false">IF(B62=B61,0,IF(B62=B63,1+M63,1))</f>
        <v>0</v>
      </c>
      <c r="M62" s="1" t="n">
        <f aca="false">IF(B62=B61,1+M63,0)</f>
        <v>1</v>
      </c>
      <c r="N62" s="1" t="n">
        <f aca="false">IF(A62=A61,0,IF(A62=A63,1+O63,1))</f>
        <v>0</v>
      </c>
      <c r="O62" s="1" t="n">
        <f aca="false">IF(A62=A61,1+O63,0)</f>
        <v>13</v>
      </c>
      <c r="P62" s="7" t="s">
        <v>46</v>
      </c>
      <c r="Q62" s="1" t="str">
        <f aca="false">IF(OR(B62="Prologue",B62="Epilogue"),B62,"Chapter "&amp;B62)</f>
        <v>Chapter 34</v>
      </c>
      <c r="R62" s="1" t="str">
        <f aca="false">Q62</f>
        <v>Chapter 34</v>
      </c>
      <c r="S62" s="1" t="str">
        <f aca="false">"|-"&amp;CHAR(13)&amp;IF(AND(P62&lt;&gt;"",N62&lt;&gt;0),"| colspan="&amp;CHAR(34)&amp;4&amp;CHAR(34)&amp;" align="&amp;CHAR(34)&amp;"center"&amp;CHAR(34)&amp;" | '''"&amp;P62&amp;"'''"&amp;CHAR(13)&amp;"|-"&amp;CHAR(13),"")&amp;IF(L62&gt;1,"| rowspan="&amp;CHAR(34)&amp;L62&amp;CHAR(34)&amp;"| [[The Well of Ascension/Summary#"&amp;Q62&amp;"|"&amp;R62&amp;"]] || ",IF(L62=1,"| [[The Well of Ascension/Summary#"&amp;Q62&amp;"|"&amp;R62&amp;"]] || ","| "))&amp;"[["&amp;IF(C62="Dalinar Kholin (flashback)","Dalinar Kholin",C62)&amp;"]] "&amp;IF(C62="Dalinar Kholin (flashback)","(flashback)","")&amp;" || "&amp;TEXT(D62,"#,###")&amp;" || "&amp;ROUND(100*H62,2)&amp;"%"</f>
        <v>|-| [[Zane]]  || 943 || 0.39%</v>
      </c>
    </row>
    <row r="63" customFormat="false" ht="15.75" hidden="false" customHeight="false" outlineLevel="0" collapsed="false">
      <c r="A63" s="6" t="n">
        <v>3</v>
      </c>
      <c r="B63" s="6" t="n">
        <v>35</v>
      </c>
      <c r="C63" s="7" t="s">
        <v>19</v>
      </c>
      <c r="D63" s="8" t="n">
        <v>527</v>
      </c>
      <c r="E63" s="1" t="n">
        <v>62</v>
      </c>
      <c r="F63" s="7" t="n">
        <v>1</v>
      </c>
      <c r="G63" s="9" t="n">
        <f aca="false">F63/SUM(F:F)</f>
        <v>0.00680272108843537</v>
      </c>
      <c r="H63" s="9" t="n">
        <f aca="false">D63/SUM($D:$D)</f>
        <v>0.00215655703827377</v>
      </c>
      <c r="I63" s="1" t="n">
        <f aca="false">IF(B63=B64,0,IF(B63=B62,D63+J62,D63))</f>
        <v>0</v>
      </c>
      <c r="J63" s="8" t="n">
        <f aca="false">IF(B63=B64,D63+J62,0)</f>
        <v>527</v>
      </c>
      <c r="K63" s="9" t="n">
        <f aca="false">I63/SUM($I:$I)</f>
        <v>0</v>
      </c>
      <c r="L63" s="1" t="n">
        <f aca="false">IF(B63=B62,0,IF(B63=B64,1+M64,1))</f>
        <v>3</v>
      </c>
      <c r="M63" s="1" t="n">
        <f aca="false">IF(B63=B62,1+M64,0)</f>
        <v>0</v>
      </c>
      <c r="N63" s="1" t="n">
        <f aca="false">IF(A63=A62,0,IF(A63=A64,1+O64,1))</f>
        <v>0</v>
      </c>
      <c r="O63" s="1" t="n">
        <f aca="false">IF(A63=A62,1+O64,0)</f>
        <v>12</v>
      </c>
      <c r="P63" s="7" t="s">
        <v>46</v>
      </c>
      <c r="Q63" s="1" t="str">
        <f aca="false">IF(OR(B63="Prologue",B63="Epilogue"),B63,"Chapter "&amp;B63)</f>
        <v>Chapter 35</v>
      </c>
      <c r="R63" s="1" t="str">
        <f aca="false">Q63</f>
        <v>Chapter 35</v>
      </c>
      <c r="S63" s="1" t="str">
        <f aca="false">"|-"&amp;CHAR(13)&amp;IF(AND(P63&lt;&gt;"",N63&lt;&gt;0),"| colspan="&amp;CHAR(34)&amp;4&amp;CHAR(34)&amp;" align="&amp;CHAR(34)&amp;"center"&amp;CHAR(34)&amp;" | '''"&amp;P63&amp;"'''"&amp;CHAR(13)&amp;"|-"&amp;CHAR(13),"")&amp;IF(L63&gt;1,"| rowspan="&amp;CHAR(34)&amp;L63&amp;CHAR(34)&amp;"| [[The Well of Ascension/Summary#"&amp;Q63&amp;"|"&amp;R63&amp;"]] || ",IF(L63=1,"| [[The Well of Ascension/Summary#"&amp;Q63&amp;"|"&amp;R63&amp;"]] || ","| "))&amp;"[["&amp;IF(C63="Dalinar Kholin (flashback)","Dalinar Kholin",C63)&amp;"]] "&amp;IF(C63="Dalinar Kholin (flashback)","(flashback)","")&amp;" || "&amp;TEXT(D63,"#,###")&amp;" || "&amp;ROUND(100*H63,2)&amp;"%"</f>
        <v>|-| rowspan="3"| [[The Well of Ascension/Summary#Chapter 35|Chapter 35]] || [[Vin]]  || 527 || 0.22%</v>
      </c>
    </row>
    <row r="64" customFormat="false" ht="15.75" hidden="false" customHeight="false" outlineLevel="0" collapsed="false">
      <c r="A64" s="6" t="n">
        <v>3</v>
      </c>
      <c r="B64" s="6" t="n">
        <v>35</v>
      </c>
      <c r="C64" s="7" t="s">
        <v>24</v>
      </c>
      <c r="D64" s="8" t="n">
        <v>347</v>
      </c>
      <c r="E64" s="1" t="n">
        <v>63</v>
      </c>
      <c r="F64" s="7" t="n">
        <v>1</v>
      </c>
      <c r="G64" s="9" t="n">
        <f aca="false">F64/SUM(F:F)</f>
        <v>0.00680272108843537</v>
      </c>
      <c r="H64" s="9" t="n">
        <f aca="false">D64/SUM($D:$D)</f>
        <v>0.0014199720916148</v>
      </c>
      <c r="I64" s="1" t="n">
        <f aca="false">IF(B64=B65,0,IF(B64=B63,D64+J63,D64))</f>
        <v>0</v>
      </c>
      <c r="J64" s="8" t="n">
        <f aca="false">IF(B64=B65,D64+J63,0)</f>
        <v>874</v>
      </c>
      <c r="K64" s="9" t="n">
        <f aca="false">I64/SUM($I:$I)</f>
        <v>0</v>
      </c>
      <c r="L64" s="1" t="n">
        <f aca="false">IF(B64=B63,0,IF(B64=B65,1+M65,1))</f>
        <v>0</v>
      </c>
      <c r="M64" s="1" t="n">
        <f aca="false">IF(B64=B63,1+M65,0)</f>
        <v>2</v>
      </c>
      <c r="N64" s="1" t="n">
        <f aca="false">IF(A64=A63,0,IF(A64=A65,1+O65,1))</f>
        <v>0</v>
      </c>
      <c r="O64" s="1" t="n">
        <f aca="false">IF(A64=A63,1+O65,0)</f>
        <v>11</v>
      </c>
      <c r="P64" s="7" t="s">
        <v>46</v>
      </c>
      <c r="Q64" s="1" t="str">
        <f aca="false">IF(OR(B64="Prologue",B64="Epilogue"),B64,"Chapter "&amp;B64)</f>
        <v>Chapter 35</v>
      </c>
      <c r="R64" s="1" t="str">
        <f aca="false">Q64</f>
        <v>Chapter 35</v>
      </c>
      <c r="S64" s="1" t="str">
        <f aca="false">"|-"&amp;CHAR(13)&amp;IF(AND(P64&lt;&gt;"",N64&lt;&gt;0),"| colspan="&amp;CHAR(34)&amp;4&amp;CHAR(34)&amp;" align="&amp;CHAR(34)&amp;"center"&amp;CHAR(34)&amp;" | '''"&amp;P64&amp;"'''"&amp;CHAR(13)&amp;"|-"&amp;CHAR(13),"")&amp;IF(L64&gt;1,"| rowspan="&amp;CHAR(34)&amp;L64&amp;CHAR(34)&amp;"| [[The Well of Ascension/Summary#"&amp;Q64&amp;"|"&amp;R64&amp;"]] || ",IF(L64=1,"| [[The Well of Ascension/Summary#"&amp;Q64&amp;"|"&amp;R64&amp;"]] || ","| "))&amp;"[["&amp;IF(C64="Dalinar Kholin (flashback)","Dalinar Kholin",C64)&amp;"]] "&amp;IF(C64="Dalinar Kholin (flashback)","(flashback)","")&amp;" || "&amp;TEXT(D64,"#,###")&amp;" || "&amp;ROUND(100*H64,2)&amp;"%"</f>
        <v>|-| [[Elend]]  || 347 || 0.14%</v>
      </c>
    </row>
    <row r="65" customFormat="false" ht="15.75" hidden="false" customHeight="false" outlineLevel="0" collapsed="false">
      <c r="A65" s="6" t="n">
        <v>3</v>
      </c>
      <c r="B65" s="6" t="n">
        <v>35</v>
      </c>
      <c r="C65" s="7" t="s">
        <v>19</v>
      </c>
      <c r="D65" s="8" t="n">
        <v>3361</v>
      </c>
      <c r="E65" s="1" t="n">
        <v>64</v>
      </c>
      <c r="F65" s="7" t="n">
        <v>1</v>
      </c>
      <c r="G65" s="9" t="n">
        <f aca="false">F65/SUM(F:F)</f>
        <v>0.00680272108843537</v>
      </c>
      <c r="H65" s="9" t="n">
        <f aca="false">D65/SUM($D:$D)</f>
        <v>0.0137536778095601</v>
      </c>
      <c r="I65" s="8" t="n">
        <f aca="false">IF(B65=B66,0,IF(B65=B64,D65+J64,D65))</f>
        <v>4235</v>
      </c>
      <c r="J65" s="1" t="n">
        <f aca="false">IF(B65=B66,D65+J64,0)</f>
        <v>0</v>
      </c>
      <c r="K65" s="9" t="n">
        <f aca="false">I65/SUM($I:$I)</f>
        <v>0.0173302069394486</v>
      </c>
      <c r="L65" s="1" t="n">
        <f aca="false">IF(B65=B64,0,IF(B65=B66,1+M66,1))</f>
        <v>0</v>
      </c>
      <c r="M65" s="1" t="n">
        <f aca="false">IF(B65=B64,1+M66,0)</f>
        <v>1</v>
      </c>
      <c r="N65" s="1" t="n">
        <f aca="false">IF(A65=A64,0,IF(A65=A66,1+O66,1))</f>
        <v>0</v>
      </c>
      <c r="O65" s="1" t="n">
        <f aca="false">IF(A65=A64,1+O66,0)</f>
        <v>10</v>
      </c>
      <c r="P65" s="7" t="s">
        <v>46</v>
      </c>
      <c r="Q65" s="1" t="str">
        <f aca="false">IF(OR(B65="Prologue",B65="Epilogue"),B65,"Chapter "&amp;B65)</f>
        <v>Chapter 35</v>
      </c>
      <c r="R65" s="1" t="str">
        <f aca="false">Q65</f>
        <v>Chapter 35</v>
      </c>
      <c r="S65" s="1" t="str">
        <f aca="false">"|-"&amp;CHAR(13)&amp;IF(AND(P65&lt;&gt;"",N65&lt;&gt;0),"| colspan="&amp;CHAR(34)&amp;4&amp;CHAR(34)&amp;" align="&amp;CHAR(34)&amp;"center"&amp;CHAR(34)&amp;" | '''"&amp;P65&amp;"'''"&amp;CHAR(13)&amp;"|-"&amp;CHAR(13),"")&amp;IF(L65&gt;1,"| rowspan="&amp;CHAR(34)&amp;L65&amp;CHAR(34)&amp;"| [[The Well of Ascension/Summary#"&amp;Q65&amp;"|"&amp;R65&amp;"]] || ",IF(L65=1,"| [[The Well of Ascension/Summary#"&amp;Q65&amp;"|"&amp;R65&amp;"]] || ","| "))&amp;"[["&amp;IF(C65="Dalinar Kholin (flashback)","Dalinar Kholin",C65)&amp;"]] "&amp;IF(C65="Dalinar Kholin (flashback)","(flashback)","")&amp;" || "&amp;TEXT(D65,"#,###")&amp;" || "&amp;ROUND(100*H65,2)&amp;"%"</f>
        <v>|-| [[Vin]]  || 3,361 || 1.38%</v>
      </c>
    </row>
    <row r="66" customFormat="false" ht="15.75" hidden="false" customHeight="false" outlineLevel="0" collapsed="false">
      <c r="A66" s="6" t="n">
        <v>3</v>
      </c>
      <c r="B66" s="6" t="n">
        <v>36</v>
      </c>
      <c r="C66" s="7" t="s">
        <v>42</v>
      </c>
      <c r="D66" s="8" t="n">
        <v>983</v>
      </c>
      <c r="E66" s="1" t="n">
        <v>65</v>
      </c>
      <c r="F66" s="7" t="n">
        <v>1</v>
      </c>
      <c r="G66" s="9" t="n">
        <f aca="false">F66/SUM(F:F)</f>
        <v>0.00680272108843537</v>
      </c>
      <c r="H66" s="9" t="n">
        <f aca="false">D66/SUM($D:$D)</f>
        <v>0.00402257223647651</v>
      </c>
      <c r="I66" s="1" t="n">
        <f aca="false">IF(B66=B67,0,IF(B66=B65,D66+J65,D66))</f>
        <v>0</v>
      </c>
      <c r="J66" s="8" t="n">
        <f aca="false">IF(B66=B67,D66+J65,0)</f>
        <v>983</v>
      </c>
      <c r="K66" s="9" t="n">
        <f aca="false">I66/SUM($I:$I)</f>
        <v>0</v>
      </c>
      <c r="L66" s="1" t="n">
        <f aca="false">IF(B66=B65,0,IF(B66=B67,1+M67,1))</f>
        <v>3</v>
      </c>
      <c r="M66" s="1" t="n">
        <f aca="false">IF(B66=B65,1+M67,0)</f>
        <v>0</v>
      </c>
      <c r="N66" s="1" t="n">
        <f aca="false">IF(A66=A65,0,IF(A66=A67,1+O67,1))</f>
        <v>0</v>
      </c>
      <c r="O66" s="1" t="n">
        <f aca="false">IF(A66=A65,1+O67,0)</f>
        <v>9</v>
      </c>
      <c r="P66" s="7" t="s">
        <v>46</v>
      </c>
      <c r="Q66" s="1" t="str">
        <f aca="false">IF(OR(B66="Prologue",B66="Epilogue"),B66,"Chapter "&amp;B66)</f>
        <v>Chapter 36</v>
      </c>
      <c r="R66" s="1" t="str">
        <f aca="false">Q66</f>
        <v>Chapter 36</v>
      </c>
      <c r="S66" s="1" t="str">
        <f aca="false">"|-"&amp;CHAR(13)&amp;IF(AND(P66&lt;&gt;"",N66&lt;&gt;0),"| colspan="&amp;CHAR(34)&amp;4&amp;CHAR(34)&amp;" align="&amp;CHAR(34)&amp;"center"&amp;CHAR(34)&amp;" | '''"&amp;P66&amp;"'''"&amp;CHAR(13)&amp;"|-"&amp;CHAR(13),"")&amp;IF(L66&gt;1,"| rowspan="&amp;CHAR(34)&amp;L66&amp;CHAR(34)&amp;"| [[The Well of Ascension/Summary#"&amp;Q66&amp;"|"&amp;R66&amp;"]] || ",IF(L66=1,"| [[The Well of Ascension/Summary#"&amp;Q66&amp;"|"&amp;R66&amp;"]] || ","| "))&amp;"[["&amp;IF(C66="Dalinar Kholin (flashback)","Dalinar Kholin",C66)&amp;"]] "&amp;IF(C66="Dalinar Kholin (flashback)","(flashback)","")&amp;" || "&amp;TEXT(D66,"#,###")&amp;" || "&amp;ROUND(100*H66,2)&amp;"%"</f>
        <v>|-| rowspan="3"| [[The Well of Ascension/Summary#Chapter 36|Chapter 36]] || [[Sazed]]  || 983 || 0.4%</v>
      </c>
    </row>
    <row r="67" customFormat="false" ht="15.75" hidden="false" customHeight="false" outlineLevel="0" collapsed="false">
      <c r="A67" s="6" t="n">
        <v>3</v>
      </c>
      <c r="B67" s="6" t="n">
        <v>36</v>
      </c>
      <c r="C67" s="7" t="s">
        <v>48</v>
      </c>
      <c r="D67" s="8" t="n">
        <v>2345</v>
      </c>
      <c r="E67" s="1" t="n">
        <v>66</v>
      </c>
      <c r="F67" s="7" t="n">
        <v>1</v>
      </c>
      <c r="G67" s="9" t="n">
        <f aca="false">F67/SUM(F:F)</f>
        <v>0.00680272108843537</v>
      </c>
      <c r="H67" s="9" t="n">
        <f aca="false">D67/SUM($D:$D)</f>
        <v>0.0095960649995294</v>
      </c>
      <c r="I67" s="1" t="n">
        <f aca="false">IF(B67=B68,0,IF(B67=B66,D67+J66,D67))</f>
        <v>0</v>
      </c>
      <c r="J67" s="8" t="n">
        <f aca="false">IF(B67=B68,D67+J66,0)</f>
        <v>3328</v>
      </c>
      <c r="K67" s="9" t="n">
        <f aca="false">I67/SUM($I:$I)</f>
        <v>0</v>
      </c>
      <c r="L67" s="1" t="n">
        <f aca="false">IF(B67=B66,0,IF(B67=B68,1+M68,1))</f>
        <v>0</v>
      </c>
      <c r="M67" s="1" t="n">
        <f aca="false">IF(B67=B66,1+M68,0)</f>
        <v>2</v>
      </c>
      <c r="N67" s="1" t="n">
        <f aca="false">IF(A67=A66,0,IF(A67=A68,1+O68,1))</f>
        <v>0</v>
      </c>
      <c r="O67" s="1" t="n">
        <f aca="false">IF(A67=A66,1+O68,0)</f>
        <v>8</v>
      </c>
      <c r="P67" s="7" t="s">
        <v>46</v>
      </c>
      <c r="Q67" s="1" t="str">
        <f aca="false">IF(OR(B67="Prologue",B67="Epilogue"),B67,"Chapter "&amp;B67)</f>
        <v>Chapter 36</v>
      </c>
      <c r="R67" s="1" t="str">
        <f aca="false">Q67</f>
        <v>Chapter 36</v>
      </c>
      <c r="S67" s="1" t="str">
        <f aca="false">"|-"&amp;CHAR(13)&amp;IF(AND(P67&lt;&gt;"",N67&lt;&gt;0),"| colspan="&amp;CHAR(34)&amp;4&amp;CHAR(34)&amp;" align="&amp;CHAR(34)&amp;"center"&amp;CHAR(34)&amp;" | '''"&amp;P67&amp;"'''"&amp;CHAR(13)&amp;"|-"&amp;CHAR(13),"")&amp;IF(L67&gt;1,"| rowspan="&amp;CHAR(34)&amp;L67&amp;CHAR(34)&amp;"| [[The Well of Ascension/Summary#"&amp;Q67&amp;"|"&amp;R67&amp;"]] || ",IF(L67=1,"| [[The Well of Ascension/Summary#"&amp;Q67&amp;"|"&amp;R67&amp;"]] || ","| "))&amp;"[["&amp;IF(C67="Dalinar Kholin (flashback)","Dalinar Kholin",C67)&amp;"]] "&amp;IF(C67="Dalinar Kholin (flashback)","(flashback)","")&amp;" || "&amp;TEXT(D67,"#,###")&amp;" || "&amp;ROUND(100*H67,2)&amp;"%"</f>
        <v>|-| [[Breeze]]  || 2,345 || 0.96%</v>
      </c>
    </row>
    <row r="68" customFormat="false" ht="15.75" hidden="false" customHeight="false" outlineLevel="0" collapsed="false">
      <c r="A68" s="6" t="n">
        <v>3</v>
      </c>
      <c r="B68" s="6" t="n">
        <v>36</v>
      </c>
      <c r="C68" s="7" t="s">
        <v>19</v>
      </c>
      <c r="D68" s="8" t="n">
        <v>3190</v>
      </c>
      <c r="E68" s="1" t="n">
        <v>67</v>
      </c>
      <c r="F68" s="7" t="n">
        <v>1</v>
      </c>
      <c r="G68" s="9" t="n">
        <f aca="false">F68/SUM(F:F)</f>
        <v>0.00680272108843537</v>
      </c>
      <c r="H68" s="9" t="n">
        <f aca="false">D68/SUM($D:$D)</f>
        <v>0.013053922110234</v>
      </c>
      <c r="I68" s="8" t="n">
        <f aca="false">IF(B68=B69,0,IF(B68=B67,D68+J67,D68))</f>
        <v>6518</v>
      </c>
      <c r="J68" s="1" t="n">
        <f aca="false">IF(B68=B69,D68+J67,0)</f>
        <v>0</v>
      </c>
      <c r="K68" s="9" t="n">
        <f aca="false">I68/SUM($I:$I)</f>
        <v>0.0266725593462399</v>
      </c>
      <c r="L68" s="1" t="n">
        <f aca="false">IF(B68=B67,0,IF(B68=B69,1+M69,1))</f>
        <v>0</v>
      </c>
      <c r="M68" s="1" t="n">
        <f aca="false">IF(B68=B67,1+M69,0)</f>
        <v>1</v>
      </c>
      <c r="N68" s="1" t="n">
        <f aca="false">IF(A68=A67,0,IF(A68=A69,1+O69,1))</f>
        <v>0</v>
      </c>
      <c r="O68" s="1" t="n">
        <f aca="false">IF(A68=A67,1+O69,0)</f>
        <v>7</v>
      </c>
      <c r="P68" s="7" t="s">
        <v>46</v>
      </c>
      <c r="Q68" s="1" t="str">
        <f aca="false">IF(OR(B68="Prologue",B68="Epilogue"),B68,"Chapter "&amp;B68)</f>
        <v>Chapter 36</v>
      </c>
      <c r="R68" s="1" t="str">
        <f aca="false">Q68</f>
        <v>Chapter 36</v>
      </c>
      <c r="S68" s="1" t="str">
        <f aca="false">"|-"&amp;CHAR(13)&amp;IF(AND(P68&lt;&gt;"",N68&lt;&gt;0),"| colspan="&amp;CHAR(34)&amp;4&amp;CHAR(34)&amp;" align="&amp;CHAR(34)&amp;"center"&amp;CHAR(34)&amp;" | '''"&amp;P68&amp;"'''"&amp;CHAR(13)&amp;"|-"&amp;CHAR(13),"")&amp;IF(L68&gt;1,"| rowspan="&amp;CHAR(34)&amp;L68&amp;CHAR(34)&amp;"| [[The Well of Ascension/Summary#"&amp;Q68&amp;"|"&amp;R68&amp;"]] || ",IF(L68=1,"| [[The Well of Ascension/Summary#"&amp;Q68&amp;"|"&amp;R68&amp;"]] || ","| "))&amp;"[["&amp;IF(C68="Dalinar Kholin (flashback)","Dalinar Kholin",C68)&amp;"]] "&amp;IF(C68="Dalinar Kholin (flashback)","(flashback)","")&amp;" || "&amp;TEXT(D68,"#,###")&amp;" || "&amp;ROUND(100*H68,2)&amp;"%"</f>
        <v>|-| [[Vin]]  || 3,190 || 1.31%</v>
      </c>
    </row>
    <row r="69" customFormat="false" ht="15.75" hidden="false" customHeight="false" outlineLevel="0" collapsed="false">
      <c r="A69" s="6" t="n">
        <v>3</v>
      </c>
      <c r="B69" s="6" t="n">
        <v>37</v>
      </c>
      <c r="C69" s="7" t="s">
        <v>42</v>
      </c>
      <c r="D69" s="8" t="n">
        <v>1648</v>
      </c>
      <c r="E69" s="1" t="n">
        <v>68</v>
      </c>
      <c r="F69" s="7" t="n">
        <v>1</v>
      </c>
      <c r="G69" s="9" t="n">
        <f aca="false">F69/SUM(F:F)</f>
        <v>0.00680272108843537</v>
      </c>
      <c r="H69" s="9" t="n">
        <f aca="false">D69/SUM($D:$D)</f>
        <v>0.00674384440052216</v>
      </c>
      <c r="I69" s="1" t="n">
        <f aca="false">IF(B69=B70,0,IF(B69=B68,D69+J68,D69))</f>
        <v>0</v>
      </c>
      <c r="J69" s="8" t="n">
        <f aca="false">IF(B69=B70,D69+J68,0)</f>
        <v>1648</v>
      </c>
      <c r="K69" s="9" t="n">
        <f aca="false">I69/SUM($I:$I)</f>
        <v>0</v>
      </c>
      <c r="L69" s="1" t="n">
        <f aca="false">IF(B69=B68,0,IF(B69=B70,1+M70,1))</f>
        <v>2</v>
      </c>
      <c r="M69" s="1" t="n">
        <f aca="false">IF(B69=B68,1+M70,0)</f>
        <v>0</v>
      </c>
      <c r="N69" s="1" t="n">
        <f aca="false">IF(A69=A68,0,IF(A69=A70,1+O70,1))</f>
        <v>0</v>
      </c>
      <c r="O69" s="1" t="n">
        <f aca="false">IF(A69=A68,1+O70,0)</f>
        <v>6</v>
      </c>
      <c r="P69" s="7" t="s">
        <v>46</v>
      </c>
      <c r="Q69" s="1" t="str">
        <f aca="false">IF(OR(B69="Prologue",B69="Epilogue"),B69,"Chapter "&amp;B69)</f>
        <v>Chapter 37</v>
      </c>
      <c r="R69" s="1" t="str">
        <f aca="false">Q69</f>
        <v>Chapter 37</v>
      </c>
      <c r="S69" s="1" t="str">
        <f aca="false">"|-"&amp;CHAR(13)&amp;IF(AND(P69&lt;&gt;"",N69&lt;&gt;0),"| colspan="&amp;CHAR(34)&amp;4&amp;CHAR(34)&amp;" align="&amp;CHAR(34)&amp;"center"&amp;CHAR(34)&amp;" | '''"&amp;P69&amp;"'''"&amp;CHAR(13)&amp;"|-"&amp;CHAR(13),"")&amp;IF(L69&gt;1,"| rowspan="&amp;CHAR(34)&amp;L69&amp;CHAR(34)&amp;"| [[The Well of Ascension/Summary#"&amp;Q69&amp;"|"&amp;R69&amp;"]] || ",IF(L69=1,"| [[The Well of Ascension/Summary#"&amp;Q69&amp;"|"&amp;R69&amp;"]] || ","| "))&amp;"[["&amp;IF(C69="Dalinar Kholin (flashback)","Dalinar Kholin",C69)&amp;"]] "&amp;IF(C69="Dalinar Kholin (flashback)","(flashback)","")&amp;" || "&amp;TEXT(D69,"#,###")&amp;" || "&amp;ROUND(100*H69,2)&amp;"%"</f>
        <v>|-| rowspan="2"| [[The Well of Ascension/Summary#Chapter 37|Chapter 37]] || [[Sazed]]  || 1,648 || 0.67%</v>
      </c>
    </row>
    <row r="70" customFormat="false" ht="15.75" hidden="false" customHeight="false" outlineLevel="0" collapsed="false">
      <c r="A70" s="6" t="n">
        <v>3</v>
      </c>
      <c r="B70" s="6" t="n">
        <v>37</v>
      </c>
      <c r="C70" s="7" t="s">
        <v>24</v>
      </c>
      <c r="D70" s="8" t="n">
        <v>1427</v>
      </c>
      <c r="E70" s="1" t="n">
        <v>69</v>
      </c>
      <c r="F70" s="7" t="n">
        <v>1</v>
      </c>
      <c r="G70" s="9" t="n">
        <f aca="false">F70/SUM(F:F)</f>
        <v>0.00680272108843537</v>
      </c>
      <c r="H70" s="9" t="n">
        <f aca="false">D70/SUM($D:$D)</f>
        <v>0.00583948177156864</v>
      </c>
      <c r="I70" s="8" t="n">
        <f aca="false">IF(B70=B71,0,IF(B70=B69,D70+J69,D70))</f>
        <v>3075</v>
      </c>
      <c r="J70" s="1" t="n">
        <f aca="false">IF(B70=B71,D70+J69,0)</f>
        <v>0</v>
      </c>
      <c r="K70" s="9" t="n">
        <f aca="false">I70/SUM($I:$I)</f>
        <v>0.0125833261720908</v>
      </c>
      <c r="L70" s="1" t="n">
        <f aca="false">IF(B70=B69,0,IF(B70=B71,1+M71,1))</f>
        <v>0</v>
      </c>
      <c r="M70" s="1" t="n">
        <f aca="false">IF(B70=B69,1+M71,0)</f>
        <v>1</v>
      </c>
      <c r="N70" s="1" t="n">
        <f aca="false">IF(A70=A69,0,IF(A70=A71,1+O71,1))</f>
        <v>0</v>
      </c>
      <c r="O70" s="1" t="n">
        <f aca="false">IF(A70=A69,1+O71,0)</f>
        <v>5</v>
      </c>
      <c r="P70" s="7" t="s">
        <v>46</v>
      </c>
      <c r="Q70" s="1" t="str">
        <f aca="false">IF(OR(B70="Prologue",B70="Epilogue"),B70,"Chapter "&amp;B70)</f>
        <v>Chapter 37</v>
      </c>
      <c r="R70" s="1" t="str">
        <f aca="false">Q70</f>
        <v>Chapter 37</v>
      </c>
      <c r="S70" s="1" t="str">
        <f aca="false">"|-"&amp;CHAR(13)&amp;IF(AND(P70&lt;&gt;"",N70&lt;&gt;0),"| colspan="&amp;CHAR(34)&amp;4&amp;CHAR(34)&amp;" align="&amp;CHAR(34)&amp;"center"&amp;CHAR(34)&amp;" | '''"&amp;P70&amp;"'''"&amp;CHAR(13)&amp;"|-"&amp;CHAR(13),"")&amp;IF(L70&gt;1,"| rowspan="&amp;CHAR(34)&amp;L70&amp;CHAR(34)&amp;"| [[The Well of Ascension/Summary#"&amp;Q70&amp;"|"&amp;R70&amp;"]] || ",IF(L70=1,"| [[The Well of Ascension/Summary#"&amp;Q70&amp;"|"&amp;R70&amp;"]] || ","| "))&amp;"[["&amp;IF(C70="Dalinar Kholin (flashback)","Dalinar Kholin",C70)&amp;"]] "&amp;IF(C70="Dalinar Kholin (flashback)","(flashback)","")&amp;" || "&amp;TEXT(D70,"#,###")&amp;" || "&amp;ROUND(100*H70,2)&amp;"%"</f>
        <v>|-| [[Elend]]  || 1,427 || 0.58%</v>
      </c>
    </row>
    <row r="71" customFormat="false" ht="15.75" hidden="false" customHeight="false" outlineLevel="0" collapsed="false">
      <c r="A71" s="6" t="n">
        <v>3</v>
      </c>
      <c r="B71" s="6" t="n">
        <v>38</v>
      </c>
      <c r="C71" s="7" t="s">
        <v>19</v>
      </c>
      <c r="D71" s="8" t="n">
        <v>1659</v>
      </c>
      <c r="E71" s="1" t="n">
        <v>70</v>
      </c>
      <c r="F71" s="7" t="n">
        <v>1</v>
      </c>
      <c r="G71" s="9" t="n">
        <f aca="false">F71/SUM(F:F)</f>
        <v>0.00680272108843537</v>
      </c>
      <c r="H71" s="9" t="n">
        <f aca="false">D71/SUM($D:$D)</f>
        <v>0.00678885792504021</v>
      </c>
      <c r="I71" s="1" t="n">
        <f aca="false">IF(B71=B72,0,IF(B71=B70,D71+J70,D71))</f>
        <v>0</v>
      </c>
      <c r="J71" s="8" t="n">
        <f aca="false">IF(B71=B72,D71+J70,0)</f>
        <v>1659</v>
      </c>
      <c r="K71" s="9" t="n">
        <f aca="false">I71/SUM($I:$I)</f>
        <v>0</v>
      </c>
      <c r="L71" s="1" t="n">
        <f aca="false">IF(B71=B70,0,IF(B71=B72,1+M72,1))</f>
        <v>4</v>
      </c>
      <c r="M71" s="1" t="n">
        <f aca="false">IF(B71=B70,1+M72,0)</f>
        <v>0</v>
      </c>
      <c r="N71" s="1" t="n">
        <f aca="false">IF(A71=A70,0,IF(A71=A72,1+O72,1))</f>
        <v>0</v>
      </c>
      <c r="O71" s="1" t="n">
        <f aca="false">IF(A71=A70,1+O72,0)</f>
        <v>4</v>
      </c>
      <c r="P71" s="7" t="s">
        <v>46</v>
      </c>
      <c r="Q71" s="1" t="str">
        <f aca="false">IF(OR(B71="Prologue",B71="Epilogue"),B71,"Chapter "&amp;B71)</f>
        <v>Chapter 38</v>
      </c>
      <c r="R71" s="1" t="str">
        <f aca="false">Q71</f>
        <v>Chapter 38</v>
      </c>
      <c r="S71" s="1" t="str">
        <f aca="false">"|-"&amp;CHAR(13)&amp;IF(AND(P71&lt;&gt;"",N71&lt;&gt;0),"| colspan="&amp;CHAR(34)&amp;4&amp;CHAR(34)&amp;" align="&amp;CHAR(34)&amp;"center"&amp;CHAR(34)&amp;" | '''"&amp;P71&amp;"'''"&amp;CHAR(13)&amp;"|-"&amp;CHAR(13),"")&amp;IF(L71&gt;1,"| rowspan="&amp;CHAR(34)&amp;L71&amp;CHAR(34)&amp;"| [[The Well of Ascension/Summary#"&amp;Q71&amp;"|"&amp;R71&amp;"]] || ",IF(L71=1,"| [[The Well of Ascension/Summary#"&amp;Q71&amp;"|"&amp;R71&amp;"]] || ","| "))&amp;"[["&amp;IF(C71="Dalinar Kholin (flashback)","Dalinar Kholin",C71)&amp;"]] "&amp;IF(C71="Dalinar Kholin (flashback)","(flashback)","")&amp;" || "&amp;TEXT(D71,"#,###")&amp;" || "&amp;ROUND(100*H71,2)&amp;"%"</f>
        <v>|-| rowspan="4"| [[The Well of Ascension/Summary#Chapter 38|Chapter 38]] || [[Vin]]  || 1,659 || 0.68%</v>
      </c>
    </row>
    <row r="72" customFormat="false" ht="15.75" hidden="false" customHeight="false" outlineLevel="0" collapsed="false">
      <c r="A72" s="6" t="n">
        <v>3</v>
      </c>
      <c r="B72" s="6" t="n">
        <v>38</v>
      </c>
      <c r="C72" s="7" t="s">
        <v>24</v>
      </c>
      <c r="D72" s="8" t="n">
        <v>462</v>
      </c>
      <c r="E72" s="1" t="n">
        <v>71</v>
      </c>
      <c r="F72" s="7" t="n">
        <v>1</v>
      </c>
      <c r="G72" s="9" t="n">
        <f aca="false">F72/SUM(F:F)</f>
        <v>0.00680272108843537</v>
      </c>
      <c r="H72" s="9" t="n">
        <f aca="false">D72/SUM($D:$D)</f>
        <v>0.00189056802975803</v>
      </c>
      <c r="I72" s="1" t="n">
        <f aca="false">IF(B72=B73,0,IF(B72=B71,D72+J71,D72))</f>
        <v>0</v>
      </c>
      <c r="J72" s="8" t="n">
        <f aca="false">IF(B72=B73,D72+J71,0)</f>
        <v>2121</v>
      </c>
      <c r="K72" s="9" t="n">
        <f aca="false">I72/SUM($I:$I)</f>
        <v>0</v>
      </c>
      <c r="L72" s="1" t="n">
        <f aca="false">IF(B72=B71,0,IF(B72=B73,1+M73,1))</f>
        <v>0</v>
      </c>
      <c r="M72" s="1" t="n">
        <f aca="false">IF(B72=B71,1+M73,0)</f>
        <v>3</v>
      </c>
      <c r="N72" s="1" t="n">
        <f aca="false">IF(A72=A71,0,IF(A72=A73,1+O73,1))</f>
        <v>0</v>
      </c>
      <c r="O72" s="1" t="n">
        <f aca="false">IF(A72=A71,1+O73,0)</f>
        <v>3</v>
      </c>
      <c r="P72" s="7" t="s">
        <v>46</v>
      </c>
      <c r="Q72" s="1" t="str">
        <f aca="false">IF(OR(B72="Prologue",B72="Epilogue"),B72,"Chapter "&amp;B72)</f>
        <v>Chapter 38</v>
      </c>
      <c r="R72" s="1" t="str">
        <f aca="false">Q72</f>
        <v>Chapter 38</v>
      </c>
      <c r="S72" s="1" t="str">
        <f aca="false">"|-"&amp;CHAR(13)&amp;IF(AND(P72&lt;&gt;"",N72&lt;&gt;0),"| colspan="&amp;CHAR(34)&amp;4&amp;CHAR(34)&amp;" align="&amp;CHAR(34)&amp;"center"&amp;CHAR(34)&amp;" | '''"&amp;P72&amp;"'''"&amp;CHAR(13)&amp;"|-"&amp;CHAR(13),"")&amp;IF(L72&gt;1,"| rowspan="&amp;CHAR(34)&amp;L72&amp;CHAR(34)&amp;"| [[The Well of Ascension/Summary#"&amp;Q72&amp;"|"&amp;R72&amp;"]] || ",IF(L72=1,"| [[The Well of Ascension/Summary#"&amp;Q72&amp;"|"&amp;R72&amp;"]] || ","| "))&amp;"[["&amp;IF(C72="Dalinar Kholin (flashback)","Dalinar Kholin",C72)&amp;"]] "&amp;IF(C72="Dalinar Kholin (flashback)","(flashback)","")&amp;" || "&amp;TEXT(D72,"#,###")&amp;" || "&amp;ROUND(100*H72,2)&amp;"%"</f>
        <v>|-| [[Elend]]  || 462 || 0.19%</v>
      </c>
    </row>
    <row r="73" customFormat="false" ht="15.75" hidden="false" customHeight="false" outlineLevel="0" collapsed="false">
      <c r="A73" s="6" t="n">
        <v>3</v>
      </c>
      <c r="B73" s="6" t="n">
        <v>38</v>
      </c>
      <c r="C73" s="7" t="s">
        <v>19</v>
      </c>
      <c r="D73" s="8" t="n">
        <v>2242</v>
      </c>
      <c r="E73" s="1" t="n">
        <v>72</v>
      </c>
      <c r="F73" s="7" t="n">
        <v>1</v>
      </c>
      <c r="G73" s="9" t="n">
        <f aca="false">F73/SUM(F:F)</f>
        <v>0.00680272108843537</v>
      </c>
      <c r="H73" s="9" t="n">
        <f aca="false">D73/SUM($D:$D)</f>
        <v>0.00917457472449677</v>
      </c>
      <c r="I73" s="1" t="n">
        <f aca="false">IF(B73=B74,0,IF(B73=B72,D73+J72,D73))</f>
        <v>0</v>
      </c>
      <c r="J73" s="8" t="n">
        <f aca="false">IF(B73=B74,D73+J72,0)</f>
        <v>4363</v>
      </c>
      <c r="K73" s="9" t="n">
        <f aca="false">I73/SUM($I:$I)</f>
        <v>0</v>
      </c>
      <c r="L73" s="1" t="n">
        <f aca="false">IF(B73=B72,0,IF(B73=B74,1+M74,1))</f>
        <v>0</v>
      </c>
      <c r="M73" s="1" t="n">
        <f aca="false">IF(B73=B72,1+M74,0)</f>
        <v>2</v>
      </c>
      <c r="N73" s="1" t="n">
        <f aca="false">IF(A73=A72,0,IF(A73=A74,1+O74,1))</f>
        <v>0</v>
      </c>
      <c r="O73" s="1" t="n">
        <f aca="false">IF(A73=A72,1+O74,0)</f>
        <v>2</v>
      </c>
      <c r="P73" s="7" t="s">
        <v>46</v>
      </c>
      <c r="Q73" s="1" t="str">
        <f aca="false">IF(OR(B73="Prologue",B73="Epilogue"),B73,"Chapter "&amp;B73)</f>
        <v>Chapter 38</v>
      </c>
      <c r="R73" s="1" t="str">
        <f aca="false">Q73</f>
        <v>Chapter 38</v>
      </c>
      <c r="S73" s="1" t="str">
        <f aca="false">"|-"&amp;CHAR(13)&amp;IF(AND(P73&lt;&gt;"",N73&lt;&gt;0),"| colspan="&amp;CHAR(34)&amp;4&amp;CHAR(34)&amp;" align="&amp;CHAR(34)&amp;"center"&amp;CHAR(34)&amp;" | '''"&amp;P73&amp;"'''"&amp;CHAR(13)&amp;"|-"&amp;CHAR(13),"")&amp;IF(L73&gt;1,"| rowspan="&amp;CHAR(34)&amp;L73&amp;CHAR(34)&amp;"| [[The Well of Ascension/Summary#"&amp;Q73&amp;"|"&amp;R73&amp;"]] || ",IF(L73=1,"| [[The Well of Ascension/Summary#"&amp;Q73&amp;"|"&amp;R73&amp;"]] || ","| "))&amp;"[["&amp;IF(C73="Dalinar Kholin (flashback)","Dalinar Kholin",C73)&amp;"]] "&amp;IF(C73="Dalinar Kholin (flashback)","(flashback)","")&amp;" || "&amp;TEXT(D73,"#,###")&amp;" || "&amp;ROUND(100*H73,2)&amp;"%"</f>
        <v>|-| [[Vin]]  || 2,242 || 0.92%</v>
      </c>
    </row>
    <row r="74" customFormat="false" ht="15.75" hidden="false" customHeight="false" outlineLevel="0" collapsed="false">
      <c r="A74" s="6" t="n">
        <v>3</v>
      </c>
      <c r="B74" s="6" t="n">
        <v>38</v>
      </c>
      <c r="C74" s="7" t="s">
        <v>24</v>
      </c>
      <c r="D74" s="8" t="n">
        <v>1667</v>
      </c>
      <c r="E74" s="1" t="n">
        <v>73</v>
      </c>
      <c r="F74" s="7" t="n">
        <v>1</v>
      </c>
      <c r="G74" s="9" t="n">
        <f aca="false">F74/SUM(F:F)</f>
        <v>0.00680272108843537</v>
      </c>
      <c r="H74" s="9" t="n">
        <f aca="false">D74/SUM($D:$D)</f>
        <v>0.0068215950337806</v>
      </c>
      <c r="I74" s="8" t="n">
        <f aca="false">IF(B74=B75,0,IF(B74=B73,D74+J73,D74))</f>
        <v>6030</v>
      </c>
      <c r="J74" s="1" t="n">
        <f aca="false">IF(B74=B75,D74+J73,0)</f>
        <v>0</v>
      </c>
      <c r="K74" s="9" t="n">
        <f aca="false">I74/SUM($I:$I)</f>
        <v>0.0246755957130756</v>
      </c>
      <c r="L74" s="1" t="n">
        <f aca="false">IF(B74=B73,0,IF(B74=B75,1+M75,1))</f>
        <v>0</v>
      </c>
      <c r="M74" s="1" t="n">
        <f aca="false">IF(B74=B73,1+M75,0)</f>
        <v>1</v>
      </c>
      <c r="N74" s="1" t="n">
        <f aca="false">IF(A74=A73,0,IF(A74=A75,1+O75,1))</f>
        <v>0</v>
      </c>
      <c r="O74" s="1" t="n">
        <f aca="false">IF(A74=A73,1+O75,0)</f>
        <v>1</v>
      </c>
      <c r="P74" s="7" t="s">
        <v>46</v>
      </c>
      <c r="Q74" s="1" t="str">
        <f aca="false">IF(OR(B74="Prologue",B74="Epilogue"),B74,"Chapter "&amp;B74)</f>
        <v>Chapter 38</v>
      </c>
      <c r="R74" s="1" t="str">
        <f aca="false">Q74</f>
        <v>Chapter 38</v>
      </c>
      <c r="S74" s="1" t="str">
        <f aca="false">"|-"&amp;CHAR(13)&amp;IF(AND(P74&lt;&gt;"",N74&lt;&gt;0),"| colspan="&amp;CHAR(34)&amp;4&amp;CHAR(34)&amp;" align="&amp;CHAR(34)&amp;"center"&amp;CHAR(34)&amp;" | '''"&amp;P74&amp;"'''"&amp;CHAR(13)&amp;"|-"&amp;CHAR(13),"")&amp;IF(L74&gt;1,"| rowspan="&amp;CHAR(34)&amp;L74&amp;CHAR(34)&amp;"| [[The Well of Ascension/Summary#"&amp;Q74&amp;"|"&amp;R74&amp;"]] || ",IF(L74=1,"| [[The Well of Ascension/Summary#"&amp;Q74&amp;"|"&amp;R74&amp;"]] || ","| "))&amp;"[["&amp;IF(C74="Dalinar Kholin (flashback)","Dalinar Kholin",C74)&amp;"]] "&amp;IF(C74="Dalinar Kholin (flashback)","(flashback)","")&amp;" || "&amp;TEXT(D74,"#,###")&amp;" || "&amp;ROUND(100*H74,2)&amp;"%"</f>
        <v>|-| [[Elend]]  || 1,667 || 0.68%</v>
      </c>
    </row>
    <row r="75" customFormat="false" ht="15.75" hidden="false" customHeight="false" outlineLevel="0" collapsed="false">
      <c r="A75" s="6" t="n">
        <v>4</v>
      </c>
      <c r="B75" s="6" t="n">
        <v>39</v>
      </c>
      <c r="C75" s="7" t="s">
        <v>45</v>
      </c>
      <c r="D75" s="8" t="n">
        <v>2252</v>
      </c>
      <c r="E75" s="1" t="n">
        <v>74</v>
      </c>
      <c r="F75" s="7" t="n">
        <v>1</v>
      </c>
      <c r="G75" s="9" t="n">
        <f aca="false">F75/SUM(F:F)</f>
        <v>0.00680272108843537</v>
      </c>
      <c r="H75" s="9" t="n">
        <f aca="false">D75/SUM($D:$D)</f>
        <v>0.00921549611042227</v>
      </c>
      <c r="I75" s="8" t="n">
        <f aca="false">IF(B75=B76,0,IF(B75=B74,D75+J74,D75))</f>
        <v>2252</v>
      </c>
      <c r="J75" s="1" t="n">
        <f aca="false">IF(B75=B76,D75+J74,0)</f>
        <v>0</v>
      </c>
      <c r="K75" s="9" t="n">
        <f aca="false">I75/SUM($I:$I)</f>
        <v>0.00921549611042227</v>
      </c>
      <c r="L75" s="1" t="n">
        <f aca="false">IF(B75=B74,0,IF(B75=B76,1+M76,1))</f>
        <v>1</v>
      </c>
      <c r="M75" s="1" t="n">
        <f aca="false">IF(B75=B74,1+M76,0)</f>
        <v>0</v>
      </c>
      <c r="N75" s="1" t="n">
        <f aca="false">IF(A75=A74,0,IF(A75=A76,1+O76,1))</f>
        <v>19</v>
      </c>
      <c r="O75" s="1" t="n">
        <f aca="false">IF(A75=A74,1+O76,0)</f>
        <v>0</v>
      </c>
      <c r="P75" s="7" t="s">
        <v>49</v>
      </c>
      <c r="Q75" s="1" t="str">
        <f aca="false">IF(OR(B75="Prologue",B75="Epilogue"),B75,"Chapter "&amp;B75)</f>
        <v>Chapter 39</v>
      </c>
      <c r="R75" s="1" t="str">
        <f aca="false">Q75</f>
        <v>Chapter 39</v>
      </c>
      <c r="S75" s="1" t="str">
        <f aca="false">"|-"&amp;CHAR(13)&amp;IF(AND(P75&lt;&gt;"",N75&lt;&gt;0),"| colspan="&amp;CHAR(34)&amp;4&amp;CHAR(34)&amp;" align="&amp;CHAR(34)&amp;"center"&amp;CHAR(34)&amp;" | '''"&amp;P75&amp;"'''"&amp;CHAR(13)&amp;"|-"&amp;CHAR(13),"")&amp;IF(L75&gt;1,"| rowspan="&amp;CHAR(34)&amp;L75&amp;CHAR(34)&amp;"| [[The Well of Ascension/Summary#"&amp;Q75&amp;"|"&amp;R75&amp;"]] || ",IF(L75=1,"| [[The Well of Ascension/Summary#"&amp;Q75&amp;"|"&amp;R75&amp;"]] || ","| "))&amp;"[["&amp;IF(C75="Dalinar Kholin (flashback)","Dalinar Kholin",C75)&amp;"]] "&amp;IF(C75="Dalinar Kholin (flashback)","(flashback)","")&amp;" || "&amp;TEXT(D75,"#,###")&amp;" || "&amp;ROUND(100*H75,2)&amp;"%"</f>
        <v>|-| colspan="4" align="center" | '''Part 4: Knives'''|-| [[The Well of Ascension/Summary#Chapter 39|Chapter 39]] || [[Straff]]  || 2,252 || 0.92%</v>
      </c>
    </row>
    <row r="76" customFormat="false" ht="15.75" hidden="false" customHeight="false" outlineLevel="0" collapsed="false">
      <c r="A76" s="6" t="n">
        <v>4</v>
      </c>
      <c r="B76" s="6" t="n">
        <v>40</v>
      </c>
      <c r="C76" s="7" t="s">
        <v>19</v>
      </c>
      <c r="D76" s="8" t="n">
        <v>4669</v>
      </c>
      <c r="E76" s="1" t="n">
        <v>75</v>
      </c>
      <c r="F76" s="7" t="n">
        <v>1</v>
      </c>
      <c r="G76" s="9" t="n">
        <f aca="false">F76/SUM(F:F)</f>
        <v>0.00680272108843537</v>
      </c>
      <c r="H76" s="9" t="n">
        <f aca="false">D76/SUM($D:$D)</f>
        <v>0.0191061950886153</v>
      </c>
      <c r="I76" s="8" t="n">
        <f aca="false">IF(B76=B77,0,IF(B76=B75,D76+J75,D76))</f>
        <v>4669</v>
      </c>
      <c r="J76" s="1" t="n">
        <f aca="false">IF(B76=B77,D76+J75,0)</f>
        <v>0</v>
      </c>
      <c r="K76" s="9" t="n">
        <f aca="false">I76/SUM($I:$I)</f>
        <v>0.0191061950886153</v>
      </c>
      <c r="L76" s="1" t="n">
        <f aca="false">IF(B76=B75,0,IF(B76=B77,1+M77,1))</f>
        <v>1</v>
      </c>
      <c r="M76" s="1" t="n">
        <f aca="false">IF(B76=B75,1+M77,0)</f>
        <v>0</v>
      </c>
      <c r="N76" s="1" t="n">
        <f aca="false">IF(A76=A75,0,IF(A76=A77,1+O77,1))</f>
        <v>0</v>
      </c>
      <c r="O76" s="1" t="n">
        <f aca="false">IF(A76=A75,1+O77,0)</f>
        <v>18</v>
      </c>
      <c r="P76" s="7" t="s">
        <v>49</v>
      </c>
      <c r="Q76" s="1" t="str">
        <f aca="false">IF(OR(B76="Prologue",B76="Epilogue"),B76,"Chapter "&amp;B76)</f>
        <v>Chapter 40</v>
      </c>
      <c r="R76" s="1" t="str">
        <f aca="false">Q76</f>
        <v>Chapter 40</v>
      </c>
      <c r="S76" s="1" t="str">
        <f aca="false">"|-"&amp;CHAR(13)&amp;IF(AND(P76&lt;&gt;"",N76&lt;&gt;0),"| colspan="&amp;CHAR(34)&amp;4&amp;CHAR(34)&amp;" align="&amp;CHAR(34)&amp;"center"&amp;CHAR(34)&amp;" | '''"&amp;P76&amp;"'''"&amp;CHAR(13)&amp;"|-"&amp;CHAR(13),"")&amp;IF(L76&gt;1,"| rowspan="&amp;CHAR(34)&amp;L76&amp;CHAR(34)&amp;"| [[The Well of Ascension/Summary#"&amp;Q76&amp;"|"&amp;R76&amp;"]] || ",IF(L76=1,"| [[The Well of Ascension/Summary#"&amp;Q76&amp;"|"&amp;R76&amp;"]] || ","| "))&amp;"[["&amp;IF(C76="Dalinar Kholin (flashback)","Dalinar Kholin",C76)&amp;"]] "&amp;IF(C76="Dalinar Kholin (flashback)","(flashback)","")&amp;" || "&amp;TEXT(D76,"#,###")&amp;" || "&amp;ROUND(100*H76,2)&amp;"%"</f>
        <v>|-| [[The Well of Ascension/Summary#Chapter 40|Chapter 40]] || [[Vin]]  || 4,669 || 1.91%</v>
      </c>
    </row>
    <row r="77" customFormat="false" ht="15.75" hidden="false" customHeight="false" outlineLevel="0" collapsed="false">
      <c r="A77" s="6" t="n">
        <v>4</v>
      </c>
      <c r="B77" s="6" t="n">
        <v>41</v>
      </c>
      <c r="C77" s="7" t="s">
        <v>42</v>
      </c>
      <c r="D77" s="8" t="n">
        <v>1960</v>
      </c>
      <c r="E77" s="1" t="n">
        <v>76</v>
      </c>
      <c r="F77" s="7" t="n">
        <v>1</v>
      </c>
      <c r="G77" s="9" t="n">
        <f aca="false">F77/SUM(F:F)</f>
        <v>0.00680272108843537</v>
      </c>
      <c r="H77" s="9" t="n">
        <f aca="false">D77/SUM($D:$D)</f>
        <v>0.00802059164139771</v>
      </c>
      <c r="I77" s="1" t="n">
        <f aca="false">IF(B77=B78,0,IF(B77=B76,D77+J76,D77))</f>
        <v>0</v>
      </c>
      <c r="J77" s="8" t="n">
        <f aca="false">IF(B77=B78,D77+J76,0)</f>
        <v>1960</v>
      </c>
      <c r="K77" s="9" t="n">
        <f aca="false">I77/SUM($I:$I)</f>
        <v>0</v>
      </c>
      <c r="L77" s="1" t="n">
        <f aca="false">IF(B77=B76,0,IF(B77=B78,1+M78,1))</f>
        <v>2</v>
      </c>
      <c r="M77" s="1" t="n">
        <f aca="false">IF(B77=B76,1+M78,0)</f>
        <v>0</v>
      </c>
      <c r="N77" s="1" t="n">
        <f aca="false">IF(A77=A76,0,IF(A77=A78,1+O78,1))</f>
        <v>0</v>
      </c>
      <c r="O77" s="1" t="n">
        <f aca="false">IF(A77=A76,1+O78,0)</f>
        <v>17</v>
      </c>
      <c r="P77" s="7" t="s">
        <v>49</v>
      </c>
      <c r="Q77" s="1" t="str">
        <f aca="false">IF(OR(B77="Prologue",B77="Epilogue"),B77,"Chapter "&amp;B77)</f>
        <v>Chapter 41</v>
      </c>
      <c r="R77" s="1" t="str">
        <f aca="false">Q77</f>
        <v>Chapter 41</v>
      </c>
      <c r="S77" s="1" t="str">
        <f aca="false">"|-"&amp;CHAR(13)&amp;IF(AND(P77&lt;&gt;"",N77&lt;&gt;0),"| colspan="&amp;CHAR(34)&amp;4&amp;CHAR(34)&amp;" align="&amp;CHAR(34)&amp;"center"&amp;CHAR(34)&amp;" | '''"&amp;P77&amp;"'''"&amp;CHAR(13)&amp;"|-"&amp;CHAR(13),"")&amp;IF(L77&gt;1,"| rowspan="&amp;CHAR(34)&amp;L77&amp;CHAR(34)&amp;"| [[The Well of Ascension/Summary#"&amp;Q77&amp;"|"&amp;R77&amp;"]] || ",IF(L77=1,"| [[The Well of Ascension/Summary#"&amp;Q77&amp;"|"&amp;R77&amp;"]] || ","| "))&amp;"[["&amp;IF(C77="Dalinar Kholin (flashback)","Dalinar Kholin",C77)&amp;"]] "&amp;IF(C77="Dalinar Kholin (flashback)","(flashback)","")&amp;" || "&amp;TEXT(D77,"#,###")&amp;" || "&amp;ROUND(100*H77,2)&amp;"%"</f>
        <v>|-| rowspan="2"| [[The Well of Ascension/Summary#Chapter 41|Chapter 41]] || [[Sazed]]  || 1,960 || 0.8%</v>
      </c>
    </row>
    <row r="78" customFormat="false" ht="15.75" hidden="false" customHeight="false" outlineLevel="0" collapsed="false">
      <c r="A78" s="6" t="n">
        <v>4</v>
      </c>
      <c r="B78" s="6" t="n">
        <v>41</v>
      </c>
      <c r="C78" s="7" t="s">
        <v>24</v>
      </c>
      <c r="D78" s="8" t="n">
        <v>2366</v>
      </c>
      <c r="E78" s="1" t="n">
        <v>77</v>
      </c>
      <c r="F78" s="7" t="n">
        <v>1</v>
      </c>
      <c r="G78" s="9" t="n">
        <f aca="false">F78/SUM(F:F)</f>
        <v>0.00680272108843537</v>
      </c>
      <c r="H78" s="9" t="n">
        <f aca="false">D78/SUM($D:$D)</f>
        <v>0.00968199990997295</v>
      </c>
      <c r="I78" s="8" t="n">
        <f aca="false">IF(B78=B79,0,IF(B78=B77,D78+J77,D78))</f>
        <v>4326</v>
      </c>
      <c r="J78" s="1" t="n">
        <f aca="false">IF(B78=B79,D78+J77,0)</f>
        <v>0</v>
      </c>
      <c r="K78" s="9" t="n">
        <f aca="false">I78/SUM($I:$I)</f>
        <v>0.0177025915513707</v>
      </c>
      <c r="L78" s="1" t="n">
        <f aca="false">IF(B78=B77,0,IF(B78=B79,1+M79,1))</f>
        <v>0</v>
      </c>
      <c r="M78" s="1" t="n">
        <f aca="false">IF(B78=B77,1+M79,0)</f>
        <v>1</v>
      </c>
      <c r="N78" s="1" t="n">
        <f aca="false">IF(A78=A77,0,IF(A78=A79,1+O79,1))</f>
        <v>0</v>
      </c>
      <c r="O78" s="1" t="n">
        <f aca="false">IF(A78=A77,1+O79,0)</f>
        <v>16</v>
      </c>
      <c r="P78" s="7" t="s">
        <v>49</v>
      </c>
      <c r="Q78" s="1" t="str">
        <f aca="false">IF(OR(B78="Prologue",B78="Epilogue"),B78,"Chapter "&amp;B78)</f>
        <v>Chapter 41</v>
      </c>
      <c r="R78" s="1" t="str">
        <f aca="false">Q78</f>
        <v>Chapter 41</v>
      </c>
      <c r="S78" s="1" t="str">
        <f aca="false">"|-"&amp;CHAR(13)&amp;IF(AND(P78&lt;&gt;"",N78&lt;&gt;0),"| colspan="&amp;CHAR(34)&amp;4&amp;CHAR(34)&amp;" align="&amp;CHAR(34)&amp;"center"&amp;CHAR(34)&amp;" | '''"&amp;P78&amp;"'''"&amp;CHAR(13)&amp;"|-"&amp;CHAR(13),"")&amp;IF(L78&gt;1,"| rowspan="&amp;CHAR(34)&amp;L78&amp;CHAR(34)&amp;"| [[The Well of Ascension/Summary#"&amp;Q78&amp;"|"&amp;R78&amp;"]] || ",IF(L78=1,"| [[The Well of Ascension/Summary#"&amp;Q78&amp;"|"&amp;R78&amp;"]] || ","| "))&amp;"[["&amp;IF(C78="Dalinar Kholin (flashback)","Dalinar Kholin",C78)&amp;"]] "&amp;IF(C78="Dalinar Kholin (flashback)","(flashback)","")&amp;" || "&amp;TEXT(D78,"#,###")&amp;" || "&amp;ROUND(100*H78,2)&amp;"%"</f>
        <v>|-| [[Elend]]  || 2,366 || 0.97%</v>
      </c>
    </row>
    <row r="79" customFormat="false" ht="15.75" hidden="false" customHeight="false" outlineLevel="0" collapsed="false">
      <c r="A79" s="6" t="n">
        <v>4</v>
      </c>
      <c r="B79" s="6" t="n">
        <v>42</v>
      </c>
      <c r="C79" s="7" t="s">
        <v>24</v>
      </c>
      <c r="D79" s="8" t="n">
        <v>6846</v>
      </c>
      <c r="E79" s="1" t="n">
        <v>78</v>
      </c>
      <c r="F79" s="7" t="n">
        <v>1</v>
      </c>
      <c r="G79" s="9" t="n">
        <f aca="false">F79/SUM(F:F)</f>
        <v>0.00680272108843537</v>
      </c>
      <c r="H79" s="9" t="n">
        <f aca="false">D79/SUM($D:$D)</f>
        <v>0.0280147808045963</v>
      </c>
      <c r="I79" s="8" t="n">
        <f aca="false">IF(B79=B80,0,IF(B79=B78,D79+J78,D79))</f>
        <v>6846</v>
      </c>
      <c r="J79" s="1" t="n">
        <f aca="false">IF(B79=B80,D79+J78,0)</f>
        <v>0</v>
      </c>
      <c r="K79" s="9" t="n">
        <f aca="false">I79/SUM($I:$I)</f>
        <v>0.0280147808045963</v>
      </c>
      <c r="L79" s="1" t="n">
        <f aca="false">IF(B79=B78,0,IF(B79=B80,1+M80,1))</f>
        <v>1</v>
      </c>
      <c r="M79" s="1" t="n">
        <f aca="false">IF(B79=B78,1+M80,0)</f>
        <v>0</v>
      </c>
      <c r="N79" s="1" t="n">
        <f aca="false">IF(A79=A78,0,IF(A79=A80,1+O80,1))</f>
        <v>0</v>
      </c>
      <c r="O79" s="1" t="n">
        <f aca="false">IF(A79=A78,1+O80,0)</f>
        <v>15</v>
      </c>
      <c r="P79" s="7" t="s">
        <v>49</v>
      </c>
      <c r="Q79" s="1" t="str">
        <f aca="false">IF(OR(B79="Prologue",B79="Epilogue"),B79,"Chapter "&amp;B79)</f>
        <v>Chapter 42</v>
      </c>
      <c r="R79" s="1" t="str">
        <f aca="false">Q79</f>
        <v>Chapter 42</v>
      </c>
      <c r="S79" s="1" t="str">
        <f aca="false">"|-"&amp;CHAR(13)&amp;IF(AND(P79&lt;&gt;"",N79&lt;&gt;0),"| colspan="&amp;CHAR(34)&amp;4&amp;CHAR(34)&amp;" align="&amp;CHAR(34)&amp;"center"&amp;CHAR(34)&amp;" | '''"&amp;P79&amp;"'''"&amp;CHAR(13)&amp;"|-"&amp;CHAR(13),"")&amp;IF(L79&gt;1,"| rowspan="&amp;CHAR(34)&amp;L79&amp;CHAR(34)&amp;"| [[The Well of Ascension/Summary#"&amp;Q79&amp;"|"&amp;R79&amp;"]] || ",IF(L79=1,"| [[The Well of Ascension/Summary#"&amp;Q79&amp;"|"&amp;R79&amp;"]] || ","| "))&amp;"[["&amp;IF(C79="Dalinar Kholin (flashback)","Dalinar Kholin",C79)&amp;"]] "&amp;IF(C79="Dalinar Kholin (flashback)","(flashback)","")&amp;" || "&amp;TEXT(D79,"#,###")&amp;" || "&amp;ROUND(100*H79,2)&amp;"%"</f>
        <v>|-| [[The Well of Ascension/Summary#Chapter 42|Chapter 42]] || [[Elend]]  || 6,846 || 2.8%</v>
      </c>
    </row>
    <row r="80" customFormat="false" ht="15.75" hidden="false" customHeight="false" outlineLevel="0" collapsed="false">
      <c r="A80" s="6" t="n">
        <v>4</v>
      </c>
      <c r="B80" s="6" t="n">
        <v>43</v>
      </c>
      <c r="C80" s="7" t="s">
        <v>19</v>
      </c>
      <c r="D80" s="8" t="n">
        <v>1161</v>
      </c>
      <c r="E80" s="1" t="n">
        <v>79</v>
      </c>
      <c r="F80" s="7" t="n">
        <v>1</v>
      </c>
      <c r="G80" s="9" t="n">
        <f aca="false">F80/SUM(F:F)</f>
        <v>0.00680272108843537</v>
      </c>
      <c r="H80" s="9" t="n">
        <f aca="false">D80/SUM($D:$D)</f>
        <v>0.00475097290595038</v>
      </c>
      <c r="I80" s="1" t="n">
        <f aca="false">IF(B80=B81,0,IF(B80=B79,D80+J79,D80))</f>
        <v>0</v>
      </c>
      <c r="J80" s="8" t="n">
        <f aca="false">IF(B80=B81,D80+J79,0)</f>
        <v>1161</v>
      </c>
      <c r="K80" s="9" t="n">
        <f aca="false">I80/SUM($I:$I)</f>
        <v>0</v>
      </c>
      <c r="L80" s="1" t="n">
        <f aca="false">IF(B80=B79,0,IF(B80=B81,1+M81,1))</f>
        <v>3</v>
      </c>
      <c r="M80" s="1" t="n">
        <f aca="false">IF(B80=B79,1+M81,0)</f>
        <v>0</v>
      </c>
      <c r="N80" s="1" t="n">
        <f aca="false">IF(A80=A79,0,IF(A80=A81,1+O81,1))</f>
        <v>0</v>
      </c>
      <c r="O80" s="1" t="n">
        <f aca="false">IF(A80=A79,1+O81,0)</f>
        <v>14</v>
      </c>
      <c r="P80" s="7" t="s">
        <v>49</v>
      </c>
      <c r="Q80" s="1" t="str">
        <f aca="false">IF(OR(B80="Prologue",B80="Epilogue"),B80,"Chapter "&amp;B80)</f>
        <v>Chapter 43</v>
      </c>
      <c r="R80" s="1" t="str">
        <f aca="false">Q80</f>
        <v>Chapter 43</v>
      </c>
      <c r="S80" s="1" t="str">
        <f aca="false">"|-"&amp;CHAR(13)&amp;IF(AND(P80&lt;&gt;"",N80&lt;&gt;0),"| colspan="&amp;CHAR(34)&amp;4&amp;CHAR(34)&amp;" align="&amp;CHAR(34)&amp;"center"&amp;CHAR(34)&amp;" | '''"&amp;P80&amp;"'''"&amp;CHAR(13)&amp;"|-"&amp;CHAR(13),"")&amp;IF(L80&gt;1,"| rowspan="&amp;CHAR(34)&amp;L80&amp;CHAR(34)&amp;"| [[The Well of Ascension/Summary#"&amp;Q80&amp;"|"&amp;R80&amp;"]] || ",IF(L80=1,"| [[The Well of Ascension/Summary#"&amp;Q80&amp;"|"&amp;R80&amp;"]] || ","| "))&amp;"[["&amp;IF(C80="Dalinar Kholin (flashback)","Dalinar Kholin",C80)&amp;"]] "&amp;IF(C80="Dalinar Kholin (flashback)","(flashback)","")&amp;" || "&amp;TEXT(D80,"#,###")&amp;" || "&amp;ROUND(100*H80,2)&amp;"%"</f>
        <v>|-| rowspan="3"| [[The Well of Ascension/Summary#Chapter 43|Chapter 43]] || [[Vin]]  || 1,161 || 0.48%</v>
      </c>
    </row>
    <row r="81" customFormat="false" ht="15.75" hidden="false" customHeight="false" outlineLevel="0" collapsed="false">
      <c r="A81" s="6" t="n">
        <v>4</v>
      </c>
      <c r="B81" s="6" t="n">
        <v>43</v>
      </c>
      <c r="C81" s="7" t="s">
        <v>50</v>
      </c>
      <c r="D81" s="8" t="n">
        <v>377</v>
      </c>
      <c r="E81" s="1" t="n">
        <v>80</v>
      </c>
      <c r="F81" s="7" t="n">
        <v>1</v>
      </c>
      <c r="G81" s="9" t="n">
        <f aca="false">F81/SUM(F:F)</f>
        <v>0.00680272108843537</v>
      </c>
      <c r="H81" s="9" t="n">
        <f aca="false">D81/SUM($D:$D)</f>
        <v>0.00154273624939129</v>
      </c>
      <c r="I81" s="1" t="n">
        <f aca="false">IF(B81=B82,0,IF(B81=B80,D81+J80,D81))</f>
        <v>0</v>
      </c>
      <c r="J81" s="8" t="n">
        <f aca="false">IF(B81=B82,D81+J80,0)</f>
        <v>1538</v>
      </c>
      <c r="K81" s="9" t="n">
        <f aca="false">I81/SUM($I:$I)</f>
        <v>0</v>
      </c>
      <c r="L81" s="1" t="n">
        <f aca="false">IF(B81=B80,0,IF(B81=B82,1+M82,1))</f>
        <v>0</v>
      </c>
      <c r="M81" s="1" t="n">
        <f aca="false">IF(B81=B80,1+M82,0)</f>
        <v>2</v>
      </c>
      <c r="N81" s="1" t="n">
        <f aca="false">IF(A81=A80,0,IF(A81=A82,1+O82,1))</f>
        <v>0</v>
      </c>
      <c r="O81" s="1" t="n">
        <f aca="false">IF(A81=A80,1+O82,0)</f>
        <v>13</v>
      </c>
      <c r="P81" s="7" t="s">
        <v>49</v>
      </c>
      <c r="Q81" s="1" t="str">
        <f aca="false">IF(OR(B81="Prologue",B81="Epilogue"),B81,"Chapter "&amp;B81)</f>
        <v>Chapter 43</v>
      </c>
      <c r="R81" s="1" t="str">
        <f aca="false">Q81</f>
        <v>Chapter 43</v>
      </c>
      <c r="S81" s="1" t="str">
        <f aca="false">"|-"&amp;CHAR(13)&amp;IF(AND(P81&lt;&gt;"",N81&lt;&gt;0),"| colspan="&amp;CHAR(34)&amp;4&amp;CHAR(34)&amp;" align="&amp;CHAR(34)&amp;"center"&amp;CHAR(34)&amp;" | '''"&amp;P81&amp;"'''"&amp;CHAR(13)&amp;"|-"&amp;CHAR(13),"")&amp;IF(L81&gt;1,"| rowspan="&amp;CHAR(34)&amp;L81&amp;CHAR(34)&amp;"| [[The Well of Ascension/Summary#"&amp;Q81&amp;"|"&amp;R81&amp;"]] || ",IF(L81=1,"| [[The Well of Ascension/Summary#"&amp;Q81&amp;"|"&amp;R81&amp;"]] || ","| "))&amp;"[["&amp;IF(C81="Dalinar Kholin (flashback)","Dalinar Kholin",C81)&amp;"]] "&amp;IF(C81="Dalinar Kholin (flashback)","(flashback)","")&amp;" || "&amp;TEXT(D81,"#,###")&amp;" || "&amp;ROUND(100*H81,2)&amp;"%"</f>
        <v>|-| [[Wellen]]  || 377 || 0.15%</v>
      </c>
    </row>
    <row r="82" customFormat="false" ht="15.75" hidden="false" customHeight="false" outlineLevel="0" collapsed="false">
      <c r="A82" s="6" t="n">
        <v>4</v>
      </c>
      <c r="B82" s="6" t="n">
        <v>43</v>
      </c>
      <c r="C82" s="7" t="s">
        <v>19</v>
      </c>
      <c r="D82" s="8" t="n">
        <v>2798</v>
      </c>
      <c r="E82" s="1" t="n">
        <v>81</v>
      </c>
      <c r="F82" s="7" t="n">
        <v>1</v>
      </c>
      <c r="G82" s="9" t="n">
        <f aca="false">F82/SUM(F:F)</f>
        <v>0.00680272108843537</v>
      </c>
      <c r="H82" s="9" t="n">
        <f aca="false">D82/SUM($D:$D)</f>
        <v>0.0114498037819545</v>
      </c>
      <c r="I82" s="8" t="n">
        <f aca="false">IF(B82=B83,0,IF(B82=B81,D82+J81,D82))</f>
        <v>4336</v>
      </c>
      <c r="J82" s="1" t="n">
        <f aca="false">IF(B82=B83,D82+J81,0)</f>
        <v>0</v>
      </c>
      <c r="K82" s="9" t="n">
        <f aca="false">I82/SUM($I:$I)</f>
        <v>0.0177435129372962</v>
      </c>
      <c r="L82" s="1" t="n">
        <f aca="false">IF(B82=B81,0,IF(B82=B83,1+M83,1))</f>
        <v>0</v>
      </c>
      <c r="M82" s="1" t="n">
        <f aca="false">IF(B82=B81,1+M83,0)</f>
        <v>1</v>
      </c>
      <c r="N82" s="1" t="n">
        <f aca="false">IF(A82=A81,0,IF(A82=A83,1+O83,1))</f>
        <v>0</v>
      </c>
      <c r="O82" s="1" t="n">
        <f aca="false">IF(A82=A81,1+O83,0)</f>
        <v>12</v>
      </c>
      <c r="P82" s="7" t="s">
        <v>49</v>
      </c>
      <c r="Q82" s="1" t="str">
        <f aca="false">IF(OR(B82="Prologue",B82="Epilogue"),B82,"Chapter "&amp;B82)</f>
        <v>Chapter 43</v>
      </c>
      <c r="R82" s="1" t="str">
        <f aca="false">Q82</f>
        <v>Chapter 43</v>
      </c>
      <c r="S82" s="1" t="str">
        <f aca="false">"|-"&amp;CHAR(13)&amp;IF(AND(P82&lt;&gt;"",N82&lt;&gt;0),"| colspan="&amp;CHAR(34)&amp;4&amp;CHAR(34)&amp;" align="&amp;CHAR(34)&amp;"center"&amp;CHAR(34)&amp;" | '''"&amp;P82&amp;"'''"&amp;CHAR(13)&amp;"|-"&amp;CHAR(13),"")&amp;IF(L82&gt;1,"| rowspan="&amp;CHAR(34)&amp;L82&amp;CHAR(34)&amp;"| [[The Well of Ascension/Summary#"&amp;Q82&amp;"|"&amp;R82&amp;"]] || ",IF(L82=1,"| [[The Well of Ascension/Summary#"&amp;Q82&amp;"|"&amp;R82&amp;"]] || ","| "))&amp;"[["&amp;IF(C82="Dalinar Kholin (flashback)","Dalinar Kholin",C82)&amp;"]] "&amp;IF(C82="Dalinar Kholin (flashback)","(flashback)","")&amp;" || "&amp;TEXT(D82,"#,###")&amp;" || "&amp;ROUND(100*H82,2)&amp;"%"</f>
        <v>|-| [[Vin]]  || 2,798 || 1.14%</v>
      </c>
    </row>
    <row r="83" customFormat="false" ht="15.75" hidden="false" customHeight="false" outlineLevel="0" collapsed="false">
      <c r="A83" s="6" t="n">
        <v>4</v>
      </c>
      <c r="B83" s="6" t="n">
        <v>44</v>
      </c>
      <c r="C83" s="7" t="s">
        <v>48</v>
      </c>
      <c r="D83" s="8" t="n">
        <v>340</v>
      </c>
      <c r="E83" s="1" t="n">
        <v>82</v>
      </c>
      <c r="F83" s="7" t="n">
        <v>1</v>
      </c>
      <c r="G83" s="9" t="n">
        <f aca="false">F83/SUM(F:F)</f>
        <v>0.00680272108843537</v>
      </c>
      <c r="H83" s="9" t="n">
        <f aca="false">D83/SUM($D:$D)</f>
        <v>0.00139132712146695</v>
      </c>
      <c r="I83" s="1" t="n">
        <f aca="false">IF(B83=B84,0,IF(B83=B82,D83+J82,D83))</f>
        <v>0</v>
      </c>
      <c r="J83" s="8" t="n">
        <f aca="false">IF(B83=B84,D83+J82,0)</f>
        <v>340</v>
      </c>
      <c r="K83" s="9" t="n">
        <f aca="false">I83/SUM($I:$I)</f>
        <v>0</v>
      </c>
      <c r="L83" s="1" t="n">
        <f aca="false">IF(B83=B82,0,IF(B83=B84,1+M84,1))</f>
        <v>2</v>
      </c>
      <c r="M83" s="1" t="n">
        <f aca="false">IF(B83=B82,1+M84,0)</f>
        <v>0</v>
      </c>
      <c r="N83" s="1" t="n">
        <f aca="false">IF(A83=A82,0,IF(A83=A84,1+O84,1))</f>
        <v>0</v>
      </c>
      <c r="O83" s="1" t="n">
        <f aca="false">IF(A83=A82,1+O84,0)</f>
        <v>11</v>
      </c>
      <c r="P83" s="7" t="s">
        <v>49</v>
      </c>
      <c r="Q83" s="1" t="str">
        <f aca="false">IF(OR(B83="Prologue",B83="Epilogue"),B83,"Chapter "&amp;B83)</f>
        <v>Chapter 44</v>
      </c>
      <c r="R83" s="1" t="str">
        <f aca="false">Q83</f>
        <v>Chapter 44</v>
      </c>
      <c r="S83" s="1" t="str">
        <f aca="false">"|-"&amp;CHAR(13)&amp;IF(AND(P83&lt;&gt;"",N83&lt;&gt;0),"| colspan="&amp;CHAR(34)&amp;4&amp;CHAR(34)&amp;" align="&amp;CHAR(34)&amp;"center"&amp;CHAR(34)&amp;" | '''"&amp;P83&amp;"'''"&amp;CHAR(13)&amp;"|-"&amp;CHAR(13),"")&amp;IF(L83&gt;1,"| rowspan="&amp;CHAR(34)&amp;L83&amp;CHAR(34)&amp;"| [[The Well of Ascension/Summary#"&amp;Q83&amp;"|"&amp;R83&amp;"]] || ",IF(L83=1,"| [[The Well of Ascension/Summary#"&amp;Q83&amp;"|"&amp;R83&amp;"]] || ","| "))&amp;"[["&amp;IF(C83="Dalinar Kholin (flashback)","Dalinar Kholin",C83)&amp;"]] "&amp;IF(C83="Dalinar Kholin (flashback)","(flashback)","")&amp;" || "&amp;TEXT(D83,"#,###")&amp;" || "&amp;ROUND(100*H83,2)&amp;"%"</f>
        <v>|-| rowspan="2"| [[The Well of Ascension/Summary#Chapter 44|Chapter 44]] || [[Breeze]]  || 340 || 0.14%</v>
      </c>
    </row>
    <row r="84" customFormat="false" ht="15.75" hidden="false" customHeight="false" outlineLevel="0" collapsed="false">
      <c r="A84" s="6" t="n">
        <v>4</v>
      </c>
      <c r="B84" s="6" t="n">
        <v>44</v>
      </c>
      <c r="C84" s="7" t="s">
        <v>24</v>
      </c>
      <c r="D84" s="8" t="n">
        <v>3082</v>
      </c>
      <c r="E84" s="1" t="n">
        <v>83</v>
      </c>
      <c r="F84" s="7" t="n">
        <v>1</v>
      </c>
      <c r="G84" s="9" t="n">
        <f aca="false">F84/SUM(F:F)</f>
        <v>0.00680272108843537</v>
      </c>
      <c r="H84" s="9" t="n">
        <f aca="false">D84/SUM($D:$D)</f>
        <v>0.0126119711422386</v>
      </c>
      <c r="I84" s="8" t="n">
        <f aca="false">IF(B84=B85,0,IF(B84=B83,D84+J83,D84))</f>
        <v>3422</v>
      </c>
      <c r="J84" s="1" t="n">
        <f aca="false">IF(B84=B85,D84+J83,0)</f>
        <v>0</v>
      </c>
      <c r="K84" s="9" t="n">
        <f aca="false">I84/SUM($I:$I)</f>
        <v>0.0140032982637056</v>
      </c>
      <c r="L84" s="1" t="n">
        <f aca="false">IF(B84=B83,0,IF(B84=B85,1+M85,1))</f>
        <v>0</v>
      </c>
      <c r="M84" s="1" t="n">
        <f aca="false">IF(B84=B83,1+M85,0)</f>
        <v>1</v>
      </c>
      <c r="N84" s="1" t="n">
        <f aca="false">IF(A84=A83,0,IF(A84=A85,1+O85,1))</f>
        <v>0</v>
      </c>
      <c r="O84" s="1" t="n">
        <f aca="false">IF(A84=A83,1+O85,0)</f>
        <v>10</v>
      </c>
      <c r="P84" s="7" t="s">
        <v>49</v>
      </c>
      <c r="Q84" s="1" t="str">
        <f aca="false">IF(OR(B84="Prologue",B84="Epilogue"),B84,"Chapter "&amp;B84)</f>
        <v>Chapter 44</v>
      </c>
      <c r="R84" s="1" t="str">
        <f aca="false">Q84</f>
        <v>Chapter 44</v>
      </c>
      <c r="S84" s="1" t="str">
        <f aca="false">"|-"&amp;CHAR(13)&amp;IF(AND(P84&lt;&gt;"",N84&lt;&gt;0),"| colspan="&amp;CHAR(34)&amp;4&amp;CHAR(34)&amp;" align="&amp;CHAR(34)&amp;"center"&amp;CHAR(34)&amp;" | '''"&amp;P84&amp;"'''"&amp;CHAR(13)&amp;"|-"&amp;CHAR(13),"")&amp;IF(L84&gt;1,"| rowspan="&amp;CHAR(34)&amp;L84&amp;CHAR(34)&amp;"| [[The Well of Ascension/Summary#"&amp;Q84&amp;"|"&amp;R84&amp;"]] || ",IF(L84=1,"| [[The Well of Ascension/Summary#"&amp;Q84&amp;"|"&amp;R84&amp;"]] || ","| "))&amp;"[["&amp;IF(C84="Dalinar Kholin (flashback)","Dalinar Kholin",C84)&amp;"]] "&amp;IF(C84="Dalinar Kholin (flashback)","(flashback)","")&amp;" || "&amp;TEXT(D84,"#,###")&amp;" || "&amp;ROUND(100*H84,2)&amp;"%"</f>
        <v>|-| [[Elend]]  || 3,082 || 1.26%</v>
      </c>
    </row>
    <row r="85" customFormat="false" ht="15.75" hidden="false" customHeight="false" outlineLevel="0" collapsed="false">
      <c r="A85" s="6" t="n">
        <v>4</v>
      </c>
      <c r="B85" s="6" t="n">
        <v>45</v>
      </c>
      <c r="C85" s="7" t="s">
        <v>42</v>
      </c>
      <c r="D85" s="8" t="n">
        <v>4306</v>
      </c>
      <c r="E85" s="1" t="n">
        <v>84</v>
      </c>
      <c r="F85" s="7" t="n">
        <v>1</v>
      </c>
      <c r="G85" s="9" t="n">
        <f aca="false">F85/SUM(F:F)</f>
        <v>0.00680272108843537</v>
      </c>
      <c r="H85" s="9" t="n">
        <f aca="false">D85/SUM($D:$D)</f>
        <v>0.0176207487795197</v>
      </c>
      <c r="I85" s="8" t="n">
        <f aca="false">IF(B85=B86,0,IF(B85=B84,D85+J84,D85))</f>
        <v>4306</v>
      </c>
      <c r="J85" s="1" t="n">
        <f aca="false">IF(B85=B86,D85+J84,0)</f>
        <v>0</v>
      </c>
      <c r="K85" s="9" t="n">
        <f aca="false">I85/SUM($I:$I)</f>
        <v>0.0176207487795197</v>
      </c>
      <c r="L85" s="1" t="n">
        <f aca="false">IF(B85=B84,0,IF(B85=B86,1+M86,1))</f>
        <v>1</v>
      </c>
      <c r="M85" s="1" t="n">
        <f aca="false">IF(B85=B84,1+M86,0)</f>
        <v>0</v>
      </c>
      <c r="N85" s="1" t="n">
        <f aca="false">IF(A85=A84,0,IF(A85=A86,1+O86,1))</f>
        <v>0</v>
      </c>
      <c r="O85" s="1" t="n">
        <f aca="false">IF(A85=A84,1+O86,0)</f>
        <v>9</v>
      </c>
      <c r="P85" s="7" t="s">
        <v>49</v>
      </c>
      <c r="Q85" s="1" t="str">
        <f aca="false">IF(OR(B85="Prologue",B85="Epilogue"),B85,"Chapter "&amp;B85)</f>
        <v>Chapter 45</v>
      </c>
      <c r="R85" s="1" t="str">
        <f aca="false">Q85</f>
        <v>Chapter 45</v>
      </c>
      <c r="S85" s="1" t="str">
        <f aca="false">"|-"&amp;CHAR(13)&amp;IF(AND(P85&lt;&gt;"",N85&lt;&gt;0),"| colspan="&amp;CHAR(34)&amp;4&amp;CHAR(34)&amp;" align="&amp;CHAR(34)&amp;"center"&amp;CHAR(34)&amp;" | '''"&amp;P85&amp;"'''"&amp;CHAR(13)&amp;"|-"&amp;CHAR(13),"")&amp;IF(L85&gt;1,"| rowspan="&amp;CHAR(34)&amp;L85&amp;CHAR(34)&amp;"| [[The Well of Ascension/Summary#"&amp;Q85&amp;"|"&amp;R85&amp;"]] || ",IF(L85=1,"| [[The Well of Ascension/Summary#"&amp;Q85&amp;"|"&amp;R85&amp;"]] || ","| "))&amp;"[["&amp;IF(C85="Dalinar Kholin (flashback)","Dalinar Kholin",C85)&amp;"]] "&amp;IF(C85="Dalinar Kholin (flashback)","(flashback)","")&amp;" || "&amp;TEXT(D85,"#,###")&amp;" || "&amp;ROUND(100*H85,2)&amp;"%"</f>
        <v>|-| [[The Well of Ascension/Summary#Chapter 45|Chapter 45]] || [[Sazed]]  || 4,306 || 1.76%</v>
      </c>
    </row>
    <row r="86" customFormat="false" ht="15.75" hidden="false" customHeight="false" outlineLevel="0" collapsed="false">
      <c r="A86" s="6" t="n">
        <v>4</v>
      </c>
      <c r="B86" s="6" t="n">
        <v>46</v>
      </c>
      <c r="C86" s="7" t="s">
        <v>48</v>
      </c>
      <c r="D86" s="8" t="n">
        <v>4002</v>
      </c>
      <c r="E86" s="1" t="n">
        <v>85</v>
      </c>
      <c r="F86" s="7" t="n">
        <v>1</v>
      </c>
      <c r="G86" s="9" t="n">
        <f aca="false">F86/SUM(F:F)</f>
        <v>0.00680272108843537</v>
      </c>
      <c r="H86" s="9" t="n">
        <f aca="false">D86/SUM($D:$D)</f>
        <v>0.0163767386473845</v>
      </c>
      <c r="I86" s="1" t="n">
        <f aca="false">IF(B86=B87,0,IF(B86=B85,D86+J85,D86))</f>
        <v>0</v>
      </c>
      <c r="J86" s="8" t="n">
        <f aca="false">IF(B86=B87,D86+J85,0)</f>
        <v>4002</v>
      </c>
      <c r="K86" s="9" t="n">
        <f aca="false">I86/SUM($I:$I)</f>
        <v>0</v>
      </c>
      <c r="L86" s="1" t="n">
        <f aca="false">IF(B86=B85,0,IF(B86=B87,1+M87,1))</f>
        <v>3</v>
      </c>
      <c r="M86" s="1" t="n">
        <f aca="false">IF(B86=B85,1+M87,0)</f>
        <v>0</v>
      </c>
      <c r="N86" s="1" t="n">
        <f aca="false">IF(A86=A85,0,IF(A86=A87,1+O87,1))</f>
        <v>0</v>
      </c>
      <c r="O86" s="1" t="n">
        <f aca="false">IF(A86=A85,1+O87,0)</f>
        <v>8</v>
      </c>
      <c r="P86" s="7" t="s">
        <v>49</v>
      </c>
      <c r="Q86" s="1" t="str">
        <f aca="false">IF(OR(B86="Prologue",B86="Epilogue"),B86,"Chapter "&amp;B86)</f>
        <v>Chapter 46</v>
      </c>
      <c r="R86" s="1" t="str">
        <f aca="false">Q86</f>
        <v>Chapter 46</v>
      </c>
      <c r="S86" s="1" t="str">
        <f aca="false">"|-"&amp;CHAR(13)&amp;IF(AND(P86&lt;&gt;"",N86&lt;&gt;0),"| colspan="&amp;CHAR(34)&amp;4&amp;CHAR(34)&amp;" align="&amp;CHAR(34)&amp;"center"&amp;CHAR(34)&amp;" | '''"&amp;P86&amp;"'''"&amp;CHAR(13)&amp;"|-"&amp;CHAR(13),"")&amp;IF(L86&gt;1,"| rowspan="&amp;CHAR(34)&amp;L86&amp;CHAR(34)&amp;"| [[The Well of Ascension/Summary#"&amp;Q86&amp;"|"&amp;R86&amp;"]] || ",IF(L86=1,"| [[The Well of Ascension/Summary#"&amp;Q86&amp;"|"&amp;R86&amp;"]] || ","| "))&amp;"[["&amp;IF(C86="Dalinar Kholin (flashback)","Dalinar Kholin",C86)&amp;"]] "&amp;IF(C86="Dalinar Kholin (flashback)","(flashback)","")&amp;" || "&amp;TEXT(D86,"#,###")&amp;" || "&amp;ROUND(100*H86,2)&amp;"%"</f>
        <v>|-| rowspan="3"| [[The Well of Ascension/Summary#Chapter 46|Chapter 46]] || [[Breeze]]  || 4,002 || 1.64%</v>
      </c>
    </row>
    <row r="87" customFormat="false" ht="15.75" hidden="false" customHeight="false" outlineLevel="0" collapsed="false">
      <c r="A87" s="6" t="n">
        <v>4</v>
      </c>
      <c r="B87" s="6" t="n">
        <v>46</v>
      </c>
      <c r="C87" s="7" t="s">
        <v>19</v>
      </c>
      <c r="D87" s="8" t="n">
        <v>1045</v>
      </c>
      <c r="E87" s="1" t="n">
        <v>86</v>
      </c>
      <c r="F87" s="7" t="n">
        <v>1</v>
      </c>
      <c r="G87" s="9" t="n">
        <f aca="false">F87/SUM(F:F)</f>
        <v>0.00680272108843537</v>
      </c>
      <c r="H87" s="9" t="n">
        <f aca="false">D87/SUM($D:$D)</f>
        <v>0.0042762848292146</v>
      </c>
      <c r="I87" s="1" t="n">
        <f aca="false">IF(B87=B88,0,IF(B87=B86,D87+J86,D87))</f>
        <v>0</v>
      </c>
      <c r="J87" s="8" t="n">
        <f aca="false">IF(B87=B88,D87+J86,0)</f>
        <v>5047</v>
      </c>
      <c r="K87" s="9" t="n">
        <f aca="false">I87/SUM($I:$I)</f>
        <v>0</v>
      </c>
      <c r="L87" s="1" t="n">
        <f aca="false">IF(B87=B86,0,IF(B87=B88,1+M88,1))</f>
        <v>0</v>
      </c>
      <c r="M87" s="1" t="n">
        <f aca="false">IF(B87=B86,1+M88,0)</f>
        <v>2</v>
      </c>
      <c r="N87" s="1" t="n">
        <f aca="false">IF(A87=A86,0,IF(A87=A88,1+O88,1))</f>
        <v>0</v>
      </c>
      <c r="O87" s="1" t="n">
        <f aca="false">IF(A87=A86,1+O88,0)</f>
        <v>7</v>
      </c>
      <c r="P87" s="7" t="s">
        <v>49</v>
      </c>
      <c r="Q87" s="1" t="str">
        <f aca="false">IF(OR(B87="Prologue",B87="Epilogue"),B87,"Chapter "&amp;B87)</f>
        <v>Chapter 46</v>
      </c>
      <c r="R87" s="1" t="str">
        <f aca="false">Q87</f>
        <v>Chapter 46</v>
      </c>
      <c r="S87" s="1" t="str">
        <f aca="false">"|-"&amp;CHAR(13)&amp;IF(AND(P87&lt;&gt;"",N87&lt;&gt;0),"| colspan="&amp;CHAR(34)&amp;4&amp;CHAR(34)&amp;" align="&amp;CHAR(34)&amp;"center"&amp;CHAR(34)&amp;" | '''"&amp;P87&amp;"'''"&amp;CHAR(13)&amp;"|-"&amp;CHAR(13),"")&amp;IF(L87&gt;1,"| rowspan="&amp;CHAR(34)&amp;L87&amp;CHAR(34)&amp;"| [[The Well of Ascension/Summary#"&amp;Q87&amp;"|"&amp;R87&amp;"]] || ",IF(L87=1,"| [[The Well of Ascension/Summary#"&amp;Q87&amp;"|"&amp;R87&amp;"]] || ","| "))&amp;"[["&amp;IF(C87="Dalinar Kholin (flashback)","Dalinar Kholin",C87)&amp;"]] "&amp;IF(C87="Dalinar Kholin (flashback)","(flashback)","")&amp;" || "&amp;TEXT(D87,"#,###")&amp;" || "&amp;ROUND(100*H87,2)&amp;"%"</f>
        <v>|-| [[Vin]]  || 1,045 || 0.43%</v>
      </c>
    </row>
    <row r="88" customFormat="false" ht="15.75" hidden="false" customHeight="false" outlineLevel="0" collapsed="false">
      <c r="A88" s="6" t="n">
        <v>4</v>
      </c>
      <c r="B88" s="6" t="n">
        <v>46</v>
      </c>
      <c r="C88" s="7" t="s">
        <v>44</v>
      </c>
      <c r="D88" s="8" t="n">
        <v>1113</v>
      </c>
      <c r="E88" s="1" t="n">
        <v>87</v>
      </c>
      <c r="F88" s="7" t="n">
        <v>1</v>
      </c>
      <c r="G88" s="9" t="n">
        <f aca="false">F88/SUM(F:F)</f>
        <v>0.00680272108843537</v>
      </c>
      <c r="H88" s="9" t="n">
        <f aca="false">D88/SUM($D:$D)</f>
        <v>0.00455455025350799</v>
      </c>
      <c r="I88" s="8" t="n">
        <f aca="false">IF(B88=B89,0,IF(B88=B87,D88+J87,D88))</f>
        <v>6160</v>
      </c>
      <c r="J88" s="1" t="n">
        <f aca="false">IF(B88=B89,D88+J87,0)</f>
        <v>0</v>
      </c>
      <c r="K88" s="9" t="n">
        <f aca="false">I88/SUM($I:$I)</f>
        <v>0.0252075737301071</v>
      </c>
      <c r="L88" s="1" t="n">
        <f aca="false">IF(B88=B87,0,IF(B88=B89,1+M89,1))</f>
        <v>0</v>
      </c>
      <c r="M88" s="1" t="n">
        <f aca="false">IF(B88=B87,1+M89,0)</f>
        <v>1</v>
      </c>
      <c r="N88" s="1" t="n">
        <f aca="false">IF(A88=A87,0,IF(A88=A89,1+O89,1))</f>
        <v>0</v>
      </c>
      <c r="O88" s="1" t="n">
        <f aca="false">IF(A88=A87,1+O89,0)</f>
        <v>6</v>
      </c>
      <c r="P88" s="7" t="s">
        <v>49</v>
      </c>
      <c r="Q88" s="1" t="str">
        <f aca="false">IF(OR(B88="Prologue",B88="Epilogue"),B88,"Chapter "&amp;B88)</f>
        <v>Chapter 46</v>
      </c>
      <c r="R88" s="1" t="str">
        <f aca="false">Q88</f>
        <v>Chapter 46</v>
      </c>
      <c r="S88" s="1" t="str">
        <f aca="false">"|-"&amp;CHAR(13)&amp;IF(AND(P88&lt;&gt;"",N88&lt;&gt;0),"| colspan="&amp;CHAR(34)&amp;4&amp;CHAR(34)&amp;" align="&amp;CHAR(34)&amp;"center"&amp;CHAR(34)&amp;" | '''"&amp;P88&amp;"'''"&amp;CHAR(13)&amp;"|-"&amp;CHAR(13),"")&amp;IF(L88&gt;1,"| rowspan="&amp;CHAR(34)&amp;L88&amp;CHAR(34)&amp;"| [[The Well of Ascension/Summary#"&amp;Q88&amp;"|"&amp;R88&amp;"]] || ",IF(L88=1,"| [[The Well of Ascension/Summary#"&amp;Q88&amp;"|"&amp;R88&amp;"]] || ","| "))&amp;"[["&amp;IF(C88="Dalinar Kholin (flashback)","Dalinar Kholin",C88)&amp;"]] "&amp;IF(C88="Dalinar Kholin (flashback)","(flashback)","")&amp;" || "&amp;TEXT(D88,"#,###")&amp;" || "&amp;ROUND(100*H88,2)&amp;"%"</f>
        <v>|-| [[Zane]]  || 1,113 || 0.46%</v>
      </c>
    </row>
    <row r="89" customFormat="false" ht="15.75" hidden="false" customHeight="false" outlineLevel="0" collapsed="false">
      <c r="A89" s="6" t="n">
        <v>4</v>
      </c>
      <c r="B89" s="6" t="n">
        <v>47</v>
      </c>
      <c r="C89" s="7" t="s">
        <v>19</v>
      </c>
      <c r="D89" s="8" t="n">
        <v>4719</v>
      </c>
      <c r="E89" s="1" t="n">
        <v>88</v>
      </c>
      <c r="F89" s="7" t="n">
        <v>1</v>
      </c>
      <c r="G89" s="9" t="n">
        <f aca="false">F89/SUM(F:F)</f>
        <v>0.00680272108843537</v>
      </c>
      <c r="H89" s="9" t="n">
        <f aca="false">D89/SUM($D:$D)</f>
        <v>0.0193108020182428</v>
      </c>
      <c r="I89" s="1" t="n">
        <f aca="false">IF(B89=B90,0,IF(B89=B88,D89+J88,D89))</f>
        <v>0</v>
      </c>
      <c r="J89" s="8" t="n">
        <f aca="false">IF(B89=B90,D89+J88,0)</f>
        <v>4719</v>
      </c>
      <c r="K89" s="9" t="n">
        <f aca="false">I89/SUM($I:$I)</f>
        <v>0</v>
      </c>
      <c r="L89" s="1" t="n">
        <f aca="false">IF(B89=B88,0,IF(B89=B90,1+M90,1))</f>
        <v>3</v>
      </c>
      <c r="M89" s="1" t="n">
        <f aca="false">IF(B89=B88,1+M90,0)</f>
        <v>0</v>
      </c>
      <c r="N89" s="1" t="n">
        <f aca="false">IF(A89=A88,0,IF(A89=A90,1+O90,1))</f>
        <v>0</v>
      </c>
      <c r="O89" s="1" t="n">
        <f aca="false">IF(A89=A88,1+O90,0)</f>
        <v>5</v>
      </c>
      <c r="P89" s="7" t="s">
        <v>49</v>
      </c>
      <c r="Q89" s="1" t="str">
        <f aca="false">IF(OR(B89="Prologue",B89="Epilogue"),B89,"Chapter "&amp;B89)</f>
        <v>Chapter 47</v>
      </c>
      <c r="R89" s="1" t="str">
        <f aca="false">Q89</f>
        <v>Chapter 47</v>
      </c>
      <c r="S89" s="1" t="str">
        <f aca="false">"|-"&amp;CHAR(13)&amp;IF(AND(P89&lt;&gt;"",N89&lt;&gt;0),"| colspan="&amp;CHAR(34)&amp;4&amp;CHAR(34)&amp;" align="&amp;CHAR(34)&amp;"center"&amp;CHAR(34)&amp;" | '''"&amp;P89&amp;"'''"&amp;CHAR(13)&amp;"|-"&amp;CHAR(13),"")&amp;IF(L89&gt;1,"| rowspan="&amp;CHAR(34)&amp;L89&amp;CHAR(34)&amp;"| [[The Well of Ascension/Summary#"&amp;Q89&amp;"|"&amp;R89&amp;"]] || ",IF(L89=1,"| [[The Well of Ascension/Summary#"&amp;Q89&amp;"|"&amp;R89&amp;"]] || ","| "))&amp;"[["&amp;IF(C89="Dalinar Kholin (flashback)","Dalinar Kholin",C89)&amp;"]] "&amp;IF(C89="Dalinar Kholin (flashback)","(flashback)","")&amp;" || "&amp;TEXT(D89,"#,###")&amp;" || "&amp;ROUND(100*H89,2)&amp;"%"</f>
        <v>|-| rowspan="3"| [[The Well of Ascension/Summary#Chapter 47|Chapter 47]] || [[Vin]]  || 4,719 || 1.93%</v>
      </c>
    </row>
    <row r="90" customFormat="false" ht="15.75" hidden="false" customHeight="false" outlineLevel="0" collapsed="false">
      <c r="A90" s="6" t="n">
        <v>4</v>
      </c>
      <c r="B90" s="6" t="n">
        <v>47</v>
      </c>
      <c r="C90" s="7" t="s">
        <v>44</v>
      </c>
      <c r="D90" s="8" t="n">
        <v>129</v>
      </c>
      <c r="E90" s="1" t="n">
        <v>89</v>
      </c>
      <c r="F90" s="7" t="n">
        <v>1</v>
      </c>
      <c r="G90" s="9" t="n">
        <f aca="false">F90/SUM(F:F)</f>
        <v>0.00680272108843537</v>
      </c>
      <c r="H90" s="9" t="n">
        <f aca="false">D90/SUM($D:$D)</f>
        <v>0.000527885878438931</v>
      </c>
      <c r="I90" s="1" t="n">
        <f aca="false">IF(B90=B91,0,IF(B90=B89,D90+J89,D90))</f>
        <v>0</v>
      </c>
      <c r="J90" s="8" t="n">
        <f aca="false">IF(B90=B91,D90+J89,0)</f>
        <v>4848</v>
      </c>
      <c r="K90" s="9" t="n">
        <f aca="false">I90/SUM($I:$I)</f>
        <v>0</v>
      </c>
      <c r="L90" s="1" t="n">
        <f aca="false">IF(B90=B89,0,IF(B90=B91,1+M91,1))</f>
        <v>0</v>
      </c>
      <c r="M90" s="1" t="n">
        <f aca="false">IF(B90=B89,1+M91,0)</f>
        <v>2</v>
      </c>
      <c r="N90" s="1" t="n">
        <f aca="false">IF(A90=A89,0,IF(A90=A91,1+O91,1))</f>
        <v>0</v>
      </c>
      <c r="O90" s="1" t="n">
        <f aca="false">IF(A90=A89,1+O91,0)</f>
        <v>4</v>
      </c>
      <c r="P90" s="7" t="s">
        <v>49</v>
      </c>
      <c r="Q90" s="1" t="str">
        <f aca="false">IF(OR(B90="Prologue",B90="Epilogue"),B90,"Chapter "&amp;B90)</f>
        <v>Chapter 47</v>
      </c>
      <c r="R90" s="1" t="str">
        <f aca="false">Q90</f>
        <v>Chapter 47</v>
      </c>
      <c r="S90" s="1" t="str">
        <f aca="false">"|-"&amp;CHAR(13)&amp;IF(AND(P90&lt;&gt;"",N90&lt;&gt;0),"| colspan="&amp;CHAR(34)&amp;4&amp;CHAR(34)&amp;" align="&amp;CHAR(34)&amp;"center"&amp;CHAR(34)&amp;" | '''"&amp;P90&amp;"'''"&amp;CHAR(13)&amp;"|-"&amp;CHAR(13),"")&amp;IF(L90&gt;1,"| rowspan="&amp;CHAR(34)&amp;L90&amp;CHAR(34)&amp;"| [[The Well of Ascension/Summary#"&amp;Q90&amp;"|"&amp;R90&amp;"]] || ",IF(L90=1,"| [[The Well of Ascension/Summary#"&amp;Q90&amp;"|"&amp;R90&amp;"]] || ","| "))&amp;"[["&amp;IF(C90="Dalinar Kholin (flashback)","Dalinar Kholin",C90)&amp;"]] "&amp;IF(C90="Dalinar Kholin (flashback)","(flashback)","")&amp;" || "&amp;TEXT(D90,"#,###")&amp;" || "&amp;ROUND(100*H90,2)&amp;"%"</f>
        <v>|-| [[Zane]]  || 129 || 0.05%</v>
      </c>
    </row>
    <row r="91" customFormat="false" ht="15.75" hidden="false" customHeight="false" outlineLevel="0" collapsed="false">
      <c r="A91" s="6" t="n">
        <v>4</v>
      </c>
      <c r="B91" s="6" t="n">
        <v>47</v>
      </c>
      <c r="C91" s="7" t="s">
        <v>19</v>
      </c>
      <c r="D91" s="8" t="n">
        <v>766</v>
      </c>
      <c r="E91" s="1" t="n">
        <v>90</v>
      </c>
      <c r="F91" s="7" t="n">
        <v>1</v>
      </c>
      <c r="G91" s="9" t="n">
        <f aca="false">F91/SUM(F:F)</f>
        <v>0.00680272108843537</v>
      </c>
      <c r="H91" s="9" t="n">
        <f aca="false">D91/SUM($D:$D)</f>
        <v>0.00313457816189319</v>
      </c>
      <c r="I91" s="8" t="n">
        <f aca="false">IF(B91=B92,0,IF(B91=B90,D91+J90,D91))</f>
        <v>5614</v>
      </c>
      <c r="J91" s="1" t="n">
        <f aca="false">IF(B91=B92,D91+J90,0)</f>
        <v>0</v>
      </c>
      <c r="K91" s="9" t="n">
        <f aca="false">I91/SUM($I:$I)</f>
        <v>0.0229732660585749</v>
      </c>
      <c r="L91" s="1" t="n">
        <f aca="false">IF(B91=B90,0,IF(B91=B92,1+M92,1))</f>
        <v>0</v>
      </c>
      <c r="M91" s="1" t="n">
        <f aca="false">IF(B91=B90,1+M92,0)</f>
        <v>1</v>
      </c>
      <c r="N91" s="1" t="n">
        <f aca="false">IF(A91=A90,0,IF(A91=A92,1+O92,1))</f>
        <v>0</v>
      </c>
      <c r="O91" s="1" t="n">
        <f aca="false">IF(A91=A90,1+O92,0)</f>
        <v>3</v>
      </c>
      <c r="P91" s="7" t="s">
        <v>49</v>
      </c>
      <c r="Q91" s="1" t="str">
        <f aca="false">IF(OR(B91="Prologue",B91="Epilogue"),B91,"Chapter "&amp;B91)</f>
        <v>Chapter 47</v>
      </c>
      <c r="R91" s="1" t="str">
        <f aca="false">Q91</f>
        <v>Chapter 47</v>
      </c>
      <c r="S91" s="1" t="str">
        <f aca="false">"|-"&amp;CHAR(13)&amp;IF(AND(P91&lt;&gt;"",N91&lt;&gt;0),"| colspan="&amp;CHAR(34)&amp;4&amp;CHAR(34)&amp;" align="&amp;CHAR(34)&amp;"center"&amp;CHAR(34)&amp;" | '''"&amp;P91&amp;"'''"&amp;CHAR(13)&amp;"|-"&amp;CHAR(13),"")&amp;IF(L91&gt;1,"| rowspan="&amp;CHAR(34)&amp;L91&amp;CHAR(34)&amp;"| [[The Well of Ascension/Summary#"&amp;Q91&amp;"|"&amp;R91&amp;"]] || ",IF(L91=1,"| [[The Well of Ascension/Summary#"&amp;Q91&amp;"|"&amp;R91&amp;"]] || ","| "))&amp;"[["&amp;IF(C91="Dalinar Kholin (flashback)","Dalinar Kholin",C91)&amp;"]] "&amp;IF(C91="Dalinar Kholin (flashback)","(flashback)","")&amp;" || "&amp;TEXT(D91,"#,###")&amp;" || "&amp;ROUND(100*H91,2)&amp;"%"</f>
        <v>|-| [[Vin]]  || 766 || 0.31%</v>
      </c>
    </row>
    <row r="92" customFormat="false" ht="15.75" hidden="false" customHeight="false" outlineLevel="0" collapsed="false">
      <c r="A92" s="6" t="n">
        <v>4</v>
      </c>
      <c r="B92" s="6" t="n">
        <v>48</v>
      </c>
      <c r="C92" s="7" t="s">
        <v>24</v>
      </c>
      <c r="D92" s="8" t="n">
        <v>2968</v>
      </c>
      <c r="E92" s="1" t="n">
        <v>91</v>
      </c>
      <c r="F92" s="7" t="n">
        <v>1</v>
      </c>
      <c r="G92" s="9" t="n">
        <f aca="false">F92/SUM(F:F)</f>
        <v>0.00680272108843537</v>
      </c>
      <c r="H92" s="9" t="n">
        <f aca="false">D92/SUM($D:$D)</f>
        <v>0.012145467342688</v>
      </c>
      <c r="I92" s="1" t="n">
        <f aca="false">IF(B92=B93,0,IF(B92=B91,D92+J91,D92))</f>
        <v>0</v>
      </c>
      <c r="J92" s="8" t="n">
        <f aca="false">IF(B92=B93,D92+J91,0)</f>
        <v>2968</v>
      </c>
      <c r="K92" s="9" t="n">
        <f aca="false">I92/SUM($I:$I)</f>
        <v>0</v>
      </c>
      <c r="L92" s="1" t="n">
        <f aca="false">IF(B92=B91,0,IF(B92=B93,1+M93,1))</f>
        <v>2</v>
      </c>
      <c r="M92" s="1" t="n">
        <f aca="false">IF(B92=B91,1+M93,0)</f>
        <v>0</v>
      </c>
      <c r="N92" s="1" t="n">
        <f aca="false">IF(A92=A91,0,IF(A92=A93,1+O93,1))</f>
        <v>0</v>
      </c>
      <c r="O92" s="1" t="n">
        <f aca="false">IF(A92=A91,1+O93,0)</f>
        <v>2</v>
      </c>
      <c r="P92" s="7" t="s">
        <v>49</v>
      </c>
      <c r="Q92" s="1" t="str">
        <f aca="false">IF(OR(B92="Prologue",B92="Epilogue"),B92,"Chapter "&amp;B92)</f>
        <v>Chapter 48</v>
      </c>
      <c r="R92" s="1" t="str">
        <f aca="false">Q92</f>
        <v>Chapter 48</v>
      </c>
      <c r="S92" s="1" t="str">
        <f aca="false">"|-"&amp;CHAR(13)&amp;IF(AND(P92&lt;&gt;"",N92&lt;&gt;0),"| colspan="&amp;CHAR(34)&amp;4&amp;CHAR(34)&amp;" align="&amp;CHAR(34)&amp;"center"&amp;CHAR(34)&amp;" | '''"&amp;P92&amp;"'''"&amp;CHAR(13)&amp;"|-"&amp;CHAR(13),"")&amp;IF(L92&gt;1,"| rowspan="&amp;CHAR(34)&amp;L92&amp;CHAR(34)&amp;"| [[The Well of Ascension/Summary#"&amp;Q92&amp;"|"&amp;R92&amp;"]] || ",IF(L92=1,"| [[The Well of Ascension/Summary#"&amp;Q92&amp;"|"&amp;R92&amp;"]] || ","| "))&amp;"[["&amp;IF(C92="Dalinar Kholin (flashback)","Dalinar Kholin",C92)&amp;"]] "&amp;IF(C92="Dalinar Kholin (flashback)","(flashback)","")&amp;" || "&amp;TEXT(D92,"#,###")&amp;" || "&amp;ROUND(100*H92,2)&amp;"%"</f>
        <v>|-| rowspan="2"| [[The Well of Ascension/Summary#Chapter 48|Chapter 48]] || [[Elend]]  || 2,968 || 1.21%</v>
      </c>
    </row>
    <row r="93" customFormat="false" ht="15.75" hidden="false" customHeight="false" outlineLevel="0" collapsed="false">
      <c r="A93" s="6" t="n">
        <v>4</v>
      </c>
      <c r="B93" s="6" t="n">
        <v>48</v>
      </c>
      <c r="C93" s="7" t="s">
        <v>42</v>
      </c>
      <c r="D93" s="8" t="n">
        <v>185</v>
      </c>
      <c r="E93" s="1" t="n">
        <v>92</v>
      </c>
      <c r="F93" s="7" t="n">
        <v>1</v>
      </c>
      <c r="G93" s="9" t="n">
        <f aca="false">F93/SUM(F:F)</f>
        <v>0.00680272108843537</v>
      </c>
      <c r="H93" s="9" t="n">
        <f aca="false">D93/SUM($D:$D)</f>
        <v>0.000757045639621723</v>
      </c>
      <c r="I93" s="8" t="n">
        <f aca="false">IF(B93=B94,0,IF(B93=B92,D93+J92,D93))</f>
        <v>3153</v>
      </c>
      <c r="J93" s="1" t="n">
        <f aca="false">IF(B93=B94,D93+J92,0)</f>
        <v>0</v>
      </c>
      <c r="K93" s="9" t="n">
        <f aca="false">I93/SUM($I:$I)</f>
        <v>0.0129025129823097</v>
      </c>
      <c r="L93" s="1" t="n">
        <f aca="false">IF(B93=B92,0,IF(B93=B94,1+M94,1))</f>
        <v>0</v>
      </c>
      <c r="M93" s="1" t="n">
        <f aca="false">IF(B93=B92,1+M94,0)</f>
        <v>1</v>
      </c>
      <c r="N93" s="1" t="n">
        <f aca="false">IF(A93=A92,0,IF(A93=A94,1+O94,1))</f>
        <v>0</v>
      </c>
      <c r="O93" s="1" t="n">
        <f aca="false">IF(A93=A92,1+O94,0)</f>
        <v>1</v>
      </c>
      <c r="P93" s="7" t="s">
        <v>49</v>
      </c>
      <c r="Q93" s="1" t="str">
        <f aca="false">IF(OR(B93="Prologue",B93="Epilogue"),B93,"Chapter "&amp;B93)</f>
        <v>Chapter 48</v>
      </c>
      <c r="R93" s="1" t="str">
        <f aca="false">Q93</f>
        <v>Chapter 48</v>
      </c>
      <c r="S93" s="1" t="str">
        <f aca="false">"|-"&amp;CHAR(13)&amp;IF(AND(P93&lt;&gt;"",N93&lt;&gt;0),"| colspan="&amp;CHAR(34)&amp;4&amp;CHAR(34)&amp;" align="&amp;CHAR(34)&amp;"center"&amp;CHAR(34)&amp;" | '''"&amp;P93&amp;"'''"&amp;CHAR(13)&amp;"|-"&amp;CHAR(13),"")&amp;IF(L93&gt;1,"| rowspan="&amp;CHAR(34)&amp;L93&amp;CHAR(34)&amp;"| [[The Well of Ascension/Summary#"&amp;Q93&amp;"|"&amp;R93&amp;"]] || ",IF(L93=1,"| [[The Well of Ascension/Summary#"&amp;Q93&amp;"|"&amp;R93&amp;"]] || ","| "))&amp;"[["&amp;IF(C93="Dalinar Kholin (flashback)","Dalinar Kholin",C93)&amp;"]] "&amp;IF(C93="Dalinar Kholin (flashback)","(flashback)","")&amp;" || "&amp;TEXT(D93,"#,###")&amp;" || "&amp;ROUND(100*H93,2)&amp;"%"</f>
        <v>|-| [[Sazed]]  || 185 || 0.08%</v>
      </c>
    </row>
    <row r="94" customFormat="false" ht="15.75" hidden="false" customHeight="false" outlineLevel="0" collapsed="false">
      <c r="A94" s="6" t="n">
        <v>5</v>
      </c>
      <c r="B94" s="6" t="n">
        <v>49</v>
      </c>
      <c r="C94" s="7" t="s">
        <v>24</v>
      </c>
      <c r="D94" s="8" t="n">
        <v>2272</v>
      </c>
      <c r="E94" s="1" t="n">
        <v>93</v>
      </c>
      <c r="F94" s="7" t="n">
        <v>1</v>
      </c>
      <c r="G94" s="9" t="n">
        <f aca="false">F94/SUM(F:F)</f>
        <v>0.00680272108843537</v>
      </c>
      <c r="H94" s="9" t="n">
        <f aca="false">D94/SUM($D:$D)</f>
        <v>0.00929733888227327</v>
      </c>
      <c r="I94" s="1" t="n">
        <f aca="false">IF(B94=B95,0,IF(B94=B93,D94+J93,D94))</f>
        <v>0</v>
      </c>
      <c r="J94" s="8" t="n">
        <f aca="false">IF(B94=B95,D94+J93,0)</f>
        <v>2272</v>
      </c>
      <c r="K94" s="9" t="n">
        <f aca="false">I94/SUM($I:$I)</f>
        <v>0</v>
      </c>
      <c r="L94" s="1" t="n">
        <f aca="false">IF(B94=B93,0,IF(B94=B95,1+M95,1))</f>
        <v>3</v>
      </c>
      <c r="M94" s="1" t="n">
        <f aca="false">IF(B94=B93,1+M95,0)</f>
        <v>0</v>
      </c>
      <c r="N94" s="1" t="n">
        <f aca="false">IF(A94=A93,0,IF(A94=A95,1+O95,1))</f>
        <v>33</v>
      </c>
      <c r="O94" s="1" t="n">
        <f aca="false">IF(A94=A93,1+O95,0)</f>
        <v>0</v>
      </c>
      <c r="P94" s="7" t="s">
        <v>51</v>
      </c>
      <c r="Q94" s="1" t="str">
        <f aca="false">IF(OR(B94="Prologue",B94="Epilogue"),B94,"Chapter "&amp;B94)</f>
        <v>Chapter 49</v>
      </c>
      <c r="R94" s="1" t="str">
        <f aca="false">Q94</f>
        <v>Chapter 49</v>
      </c>
      <c r="S94" s="1" t="str">
        <f aca="false">"|-"&amp;CHAR(13)&amp;IF(AND(P94&lt;&gt;"",N94&lt;&gt;0),"| colspan="&amp;CHAR(34)&amp;4&amp;CHAR(34)&amp;" align="&amp;CHAR(34)&amp;"center"&amp;CHAR(34)&amp;" | '''"&amp;P94&amp;"'''"&amp;CHAR(13)&amp;"|-"&amp;CHAR(13),"")&amp;IF(L94&gt;1,"| rowspan="&amp;CHAR(34)&amp;L94&amp;CHAR(34)&amp;"| [[The Well of Ascension/Summary#"&amp;Q94&amp;"|"&amp;R94&amp;"]] || ",IF(L94=1,"| [[The Well of Ascension/Summary#"&amp;Q94&amp;"|"&amp;R94&amp;"]] || ","| "))&amp;"[["&amp;IF(C94="Dalinar Kholin (flashback)","Dalinar Kholin",C94)&amp;"]] "&amp;IF(C94="Dalinar Kholin (flashback)","(flashback)","")&amp;" || "&amp;TEXT(D94,"#,###")&amp;" || "&amp;ROUND(100*H94,2)&amp;"%"</f>
        <v>|-| colspan="4" align="center" | '''Part 5: Snow and Ash'''|-| rowspan="3"| [[The Well of Ascension/Summary#Chapter 49|Chapter 49]] || [[Elend]]  || 2,272 || 0.93%</v>
      </c>
    </row>
    <row r="95" customFormat="false" ht="15.75" hidden="false" customHeight="false" outlineLevel="0" collapsed="false">
      <c r="A95" s="6" t="n">
        <v>5</v>
      </c>
      <c r="B95" s="6" t="n">
        <v>49</v>
      </c>
      <c r="C95" s="7" t="s">
        <v>48</v>
      </c>
      <c r="D95" s="8" t="n">
        <v>816</v>
      </c>
      <c r="E95" s="1" t="n">
        <v>94</v>
      </c>
      <c r="F95" s="7" t="n">
        <v>1</v>
      </c>
      <c r="G95" s="9" t="n">
        <f aca="false">F95/SUM(F:F)</f>
        <v>0.00680272108843537</v>
      </c>
      <c r="H95" s="9" t="n">
        <f aca="false">D95/SUM($D:$D)</f>
        <v>0.00333918509152068</v>
      </c>
      <c r="I95" s="1" t="n">
        <f aca="false">IF(B95=B96,0,IF(B95=B94,D95+J94,D95))</f>
        <v>0</v>
      </c>
      <c r="J95" s="8" t="n">
        <f aca="false">IF(B95=B96,D95+J94,0)</f>
        <v>3088</v>
      </c>
      <c r="K95" s="9" t="n">
        <f aca="false">I95/SUM($I:$I)</f>
        <v>0</v>
      </c>
      <c r="L95" s="1" t="n">
        <f aca="false">IF(B95=B94,0,IF(B95=B96,1+M96,1))</f>
        <v>0</v>
      </c>
      <c r="M95" s="1" t="n">
        <f aca="false">IF(B95=B94,1+M96,0)</f>
        <v>2</v>
      </c>
      <c r="N95" s="1" t="n">
        <f aca="false">IF(A95=A94,0,IF(A95=A96,1+O96,1))</f>
        <v>0</v>
      </c>
      <c r="O95" s="1" t="n">
        <f aca="false">IF(A95=A94,1+O96,0)</f>
        <v>32</v>
      </c>
      <c r="P95" s="7" t="s">
        <v>51</v>
      </c>
      <c r="Q95" s="1" t="str">
        <f aca="false">IF(OR(B95="Prologue",B95="Epilogue"),B95,"Chapter "&amp;B95)</f>
        <v>Chapter 49</v>
      </c>
      <c r="R95" s="1" t="str">
        <f aca="false">Q95</f>
        <v>Chapter 49</v>
      </c>
      <c r="S95" s="1" t="str">
        <f aca="false">"|-"&amp;CHAR(13)&amp;IF(AND(P95&lt;&gt;"",N95&lt;&gt;0),"| colspan="&amp;CHAR(34)&amp;4&amp;CHAR(34)&amp;" align="&amp;CHAR(34)&amp;"center"&amp;CHAR(34)&amp;" | '''"&amp;P95&amp;"'''"&amp;CHAR(13)&amp;"|-"&amp;CHAR(13),"")&amp;IF(L95&gt;1,"| rowspan="&amp;CHAR(34)&amp;L95&amp;CHAR(34)&amp;"| [[The Well of Ascension/Summary#"&amp;Q95&amp;"|"&amp;R95&amp;"]] || ",IF(L95=1,"| [[The Well of Ascension/Summary#"&amp;Q95&amp;"|"&amp;R95&amp;"]] || ","| "))&amp;"[["&amp;IF(C95="Dalinar Kholin (flashback)","Dalinar Kholin",C95)&amp;"]] "&amp;IF(C95="Dalinar Kholin (flashback)","(flashback)","")&amp;" || "&amp;TEXT(D95,"#,###")&amp;" || "&amp;ROUND(100*H95,2)&amp;"%"</f>
        <v>|-| [[Breeze]]  || 816 || 0.33%</v>
      </c>
    </row>
    <row r="96" customFormat="false" ht="15.75" hidden="false" customHeight="false" outlineLevel="0" collapsed="false">
      <c r="A96" s="6" t="n">
        <v>5</v>
      </c>
      <c r="B96" s="6" t="n">
        <v>49</v>
      </c>
      <c r="C96" s="7" t="s">
        <v>45</v>
      </c>
      <c r="D96" s="8" t="n">
        <v>1334</v>
      </c>
      <c r="E96" s="1" t="n">
        <v>95</v>
      </c>
      <c r="F96" s="7" t="n">
        <v>1</v>
      </c>
      <c r="G96" s="9" t="n">
        <f aca="false">F96/SUM(F:F)</f>
        <v>0.00680272108843537</v>
      </c>
      <c r="H96" s="9" t="n">
        <f aca="false">D96/SUM($D:$D)</f>
        <v>0.0054589128824615</v>
      </c>
      <c r="I96" s="8" t="n">
        <f aca="false">IF(B96=B97,0,IF(B96=B95,D96+J95,D96))</f>
        <v>4422</v>
      </c>
      <c r="J96" s="1" t="n">
        <f aca="false">IF(B96=B97,D96+J95,0)</f>
        <v>0</v>
      </c>
      <c r="K96" s="9" t="n">
        <f aca="false">I96/SUM($I:$I)</f>
        <v>0.0180954368562554</v>
      </c>
      <c r="L96" s="1" t="n">
        <f aca="false">IF(B96=B95,0,IF(B96=B97,1+M97,1))</f>
        <v>0</v>
      </c>
      <c r="M96" s="1" t="n">
        <f aca="false">IF(B96=B95,1+M97,0)</f>
        <v>1</v>
      </c>
      <c r="N96" s="1" t="n">
        <f aca="false">IF(A96=A95,0,IF(A96=A97,1+O97,1))</f>
        <v>0</v>
      </c>
      <c r="O96" s="1" t="n">
        <f aca="false">IF(A96=A95,1+O97,0)</f>
        <v>31</v>
      </c>
      <c r="P96" s="7" t="s">
        <v>51</v>
      </c>
      <c r="Q96" s="1" t="str">
        <f aca="false">IF(OR(B96="Prologue",B96="Epilogue"),B96,"Chapter "&amp;B96)</f>
        <v>Chapter 49</v>
      </c>
      <c r="R96" s="1" t="str">
        <f aca="false">Q96</f>
        <v>Chapter 49</v>
      </c>
      <c r="S96" s="1" t="str">
        <f aca="false">"|-"&amp;CHAR(13)&amp;IF(AND(P96&lt;&gt;"",N96&lt;&gt;0),"| colspan="&amp;CHAR(34)&amp;4&amp;CHAR(34)&amp;" align="&amp;CHAR(34)&amp;"center"&amp;CHAR(34)&amp;" | '''"&amp;P96&amp;"'''"&amp;CHAR(13)&amp;"|-"&amp;CHAR(13),"")&amp;IF(L96&gt;1,"| rowspan="&amp;CHAR(34)&amp;L96&amp;CHAR(34)&amp;"| [[The Well of Ascension/Summary#"&amp;Q96&amp;"|"&amp;R96&amp;"]] || ",IF(L96=1,"| [[The Well of Ascension/Summary#"&amp;Q96&amp;"|"&amp;R96&amp;"]] || ","| "))&amp;"[["&amp;IF(C96="Dalinar Kholin (flashback)","Dalinar Kholin",C96)&amp;"]] "&amp;IF(C96="Dalinar Kholin (flashback)","(flashback)","")&amp;" || "&amp;TEXT(D96,"#,###")&amp;" || "&amp;ROUND(100*H96,2)&amp;"%"</f>
        <v>|-| [[Straff]]  || 1,334 || 0.55%</v>
      </c>
    </row>
    <row r="97" customFormat="false" ht="15.75" hidden="false" customHeight="false" outlineLevel="0" collapsed="false">
      <c r="A97" s="6" t="n">
        <v>5</v>
      </c>
      <c r="B97" s="6" t="n">
        <v>50</v>
      </c>
      <c r="C97" s="7" t="s">
        <v>52</v>
      </c>
      <c r="D97" s="8" t="n">
        <v>1585</v>
      </c>
      <c r="E97" s="1" t="n">
        <v>96</v>
      </c>
      <c r="F97" s="7" t="n">
        <v>1</v>
      </c>
      <c r="G97" s="9" t="n">
        <f aca="false">F97/SUM(F:F)</f>
        <v>0.00680272108843537</v>
      </c>
      <c r="H97" s="9" t="n">
        <f aca="false">D97/SUM($D:$D)</f>
        <v>0.00648603966919152</v>
      </c>
      <c r="I97" s="1" t="n">
        <f aca="false">IF(B97=B98,0,IF(B97=B96,D97+J96,D97))</f>
        <v>0</v>
      </c>
      <c r="J97" s="8" t="n">
        <f aca="false">IF(B97=B98,D97+J96,0)</f>
        <v>1585</v>
      </c>
      <c r="K97" s="9" t="n">
        <f aca="false">I97/SUM($I:$I)</f>
        <v>0</v>
      </c>
      <c r="L97" s="1" t="n">
        <f aca="false">IF(B97=B96,0,IF(B97=B98,1+M98,1))</f>
        <v>4</v>
      </c>
      <c r="M97" s="1" t="n">
        <f aca="false">IF(B97=B96,1+M98,0)</f>
        <v>0</v>
      </c>
      <c r="N97" s="1" t="n">
        <f aca="false">IF(A97=A96,0,IF(A97=A98,1+O98,1))</f>
        <v>0</v>
      </c>
      <c r="O97" s="1" t="n">
        <f aca="false">IF(A97=A96,1+O98,0)</f>
        <v>30</v>
      </c>
      <c r="P97" s="7" t="s">
        <v>51</v>
      </c>
      <c r="Q97" s="1" t="str">
        <f aca="false">IF(OR(B97="Prologue",B97="Epilogue"),B97,"Chapter "&amp;B97)</f>
        <v>Chapter 50</v>
      </c>
      <c r="R97" s="1" t="str">
        <f aca="false">Q97</f>
        <v>Chapter 50</v>
      </c>
      <c r="S97" s="1" t="str">
        <f aca="false">"|-"&amp;CHAR(13)&amp;IF(AND(P97&lt;&gt;"",N97&lt;&gt;0),"| colspan="&amp;CHAR(34)&amp;4&amp;CHAR(34)&amp;" align="&amp;CHAR(34)&amp;"center"&amp;CHAR(34)&amp;" | '''"&amp;P97&amp;"'''"&amp;CHAR(13)&amp;"|-"&amp;CHAR(13),"")&amp;IF(L97&gt;1,"| rowspan="&amp;CHAR(34)&amp;L97&amp;CHAR(34)&amp;"| [[The Well of Ascension/Summary#"&amp;Q97&amp;"|"&amp;R97&amp;"]] || ",IF(L97=1,"| [[The Well of Ascension/Summary#"&amp;Q97&amp;"|"&amp;R97&amp;"]] || ","| "))&amp;"[["&amp;IF(C97="Dalinar Kholin (flashback)","Dalinar Kholin",C97)&amp;"]] "&amp;IF(C97="Dalinar Kholin (flashback)","(flashback)","")&amp;" || "&amp;TEXT(D97,"#,###")&amp;" || "&amp;ROUND(100*H97,2)&amp;"%"</f>
        <v>|-| rowspan="4"| [[The Well of Ascension/Summary#Chapter 50|Chapter 50]] || [[Allrianne]]  || 1,585 || 0.65%</v>
      </c>
    </row>
    <row r="98" customFormat="false" ht="15.75" hidden="false" customHeight="false" outlineLevel="0" collapsed="false">
      <c r="A98" s="6" t="n">
        <v>5</v>
      </c>
      <c r="B98" s="6" t="n">
        <v>50</v>
      </c>
      <c r="C98" s="7" t="s">
        <v>24</v>
      </c>
      <c r="D98" s="8" t="n">
        <v>1228</v>
      </c>
      <c r="E98" s="1" t="n">
        <v>97</v>
      </c>
      <c r="F98" s="7" t="n">
        <v>1</v>
      </c>
      <c r="G98" s="9" t="n">
        <f aca="false">F98/SUM(F:F)</f>
        <v>0.00680272108843537</v>
      </c>
      <c r="H98" s="9" t="n">
        <f aca="false">D98/SUM($D:$D)</f>
        <v>0.00502514619165122</v>
      </c>
      <c r="I98" s="1" t="n">
        <f aca="false">IF(B98=B99,0,IF(B98=B97,D98+J97,D98))</f>
        <v>0</v>
      </c>
      <c r="J98" s="8" t="n">
        <f aca="false">IF(B98=B99,D98+J97,0)</f>
        <v>2813</v>
      </c>
      <c r="K98" s="9" t="n">
        <f aca="false">I98/SUM($I:$I)</f>
        <v>0</v>
      </c>
      <c r="L98" s="1" t="n">
        <f aca="false">IF(B98=B97,0,IF(B98=B99,1+M99,1))</f>
        <v>0</v>
      </c>
      <c r="M98" s="1" t="n">
        <f aca="false">IF(B98=B97,1+M99,0)</f>
        <v>3</v>
      </c>
      <c r="N98" s="1" t="n">
        <f aca="false">IF(A98=A97,0,IF(A98=A99,1+O99,1))</f>
        <v>0</v>
      </c>
      <c r="O98" s="1" t="n">
        <f aca="false">IF(A98=A97,1+O99,0)</f>
        <v>29</v>
      </c>
      <c r="P98" s="7" t="s">
        <v>51</v>
      </c>
      <c r="Q98" s="1" t="str">
        <f aca="false">IF(OR(B98="Prologue",B98="Epilogue"),B98,"Chapter "&amp;B98)</f>
        <v>Chapter 50</v>
      </c>
      <c r="R98" s="1" t="str">
        <f aca="false">Q98</f>
        <v>Chapter 50</v>
      </c>
      <c r="S98" s="1" t="str">
        <f aca="false">"|-"&amp;CHAR(13)&amp;IF(AND(P98&lt;&gt;"",N98&lt;&gt;0),"| colspan="&amp;CHAR(34)&amp;4&amp;CHAR(34)&amp;" align="&amp;CHAR(34)&amp;"center"&amp;CHAR(34)&amp;" | '''"&amp;P98&amp;"'''"&amp;CHAR(13)&amp;"|-"&amp;CHAR(13),"")&amp;IF(L98&gt;1,"| rowspan="&amp;CHAR(34)&amp;L98&amp;CHAR(34)&amp;"| [[The Well of Ascension/Summary#"&amp;Q98&amp;"|"&amp;R98&amp;"]] || ",IF(L98=1,"| [[The Well of Ascension/Summary#"&amp;Q98&amp;"|"&amp;R98&amp;"]] || ","| "))&amp;"[["&amp;IF(C98="Dalinar Kholin (flashback)","Dalinar Kholin",C98)&amp;"]] "&amp;IF(C98="Dalinar Kholin (flashback)","(flashback)","")&amp;" || "&amp;TEXT(D98,"#,###")&amp;" || "&amp;ROUND(100*H98,2)&amp;"%"</f>
        <v>|-| [[Elend]]  || 1,228 || 0.5%</v>
      </c>
    </row>
    <row r="99" customFormat="false" ht="15.75" hidden="false" customHeight="false" outlineLevel="0" collapsed="false">
      <c r="A99" s="6" t="n">
        <v>5</v>
      </c>
      <c r="B99" s="6" t="n">
        <v>50</v>
      </c>
      <c r="C99" s="7" t="s">
        <v>45</v>
      </c>
      <c r="D99" s="8" t="n">
        <v>541</v>
      </c>
      <c r="E99" s="1" t="n">
        <v>98</v>
      </c>
      <c r="F99" s="7" t="n">
        <v>1</v>
      </c>
      <c r="G99" s="9" t="n">
        <f aca="false">F99/SUM(F:F)</f>
        <v>0.00680272108843537</v>
      </c>
      <c r="H99" s="9" t="n">
        <f aca="false">D99/SUM($D:$D)</f>
        <v>0.00221384697856947</v>
      </c>
      <c r="I99" s="1" t="n">
        <f aca="false">IF(B99=B100,0,IF(B99=B98,D99+J98,D99))</f>
        <v>0</v>
      </c>
      <c r="J99" s="8" t="n">
        <f aca="false">IF(B99=B100,D99+J98,0)</f>
        <v>3354</v>
      </c>
      <c r="K99" s="9" t="n">
        <f aca="false">I99/SUM($I:$I)</f>
        <v>0</v>
      </c>
      <c r="L99" s="1" t="n">
        <f aca="false">IF(B99=B98,0,IF(B99=B100,1+M100,1))</f>
        <v>0</v>
      </c>
      <c r="M99" s="1" t="n">
        <f aca="false">IF(B99=B98,1+M100,0)</f>
        <v>2</v>
      </c>
      <c r="N99" s="1" t="n">
        <f aca="false">IF(A99=A98,0,IF(A99=A100,1+O100,1))</f>
        <v>0</v>
      </c>
      <c r="O99" s="1" t="n">
        <f aca="false">IF(A99=A98,1+O100,0)</f>
        <v>28</v>
      </c>
      <c r="P99" s="7" t="s">
        <v>51</v>
      </c>
      <c r="Q99" s="1" t="str">
        <f aca="false">IF(OR(B99="Prologue",B99="Epilogue"),B99,"Chapter "&amp;B99)</f>
        <v>Chapter 50</v>
      </c>
      <c r="R99" s="1" t="str">
        <f aca="false">Q99</f>
        <v>Chapter 50</v>
      </c>
      <c r="S99" s="1" t="str">
        <f aca="false">"|-"&amp;CHAR(13)&amp;IF(AND(P99&lt;&gt;"",N99&lt;&gt;0),"| colspan="&amp;CHAR(34)&amp;4&amp;CHAR(34)&amp;" align="&amp;CHAR(34)&amp;"center"&amp;CHAR(34)&amp;" | '''"&amp;P99&amp;"'''"&amp;CHAR(13)&amp;"|-"&amp;CHAR(13),"")&amp;IF(L99&gt;1,"| rowspan="&amp;CHAR(34)&amp;L99&amp;CHAR(34)&amp;"| [[The Well of Ascension/Summary#"&amp;Q99&amp;"|"&amp;R99&amp;"]] || ",IF(L99=1,"| [[The Well of Ascension/Summary#"&amp;Q99&amp;"|"&amp;R99&amp;"]] || ","| "))&amp;"[["&amp;IF(C99="Dalinar Kholin (flashback)","Dalinar Kholin",C99)&amp;"]] "&amp;IF(C99="Dalinar Kholin (flashback)","(flashback)","")&amp;" || "&amp;TEXT(D99,"#,###")&amp;" || "&amp;ROUND(100*H99,2)&amp;"%"</f>
        <v>|-| [[Straff]]  || 541 || 0.22%</v>
      </c>
    </row>
    <row r="100" customFormat="false" ht="15.75" hidden="false" customHeight="false" outlineLevel="0" collapsed="false">
      <c r="A100" s="6" t="n">
        <v>5</v>
      </c>
      <c r="B100" s="6" t="n">
        <v>50</v>
      </c>
      <c r="C100" s="7" t="s">
        <v>42</v>
      </c>
      <c r="D100" s="8" t="n">
        <v>3381</v>
      </c>
      <c r="E100" s="1" t="n">
        <v>99</v>
      </c>
      <c r="F100" s="7" t="n">
        <v>1</v>
      </c>
      <c r="G100" s="9" t="n">
        <f aca="false">F100/SUM(F:F)</f>
        <v>0.00680272108843537</v>
      </c>
      <c r="H100" s="9" t="n">
        <f aca="false">D100/SUM($D:$D)</f>
        <v>0.0138355205814111</v>
      </c>
      <c r="I100" s="8" t="n">
        <f aca="false">IF(B100=B101,0,IF(B100=B99,D100+J99,D100))</f>
        <v>6735</v>
      </c>
      <c r="J100" s="1" t="n">
        <f aca="false">IF(B100=B101,D100+J99,0)</f>
        <v>0</v>
      </c>
      <c r="K100" s="9" t="n">
        <f aca="false">I100/SUM($I:$I)</f>
        <v>0.0275605534208233</v>
      </c>
      <c r="L100" s="1" t="n">
        <f aca="false">IF(B100=B99,0,IF(B100=B101,1+M101,1))</f>
        <v>0</v>
      </c>
      <c r="M100" s="1" t="n">
        <f aca="false">IF(B100=B99,1+M101,0)</f>
        <v>1</v>
      </c>
      <c r="N100" s="1" t="n">
        <f aca="false">IF(A100=A99,0,IF(A100=A101,1+O101,1))</f>
        <v>0</v>
      </c>
      <c r="O100" s="1" t="n">
        <f aca="false">IF(A100=A99,1+O101,0)</f>
        <v>27</v>
      </c>
      <c r="P100" s="7" t="s">
        <v>51</v>
      </c>
      <c r="Q100" s="1" t="str">
        <f aca="false">IF(OR(B100="Prologue",B100="Epilogue"),B100,"Chapter "&amp;B100)</f>
        <v>Chapter 50</v>
      </c>
      <c r="R100" s="1" t="str">
        <f aca="false">Q100</f>
        <v>Chapter 50</v>
      </c>
      <c r="S100" s="1" t="str">
        <f aca="false">"|-"&amp;CHAR(13)&amp;IF(AND(P100&lt;&gt;"",N100&lt;&gt;0),"| colspan="&amp;CHAR(34)&amp;4&amp;CHAR(34)&amp;" align="&amp;CHAR(34)&amp;"center"&amp;CHAR(34)&amp;" | '''"&amp;P100&amp;"'''"&amp;CHAR(13)&amp;"|-"&amp;CHAR(13),"")&amp;IF(L100&gt;1,"| rowspan="&amp;CHAR(34)&amp;L100&amp;CHAR(34)&amp;"| [[The Well of Ascension/Summary#"&amp;Q100&amp;"|"&amp;R100&amp;"]] || ",IF(L100=1,"| [[The Well of Ascension/Summary#"&amp;Q100&amp;"|"&amp;R100&amp;"]] || ","| "))&amp;"[["&amp;IF(C100="Dalinar Kholin (flashback)","Dalinar Kholin",C100)&amp;"]] "&amp;IF(C100="Dalinar Kholin (flashback)","(flashback)","")&amp;" || "&amp;TEXT(D100,"#,###")&amp;" || "&amp;ROUND(100*H100,2)&amp;"%"</f>
        <v>|-| [[Sazed]]  || 3,381 || 1.38%</v>
      </c>
    </row>
    <row r="101" customFormat="false" ht="15.75" hidden="false" customHeight="false" outlineLevel="0" collapsed="false">
      <c r="A101" s="6" t="n">
        <v>5</v>
      </c>
      <c r="B101" s="6" t="n">
        <v>51</v>
      </c>
      <c r="C101" s="7" t="s">
        <v>19</v>
      </c>
      <c r="D101" s="8" t="n">
        <v>1574</v>
      </c>
      <c r="E101" s="1" t="n">
        <v>100</v>
      </c>
      <c r="F101" s="7" t="n">
        <v>1</v>
      </c>
      <c r="G101" s="9" t="n">
        <f aca="false">F101/SUM(F:F)</f>
        <v>0.00680272108843537</v>
      </c>
      <c r="H101" s="9" t="n">
        <f aca="false">D101/SUM($D:$D)</f>
        <v>0.00644102614467347</v>
      </c>
      <c r="I101" s="1" t="n">
        <f aca="false">IF(B101=B102,0,IF(B101=B100,D101+J100,D101))</f>
        <v>0</v>
      </c>
      <c r="J101" s="8" t="n">
        <f aca="false">IF(B101=B102,D101+J100,0)</f>
        <v>1574</v>
      </c>
      <c r="K101" s="9" t="n">
        <f aca="false">I101/SUM($I:$I)</f>
        <v>0</v>
      </c>
      <c r="L101" s="1" t="n">
        <f aca="false">IF(B101=B100,0,IF(B101=B102,1+M102,1))</f>
        <v>5</v>
      </c>
      <c r="M101" s="1" t="n">
        <f aca="false">IF(B101=B100,1+M102,0)</f>
        <v>0</v>
      </c>
      <c r="N101" s="1" t="n">
        <f aca="false">IF(A101=A100,0,IF(A101=A102,1+O102,1))</f>
        <v>0</v>
      </c>
      <c r="O101" s="1" t="n">
        <f aca="false">IF(A101=A100,1+O102,0)</f>
        <v>26</v>
      </c>
      <c r="P101" s="7" t="s">
        <v>51</v>
      </c>
      <c r="Q101" s="1" t="str">
        <f aca="false">IF(OR(B101="Prologue",B101="Epilogue"),B101,"Chapter "&amp;B101)</f>
        <v>Chapter 51</v>
      </c>
      <c r="R101" s="1" t="str">
        <f aca="false">Q101</f>
        <v>Chapter 51</v>
      </c>
      <c r="S101" s="1" t="str">
        <f aca="false">"|-"&amp;CHAR(13)&amp;IF(AND(P101&lt;&gt;"",N101&lt;&gt;0),"| colspan="&amp;CHAR(34)&amp;4&amp;CHAR(34)&amp;" align="&amp;CHAR(34)&amp;"center"&amp;CHAR(34)&amp;" | '''"&amp;P101&amp;"'''"&amp;CHAR(13)&amp;"|-"&amp;CHAR(13),"")&amp;IF(L101&gt;1,"| rowspan="&amp;CHAR(34)&amp;L101&amp;CHAR(34)&amp;"| [[The Well of Ascension/Summary#"&amp;Q101&amp;"|"&amp;R101&amp;"]] || ",IF(L101=1,"| [[The Well of Ascension/Summary#"&amp;Q101&amp;"|"&amp;R101&amp;"]] || ","| "))&amp;"[["&amp;IF(C101="Dalinar Kholin (flashback)","Dalinar Kholin",C101)&amp;"]] "&amp;IF(C101="Dalinar Kholin (flashback)","(flashback)","")&amp;" || "&amp;TEXT(D101,"#,###")&amp;" || "&amp;ROUND(100*H101,2)&amp;"%"</f>
        <v>|-| rowspan="5"| [[The Well of Ascension/Summary#Chapter 51|Chapter 51]] || [[Vin]]  || 1,574 || 0.64%</v>
      </c>
    </row>
    <row r="102" customFormat="false" ht="15.75" hidden="false" customHeight="false" outlineLevel="0" collapsed="false">
      <c r="A102" s="6" t="n">
        <v>5</v>
      </c>
      <c r="B102" s="6" t="n">
        <v>51</v>
      </c>
      <c r="C102" s="7" t="s">
        <v>42</v>
      </c>
      <c r="D102" s="8" t="n">
        <v>499</v>
      </c>
      <c r="E102" s="1" t="n">
        <v>101</v>
      </c>
      <c r="F102" s="7" t="n">
        <v>1</v>
      </c>
      <c r="G102" s="9" t="n">
        <f aca="false">F102/SUM(F:F)</f>
        <v>0.00680272108843537</v>
      </c>
      <c r="H102" s="9" t="n">
        <f aca="false">D102/SUM($D:$D)</f>
        <v>0.00204197715768238</v>
      </c>
      <c r="I102" s="1" t="n">
        <f aca="false">IF(B102=B103,0,IF(B102=B101,D102+J101,D102))</f>
        <v>0</v>
      </c>
      <c r="J102" s="8" t="n">
        <f aca="false">IF(B102=B103,D102+J101,0)</f>
        <v>2073</v>
      </c>
      <c r="K102" s="9" t="n">
        <f aca="false">I102/SUM($I:$I)</f>
        <v>0</v>
      </c>
      <c r="L102" s="1" t="n">
        <f aca="false">IF(B102=B101,0,IF(B102=B103,1+M103,1))</f>
        <v>0</v>
      </c>
      <c r="M102" s="1" t="n">
        <f aca="false">IF(B102=B101,1+M103,0)</f>
        <v>4</v>
      </c>
      <c r="N102" s="1" t="n">
        <f aca="false">IF(A102=A101,0,IF(A102=A103,1+O103,1))</f>
        <v>0</v>
      </c>
      <c r="O102" s="1" t="n">
        <f aca="false">IF(A102=A101,1+O103,0)</f>
        <v>25</v>
      </c>
      <c r="P102" s="7" t="s">
        <v>51</v>
      </c>
      <c r="Q102" s="1" t="str">
        <f aca="false">IF(OR(B102="Prologue",B102="Epilogue"),B102,"Chapter "&amp;B102)</f>
        <v>Chapter 51</v>
      </c>
      <c r="R102" s="1" t="str">
        <f aca="false">Q102</f>
        <v>Chapter 51</v>
      </c>
      <c r="S102" s="1" t="str">
        <f aca="false">"|-"&amp;CHAR(13)&amp;IF(AND(P102&lt;&gt;"",N102&lt;&gt;0),"| colspan="&amp;CHAR(34)&amp;4&amp;CHAR(34)&amp;" align="&amp;CHAR(34)&amp;"center"&amp;CHAR(34)&amp;" | '''"&amp;P102&amp;"'''"&amp;CHAR(13)&amp;"|-"&amp;CHAR(13),"")&amp;IF(L102&gt;1,"| rowspan="&amp;CHAR(34)&amp;L102&amp;CHAR(34)&amp;"| [[The Well of Ascension/Summary#"&amp;Q102&amp;"|"&amp;R102&amp;"]] || ",IF(L102=1,"| [[The Well of Ascension/Summary#"&amp;Q102&amp;"|"&amp;R102&amp;"]] || ","| "))&amp;"[["&amp;IF(C102="Dalinar Kholin (flashback)","Dalinar Kholin",C102)&amp;"]] "&amp;IF(C102="Dalinar Kholin (flashback)","(flashback)","")&amp;" || "&amp;TEXT(D102,"#,###")&amp;" || "&amp;ROUND(100*H102,2)&amp;"%"</f>
        <v>|-| [[Sazed]]  || 499 || 0.2%</v>
      </c>
    </row>
    <row r="103" customFormat="false" ht="15.75" hidden="false" customHeight="false" outlineLevel="0" collapsed="false">
      <c r="A103" s="6" t="n">
        <v>5</v>
      </c>
      <c r="B103" s="6" t="n">
        <v>51</v>
      </c>
      <c r="C103" s="7" t="s">
        <v>45</v>
      </c>
      <c r="D103" s="8" t="n">
        <v>179</v>
      </c>
      <c r="E103" s="1" t="n">
        <v>102</v>
      </c>
      <c r="F103" s="7" t="n">
        <v>1</v>
      </c>
      <c r="G103" s="9" t="n">
        <f aca="false">F103/SUM(F:F)</f>
        <v>0.00680272108843537</v>
      </c>
      <c r="H103" s="9" t="n">
        <f aca="false">D103/SUM($D:$D)</f>
        <v>0.000732492808066424</v>
      </c>
      <c r="I103" s="1" t="n">
        <f aca="false">IF(B103=B104,0,IF(B103=B102,D103+J102,D103))</f>
        <v>0</v>
      </c>
      <c r="J103" s="8" t="n">
        <f aca="false">IF(B103=B104,D103+J102,0)</f>
        <v>2252</v>
      </c>
      <c r="K103" s="9" t="n">
        <f aca="false">I103/SUM($I:$I)</f>
        <v>0</v>
      </c>
      <c r="L103" s="1" t="n">
        <f aca="false">IF(B103=B102,0,IF(B103=B104,1+M104,1))</f>
        <v>0</v>
      </c>
      <c r="M103" s="1" t="n">
        <f aca="false">IF(B103=B102,1+M104,0)</f>
        <v>3</v>
      </c>
      <c r="N103" s="1" t="n">
        <f aca="false">IF(A103=A102,0,IF(A103=A104,1+O104,1))</f>
        <v>0</v>
      </c>
      <c r="O103" s="1" t="n">
        <f aca="false">IF(A103=A102,1+O104,0)</f>
        <v>24</v>
      </c>
      <c r="P103" s="7" t="s">
        <v>51</v>
      </c>
      <c r="Q103" s="1" t="str">
        <f aca="false">IF(OR(B103="Prologue",B103="Epilogue"),B103,"Chapter "&amp;B103)</f>
        <v>Chapter 51</v>
      </c>
      <c r="R103" s="1" t="str">
        <f aca="false">Q103</f>
        <v>Chapter 51</v>
      </c>
      <c r="S103" s="1" t="str">
        <f aca="false">"|-"&amp;CHAR(13)&amp;IF(AND(P103&lt;&gt;"",N103&lt;&gt;0),"| colspan="&amp;CHAR(34)&amp;4&amp;CHAR(34)&amp;" align="&amp;CHAR(34)&amp;"center"&amp;CHAR(34)&amp;" | '''"&amp;P103&amp;"'''"&amp;CHAR(13)&amp;"|-"&amp;CHAR(13),"")&amp;IF(L103&gt;1,"| rowspan="&amp;CHAR(34)&amp;L103&amp;CHAR(34)&amp;"| [[The Well of Ascension/Summary#"&amp;Q103&amp;"|"&amp;R103&amp;"]] || ",IF(L103=1,"| [[The Well of Ascension/Summary#"&amp;Q103&amp;"|"&amp;R103&amp;"]] || ","| "))&amp;"[["&amp;IF(C103="Dalinar Kholin (flashback)","Dalinar Kholin",C103)&amp;"]] "&amp;IF(C103="Dalinar Kholin (flashback)","(flashback)","")&amp;" || "&amp;TEXT(D103,"#,###")&amp;" || "&amp;ROUND(100*H103,2)&amp;"%"</f>
        <v>|-| [[Straff]]  || 179 || 0.07%</v>
      </c>
    </row>
    <row r="104" customFormat="false" ht="15.75" hidden="false" customHeight="false" outlineLevel="0" collapsed="false">
      <c r="A104" s="6" t="n">
        <v>5</v>
      </c>
      <c r="B104" s="6" t="n">
        <v>51</v>
      </c>
      <c r="C104" s="7" t="s">
        <v>42</v>
      </c>
      <c r="D104" s="8" t="n">
        <v>716</v>
      </c>
      <c r="E104" s="1" t="n">
        <v>103</v>
      </c>
      <c r="F104" s="7" t="n">
        <v>1</v>
      </c>
      <c r="G104" s="9" t="n">
        <f aca="false">F104/SUM(F:F)</f>
        <v>0.00680272108843537</v>
      </c>
      <c r="H104" s="9" t="n">
        <f aca="false">D104/SUM($D:$D)</f>
        <v>0.00292997123226569</v>
      </c>
      <c r="I104" s="1" t="n">
        <f aca="false">IF(B104=B105,0,IF(B104=B103,D104+J103,D104))</f>
        <v>0</v>
      </c>
      <c r="J104" s="8" t="n">
        <f aca="false">IF(B104=B105,D104+J103,0)</f>
        <v>2968</v>
      </c>
      <c r="K104" s="9" t="n">
        <f aca="false">I104/SUM($I:$I)</f>
        <v>0</v>
      </c>
      <c r="L104" s="1" t="n">
        <f aca="false">IF(B104=B103,0,IF(B104=B105,1+M105,1))</f>
        <v>0</v>
      </c>
      <c r="M104" s="1" t="n">
        <f aca="false">IF(B104=B103,1+M105,0)</f>
        <v>2</v>
      </c>
      <c r="N104" s="1" t="n">
        <f aca="false">IF(A104=A103,0,IF(A104=A105,1+O105,1))</f>
        <v>0</v>
      </c>
      <c r="O104" s="1" t="n">
        <f aca="false">IF(A104=A103,1+O105,0)</f>
        <v>23</v>
      </c>
      <c r="P104" s="7" t="s">
        <v>51</v>
      </c>
      <c r="Q104" s="1" t="str">
        <f aca="false">IF(OR(B104="Prologue",B104="Epilogue"),B104,"Chapter "&amp;B104)</f>
        <v>Chapter 51</v>
      </c>
      <c r="R104" s="1" t="str">
        <f aca="false">Q104</f>
        <v>Chapter 51</v>
      </c>
      <c r="S104" s="1" t="str">
        <f aca="false">"|-"&amp;CHAR(13)&amp;IF(AND(P104&lt;&gt;"",N104&lt;&gt;0),"| colspan="&amp;CHAR(34)&amp;4&amp;CHAR(34)&amp;" align="&amp;CHAR(34)&amp;"center"&amp;CHAR(34)&amp;" | '''"&amp;P104&amp;"'''"&amp;CHAR(13)&amp;"|-"&amp;CHAR(13),"")&amp;IF(L104&gt;1,"| rowspan="&amp;CHAR(34)&amp;L104&amp;CHAR(34)&amp;"| [[The Well of Ascension/Summary#"&amp;Q104&amp;"|"&amp;R104&amp;"]] || ",IF(L104=1,"| [[The Well of Ascension/Summary#"&amp;Q104&amp;"|"&amp;R104&amp;"]] || ","| "))&amp;"[["&amp;IF(C104="Dalinar Kholin (flashback)","Dalinar Kholin",C104)&amp;"]] "&amp;IF(C104="Dalinar Kholin (flashback)","(flashback)","")&amp;" || "&amp;TEXT(D104,"#,###")&amp;" || "&amp;ROUND(100*H104,2)&amp;"%"</f>
        <v>|-| [[Sazed]]  || 716 || 0.29%</v>
      </c>
    </row>
    <row r="105" customFormat="false" ht="15.75" hidden="false" customHeight="false" outlineLevel="0" collapsed="false">
      <c r="A105" s="6" t="n">
        <v>5</v>
      </c>
      <c r="B105" s="6" t="n">
        <v>51</v>
      </c>
      <c r="C105" s="7" t="s">
        <v>19</v>
      </c>
      <c r="D105" s="8" t="n">
        <v>1797</v>
      </c>
      <c r="E105" s="1" t="n">
        <v>104</v>
      </c>
      <c r="F105" s="7" t="n">
        <v>1</v>
      </c>
      <c r="G105" s="9" t="n">
        <f aca="false">F105/SUM(F:F)</f>
        <v>0.00680272108843537</v>
      </c>
      <c r="H105" s="9" t="n">
        <f aca="false">D105/SUM($D:$D)</f>
        <v>0.00735357305081209</v>
      </c>
      <c r="I105" s="8" t="n">
        <f aca="false">IF(B105=B106,0,IF(B105=B104,D105+J104,D105))</f>
        <v>4765</v>
      </c>
      <c r="J105" s="1" t="n">
        <f aca="false">IF(B105=B106,D105+J104,0)</f>
        <v>0</v>
      </c>
      <c r="K105" s="9" t="n">
        <f aca="false">I105/SUM($I:$I)</f>
        <v>0.0194990403935</v>
      </c>
      <c r="L105" s="1" t="n">
        <f aca="false">IF(B105=B104,0,IF(B105=B106,1+M106,1))</f>
        <v>0</v>
      </c>
      <c r="M105" s="1" t="n">
        <f aca="false">IF(B105=B104,1+M106,0)</f>
        <v>1</v>
      </c>
      <c r="N105" s="1" t="n">
        <f aca="false">IF(A105=A104,0,IF(A105=A106,1+O106,1))</f>
        <v>0</v>
      </c>
      <c r="O105" s="1" t="n">
        <f aca="false">IF(A105=A104,1+O106,0)</f>
        <v>22</v>
      </c>
      <c r="P105" s="7" t="s">
        <v>51</v>
      </c>
      <c r="Q105" s="1" t="str">
        <f aca="false">IF(OR(B105="Prologue",B105="Epilogue"),B105,"Chapter "&amp;B105)</f>
        <v>Chapter 51</v>
      </c>
      <c r="R105" s="1" t="str">
        <f aca="false">Q105</f>
        <v>Chapter 51</v>
      </c>
      <c r="S105" s="1" t="str">
        <f aca="false">"|-"&amp;CHAR(13)&amp;IF(AND(P105&lt;&gt;"",N105&lt;&gt;0),"| colspan="&amp;CHAR(34)&amp;4&amp;CHAR(34)&amp;" align="&amp;CHAR(34)&amp;"center"&amp;CHAR(34)&amp;" | '''"&amp;P105&amp;"'''"&amp;CHAR(13)&amp;"|-"&amp;CHAR(13),"")&amp;IF(L105&gt;1,"| rowspan="&amp;CHAR(34)&amp;L105&amp;CHAR(34)&amp;"| [[The Well of Ascension/Summary#"&amp;Q105&amp;"|"&amp;R105&amp;"]] || ",IF(L105=1,"| [[The Well of Ascension/Summary#"&amp;Q105&amp;"|"&amp;R105&amp;"]] || ","| "))&amp;"[["&amp;IF(C105="Dalinar Kholin (flashback)","Dalinar Kholin",C105)&amp;"]] "&amp;IF(C105="Dalinar Kholin (flashback)","(flashback)","")&amp;" || "&amp;TEXT(D105,"#,###")&amp;" || "&amp;ROUND(100*H105,2)&amp;"%"</f>
        <v>|-| [[Vin]]  || 1,797 || 0.74%</v>
      </c>
    </row>
    <row r="106" customFormat="false" ht="15.75" hidden="false" customHeight="false" outlineLevel="0" collapsed="false">
      <c r="A106" s="6" t="n">
        <v>5</v>
      </c>
      <c r="B106" s="6" t="n">
        <v>52</v>
      </c>
      <c r="C106" s="7" t="s">
        <v>48</v>
      </c>
      <c r="D106" s="8" t="n">
        <v>864</v>
      </c>
      <c r="E106" s="1" t="n">
        <v>105</v>
      </c>
      <c r="F106" s="7" t="n">
        <v>1</v>
      </c>
      <c r="G106" s="9" t="n">
        <f aca="false">F106/SUM(F:F)</f>
        <v>0.00680272108843537</v>
      </c>
      <c r="H106" s="9" t="n">
        <f aca="false">D106/SUM($D:$D)</f>
        <v>0.00353560774396307</v>
      </c>
      <c r="I106" s="1" t="n">
        <f aca="false">IF(B106=B107,0,IF(B106=B105,D106+J105,D106))</f>
        <v>0</v>
      </c>
      <c r="J106" s="8" t="n">
        <f aca="false">IF(B106=B107,D106+J105,0)</f>
        <v>864</v>
      </c>
      <c r="K106" s="9" t="n">
        <f aca="false">I106/SUM($I:$I)</f>
        <v>0</v>
      </c>
      <c r="L106" s="1" t="n">
        <f aca="false">IF(B106=B105,0,IF(B106=B107,1+M107,1))</f>
        <v>5</v>
      </c>
      <c r="M106" s="1" t="n">
        <f aca="false">IF(B106=B105,1+M107,0)</f>
        <v>0</v>
      </c>
      <c r="N106" s="1" t="n">
        <f aca="false">IF(A106=A105,0,IF(A106=A107,1+O107,1))</f>
        <v>0</v>
      </c>
      <c r="O106" s="1" t="n">
        <f aca="false">IF(A106=A105,1+O107,0)</f>
        <v>21</v>
      </c>
      <c r="P106" s="7" t="s">
        <v>51</v>
      </c>
      <c r="Q106" s="1" t="str">
        <f aca="false">IF(OR(B106="Prologue",B106="Epilogue"),B106,"Chapter "&amp;B106)</f>
        <v>Chapter 52</v>
      </c>
      <c r="R106" s="1" t="str">
        <f aca="false">Q106</f>
        <v>Chapter 52</v>
      </c>
      <c r="S106" s="1" t="str">
        <f aca="false">"|-"&amp;CHAR(13)&amp;IF(AND(P106&lt;&gt;"",N106&lt;&gt;0),"| colspan="&amp;CHAR(34)&amp;4&amp;CHAR(34)&amp;" align="&amp;CHAR(34)&amp;"center"&amp;CHAR(34)&amp;" | '''"&amp;P106&amp;"'''"&amp;CHAR(13)&amp;"|-"&amp;CHAR(13),"")&amp;IF(L106&gt;1,"| rowspan="&amp;CHAR(34)&amp;L106&amp;CHAR(34)&amp;"| [[The Well of Ascension/Summary#"&amp;Q106&amp;"|"&amp;R106&amp;"]] || ",IF(L106=1,"| [[The Well of Ascension/Summary#"&amp;Q106&amp;"|"&amp;R106&amp;"]] || ","| "))&amp;"[["&amp;IF(C106="Dalinar Kholin (flashback)","Dalinar Kholin",C106)&amp;"]] "&amp;IF(C106="Dalinar Kholin (flashback)","(flashback)","")&amp;" || "&amp;TEXT(D106,"#,###")&amp;" || "&amp;ROUND(100*H106,2)&amp;"%"</f>
        <v>|-| rowspan="5"| [[The Well of Ascension/Summary#Chapter 52|Chapter 52]] || [[Breeze]]  || 864 || 0.35%</v>
      </c>
    </row>
    <row r="107" customFormat="false" ht="15.75" hidden="false" customHeight="false" outlineLevel="0" collapsed="false">
      <c r="A107" s="6" t="n">
        <v>5</v>
      </c>
      <c r="B107" s="6" t="n">
        <v>52</v>
      </c>
      <c r="C107" s="7" t="s">
        <v>19</v>
      </c>
      <c r="D107" s="8" t="n">
        <v>541</v>
      </c>
      <c r="E107" s="1" t="n">
        <v>106</v>
      </c>
      <c r="F107" s="7" t="n">
        <v>1</v>
      </c>
      <c r="G107" s="9" t="n">
        <f aca="false">F107/SUM(F:F)</f>
        <v>0.00680272108843537</v>
      </c>
      <c r="H107" s="9" t="n">
        <f aca="false">D107/SUM($D:$D)</f>
        <v>0.00221384697856947</v>
      </c>
      <c r="I107" s="1" t="n">
        <f aca="false">IF(B107=B108,0,IF(B107=B106,D107+J106,D107))</f>
        <v>0</v>
      </c>
      <c r="J107" s="8" t="n">
        <f aca="false">IF(B107=B108,D107+J106,0)</f>
        <v>1405</v>
      </c>
      <c r="K107" s="9" t="n">
        <f aca="false">I107/SUM($I:$I)</f>
        <v>0</v>
      </c>
      <c r="L107" s="1" t="n">
        <f aca="false">IF(B107=B106,0,IF(B107=B108,1+M108,1))</f>
        <v>0</v>
      </c>
      <c r="M107" s="1" t="n">
        <f aca="false">IF(B107=B106,1+M108,0)</f>
        <v>4</v>
      </c>
      <c r="N107" s="1" t="n">
        <f aca="false">IF(A107=A106,0,IF(A107=A108,1+O108,1))</f>
        <v>0</v>
      </c>
      <c r="O107" s="1" t="n">
        <f aca="false">IF(A107=A106,1+O108,0)</f>
        <v>20</v>
      </c>
      <c r="P107" s="7" t="s">
        <v>51</v>
      </c>
      <c r="Q107" s="1" t="str">
        <f aca="false">IF(OR(B107="Prologue",B107="Epilogue"),B107,"Chapter "&amp;B107)</f>
        <v>Chapter 52</v>
      </c>
      <c r="R107" s="1" t="str">
        <f aca="false">Q107</f>
        <v>Chapter 52</v>
      </c>
      <c r="S107" s="1" t="str">
        <f aca="false">"|-"&amp;CHAR(13)&amp;IF(AND(P107&lt;&gt;"",N107&lt;&gt;0),"| colspan="&amp;CHAR(34)&amp;4&amp;CHAR(34)&amp;" align="&amp;CHAR(34)&amp;"center"&amp;CHAR(34)&amp;" | '''"&amp;P107&amp;"'''"&amp;CHAR(13)&amp;"|-"&amp;CHAR(13),"")&amp;IF(L107&gt;1,"| rowspan="&amp;CHAR(34)&amp;L107&amp;CHAR(34)&amp;"| [[The Well of Ascension/Summary#"&amp;Q107&amp;"|"&amp;R107&amp;"]] || ",IF(L107=1,"| [[The Well of Ascension/Summary#"&amp;Q107&amp;"|"&amp;R107&amp;"]] || ","| "))&amp;"[["&amp;IF(C107="Dalinar Kholin (flashback)","Dalinar Kholin",C107)&amp;"]] "&amp;IF(C107="Dalinar Kholin (flashback)","(flashback)","")&amp;" || "&amp;TEXT(D107,"#,###")&amp;" || "&amp;ROUND(100*H107,2)&amp;"%"</f>
        <v>|-| [[Vin]]  || 541 || 0.22%</v>
      </c>
    </row>
    <row r="108" customFormat="false" ht="15.75" hidden="false" customHeight="false" outlineLevel="0" collapsed="false">
      <c r="A108" s="6" t="n">
        <v>5</v>
      </c>
      <c r="B108" s="6" t="n">
        <v>52</v>
      </c>
      <c r="C108" s="7" t="s">
        <v>48</v>
      </c>
      <c r="D108" s="8" t="n">
        <v>254</v>
      </c>
      <c r="E108" s="1" t="n">
        <v>107</v>
      </c>
      <c r="F108" s="7" t="n">
        <v>1</v>
      </c>
      <c r="G108" s="9" t="n">
        <f aca="false">F108/SUM(F:F)</f>
        <v>0.00680272108843537</v>
      </c>
      <c r="H108" s="9" t="n">
        <f aca="false">D108/SUM($D:$D)</f>
        <v>0.00103940320250766</v>
      </c>
      <c r="I108" s="1" t="n">
        <f aca="false">IF(B108=B109,0,IF(B108=B107,D108+J107,D108))</f>
        <v>0</v>
      </c>
      <c r="J108" s="8" t="n">
        <f aca="false">IF(B108=B109,D108+J107,0)</f>
        <v>1659</v>
      </c>
      <c r="K108" s="9" t="n">
        <f aca="false">I108/SUM($I:$I)</f>
        <v>0</v>
      </c>
      <c r="L108" s="1" t="n">
        <f aca="false">IF(B108=B107,0,IF(B108=B109,1+M109,1))</f>
        <v>0</v>
      </c>
      <c r="M108" s="1" t="n">
        <f aca="false">IF(B108=B107,1+M109,0)</f>
        <v>3</v>
      </c>
      <c r="N108" s="1" t="n">
        <f aca="false">IF(A108=A107,0,IF(A108=A109,1+O109,1))</f>
        <v>0</v>
      </c>
      <c r="O108" s="1" t="n">
        <f aca="false">IF(A108=A107,1+O109,0)</f>
        <v>19</v>
      </c>
      <c r="P108" s="7" t="s">
        <v>51</v>
      </c>
      <c r="Q108" s="1" t="str">
        <f aca="false">IF(OR(B108="Prologue",B108="Epilogue"),B108,"Chapter "&amp;B108)</f>
        <v>Chapter 52</v>
      </c>
      <c r="R108" s="1" t="str">
        <f aca="false">Q108</f>
        <v>Chapter 52</v>
      </c>
      <c r="S108" s="1" t="str">
        <f aca="false">"|-"&amp;CHAR(13)&amp;IF(AND(P108&lt;&gt;"",N108&lt;&gt;0),"| colspan="&amp;CHAR(34)&amp;4&amp;CHAR(34)&amp;" align="&amp;CHAR(34)&amp;"center"&amp;CHAR(34)&amp;" | '''"&amp;P108&amp;"'''"&amp;CHAR(13)&amp;"|-"&amp;CHAR(13),"")&amp;IF(L108&gt;1,"| rowspan="&amp;CHAR(34)&amp;L108&amp;CHAR(34)&amp;"| [[The Well of Ascension/Summary#"&amp;Q108&amp;"|"&amp;R108&amp;"]] || ",IF(L108=1,"| [[The Well of Ascension/Summary#"&amp;Q108&amp;"|"&amp;R108&amp;"]] || ","| "))&amp;"[["&amp;IF(C108="Dalinar Kholin (flashback)","Dalinar Kholin",C108)&amp;"]] "&amp;IF(C108="Dalinar Kholin (flashback)","(flashback)","")&amp;" || "&amp;TEXT(D108,"#,###")&amp;" || "&amp;ROUND(100*H108,2)&amp;"%"</f>
        <v>|-| [[Breeze]]  || 254 || 0.1%</v>
      </c>
    </row>
    <row r="109" customFormat="false" ht="15.75" hidden="false" customHeight="false" outlineLevel="0" collapsed="false">
      <c r="A109" s="6" t="n">
        <v>5</v>
      </c>
      <c r="B109" s="6" t="n">
        <v>52</v>
      </c>
      <c r="C109" s="7" t="s">
        <v>42</v>
      </c>
      <c r="D109" s="8" t="n">
        <v>1613</v>
      </c>
      <c r="E109" s="1" t="n">
        <v>108</v>
      </c>
      <c r="F109" s="7" t="n">
        <v>1</v>
      </c>
      <c r="G109" s="9" t="n">
        <f aca="false">F109/SUM(F:F)</f>
        <v>0.00680272108843537</v>
      </c>
      <c r="H109" s="9" t="n">
        <f aca="false">D109/SUM($D:$D)</f>
        <v>0.00660061954978291</v>
      </c>
      <c r="I109" s="1" t="n">
        <f aca="false">IF(B109=B110,0,IF(B109=B108,D109+J108,D109))</f>
        <v>0</v>
      </c>
      <c r="J109" s="8" t="n">
        <f aca="false">IF(B109=B110,D109+J108,0)</f>
        <v>3272</v>
      </c>
      <c r="K109" s="9" t="n">
        <f aca="false">I109/SUM($I:$I)</f>
        <v>0</v>
      </c>
      <c r="L109" s="1" t="n">
        <f aca="false">IF(B109=B108,0,IF(B109=B110,1+M110,1))</f>
        <v>0</v>
      </c>
      <c r="M109" s="1" t="n">
        <f aca="false">IF(B109=B108,1+M110,0)</f>
        <v>2</v>
      </c>
      <c r="N109" s="1" t="n">
        <f aca="false">IF(A109=A108,0,IF(A109=A110,1+O110,1))</f>
        <v>0</v>
      </c>
      <c r="O109" s="1" t="n">
        <f aca="false">IF(A109=A108,1+O110,0)</f>
        <v>18</v>
      </c>
      <c r="P109" s="7" t="s">
        <v>51</v>
      </c>
      <c r="Q109" s="1" t="str">
        <f aca="false">IF(OR(B109="Prologue",B109="Epilogue"),B109,"Chapter "&amp;B109)</f>
        <v>Chapter 52</v>
      </c>
      <c r="R109" s="1" t="str">
        <f aca="false">Q109</f>
        <v>Chapter 52</v>
      </c>
      <c r="S109" s="1" t="str">
        <f aca="false">"|-"&amp;CHAR(13)&amp;IF(AND(P109&lt;&gt;"",N109&lt;&gt;0),"| colspan="&amp;CHAR(34)&amp;4&amp;CHAR(34)&amp;" align="&amp;CHAR(34)&amp;"center"&amp;CHAR(34)&amp;" | '''"&amp;P109&amp;"'''"&amp;CHAR(13)&amp;"|-"&amp;CHAR(13),"")&amp;IF(L109&gt;1,"| rowspan="&amp;CHAR(34)&amp;L109&amp;CHAR(34)&amp;"| [[The Well of Ascension/Summary#"&amp;Q109&amp;"|"&amp;R109&amp;"]] || ",IF(L109=1,"| [[The Well of Ascension/Summary#"&amp;Q109&amp;"|"&amp;R109&amp;"]] || ","| "))&amp;"[["&amp;IF(C109="Dalinar Kholin (flashback)","Dalinar Kholin",C109)&amp;"]] "&amp;IF(C109="Dalinar Kholin (flashback)","(flashback)","")&amp;" || "&amp;TEXT(D109,"#,###")&amp;" || "&amp;ROUND(100*H109,2)&amp;"%"</f>
        <v>|-| [[Sazed]]  || 1,613 || 0.66%</v>
      </c>
    </row>
    <row r="110" customFormat="false" ht="15.75" hidden="false" customHeight="false" outlineLevel="0" collapsed="false">
      <c r="A110" s="6" t="n">
        <v>5</v>
      </c>
      <c r="B110" s="6" t="n">
        <v>52</v>
      </c>
      <c r="C110" s="7" t="s">
        <v>19</v>
      </c>
      <c r="D110" s="8" t="n">
        <v>2144</v>
      </c>
      <c r="E110" s="1" t="n">
        <v>109</v>
      </c>
      <c r="F110" s="7" t="n">
        <v>1</v>
      </c>
      <c r="G110" s="9" t="n">
        <f aca="false">F110/SUM(F:F)</f>
        <v>0.00680272108843537</v>
      </c>
      <c r="H110" s="9" t="n">
        <f aca="false">D110/SUM($D:$D)</f>
        <v>0.00877354514242688</v>
      </c>
      <c r="I110" s="8" t="n">
        <f aca="false">IF(B110=B111,0,IF(B110=B109,D110+J109,D110))</f>
        <v>5416</v>
      </c>
      <c r="J110" s="1" t="n">
        <f aca="false">IF(B110=B111,D110+J109,0)</f>
        <v>0</v>
      </c>
      <c r="K110" s="9" t="n">
        <f aca="false">I110/SUM($I:$I)</f>
        <v>0.02216302261725</v>
      </c>
      <c r="L110" s="1" t="n">
        <f aca="false">IF(B110=B109,0,IF(B110=B111,1+M111,1))</f>
        <v>0</v>
      </c>
      <c r="M110" s="1" t="n">
        <f aca="false">IF(B110=B109,1+M111,0)</f>
        <v>1</v>
      </c>
      <c r="N110" s="1" t="n">
        <f aca="false">IF(A110=A109,0,IF(A110=A111,1+O111,1))</f>
        <v>0</v>
      </c>
      <c r="O110" s="1" t="n">
        <f aca="false">IF(A110=A109,1+O111,0)</f>
        <v>17</v>
      </c>
      <c r="P110" s="7" t="s">
        <v>51</v>
      </c>
      <c r="Q110" s="1" t="str">
        <f aca="false">IF(OR(B110="Prologue",B110="Epilogue"),B110,"Chapter "&amp;B110)</f>
        <v>Chapter 52</v>
      </c>
      <c r="R110" s="1" t="str">
        <f aca="false">Q110</f>
        <v>Chapter 52</v>
      </c>
      <c r="S110" s="1" t="str">
        <f aca="false">"|-"&amp;CHAR(13)&amp;IF(AND(P110&lt;&gt;"",N110&lt;&gt;0),"| colspan="&amp;CHAR(34)&amp;4&amp;CHAR(34)&amp;" align="&amp;CHAR(34)&amp;"center"&amp;CHAR(34)&amp;" | '''"&amp;P110&amp;"'''"&amp;CHAR(13)&amp;"|-"&amp;CHAR(13),"")&amp;IF(L110&gt;1,"| rowspan="&amp;CHAR(34)&amp;L110&amp;CHAR(34)&amp;"| [[The Well of Ascension/Summary#"&amp;Q110&amp;"|"&amp;R110&amp;"]] || ",IF(L110=1,"| [[The Well of Ascension/Summary#"&amp;Q110&amp;"|"&amp;R110&amp;"]] || ","| "))&amp;"[["&amp;IF(C110="Dalinar Kholin (flashback)","Dalinar Kholin",C110)&amp;"]] "&amp;IF(C110="Dalinar Kholin (flashback)","(flashback)","")&amp;" || "&amp;TEXT(D110,"#,###")&amp;" || "&amp;ROUND(100*H110,2)&amp;"%"</f>
        <v>|-| [[Vin]]  || 2,144 || 0.88%</v>
      </c>
    </row>
    <row r="111" customFormat="false" ht="15.75" hidden="false" customHeight="false" outlineLevel="0" collapsed="false">
      <c r="A111" s="6" t="n">
        <v>5</v>
      </c>
      <c r="B111" s="6" t="n">
        <v>53</v>
      </c>
      <c r="C111" s="7" t="s">
        <v>45</v>
      </c>
      <c r="D111" s="8" t="n">
        <v>300</v>
      </c>
      <c r="E111" s="1" t="n">
        <v>110</v>
      </c>
      <c r="F111" s="7" t="n">
        <v>1</v>
      </c>
      <c r="G111" s="9" t="n">
        <f aca="false">F111/SUM(F:F)</f>
        <v>0.00680272108843537</v>
      </c>
      <c r="H111" s="9" t="n">
        <f aca="false">D111/SUM($D:$D)</f>
        <v>0.00122764157776496</v>
      </c>
      <c r="I111" s="1" t="n">
        <f aca="false">IF(B111=B112,0,IF(B111=B110,D111+J110,D111))</f>
        <v>0</v>
      </c>
      <c r="J111" s="8" t="n">
        <f aca="false">IF(B111=B112,D111+J110,0)</f>
        <v>300</v>
      </c>
      <c r="K111" s="9" t="n">
        <f aca="false">I111/SUM($I:$I)</f>
        <v>0</v>
      </c>
      <c r="L111" s="1" t="n">
        <f aca="false">IF(B111=B110,0,IF(B111=B112,1+M112,1))</f>
        <v>8</v>
      </c>
      <c r="M111" s="1" t="n">
        <f aca="false">IF(B111=B110,1+M112,0)</f>
        <v>0</v>
      </c>
      <c r="N111" s="1" t="n">
        <f aca="false">IF(A111=A110,0,IF(A111=A112,1+O112,1))</f>
        <v>0</v>
      </c>
      <c r="O111" s="1" t="n">
        <f aca="false">IF(A111=A110,1+O112,0)</f>
        <v>16</v>
      </c>
      <c r="P111" s="7" t="s">
        <v>51</v>
      </c>
      <c r="Q111" s="1" t="str">
        <f aca="false">IF(OR(B111="Prologue",B111="Epilogue"),B111,"Chapter "&amp;B111)</f>
        <v>Chapter 53</v>
      </c>
      <c r="R111" s="1" t="str">
        <f aca="false">Q111</f>
        <v>Chapter 53</v>
      </c>
      <c r="S111" s="1" t="str">
        <f aca="false">"|-"&amp;CHAR(13)&amp;IF(AND(P111&lt;&gt;"",N111&lt;&gt;0),"| colspan="&amp;CHAR(34)&amp;4&amp;CHAR(34)&amp;" align="&amp;CHAR(34)&amp;"center"&amp;CHAR(34)&amp;" | '''"&amp;P111&amp;"'''"&amp;CHAR(13)&amp;"|-"&amp;CHAR(13),"")&amp;IF(L111&gt;1,"| rowspan="&amp;CHAR(34)&amp;L111&amp;CHAR(34)&amp;"| [[The Well of Ascension/Summary#"&amp;Q111&amp;"|"&amp;R111&amp;"]] || ",IF(L111=1,"| [[The Well of Ascension/Summary#"&amp;Q111&amp;"|"&amp;R111&amp;"]] || ","| "))&amp;"[["&amp;IF(C111="Dalinar Kholin (flashback)","Dalinar Kholin",C111)&amp;"]] "&amp;IF(C111="Dalinar Kholin (flashback)","(flashback)","")&amp;" || "&amp;TEXT(D111,"#,###")&amp;" || "&amp;ROUND(100*H111,2)&amp;"%"</f>
        <v>|-| rowspan="8"| [[The Well of Ascension/Summary#Chapter 53|Chapter 53]] || [[Straff]]  || 300 || 0.12%</v>
      </c>
    </row>
    <row r="112" customFormat="false" ht="15.75" hidden="false" customHeight="false" outlineLevel="0" collapsed="false">
      <c r="A112" s="6" t="n">
        <v>5</v>
      </c>
      <c r="B112" s="6" t="n">
        <v>53</v>
      </c>
      <c r="C112" s="7" t="s">
        <v>42</v>
      </c>
      <c r="D112" s="8" t="n">
        <v>1415</v>
      </c>
      <c r="E112" s="1" t="n">
        <v>111</v>
      </c>
      <c r="F112" s="7" t="n">
        <v>1</v>
      </c>
      <c r="G112" s="9" t="n">
        <f aca="false">F112/SUM(F:F)</f>
        <v>0.00680272108843537</v>
      </c>
      <c r="H112" s="9" t="n">
        <f aca="false">D112/SUM($D:$D)</f>
        <v>0.00579037610845804</v>
      </c>
      <c r="I112" s="1" t="n">
        <f aca="false">IF(B112=B113,0,IF(B112=B111,D112+J111,D112))</f>
        <v>0</v>
      </c>
      <c r="J112" s="8" t="n">
        <f aca="false">IF(B112=B113,D112+J111,0)</f>
        <v>1715</v>
      </c>
      <c r="K112" s="9" t="n">
        <f aca="false">I112/SUM($I:$I)</f>
        <v>0</v>
      </c>
      <c r="L112" s="1" t="n">
        <f aca="false">IF(B112=B111,0,IF(B112=B113,1+M113,1))</f>
        <v>0</v>
      </c>
      <c r="M112" s="1" t="n">
        <f aca="false">IF(B112=B111,1+M113,0)</f>
        <v>7</v>
      </c>
      <c r="N112" s="1" t="n">
        <f aca="false">IF(A112=A111,0,IF(A112=A113,1+O113,1))</f>
        <v>0</v>
      </c>
      <c r="O112" s="1" t="n">
        <f aca="false">IF(A112=A111,1+O113,0)</f>
        <v>15</v>
      </c>
      <c r="P112" s="7" t="s">
        <v>51</v>
      </c>
      <c r="Q112" s="1" t="str">
        <f aca="false">IF(OR(B112="Prologue",B112="Epilogue"),B112,"Chapter "&amp;B112)</f>
        <v>Chapter 53</v>
      </c>
      <c r="R112" s="1" t="str">
        <f aca="false">Q112</f>
        <v>Chapter 53</v>
      </c>
      <c r="S112" s="1" t="str">
        <f aca="false">"|-"&amp;CHAR(13)&amp;IF(AND(P112&lt;&gt;"",N112&lt;&gt;0),"| colspan="&amp;CHAR(34)&amp;4&amp;CHAR(34)&amp;" align="&amp;CHAR(34)&amp;"center"&amp;CHAR(34)&amp;" | '''"&amp;P112&amp;"'''"&amp;CHAR(13)&amp;"|-"&amp;CHAR(13),"")&amp;IF(L112&gt;1,"| rowspan="&amp;CHAR(34)&amp;L112&amp;CHAR(34)&amp;"| [[The Well of Ascension/Summary#"&amp;Q112&amp;"|"&amp;R112&amp;"]] || ",IF(L112=1,"| [[The Well of Ascension/Summary#"&amp;Q112&amp;"|"&amp;R112&amp;"]] || ","| "))&amp;"[["&amp;IF(C112="Dalinar Kholin (flashback)","Dalinar Kholin",C112)&amp;"]] "&amp;IF(C112="Dalinar Kholin (flashback)","(flashback)","")&amp;" || "&amp;TEXT(D112,"#,###")&amp;" || "&amp;ROUND(100*H112,2)&amp;"%"</f>
        <v>|-| [[Sazed]]  || 1,415 || 0.58%</v>
      </c>
    </row>
    <row r="113" customFormat="false" ht="15.75" hidden="false" customHeight="false" outlineLevel="0" collapsed="false">
      <c r="A113" s="6" t="n">
        <v>5</v>
      </c>
      <c r="B113" s="6" t="n">
        <v>53</v>
      </c>
      <c r="C113" s="7" t="s">
        <v>48</v>
      </c>
      <c r="D113" s="8" t="n">
        <v>510</v>
      </c>
      <c r="E113" s="1" t="n">
        <v>112</v>
      </c>
      <c r="F113" s="7" t="n">
        <v>1</v>
      </c>
      <c r="G113" s="9" t="n">
        <f aca="false">F113/SUM(F:F)</f>
        <v>0.00680272108843537</v>
      </c>
      <c r="H113" s="9" t="n">
        <f aca="false">D113/SUM($D:$D)</f>
        <v>0.00208699068220042</v>
      </c>
      <c r="I113" s="1" t="n">
        <f aca="false">IF(B113=B114,0,IF(B113=B112,D113+J112,D113))</f>
        <v>0</v>
      </c>
      <c r="J113" s="8" t="n">
        <f aca="false">IF(B113=B114,D113+J112,0)</f>
        <v>2225</v>
      </c>
      <c r="K113" s="9" t="n">
        <f aca="false">I113/SUM($I:$I)</f>
        <v>0</v>
      </c>
      <c r="L113" s="1" t="n">
        <f aca="false">IF(B113=B112,0,IF(B113=B114,1+M114,1))</f>
        <v>0</v>
      </c>
      <c r="M113" s="1" t="n">
        <f aca="false">IF(B113=B112,1+M114,0)</f>
        <v>6</v>
      </c>
      <c r="N113" s="1" t="n">
        <f aca="false">IF(A113=A112,0,IF(A113=A114,1+O114,1))</f>
        <v>0</v>
      </c>
      <c r="O113" s="1" t="n">
        <f aca="false">IF(A113=A112,1+O114,0)</f>
        <v>14</v>
      </c>
      <c r="P113" s="7" t="s">
        <v>51</v>
      </c>
      <c r="Q113" s="1" t="str">
        <f aca="false">IF(OR(B113="Prologue",B113="Epilogue"),B113,"Chapter "&amp;B113)</f>
        <v>Chapter 53</v>
      </c>
      <c r="R113" s="1" t="str">
        <f aca="false">Q113</f>
        <v>Chapter 53</v>
      </c>
      <c r="S113" s="1" t="str">
        <f aca="false">"|-"&amp;CHAR(13)&amp;IF(AND(P113&lt;&gt;"",N113&lt;&gt;0),"| colspan="&amp;CHAR(34)&amp;4&amp;CHAR(34)&amp;" align="&amp;CHAR(34)&amp;"center"&amp;CHAR(34)&amp;" | '''"&amp;P113&amp;"'''"&amp;CHAR(13)&amp;"|-"&amp;CHAR(13),"")&amp;IF(L113&gt;1,"| rowspan="&amp;CHAR(34)&amp;L113&amp;CHAR(34)&amp;"| [[The Well of Ascension/Summary#"&amp;Q113&amp;"|"&amp;R113&amp;"]] || ",IF(L113=1,"| [[The Well of Ascension/Summary#"&amp;Q113&amp;"|"&amp;R113&amp;"]] || ","| "))&amp;"[["&amp;IF(C113="Dalinar Kholin (flashback)","Dalinar Kholin",C113)&amp;"]] "&amp;IF(C113="Dalinar Kholin (flashback)","(flashback)","")&amp;" || "&amp;TEXT(D113,"#,###")&amp;" || "&amp;ROUND(100*H113,2)&amp;"%"</f>
        <v>|-| [[Breeze]]  || 510 || 0.21%</v>
      </c>
    </row>
    <row r="114" customFormat="false" ht="15.75" hidden="false" customHeight="false" outlineLevel="0" collapsed="false">
      <c r="A114" s="6" t="n">
        <v>5</v>
      </c>
      <c r="B114" s="6" t="n">
        <v>53</v>
      </c>
      <c r="C114" s="7" t="s">
        <v>27</v>
      </c>
      <c r="D114" s="8" t="n">
        <v>524</v>
      </c>
      <c r="E114" s="1" t="n">
        <v>113</v>
      </c>
      <c r="F114" s="7" t="n">
        <v>1</v>
      </c>
      <c r="G114" s="9" t="n">
        <f aca="false">F114/SUM(F:F)</f>
        <v>0.00680272108843537</v>
      </c>
      <c r="H114" s="9" t="n">
        <f aca="false">D114/SUM($D:$D)</f>
        <v>0.00214428062249612</v>
      </c>
      <c r="I114" s="1" t="n">
        <f aca="false">IF(B114=B115,0,IF(B114=B113,D114+J113,D114))</f>
        <v>0</v>
      </c>
      <c r="J114" s="8" t="n">
        <f aca="false">IF(B114=B115,D114+J113,0)</f>
        <v>2749</v>
      </c>
      <c r="K114" s="9" t="n">
        <f aca="false">I114/SUM($I:$I)</f>
        <v>0</v>
      </c>
      <c r="L114" s="1" t="n">
        <f aca="false">IF(B114=B113,0,IF(B114=B115,1+M115,1))</f>
        <v>0</v>
      </c>
      <c r="M114" s="1" t="n">
        <f aca="false">IF(B114=B113,1+M115,0)</f>
        <v>5</v>
      </c>
      <c r="N114" s="1" t="n">
        <f aca="false">IF(A114=A113,0,IF(A114=A115,1+O115,1))</f>
        <v>0</v>
      </c>
      <c r="O114" s="1" t="n">
        <f aca="false">IF(A114=A113,1+O115,0)</f>
        <v>13</v>
      </c>
      <c r="P114" s="7" t="s">
        <v>51</v>
      </c>
      <c r="Q114" s="1" t="str">
        <f aca="false">IF(OR(B114="Prologue",B114="Epilogue"),B114,"Chapter "&amp;B114)</f>
        <v>Chapter 53</v>
      </c>
      <c r="R114" s="1" t="str">
        <f aca="false">Q114</f>
        <v>Chapter 53</v>
      </c>
      <c r="S114" s="1" t="str">
        <f aca="false">"|-"&amp;CHAR(13)&amp;IF(AND(P114&lt;&gt;"",N114&lt;&gt;0),"| colspan="&amp;CHAR(34)&amp;4&amp;CHAR(34)&amp;" align="&amp;CHAR(34)&amp;"center"&amp;CHAR(34)&amp;" | '''"&amp;P114&amp;"'''"&amp;CHAR(13)&amp;"|-"&amp;CHAR(13),"")&amp;IF(L114&gt;1,"| rowspan="&amp;CHAR(34)&amp;L114&amp;CHAR(34)&amp;"| [[The Well of Ascension/Summary#"&amp;Q114&amp;"|"&amp;R114&amp;"]] || ",IF(L114=1,"| [[The Well of Ascension/Summary#"&amp;Q114&amp;"|"&amp;R114&amp;"]] || ","| "))&amp;"[["&amp;IF(C114="Dalinar Kholin (flashback)","Dalinar Kholin",C114)&amp;"]] "&amp;IF(C114="Dalinar Kholin (flashback)","(flashback)","")&amp;" || "&amp;TEXT(D114,"#,###")&amp;" || "&amp;ROUND(100*H114,2)&amp;"%"</f>
        <v>|-| [[Dockson]]  || 524 || 0.21%</v>
      </c>
    </row>
    <row r="115" customFormat="false" ht="15.75" hidden="false" customHeight="false" outlineLevel="0" collapsed="false">
      <c r="A115" s="6" t="n">
        <v>5</v>
      </c>
      <c r="B115" s="6" t="n">
        <v>53</v>
      </c>
      <c r="C115" s="7" t="s">
        <v>45</v>
      </c>
      <c r="D115" s="8" t="n">
        <v>260</v>
      </c>
      <c r="E115" s="1" t="n">
        <v>114</v>
      </c>
      <c r="F115" s="7" t="n">
        <v>1</v>
      </c>
      <c r="G115" s="9" t="n">
        <f aca="false">F115/SUM(F:F)</f>
        <v>0.00680272108843537</v>
      </c>
      <c r="H115" s="9" t="n">
        <f aca="false">D115/SUM($D:$D)</f>
        <v>0.00106395603406296</v>
      </c>
      <c r="I115" s="1" t="n">
        <f aca="false">IF(B115=B116,0,IF(B115=B114,D115+J114,D115))</f>
        <v>0</v>
      </c>
      <c r="J115" s="8" t="n">
        <f aca="false">IF(B115=B116,D115+J114,0)</f>
        <v>3009</v>
      </c>
      <c r="K115" s="9" t="n">
        <f aca="false">I115/SUM($I:$I)</f>
        <v>0</v>
      </c>
      <c r="L115" s="1" t="n">
        <f aca="false">IF(B115=B114,0,IF(B115=B116,1+M116,1))</f>
        <v>0</v>
      </c>
      <c r="M115" s="1" t="n">
        <f aca="false">IF(B115=B114,1+M116,0)</f>
        <v>4</v>
      </c>
      <c r="N115" s="1" t="n">
        <f aca="false">IF(A115=A114,0,IF(A115=A116,1+O116,1))</f>
        <v>0</v>
      </c>
      <c r="O115" s="1" t="n">
        <f aca="false">IF(A115=A114,1+O116,0)</f>
        <v>12</v>
      </c>
      <c r="P115" s="7" t="s">
        <v>51</v>
      </c>
      <c r="Q115" s="1" t="str">
        <f aca="false">IF(OR(B115="Prologue",B115="Epilogue"),B115,"Chapter "&amp;B115)</f>
        <v>Chapter 53</v>
      </c>
      <c r="R115" s="1" t="str">
        <f aca="false">Q115</f>
        <v>Chapter 53</v>
      </c>
      <c r="S115" s="1" t="str">
        <f aca="false">"|-"&amp;CHAR(13)&amp;IF(AND(P115&lt;&gt;"",N115&lt;&gt;0),"| colspan="&amp;CHAR(34)&amp;4&amp;CHAR(34)&amp;" align="&amp;CHAR(34)&amp;"center"&amp;CHAR(34)&amp;" | '''"&amp;P115&amp;"'''"&amp;CHAR(13)&amp;"|-"&amp;CHAR(13),"")&amp;IF(L115&gt;1,"| rowspan="&amp;CHAR(34)&amp;L115&amp;CHAR(34)&amp;"| [[The Well of Ascension/Summary#"&amp;Q115&amp;"|"&amp;R115&amp;"]] || ",IF(L115=1,"| [[The Well of Ascension/Summary#"&amp;Q115&amp;"|"&amp;R115&amp;"]] || ","| "))&amp;"[["&amp;IF(C115="Dalinar Kholin (flashback)","Dalinar Kholin",C115)&amp;"]] "&amp;IF(C115="Dalinar Kholin (flashback)","(flashback)","")&amp;" || "&amp;TEXT(D115,"#,###")&amp;" || "&amp;ROUND(100*H115,2)&amp;"%"</f>
        <v>|-| [[Straff]]  || 260 || 0.11%</v>
      </c>
    </row>
    <row r="116" customFormat="false" ht="15.75" hidden="false" customHeight="false" outlineLevel="0" collapsed="false">
      <c r="A116" s="6" t="n">
        <v>5</v>
      </c>
      <c r="B116" s="6" t="n">
        <v>53</v>
      </c>
      <c r="C116" s="7" t="s">
        <v>53</v>
      </c>
      <c r="D116" s="8" t="n">
        <v>206</v>
      </c>
      <c r="E116" s="1" t="n">
        <v>115</v>
      </c>
      <c r="F116" s="7" t="n">
        <v>1</v>
      </c>
      <c r="G116" s="9" t="n">
        <f aca="false">F116/SUM(F:F)</f>
        <v>0.00680272108843537</v>
      </c>
      <c r="H116" s="9" t="n">
        <f aca="false">D116/SUM($D:$D)</f>
        <v>0.00084298055006527</v>
      </c>
      <c r="I116" s="1" t="n">
        <f aca="false">IF(B116=B117,0,IF(B116=B115,D116+J115,D116))</f>
        <v>0</v>
      </c>
      <c r="J116" s="8" t="n">
        <f aca="false">IF(B116=B117,D116+J115,0)</f>
        <v>3215</v>
      </c>
      <c r="K116" s="9" t="n">
        <f aca="false">I116/SUM($I:$I)</f>
        <v>0</v>
      </c>
      <c r="L116" s="1" t="n">
        <f aca="false">IF(B116=B115,0,IF(B116=B117,1+M117,1))</f>
        <v>0</v>
      </c>
      <c r="M116" s="1" t="n">
        <f aca="false">IF(B116=B115,1+M117,0)</f>
        <v>3</v>
      </c>
      <c r="N116" s="1" t="n">
        <f aca="false">IF(A116=A115,0,IF(A116=A117,1+O117,1))</f>
        <v>0</v>
      </c>
      <c r="O116" s="1" t="n">
        <f aca="false">IF(A116=A115,1+O117,0)</f>
        <v>11</v>
      </c>
      <c r="P116" s="7" t="s">
        <v>51</v>
      </c>
      <c r="Q116" s="1" t="str">
        <f aca="false">IF(OR(B116="Prologue",B116="Epilogue"),B116,"Chapter "&amp;B116)</f>
        <v>Chapter 53</v>
      </c>
      <c r="R116" s="1" t="str">
        <f aca="false">Q116</f>
        <v>Chapter 53</v>
      </c>
      <c r="S116" s="1" t="str">
        <f aca="false">"|-"&amp;CHAR(13)&amp;IF(AND(P116&lt;&gt;"",N116&lt;&gt;0),"| colspan="&amp;CHAR(34)&amp;4&amp;CHAR(34)&amp;" align="&amp;CHAR(34)&amp;"center"&amp;CHAR(34)&amp;" | '''"&amp;P116&amp;"'''"&amp;CHAR(13)&amp;"|-"&amp;CHAR(13),"")&amp;IF(L116&gt;1,"| rowspan="&amp;CHAR(34)&amp;L116&amp;CHAR(34)&amp;"| [[The Well of Ascension/Summary#"&amp;Q116&amp;"|"&amp;R116&amp;"]] || ",IF(L116=1,"| [[The Well of Ascension/Summary#"&amp;Q116&amp;"|"&amp;R116&amp;"]] || ","| "))&amp;"[["&amp;IF(C116="Dalinar Kholin (flashback)","Dalinar Kholin",C116)&amp;"]] "&amp;IF(C116="Dalinar Kholin (flashback)","(flashback)","")&amp;" || "&amp;TEXT(D116,"#,###")&amp;" || "&amp;ROUND(100*H116,2)&amp;"%"</f>
        <v>|-| [[Cett]]  || 206 || 0.08%</v>
      </c>
    </row>
    <row r="117" customFormat="false" ht="15.75" hidden="false" customHeight="false" outlineLevel="0" collapsed="false">
      <c r="A117" s="6" t="n">
        <v>5</v>
      </c>
      <c r="B117" s="6" t="n">
        <v>53</v>
      </c>
      <c r="C117" s="7" t="s">
        <v>42</v>
      </c>
      <c r="D117" s="8" t="n">
        <v>1197</v>
      </c>
      <c r="E117" s="1" t="n">
        <v>116</v>
      </c>
      <c r="F117" s="7" t="n">
        <v>1</v>
      </c>
      <c r="G117" s="9" t="n">
        <f aca="false">F117/SUM(F:F)</f>
        <v>0.00680272108843537</v>
      </c>
      <c r="H117" s="9" t="n">
        <f aca="false">D117/SUM($D:$D)</f>
        <v>0.00489828989528217</v>
      </c>
      <c r="I117" s="1" t="n">
        <f aca="false">IF(B117=B118,0,IF(B117=B116,D117+J116,D117))</f>
        <v>0</v>
      </c>
      <c r="J117" s="8" t="n">
        <f aca="false">IF(B117=B118,D117+J116,0)</f>
        <v>4412</v>
      </c>
      <c r="K117" s="9" t="n">
        <f aca="false">I117/SUM($I:$I)</f>
        <v>0</v>
      </c>
      <c r="L117" s="1" t="n">
        <f aca="false">IF(B117=B116,0,IF(B117=B118,1+M118,1))</f>
        <v>0</v>
      </c>
      <c r="M117" s="1" t="n">
        <f aca="false">IF(B117=B116,1+M118,0)</f>
        <v>2</v>
      </c>
      <c r="N117" s="1" t="n">
        <f aca="false">IF(A117=A116,0,IF(A117=A118,1+O118,1))</f>
        <v>0</v>
      </c>
      <c r="O117" s="1" t="n">
        <f aca="false">IF(A117=A116,1+O118,0)</f>
        <v>10</v>
      </c>
      <c r="P117" s="7" t="s">
        <v>51</v>
      </c>
      <c r="Q117" s="1" t="str">
        <f aca="false">IF(OR(B117="Prologue",B117="Epilogue"),B117,"Chapter "&amp;B117)</f>
        <v>Chapter 53</v>
      </c>
      <c r="R117" s="1" t="str">
        <f aca="false">Q117</f>
        <v>Chapter 53</v>
      </c>
      <c r="S117" s="1" t="str">
        <f aca="false">"|-"&amp;CHAR(13)&amp;IF(AND(P117&lt;&gt;"",N117&lt;&gt;0),"| colspan="&amp;CHAR(34)&amp;4&amp;CHAR(34)&amp;" align="&amp;CHAR(34)&amp;"center"&amp;CHAR(34)&amp;" | '''"&amp;P117&amp;"'''"&amp;CHAR(13)&amp;"|-"&amp;CHAR(13),"")&amp;IF(L117&gt;1,"| rowspan="&amp;CHAR(34)&amp;L117&amp;CHAR(34)&amp;"| [[The Well of Ascension/Summary#"&amp;Q117&amp;"|"&amp;R117&amp;"]] || ",IF(L117=1,"| [[The Well of Ascension/Summary#"&amp;Q117&amp;"|"&amp;R117&amp;"]] || ","| "))&amp;"[["&amp;IF(C117="Dalinar Kholin (flashback)","Dalinar Kholin",C117)&amp;"]] "&amp;IF(C117="Dalinar Kholin (flashback)","(flashback)","")&amp;" || "&amp;TEXT(D117,"#,###")&amp;" || "&amp;ROUND(100*H117,2)&amp;"%"</f>
        <v>|-| [[Sazed]]  || 1,197 || 0.49%</v>
      </c>
    </row>
    <row r="118" customFormat="false" ht="15.75" hidden="false" customHeight="false" outlineLevel="0" collapsed="false">
      <c r="A118" s="6" t="n">
        <v>5</v>
      </c>
      <c r="B118" s="6" t="n">
        <v>53</v>
      </c>
      <c r="C118" s="7" t="s">
        <v>48</v>
      </c>
      <c r="D118" s="8" t="n">
        <v>491</v>
      </c>
      <c r="E118" s="1" t="n">
        <v>117</v>
      </c>
      <c r="F118" s="7" t="n">
        <v>1</v>
      </c>
      <c r="G118" s="9" t="n">
        <f aca="false">F118/SUM(F:F)</f>
        <v>0.00680272108843537</v>
      </c>
      <c r="H118" s="9" t="n">
        <f aca="false">D118/SUM($D:$D)</f>
        <v>0.00200924004894198</v>
      </c>
      <c r="I118" s="8" t="n">
        <f aca="false">IF(B118=B119,0,IF(B118=B117,D118+J117,D118))</f>
        <v>4903</v>
      </c>
      <c r="J118" s="1" t="n">
        <f aca="false">IF(B118=B119,D118+J117,0)</f>
        <v>0</v>
      </c>
      <c r="K118" s="9" t="n">
        <f aca="false">I118/SUM($I:$I)</f>
        <v>0.0200637555192719</v>
      </c>
      <c r="L118" s="1" t="n">
        <f aca="false">IF(B118=B117,0,IF(B118=B119,1+M119,1))</f>
        <v>0</v>
      </c>
      <c r="M118" s="1" t="n">
        <f aca="false">IF(B118=B117,1+M119,0)</f>
        <v>1</v>
      </c>
      <c r="N118" s="1" t="n">
        <f aca="false">IF(A118=A117,0,IF(A118=A119,1+O119,1))</f>
        <v>0</v>
      </c>
      <c r="O118" s="1" t="n">
        <f aca="false">IF(A118=A117,1+O119,0)</f>
        <v>9</v>
      </c>
      <c r="P118" s="7" t="s">
        <v>51</v>
      </c>
      <c r="Q118" s="1" t="str">
        <f aca="false">IF(OR(B118="Prologue",B118="Epilogue"),B118,"Chapter "&amp;B118)</f>
        <v>Chapter 53</v>
      </c>
      <c r="R118" s="1" t="str">
        <f aca="false">Q118</f>
        <v>Chapter 53</v>
      </c>
      <c r="S118" s="1" t="str">
        <f aca="false">"|-"&amp;CHAR(13)&amp;IF(AND(P118&lt;&gt;"",N118&lt;&gt;0),"| colspan="&amp;CHAR(34)&amp;4&amp;CHAR(34)&amp;" align="&amp;CHAR(34)&amp;"center"&amp;CHAR(34)&amp;" | '''"&amp;P118&amp;"'''"&amp;CHAR(13)&amp;"|-"&amp;CHAR(13),"")&amp;IF(L118&gt;1,"| rowspan="&amp;CHAR(34)&amp;L118&amp;CHAR(34)&amp;"| [[The Well of Ascension/Summary#"&amp;Q118&amp;"|"&amp;R118&amp;"]] || ",IF(L118=1,"| [[The Well of Ascension/Summary#"&amp;Q118&amp;"|"&amp;R118&amp;"]] || ","| "))&amp;"[["&amp;IF(C118="Dalinar Kholin (flashback)","Dalinar Kholin",C118)&amp;"]] "&amp;IF(C118="Dalinar Kholin (flashback)","(flashback)","")&amp;" || "&amp;TEXT(D118,"#,###")&amp;" || "&amp;ROUND(100*H118,2)&amp;"%"</f>
        <v>|-| [[Breeze]]  || 491 || 0.2%</v>
      </c>
    </row>
    <row r="119" customFormat="false" ht="15.75" hidden="false" customHeight="false" outlineLevel="0" collapsed="false">
      <c r="A119" s="6" t="n">
        <v>5</v>
      </c>
      <c r="B119" s="6" t="n">
        <v>54</v>
      </c>
      <c r="C119" s="7" t="s">
        <v>19</v>
      </c>
      <c r="D119" s="8" t="n">
        <v>608</v>
      </c>
      <c r="E119" s="1" t="n">
        <v>118</v>
      </c>
      <c r="F119" s="7" t="n">
        <v>1</v>
      </c>
      <c r="G119" s="9" t="n">
        <f aca="false">F119/SUM(F:F)</f>
        <v>0.00680272108843537</v>
      </c>
      <c r="H119" s="9" t="n">
        <f aca="false">D119/SUM($D:$D)</f>
        <v>0.00248802026427031</v>
      </c>
      <c r="I119" s="1" t="n">
        <f aca="false">IF(B119=B120,0,IF(B119=B118,D119+J118,D119))</f>
        <v>0</v>
      </c>
      <c r="J119" s="8" t="n">
        <f aca="false">IF(B119=B120,D119+J118,0)</f>
        <v>608</v>
      </c>
      <c r="K119" s="9" t="n">
        <f aca="false">I119/SUM($I:$I)</f>
        <v>0</v>
      </c>
      <c r="L119" s="1" t="n">
        <f aca="false">IF(B119=B118,0,IF(B119=B120,1+M120,1))</f>
        <v>4</v>
      </c>
      <c r="M119" s="1" t="n">
        <f aca="false">IF(B119=B118,1+M120,0)</f>
        <v>0</v>
      </c>
      <c r="N119" s="1" t="n">
        <f aca="false">IF(A119=A118,0,IF(A119=A120,1+O120,1))</f>
        <v>0</v>
      </c>
      <c r="O119" s="1" t="n">
        <f aca="false">IF(A119=A118,1+O120,0)</f>
        <v>8</v>
      </c>
      <c r="P119" s="7" t="s">
        <v>51</v>
      </c>
      <c r="Q119" s="1" t="str">
        <f aca="false">IF(OR(B119="Prologue",B119="Epilogue"),B119,"Chapter "&amp;B119)</f>
        <v>Chapter 54</v>
      </c>
      <c r="R119" s="1" t="str">
        <f aca="false">Q119</f>
        <v>Chapter 54</v>
      </c>
      <c r="S119" s="1" t="str">
        <f aca="false">"|-"&amp;CHAR(13)&amp;IF(AND(P119&lt;&gt;"",N119&lt;&gt;0),"| colspan="&amp;CHAR(34)&amp;4&amp;CHAR(34)&amp;" align="&amp;CHAR(34)&amp;"center"&amp;CHAR(34)&amp;" | '''"&amp;P119&amp;"'''"&amp;CHAR(13)&amp;"|-"&amp;CHAR(13),"")&amp;IF(L119&gt;1,"| rowspan="&amp;CHAR(34)&amp;L119&amp;CHAR(34)&amp;"| [[The Well of Ascension/Summary#"&amp;Q119&amp;"|"&amp;R119&amp;"]] || ",IF(L119=1,"| [[The Well of Ascension/Summary#"&amp;Q119&amp;"|"&amp;R119&amp;"]] || ","| "))&amp;"[["&amp;IF(C119="Dalinar Kholin (flashback)","Dalinar Kholin",C119)&amp;"]] "&amp;IF(C119="Dalinar Kholin (flashback)","(flashback)","")&amp;" || "&amp;TEXT(D119,"#,###")&amp;" || "&amp;ROUND(100*H119,2)&amp;"%"</f>
        <v>|-| rowspan="4"| [[The Well of Ascension/Summary#Chapter 54|Chapter 54]] || [[Vin]]  || 608 || 0.25%</v>
      </c>
    </row>
    <row r="120" customFormat="false" ht="15.75" hidden="false" customHeight="false" outlineLevel="0" collapsed="false">
      <c r="A120" s="6" t="n">
        <v>5</v>
      </c>
      <c r="B120" s="6" t="n">
        <v>54</v>
      </c>
      <c r="C120" s="7" t="s">
        <v>42</v>
      </c>
      <c r="D120" s="8" t="n">
        <v>765</v>
      </c>
      <c r="E120" s="1" t="n">
        <v>119</v>
      </c>
      <c r="F120" s="7" t="n">
        <v>1</v>
      </c>
      <c r="G120" s="9" t="n">
        <f aca="false">F120/SUM(F:F)</f>
        <v>0.00680272108843537</v>
      </c>
      <c r="H120" s="9" t="n">
        <f aca="false">D120/SUM($D:$D)</f>
        <v>0.00313048602330064</v>
      </c>
      <c r="I120" s="1" t="n">
        <f aca="false">IF(B120=B121,0,IF(B120=B119,D120+J119,D120))</f>
        <v>0</v>
      </c>
      <c r="J120" s="8" t="n">
        <f aca="false">IF(B120=B121,D120+J119,0)</f>
        <v>1373</v>
      </c>
      <c r="K120" s="9" t="n">
        <f aca="false">I120/SUM($I:$I)</f>
        <v>0</v>
      </c>
      <c r="L120" s="1" t="n">
        <f aca="false">IF(B120=B119,0,IF(B120=B121,1+M121,1))</f>
        <v>0</v>
      </c>
      <c r="M120" s="1" t="n">
        <f aca="false">IF(B120=B119,1+M121,0)</f>
        <v>3</v>
      </c>
      <c r="N120" s="1" t="n">
        <f aca="false">IF(A120=A119,0,IF(A120=A121,1+O121,1))</f>
        <v>0</v>
      </c>
      <c r="O120" s="1" t="n">
        <f aca="false">IF(A120=A119,1+O121,0)</f>
        <v>7</v>
      </c>
      <c r="P120" s="7" t="s">
        <v>51</v>
      </c>
      <c r="Q120" s="1" t="str">
        <f aca="false">IF(OR(B120="Prologue",B120="Epilogue"),B120,"Chapter "&amp;B120)</f>
        <v>Chapter 54</v>
      </c>
      <c r="R120" s="1" t="str">
        <f aca="false">Q120</f>
        <v>Chapter 54</v>
      </c>
      <c r="S120" s="1" t="str">
        <f aca="false">"|-"&amp;CHAR(13)&amp;IF(AND(P120&lt;&gt;"",N120&lt;&gt;0),"| colspan="&amp;CHAR(34)&amp;4&amp;CHAR(34)&amp;" align="&amp;CHAR(34)&amp;"center"&amp;CHAR(34)&amp;" | '''"&amp;P120&amp;"'''"&amp;CHAR(13)&amp;"|-"&amp;CHAR(13),"")&amp;IF(L120&gt;1,"| rowspan="&amp;CHAR(34)&amp;L120&amp;CHAR(34)&amp;"| [[The Well of Ascension/Summary#"&amp;Q120&amp;"|"&amp;R120&amp;"]] || ",IF(L120=1,"| [[The Well of Ascension/Summary#"&amp;Q120&amp;"|"&amp;R120&amp;"]] || ","| "))&amp;"[["&amp;IF(C120="Dalinar Kholin (flashback)","Dalinar Kholin",C120)&amp;"]] "&amp;IF(C120="Dalinar Kholin (flashback)","(flashback)","")&amp;" || "&amp;TEXT(D120,"#,###")&amp;" || "&amp;ROUND(100*H120,2)&amp;"%"</f>
        <v>|-| [[Sazed]]  || 765 || 0.31%</v>
      </c>
    </row>
    <row r="121" customFormat="false" ht="15.75" hidden="false" customHeight="false" outlineLevel="0" collapsed="false">
      <c r="A121" s="6" t="n">
        <v>5</v>
      </c>
      <c r="B121" s="6" t="n">
        <v>54</v>
      </c>
      <c r="C121" s="7" t="s">
        <v>19</v>
      </c>
      <c r="D121" s="8" t="n">
        <v>1484</v>
      </c>
      <c r="E121" s="1" t="n">
        <v>120</v>
      </c>
      <c r="F121" s="7" t="n">
        <v>1</v>
      </c>
      <c r="G121" s="9" t="n">
        <f aca="false">F121/SUM(F:F)</f>
        <v>0.00680272108843537</v>
      </c>
      <c r="H121" s="9" t="n">
        <f aca="false">D121/SUM($D:$D)</f>
        <v>0.00607273367134398</v>
      </c>
      <c r="I121" s="1" t="n">
        <f aca="false">IF(B121=B122,0,IF(B121=B120,D121+J120,D121))</f>
        <v>0</v>
      </c>
      <c r="J121" s="8" t="n">
        <f aca="false">IF(B121=B122,D121+J120,0)</f>
        <v>2857</v>
      </c>
      <c r="K121" s="9" t="n">
        <f aca="false">I121/SUM($I:$I)</f>
        <v>0</v>
      </c>
      <c r="L121" s="1" t="n">
        <f aca="false">IF(B121=B120,0,IF(B121=B122,1+M122,1))</f>
        <v>0</v>
      </c>
      <c r="M121" s="1" t="n">
        <f aca="false">IF(B121=B120,1+M122,0)</f>
        <v>2</v>
      </c>
      <c r="N121" s="1" t="n">
        <f aca="false">IF(A121=A120,0,IF(A121=A122,1+O122,1))</f>
        <v>0</v>
      </c>
      <c r="O121" s="1" t="n">
        <f aca="false">IF(A121=A120,1+O122,0)</f>
        <v>6</v>
      </c>
      <c r="P121" s="7" t="s">
        <v>51</v>
      </c>
      <c r="Q121" s="1" t="str">
        <f aca="false">IF(OR(B121="Prologue",B121="Epilogue"),B121,"Chapter "&amp;B121)</f>
        <v>Chapter 54</v>
      </c>
      <c r="R121" s="1" t="str">
        <f aca="false">Q121</f>
        <v>Chapter 54</v>
      </c>
      <c r="S121" s="1" t="str">
        <f aca="false">"|-"&amp;CHAR(13)&amp;IF(AND(P121&lt;&gt;"",N121&lt;&gt;0),"| colspan="&amp;CHAR(34)&amp;4&amp;CHAR(34)&amp;" align="&amp;CHAR(34)&amp;"center"&amp;CHAR(34)&amp;" | '''"&amp;P121&amp;"'''"&amp;CHAR(13)&amp;"|-"&amp;CHAR(13),"")&amp;IF(L121&gt;1,"| rowspan="&amp;CHAR(34)&amp;L121&amp;CHAR(34)&amp;"| [[The Well of Ascension/Summary#"&amp;Q121&amp;"|"&amp;R121&amp;"]] || ",IF(L121=1,"| [[The Well of Ascension/Summary#"&amp;Q121&amp;"|"&amp;R121&amp;"]] || ","| "))&amp;"[["&amp;IF(C121="Dalinar Kholin (flashback)","Dalinar Kholin",C121)&amp;"]] "&amp;IF(C121="Dalinar Kholin (flashback)","(flashback)","")&amp;" || "&amp;TEXT(D121,"#,###")&amp;" || "&amp;ROUND(100*H121,2)&amp;"%"</f>
        <v>|-| [[Vin]]  || 1,484 || 0.61%</v>
      </c>
    </row>
    <row r="122" customFormat="false" ht="15.75" hidden="false" customHeight="false" outlineLevel="0" collapsed="false">
      <c r="A122" s="6" t="n">
        <v>5</v>
      </c>
      <c r="B122" s="6" t="n">
        <v>54</v>
      </c>
      <c r="C122" s="7" t="s">
        <v>42</v>
      </c>
      <c r="D122" s="8" t="n">
        <v>1590</v>
      </c>
      <c r="E122" s="1" t="n">
        <v>121</v>
      </c>
      <c r="F122" s="7" t="n">
        <v>1</v>
      </c>
      <c r="G122" s="9" t="n">
        <f aca="false">F122/SUM(F:F)</f>
        <v>0.00680272108843537</v>
      </c>
      <c r="H122" s="9" t="n">
        <f aca="false">D122/SUM($D:$D)</f>
        <v>0.00650650036215427</v>
      </c>
      <c r="I122" s="8" t="n">
        <f aca="false">IF(B122=B123,0,IF(B122=B121,D122+J121,D122))</f>
        <v>4447</v>
      </c>
      <c r="J122" s="1" t="n">
        <f aca="false">IF(B122=B123,D122+J121,0)</f>
        <v>0</v>
      </c>
      <c r="K122" s="9" t="n">
        <f aca="false">I122/SUM($I:$I)</f>
        <v>0.0181977403210692</v>
      </c>
      <c r="L122" s="1" t="n">
        <f aca="false">IF(B122=B121,0,IF(B122=B123,1+M123,1))</f>
        <v>0</v>
      </c>
      <c r="M122" s="1" t="n">
        <f aca="false">IF(B122=B121,1+M123,0)</f>
        <v>1</v>
      </c>
      <c r="N122" s="1" t="n">
        <f aca="false">IF(A122=A121,0,IF(A122=A123,1+O123,1))</f>
        <v>0</v>
      </c>
      <c r="O122" s="1" t="n">
        <f aca="false">IF(A122=A121,1+O123,0)</f>
        <v>5</v>
      </c>
      <c r="P122" s="7" t="s">
        <v>51</v>
      </c>
      <c r="Q122" s="1" t="str">
        <f aca="false">IF(OR(B122="Prologue",B122="Epilogue"),B122,"Chapter "&amp;B122)</f>
        <v>Chapter 54</v>
      </c>
      <c r="R122" s="1" t="str">
        <f aca="false">Q122</f>
        <v>Chapter 54</v>
      </c>
      <c r="S122" s="1" t="str">
        <f aca="false">"|-"&amp;CHAR(13)&amp;IF(AND(P122&lt;&gt;"",N122&lt;&gt;0),"| colspan="&amp;CHAR(34)&amp;4&amp;CHAR(34)&amp;" align="&amp;CHAR(34)&amp;"center"&amp;CHAR(34)&amp;" | '''"&amp;P122&amp;"'''"&amp;CHAR(13)&amp;"|-"&amp;CHAR(13),"")&amp;IF(L122&gt;1,"| rowspan="&amp;CHAR(34)&amp;L122&amp;CHAR(34)&amp;"| [[The Well of Ascension/Summary#"&amp;Q122&amp;"|"&amp;R122&amp;"]] || ",IF(L122=1,"| [[The Well of Ascension/Summary#"&amp;Q122&amp;"|"&amp;R122&amp;"]] || ","| "))&amp;"[["&amp;IF(C122="Dalinar Kholin (flashback)","Dalinar Kholin",C122)&amp;"]] "&amp;IF(C122="Dalinar Kholin (flashback)","(flashback)","")&amp;" || "&amp;TEXT(D122,"#,###")&amp;" || "&amp;ROUND(100*H122,2)&amp;"%"</f>
        <v>|-| [[Sazed]]  || 1,590 || 0.65%</v>
      </c>
    </row>
    <row r="123" customFormat="false" ht="15.75" hidden="false" customHeight="false" outlineLevel="0" collapsed="false">
      <c r="A123" s="6" t="n">
        <v>5</v>
      </c>
      <c r="B123" s="6" t="n">
        <v>55</v>
      </c>
      <c r="C123" s="7" t="s">
        <v>45</v>
      </c>
      <c r="D123" s="8" t="n">
        <v>565</v>
      </c>
      <c r="E123" s="1" t="n">
        <v>122</v>
      </c>
      <c r="F123" s="7" t="n">
        <v>1</v>
      </c>
      <c r="G123" s="9" t="n">
        <f aca="false">F123/SUM(F:F)</f>
        <v>0.00680272108843537</v>
      </c>
      <c r="H123" s="9" t="n">
        <f aca="false">D123/SUM($D:$D)</f>
        <v>0.00231205830479067</v>
      </c>
      <c r="I123" s="1" t="n">
        <f aca="false">IF(B123=B124,0,IF(B123=B122,D123+J122,D123))</f>
        <v>0</v>
      </c>
      <c r="J123" s="8" t="n">
        <f aca="false">IF(B123=B124,D123+J122,0)</f>
        <v>565</v>
      </c>
      <c r="K123" s="9" t="n">
        <f aca="false">I123/SUM($I:$I)</f>
        <v>0</v>
      </c>
      <c r="L123" s="1" t="n">
        <f aca="false">IF(B123=B122,0,IF(B123=B124,1+M124,1))</f>
        <v>4</v>
      </c>
      <c r="M123" s="1" t="n">
        <f aca="false">IF(B123=B122,1+M124,0)</f>
        <v>0</v>
      </c>
      <c r="N123" s="1" t="n">
        <f aca="false">IF(A123=A122,0,IF(A123=A124,1+O124,1))</f>
        <v>0</v>
      </c>
      <c r="O123" s="1" t="n">
        <f aca="false">IF(A123=A122,1+O124,0)</f>
        <v>4</v>
      </c>
      <c r="P123" s="7" t="s">
        <v>51</v>
      </c>
      <c r="Q123" s="1" t="str">
        <f aca="false">IF(OR(B123="Prologue",B123="Epilogue"),B123,"Chapter "&amp;B123)</f>
        <v>Chapter 55</v>
      </c>
      <c r="R123" s="1" t="str">
        <f aca="false">Q123</f>
        <v>Chapter 55</v>
      </c>
      <c r="S123" s="1" t="str">
        <f aca="false">"|-"&amp;CHAR(13)&amp;IF(AND(P123&lt;&gt;"",N123&lt;&gt;0),"| colspan="&amp;CHAR(34)&amp;4&amp;CHAR(34)&amp;" align="&amp;CHAR(34)&amp;"center"&amp;CHAR(34)&amp;" | '''"&amp;P123&amp;"'''"&amp;CHAR(13)&amp;"|-"&amp;CHAR(13),"")&amp;IF(L123&gt;1,"| rowspan="&amp;CHAR(34)&amp;L123&amp;CHAR(34)&amp;"| [[The Well of Ascension/Summary#"&amp;Q123&amp;"|"&amp;R123&amp;"]] || ",IF(L123=1,"| [[The Well of Ascension/Summary#"&amp;Q123&amp;"|"&amp;R123&amp;"]] || ","| "))&amp;"[["&amp;IF(C123="Dalinar Kholin (flashback)","Dalinar Kholin",C123)&amp;"]] "&amp;IF(C123="Dalinar Kholin (flashback)","(flashback)","")&amp;" || "&amp;TEXT(D123,"#,###")&amp;" || "&amp;ROUND(100*H123,2)&amp;"%"</f>
        <v>|-| rowspan="4"| [[The Well of Ascension/Summary#Chapter 55|Chapter 55]] || [[Straff]]  || 565 || 0.23%</v>
      </c>
    </row>
    <row r="124" customFormat="false" ht="15.75" hidden="false" customHeight="false" outlineLevel="0" collapsed="false">
      <c r="A124" s="6" t="n">
        <v>5</v>
      </c>
      <c r="B124" s="6" t="n">
        <v>55</v>
      </c>
      <c r="C124" s="7" t="s">
        <v>19</v>
      </c>
      <c r="D124" s="8" t="n">
        <v>200</v>
      </c>
      <c r="E124" s="1" t="n">
        <v>123</v>
      </c>
      <c r="F124" s="7" t="n">
        <v>1</v>
      </c>
      <c r="G124" s="9" t="n">
        <f aca="false">F124/SUM(F:F)</f>
        <v>0.00680272108843537</v>
      </c>
      <c r="H124" s="9" t="n">
        <f aca="false">D124/SUM($D:$D)</f>
        <v>0.000818427718509971</v>
      </c>
      <c r="I124" s="1" t="n">
        <f aca="false">IF(B124=B125,0,IF(B124=B123,D124+J123,D124))</f>
        <v>0</v>
      </c>
      <c r="J124" s="8" t="n">
        <f aca="false">IF(B124=B125,D124+J123,0)</f>
        <v>765</v>
      </c>
      <c r="K124" s="9" t="n">
        <f aca="false">I124/SUM($I:$I)</f>
        <v>0</v>
      </c>
      <c r="L124" s="1" t="n">
        <f aca="false">IF(B124=B123,0,IF(B124=B125,1+M125,1))</f>
        <v>0</v>
      </c>
      <c r="M124" s="1" t="n">
        <f aca="false">IF(B124=B123,1+M125,0)</f>
        <v>3</v>
      </c>
      <c r="N124" s="1" t="n">
        <f aca="false">IF(A124=A123,0,IF(A124=A125,1+O125,1))</f>
        <v>0</v>
      </c>
      <c r="O124" s="1" t="n">
        <f aca="false">IF(A124=A123,1+O125,0)</f>
        <v>3</v>
      </c>
      <c r="P124" s="7" t="s">
        <v>51</v>
      </c>
      <c r="Q124" s="1" t="str">
        <f aca="false">IF(OR(B124="Prologue",B124="Epilogue"),B124,"Chapter "&amp;B124)</f>
        <v>Chapter 55</v>
      </c>
      <c r="R124" s="1" t="str">
        <f aca="false">Q124</f>
        <v>Chapter 55</v>
      </c>
      <c r="S124" s="1" t="str">
        <f aca="false">"|-"&amp;CHAR(13)&amp;IF(AND(P124&lt;&gt;"",N124&lt;&gt;0),"| colspan="&amp;CHAR(34)&amp;4&amp;CHAR(34)&amp;" align="&amp;CHAR(34)&amp;"center"&amp;CHAR(34)&amp;" | '''"&amp;P124&amp;"'''"&amp;CHAR(13)&amp;"|-"&amp;CHAR(13),"")&amp;IF(L124&gt;1,"| rowspan="&amp;CHAR(34)&amp;L124&amp;CHAR(34)&amp;"| [[The Well of Ascension/Summary#"&amp;Q124&amp;"|"&amp;R124&amp;"]] || ",IF(L124=1,"| [[The Well of Ascension/Summary#"&amp;Q124&amp;"|"&amp;R124&amp;"]] || ","| "))&amp;"[["&amp;IF(C124="Dalinar Kholin (flashback)","Dalinar Kholin",C124)&amp;"]] "&amp;IF(C124="Dalinar Kholin (flashback)","(flashback)","")&amp;" || "&amp;TEXT(D124,"#,###")&amp;" || "&amp;ROUND(100*H124,2)&amp;"%"</f>
        <v>|-| [[Vin]]  || 200 || 0.08%</v>
      </c>
    </row>
    <row r="125" customFormat="false" ht="15.75" hidden="false" customHeight="false" outlineLevel="0" collapsed="false">
      <c r="A125" s="6" t="n">
        <v>5</v>
      </c>
      <c r="B125" s="6" t="n">
        <v>55</v>
      </c>
      <c r="C125" s="7" t="s">
        <v>53</v>
      </c>
      <c r="D125" s="8" t="n">
        <v>491</v>
      </c>
      <c r="E125" s="1" t="n">
        <v>124</v>
      </c>
      <c r="F125" s="7" t="n">
        <v>1</v>
      </c>
      <c r="G125" s="9" t="n">
        <f aca="false">F125/SUM(F:F)</f>
        <v>0.00680272108843537</v>
      </c>
      <c r="H125" s="9" t="n">
        <f aca="false">D125/SUM($D:$D)</f>
        <v>0.00200924004894198</v>
      </c>
      <c r="I125" s="1" t="n">
        <f aca="false">IF(B125=B126,0,IF(B125=B124,D125+J124,D125))</f>
        <v>0</v>
      </c>
      <c r="J125" s="8" t="n">
        <f aca="false">IF(B125=B126,D125+J124,0)</f>
        <v>1256</v>
      </c>
      <c r="K125" s="9" t="n">
        <f aca="false">I125/SUM($I:$I)</f>
        <v>0</v>
      </c>
      <c r="L125" s="1" t="n">
        <f aca="false">IF(B125=B124,0,IF(B125=B126,1+M126,1))</f>
        <v>0</v>
      </c>
      <c r="M125" s="1" t="n">
        <f aca="false">IF(B125=B124,1+M126,0)</f>
        <v>2</v>
      </c>
      <c r="N125" s="1" t="n">
        <f aca="false">IF(A125=A124,0,IF(A125=A126,1+O126,1))</f>
        <v>0</v>
      </c>
      <c r="O125" s="1" t="n">
        <f aca="false">IF(A125=A124,1+O126,0)</f>
        <v>2</v>
      </c>
      <c r="P125" s="7" t="s">
        <v>51</v>
      </c>
      <c r="Q125" s="1" t="str">
        <f aca="false">IF(OR(B125="Prologue",B125="Epilogue"),B125,"Chapter "&amp;B125)</f>
        <v>Chapter 55</v>
      </c>
      <c r="R125" s="1" t="str">
        <f aca="false">Q125</f>
        <v>Chapter 55</v>
      </c>
      <c r="S125" s="1" t="str">
        <f aca="false">"|-"&amp;CHAR(13)&amp;IF(AND(P125&lt;&gt;"",N125&lt;&gt;0),"| colspan="&amp;CHAR(34)&amp;4&amp;CHAR(34)&amp;" align="&amp;CHAR(34)&amp;"center"&amp;CHAR(34)&amp;" | '''"&amp;P125&amp;"'''"&amp;CHAR(13)&amp;"|-"&amp;CHAR(13),"")&amp;IF(L125&gt;1,"| rowspan="&amp;CHAR(34)&amp;L125&amp;CHAR(34)&amp;"| [[The Well of Ascension/Summary#"&amp;Q125&amp;"|"&amp;R125&amp;"]] || ",IF(L125=1,"| [[The Well of Ascension/Summary#"&amp;Q125&amp;"|"&amp;R125&amp;"]] || ","| "))&amp;"[["&amp;IF(C125="Dalinar Kholin (flashback)","Dalinar Kholin",C125)&amp;"]] "&amp;IF(C125="Dalinar Kholin (flashback)","(flashback)","")&amp;" || "&amp;TEXT(D125,"#,###")&amp;" || "&amp;ROUND(100*H125,2)&amp;"%"</f>
        <v>|-| [[Cett]]  || 491 || 0.2%</v>
      </c>
    </row>
    <row r="126" customFormat="false" ht="15.75" hidden="false" customHeight="false" outlineLevel="0" collapsed="false">
      <c r="A126" s="6" t="n">
        <v>5</v>
      </c>
      <c r="B126" s="6" t="n">
        <v>55</v>
      </c>
      <c r="C126" s="7" t="s">
        <v>42</v>
      </c>
      <c r="D126" s="8" t="n">
        <v>1307</v>
      </c>
      <c r="E126" s="1" t="n">
        <v>125</v>
      </c>
      <c r="F126" s="7" t="n">
        <v>1</v>
      </c>
      <c r="G126" s="9" t="n">
        <f aca="false">F126/SUM(F:F)</f>
        <v>0.00680272108843537</v>
      </c>
      <c r="H126" s="9" t="n">
        <f aca="false">D126/SUM($D:$D)</f>
        <v>0.00534842514046266</v>
      </c>
      <c r="I126" s="8" t="n">
        <f aca="false">IF(B126=B127,0,IF(B126=B125,D126+J125,D126))</f>
        <v>2563</v>
      </c>
      <c r="J126" s="1" t="n">
        <f aca="false">IF(B126=B127,D126+J125,0)</f>
        <v>0</v>
      </c>
      <c r="K126" s="9" t="n">
        <f aca="false">I126/SUM($I:$I)</f>
        <v>0.0104881512127053</v>
      </c>
      <c r="L126" s="1" t="n">
        <f aca="false">IF(B126=B125,0,IF(B126=B127,1+M127,1))</f>
        <v>0</v>
      </c>
      <c r="M126" s="1" t="n">
        <f aca="false">IF(B126=B125,1+M127,0)</f>
        <v>1</v>
      </c>
      <c r="N126" s="1" t="n">
        <f aca="false">IF(A126=A125,0,IF(A126=A127,1+O127,1))</f>
        <v>0</v>
      </c>
      <c r="O126" s="1" t="n">
        <f aca="false">IF(A126=A125,1+O127,0)</f>
        <v>1</v>
      </c>
      <c r="P126" s="7" t="s">
        <v>51</v>
      </c>
      <c r="Q126" s="1" t="str">
        <f aca="false">IF(OR(B126="Prologue",B126="Epilogue"),B126,"Chapter "&amp;B126)</f>
        <v>Chapter 55</v>
      </c>
      <c r="R126" s="1" t="str">
        <f aca="false">Q126</f>
        <v>Chapter 55</v>
      </c>
      <c r="S126" s="1" t="str">
        <f aca="false">"|-"&amp;CHAR(13)&amp;IF(AND(P126&lt;&gt;"",N126&lt;&gt;0),"| colspan="&amp;CHAR(34)&amp;4&amp;CHAR(34)&amp;" align="&amp;CHAR(34)&amp;"center"&amp;CHAR(34)&amp;" | '''"&amp;P126&amp;"'''"&amp;CHAR(13)&amp;"|-"&amp;CHAR(13),"")&amp;IF(L126&gt;1,"| rowspan="&amp;CHAR(34)&amp;L126&amp;CHAR(34)&amp;"| [[The Well of Ascension/Summary#"&amp;Q126&amp;"|"&amp;R126&amp;"]] || ",IF(L126=1,"| [[The Well of Ascension/Summary#"&amp;Q126&amp;"|"&amp;R126&amp;"]] || ","| "))&amp;"[["&amp;IF(C126="Dalinar Kholin (flashback)","Dalinar Kholin",C126)&amp;"]] "&amp;IF(C126="Dalinar Kholin (flashback)","(flashback)","")&amp;" || "&amp;TEXT(D126,"#,###")&amp;" || "&amp;ROUND(100*H126,2)&amp;"%"</f>
        <v>|-| [[Sazed]]  || 1,307 || 0.53%</v>
      </c>
    </row>
    <row r="127" customFormat="false" ht="15.75" hidden="false" customHeight="false" outlineLevel="0" collapsed="false">
      <c r="A127" s="6" t="n">
        <v>6</v>
      </c>
      <c r="B127" s="6" t="n">
        <v>56</v>
      </c>
      <c r="C127" s="7" t="s">
        <v>24</v>
      </c>
      <c r="D127" s="8" t="n">
        <v>2587</v>
      </c>
      <c r="E127" s="1" t="n">
        <v>126</v>
      </c>
      <c r="F127" s="7" t="n">
        <v>1</v>
      </c>
      <c r="G127" s="9" t="n">
        <f aca="false">F127/SUM(F:F)</f>
        <v>0.00680272108843537</v>
      </c>
      <c r="H127" s="9" t="n">
        <f aca="false">D127/SUM($D:$D)</f>
        <v>0.0105863625389265</v>
      </c>
      <c r="I127" s="8" t="n">
        <f aca="false">IF(B127=B128,0,IF(B127=B126,D127+J126,D127))</f>
        <v>2587</v>
      </c>
      <c r="J127" s="1" t="n">
        <f aca="false">IF(B127=B128,D127+J126,0)</f>
        <v>0</v>
      </c>
      <c r="K127" s="9" t="n">
        <f aca="false">I127/SUM($I:$I)</f>
        <v>0.0105863625389265</v>
      </c>
      <c r="L127" s="1" t="n">
        <f aca="false">IF(B127=B126,0,IF(B127=B128,1+M128,1))</f>
        <v>1</v>
      </c>
      <c r="M127" s="1" t="n">
        <f aca="false">IF(B127=B126,1+M128,0)</f>
        <v>0</v>
      </c>
      <c r="N127" s="1" t="n">
        <f aca="false">IF(A127=A126,0,IF(A127=A128,1+O128,1))</f>
        <v>20</v>
      </c>
      <c r="O127" s="1" t="n">
        <f aca="false">IF(A127=A126,1+O128,0)</f>
        <v>0</v>
      </c>
      <c r="P127" s="7" t="s">
        <v>51</v>
      </c>
      <c r="Q127" s="1" t="str">
        <f aca="false">IF(OR(B127="Prologue",B127="Epilogue"),B127,"Chapter "&amp;B127)</f>
        <v>Chapter 56</v>
      </c>
      <c r="R127" s="1" t="str">
        <f aca="false">Q127</f>
        <v>Chapter 56</v>
      </c>
      <c r="S127" s="1" t="str">
        <f aca="false">"|-"&amp;CHAR(13)&amp;IF(AND(P127&lt;&gt;"",N127&lt;&gt;0),"| colspan="&amp;CHAR(34)&amp;4&amp;CHAR(34)&amp;" align="&amp;CHAR(34)&amp;"center"&amp;CHAR(34)&amp;" | '''"&amp;P127&amp;"'''"&amp;CHAR(13)&amp;"|-"&amp;CHAR(13),"")&amp;IF(L127&gt;1,"| rowspan="&amp;CHAR(34)&amp;L127&amp;CHAR(34)&amp;"| [[The Well of Ascension/Summary#"&amp;Q127&amp;"|"&amp;R127&amp;"]] || ",IF(L127=1,"| [[The Well of Ascension/Summary#"&amp;Q127&amp;"|"&amp;R127&amp;"]] || ","| "))&amp;"[["&amp;IF(C127="Dalinar Kholin (flashback)","Dalinar Kholin",C127)&amp;"]] "&amp;IF(C127="Dalinar Kholin (flashback)","(flashback)","")&amp;" || "&amp;TEXT(D127,"#,###")&amp;" || "&amp;ROUND(100*H127,2)&amp;"%"</f>
        <v>|-| colspan="4" align="center" | '''Part 5: Snow and Ash'''|-| [[The Well of Ascension/Summary#Chapter 56|Chapter 56]] || [[Elend]]  || 2,587 || 1.06%</v>
      </c>
    </row>
    <row r="128" customFormat="false" ht="15.75" hidden="false" customHeight="false" outlineLevel="0" collapsed="false">
      <c r="A128" s="6" t="n">
        <v>6</v>
      </c>
      <c r="B128" s="6" t="n">
        <v>57</v>
      </c>
      <c r="C128" s="7" t="s">
        <v>42</v>
      </c>
      <c r="D128" s="8" t="n">
        <v>1383</v>
      </c>
      <c r="E128" s="1" t="n">
        <v>127</v>
      </c>
      <c r="F128" s="7" t="n">
        <v>1</v>
      </c>
      <c r="G128" s="9" t="n">
        <f aca="false">F128/SUM(F:F)</f>
        <v>0.00680272108843537</v>
      </c>
      <c r="H128" s="9" t="n">
        <f aca="false">D128/SUM($D:$D)</f>
        <v>0.00565942767349645</v>
      </c>
      <c r="I128" s="1" t="n">
        <f aca="false">IF(B128=B129,0,IF(B128=B127,D128+J127,D128))</f>
        <v>0</v>
      </c>
      <c r="J128" s="8" t="n">
        <f aca="false">IF(B128=B129,D128+J127,0)</f>
        <v>1383</v>
      </c>
      <c r="K128" s="9" t="n">
        <f aca="false">I128/SUM($I:$I)</f>
        <v>0</v>
      </c>
      <c r="L128" s="1" t="n">
        <f aca="false">IF(B128=B127,0,IF(B128=B129,1+M129,1))</f>
        <v>9</v>
      </c>
      <c r="M128" s="1" t="n">
        <f aca="false">IF(B128=B127,1+M129,0)</f>
        <v>0</v>
      </c>
      <c r="N128" s="1" t="n">
        <f aca="false">IF(A128=A127,0,IF(A128=A129,1+O129,1))</f>
        <v>0</v>
      </c>
      <c r="O128" s="1" t="n">
        <f aca="false">IF(A128=A127,1+O129,0)</f>
        <v>19</v>
      </c>
      <c r="P128" s="7" t="s">
        <v>51</v>
      </c>
      <c r="Q128" s="1" t="str">
        <f aca="false">IF(OR(B128="Prologue",B128="Epilogue"),B128,"Chapter "&amp;B128)</f>
        <v>Chapter 57</v>
      </c>
      <c r="R128" s="1" t="str">
        <f aca="false">Q128</f>
        <v>Chapter 57</v>
      </c>
      <c r="S128" s="1" t="str">
        <f aca="false">"|-"&amp;CHAR(13)&amp;IF(AND(P128&lt;&gt;"",N128&lt;&gt;0),"| colspan="&amp;CHAR(34)&amp;4&amp;CHAR(34)&amp;" align="&amp;CHAR(34)&amp;"center"&amp;CHAR(34)&amp;" | '''"&amp;P128&amp;"'''"&amp;CHAR(13)&amp;"|-"&amp;CHAR(13),"")&amp;IF(L128&gt;1,"| rowspan="&amp;CHAR(34)&amp;L128&amp;CHAR(34)&amp;"| [[The Well of Ascension/Summary#"&amp;Q128&amp;"|"&amp;R128&amp;"]] || ",IF(L128=1,"| [[The Well of Ascension/Summary#"&amp;Q128&amp;"|"&amp;R128&amp;"]] || ","| "))&amp;"[["&amp;IF(C128="Dalinar Kholin (flashback)","Dalinar Kholin",C128)&amp;"]] "&amp;IF(C128="Dalinar Kholin (flashback)","(flashback)","")&amp;" || "&amp;TEXT(D128,"#,###")&amp;" || "&amp;ROUND(100*H128,2)&amp;"%"</f>
        <v>|-| rowspan="9"| [[The Well of Ascension/Summary#Chapter 57|Chapter 57]] || [[Sazed]]  || 1,383 || 0.57%</v>
      </c>
    </row>
    <row r="129" customFormat="false" ht="15.75" hidden="false" customHeight="false" outlineLevel="0" collapsed="false">
      <c r="A129" s="6" t="n">
        <v>6</v>
      </c>
      <c r="B129" s="6" t="n">
        <v>57</v>
      </c>
      <c r="C129" s="7" t="s">
        <v>24</v>
      </c>
      <c r="D129" s="8" t="n">
        <v>264</v>
      </c>
      <c r="E129" s="1" t="n">
        <v>128</v>
      </c>
      <c r="F129" s="7" t="n">
        <v>1</v>
      </c>
      <c r="G129" s="9" t="n">
        <f aca="false">F129/SUM(F:F)</f>
        <v>0.00680272108843537</v>
      </c>
      <c r="H129" s="9" t="n">
        <f aca="false">D129/SUM($D:$D)</f>
        <v>0.00108032458843316</v>
      </c>
      <c r="I129" s="1" t="n">
        <f aca="false">IF(B129=B130,0,IF(B129=B128,D129+J128,D129))</f>
        <v>0</v>
      </c>
      <c r="J129" s="8" t="n">
        <f aca="false">IF(B129=B130,D129+J128,0)</f>
        <v>1647</v>
      </c>
      <c r="K129" s="9" t="n">
        <f aca="false">I129/SUM($I:$I)</f>
        <v>0</v>
      </c>
      <c r="L129" s="1" t="n">
        <f aca="false">IF(B129=B128,0,IF(B129=B130,1+M130,1))</f>
        <v>0</v>
      </c>
      <c r="M129" s="1" t="n">
        <f aca="false">IF(B129=B128,1+M130,0)</f>
        <v>8</v>
      </c>
      <c r="N129" s="1" t="n">
        <f aca="false">IF(A129=A128,0,IF(A129=A130,1+O130,1))</f>
        <v>0</v>
      </c>
      <c r="O129" s="1" t="n">
        <f aca="false">IF(A129=A128,1+O130,0)</f>
        <v>18</v>
      </c>
      <c r="P129" s="7" t="s">
        <v>51</v>
      </c>
      <c r="Q129" s="1" t="str">
        <f aca="false">IF(OR(B129="Prologue",B129="Epilogue"),B129,"Chapter "&amp;B129)</f>
        <v>Chapter 57</v>
      </c>
      <c r="R129" s="1" t="str">
        <f aca="false">Q129</f>
        <v>Chapter 57</v>
      </c>
      <c r="S129" s="1" t="str">
        <f aca="false">"|-"&amp;CHAR(13)&amp;IF(AND(P129&lt;&gt;"",N129&lt;&gt;0),"| colspan="&amp;CHAR(34)&amp;4&amp;CHAR(34)&amp;" align="&amp;CHAR(34)&amp;"center"&amp;CHAR(34)&amp;" | '''"&amp;P129&amp;"'''"&amp;CHAR(13)&amp;"|-"&amp;CHAR(13),"")&amp;IF(L129&gt;1,"| rowspan="&amp;CHAR(34)&amp;L129&amp;CHAR(34)&amp;"| [[The Well of Ascension/Summary#"&amp;Q129&amp;"|"&amp;R129&amp;"]] || ",IF(L129=1,"| [[The Well of Ascension/Summary#"&amp;Q129&amp;"|"&amp;R129&amp;"]] || ","| "))&amp;"[["&amp;IF(C129="Dalinar Kholin (flashback)","Dalinar Kholin",C129)&amp;"]] "&amp;IF(C129="Dalinar Kholin (flashback)","(flashback)","")&amp;" || "&amp;TEXT(D129,"#,###")&amp;" || "&amp;ROUND(100*H129,2)&amp;"%"</f>
        <v>|-| [[Elend]]  || 264 || 0.11%</v>
      </c>
    </row>
    <row r="130" customFormat="false" ht="15.75" hidden="false" customHeight="false" outlineLevel="0" collapsed="false">
      <c r="A130" s="6" t="n">
        <v>6</v>
      </c>
      <c r="B130" s="6" t="n">
        <v>57</v>
      </c>
      <c r="C130" s="7" t="s">
        <v>42</v>
      </c>
      <c r="D130" s="8" t="n">
        <v>1606</v>
      </c>
      <c r="E130" s="1" t="n">
        <v>129</v>
      </c>
      <c r="F130" s="7" t="n">
        <v>1</v>
      </c>
      <c r="G130" s="9" t="n">
        <f aca="false">F130/SUM(F:F)</f>
        <v>0.00680272108843537</v>
      </c>
      <c r="H130" s="9" t="n">
        <f aca="false">D130/SUM($D:$D)</f>
        <v>0.00657197457963506</v>
      </c>
      <c r="I130" s="1" t="n">
        <f aca="false">IF(B130=B131,0,IF(B130=B129,D130+J129,D130))</f>
        <v>0</v>
      </c>
      <c r="J130" s="8" t="n">
        <f aca="false">IF(B130=B131,D130+J129,0)</f>
        <v>3253</v>
      </c>
      <c r="K130" s="9" t="n">
        <f aca="false">I130/SUM($I:$I)</f>
        <v>0</v>
      </c>
      <c r="L130" s="1" t="n">
        <f aca="false">IF(B130=B129,0,IF(B130=B131,1+M131,1))</f>
        <v>0</v>
      </c>
      <c r="M130" s="1" t="n">
        <f aca="false">IF(B130=B129,1+M131,0)</f>
        <v>7</v>
      </c>
      <c r="N130" s="1" t="n">
        <f aca="false">IF(A130=A129,0,IF(A130=A131,1+O131,1))</f>
        <v>0</v>
      </c>
      <c r="O130" s="1" t="n">
        <f aca="false">IF(A130=A129,1+O131,0)</f>
        <v>17</v>
      </c>
      <c r="P130" s="7" t="s">
        <v>51</v>
      </c>
      <c r="Q130" s="1" t="str">
        <f aca="false">IF(OR(B130="Prologue",B130="Epilogue"),B130,"Chapter "&amp;B130)</f>
        <v>Chapter 57</v>
      </c>
      <c r="R130" s="1" t="str">
        <f aca="false">Q130</f>
        <v>Chapter 57</v>
      </c>
      <c r="S130" s="1" t="str">
        <f aca="false">"|-"&amp;CHAR(13)&amp;IF(AND(P130&lt;&gt;"",N130&lt;&gt;0),"| colspan="&amp;CHAR(34)&amp;4&amp;CHAR(34)&amp;" align="&amp;CHAR(34)&amp;"center"&amp;CHAR(34)&amp;" | '''"&amp;P130&amp;"'''"&amp;CHAR(13)&amp;"|-"&amp;CHAR(13),"")&amp;IF(L130&gt;1,"| rowspan="&amp;CHAR(34)&amp;L130&amp;CHAR(34)&amp;"| [[The Well of Ascension/Summary#"&amp;Q130&amp;"|"&amp;R130&amp;"]] || ",IF(L130=1,"| [[The Well of Ascension/Summary#"&amp;Q130&amp;"|"&amp;R130&amp;"]] || ","| "))&amp;"[["&amp;IF(C130="Dalinar Kholin (flashback)","Dalinar Kholin",C130)&amp;"]] "&amp;IF(C130="Dalinar Kholin (flashback)","(flashback)","")&amp;" || "&amp;TEXT(D130,"#,###")&amp;" || "&amp;ROUND(100*H130,2)&amp;"%"</f>
        <v>|-| [[Sazed]]  || 1,606 || 0.66%</v>
      </c>
    </row>
    <row r="131" customFormat="false" ht="15.75" hidden="false" customHeight="false" outlineLevel="0" collapsed="false">
      <c r="A131" s="6" t="n">
        <v>6</v>
      </c>
      <c r="B131" s="6" t="n">
        <v>57</v>
      </c>
      <c r="C131" s="7" t="s">
        <v>24</v>
      </c>
      <c r="D131" s="8" t="n">
        <v>280</v>
      </c>
      <c r="E131" s="1" t="n">
        <v>130</v>
      </c>
      <c r="F131" s="7" t="n">
        <v>1</v>
      </c>
      <c r="G131" s="9" t="n">
        <f aca="false">F131/SUM(F:F)</f>
        <v>0.00680272108843537</v>
      </c>
      <c r="H131" s="9" t="n">
        <f aca="false">D131/SUM($D:$D)</f>
        <v>0.00114579880591396</v>
      </c>
      <c r="I131" s="1" t="n">
        <f aca="false">IF(B131=B132,0,IF(B131=B130,D131+J130,D131))</f>
        <v>0</v>
      </c>
      <c r="J131" s="8" t="n">
        <f aca="false">IF(B131=B132,D131+J130,0)</f>
        <v>3533</v>
      </c>
      <c r="K131" s="9" t="n">
        <f aca="false">I131/SUM($I:$I)</f>
        <v>0</v>
      </c>
      <c r="L131" s="1" t="n">
        <f aca="false">IF(B131=B130,0,IF(B131=B132,1+M132,1))</f>
        <v>0</v>
      </c>
      <c r="M131" s="1" t="n">
        <f aca="false">IF(B131=B130,1+M132,0)</f>
        <v>6</v>
      </c>
      <c r="N131" s="1" t="n">
        <f aca="false">IF(A131=A130,0,IF(A131=A132,1+O132,1))</f>
        <v>0</v>
      </c>
      <c r="O131" s="1" t="n">
        <f aca="false">IF(A131=A130,1+O132,0)</f>
        <v>16</v>
      </c>
      <c r="P131" s="7" t="s">
        <v>51</v>
      </c>
      <c r="Q131" s="1" t="str">
        <f aca="false">IF(OR(B131="Prologue",B131="Epilogue"),B131,"Chapter "&amp;B131)</f>
        <v>Chapter 57</v>
      </c>
      <c r="R131" s="1" t="str">
        <f aca="false">Q131</f>
        <v>Chapter 57</v>
      </c>
      <c r="S131" s="1" t="str">
        <f aca="false">"|-"&amp;CHAR(13)&amp;IF(AND(P131&lt;&gt;"",N131&lt;&gt;0),"| colspan="&amp;CHAR(34)&amp;4&amp;CHAR(34)&amp;" align="&amp;CHAR(34)&amp;"center"&amp;CHAR(34)&amp;" | '''"&amp;P131&amp;"'''"&amp;CHAR(13)&amp;"|-"&amp;CHAR(13),"")&amp;IF(L131&gt;1,"| rowspan="&amp;CHAR(34)&amp;L131&amp;CHAR(34)&amp;"| [[The Well of Ascension/Summary#"&amp;Q131&amp;"|"&amp;R131&amp;"]] || ",IF(L131=1,"| [[The Well of Ascension/Summary#"&amp;Q131&amp;"|"&amp;R131&amp;"]] || ","| "))&amp;"[["&amp;IF(C131="Dalinar Kholin (flashback)","Dalinar Kholin",C131)&amp;"]] "&amp;IF(C131="Dalinar Kholin (flashback)","(flashback)","")&amp;" || "&amp;TEXT(D131,"#,###")&amp;" || "&amp;ROUND(100*H131,2)&amp;"%"</f>
        <v>|-| [[Elend]]  || 280 || 0.11%</v>
      </c>
    </row>
    <row r="132" customFormat="false" ht="15.75" hidden="false" customHeight="false" outlineLevel="0" collapsed="false">
      <c r="A132" s="6" t="n">
        <v>6</v>
      </c>
      <c r="B132" s="6" t="n">
        <v>57</v>
      </c>
      <c r="C132" s="7" t="s">
        <v>42</v>
      </c>
      <c r="D132" s="8" t="n">
        <v>243</v>
      </c>
      <c r="E132" s="1" t="n">
        <v>131</v>
      </c>
      <c r="F132" s="7" t="n">
        <v>1</v>
      </c>
      <c r="G132" s="9" t="n">
        <f aca="false">F132/SUM(F:F)</f>
        <v>0.00680272108843537</v>
      </c>
      <c r="H132" s="9" t="n">
        <f aca="false">D132/SUM($D:$D)</f>
        <v>0.000994389677989614</v>
      </c>
      <c r="I132" s="1" t="n">
        <f aca="false">IF(B132=B133,0,IF(B132=B131,D132+J131,D132))</f>
        <v>0</v>
      </c>
      <c r="J132" s="8" t="n">
        <f aca="false">IF(B132=B133,D132+J131,0)</f>
        <v>3776</v>
      </c>
      <c r="K132" s="9" t="n">
        <f aca="false">I132/SUM($I:$I)</f>
        <v>0</v>
      </c>
      <c r="L132" s="1" t="n">
        <f aca="false">IF(B132=B131,0,IF(B132=B133,1+M133,1))</f>
        <v>0</v>
      </c>
      <c r="M132" s="1" t="n">
        <f aca="false">IF(B132=B131,1+M133,0)</f>
        <v>5</v>
      </c>
      <c r="N132" s="1" t="n">
        <f aca="false">IF(A132=A131,0,IF(A132=A133,1+O133,1))</f>
        <v>0</v>
      </c>
      <c r="O132" s="1" t="n">
        <f aca="false">IF(A132=A131,1+O133,0)</f>
        <v>15</v>
      </c>
      <c r="P132" s="7" t="s">
        <v>51</v>
      </c>
      <c r="Q132" s="1" t="str">
        <f aca="false">IF(OR(B132="Prologue",B132="Epilogue"),B132,"Chapter "&amp;B132)</f>
        <v>Chapter 57</v>
      </c>
      <c r="R132" s="1" t="str">
        <f aca="false">Q132</f>
        <v>Chapter 57</v>
      </c>
      <c r="S132" s="1" t="str">
        <f aca="false">"|-"&amp;CHAR(13)&amp;IF(AND(P132&lt;&gt;"",N132&lt;&gt;0),"| colspan="&amp;CHAR(34)&amp;4&amp;CHAR(34)&amp;" align="&amp;CHAR(34)&amp;"center"&amp;CHAR(34)&amp;" | '''"&amp;P132&amp;"'''"&amp;CHAR(13)&amp;"|-"&amp;CHAR(13),"")&amp;IF(L132&gt;1,"| rowspan="&amp;CHAR(34)&amp;L132&amp;CHAR(34)&amp;"| [[The Well of Ascension/Summary#"&amp;Q132&amp;"|"&amp;R132&amp;"]] || ",IF(L132=1,"| [[The Well of Ascension/Summary#"&amp;Q132&amp;"|"&amp;R132&amp;"]] || ","| "))&amp;"[["&amp;IF(C132="Dalinar Kholin (flashback)","Dalinar Kholin",C132)&amp;"]] "&amp;IF(C132="Dalinar Kholin (flashback)","(flashback)","")&amp;" || "&amp;TEXT(D132,"#,###")&amp;" || "&amp;ROUND(100*H132,2)&amp;"%"</f>
        <v>|-| [[Sazed]]  || 243 || 0.1%</v>
      </c>
    </row>
    <row r="133" customFormat="false" ht="15.75" hidden="false" customHeight="false" outlineLevel="0" collapsed="false">
      <c r="A133" s="6" t="n">
        <v>6</v>
      </c>
      <c r="B133" s="6" t="n">
        <v>57</v>
      </c>
      <c r="C133" s="7" t="s">
        <v>19</v>
      </c>
      <c r="D133" s="8" t="n">
        <v>760</v>
      </c>
      <c r="E133" s="1" t="n">
        <v>132</v>
      </c>
      <c r="F133" s="7" t="n">
        <v>1</v>
      </c>
      <c r="G133" s="9" t="n">
        <f aca="false">F133/SUM(F:F)</f>
        <v>0.00680272108843537</v>
      </c>
      <c r="H133" s="9" t="n">
        <f aca="false">D133/SUM($D:$D)</f>
        <v>0.00311002533033789</v>
      </c>
      <c r="I133" s="1" t="n">
        <f aca="false">IF(B133=B134,0,IF(B133=B132,D133+J132,D133))</f>
        <v>0</v>
      </c>
      <c r="J133" s="8" t="n">
        <f aca="false">IF(B133=B134,D133+J132,0)</f>
        <v>4536</v>
      </c>
      <c r="K133" s="9" t="n">
        <f aca="false">I133/SUM($I:$I)</f>
        <v>0</v>
      </c>
      <c r="L133" s="1" t="n">
        <f aca="false">IF(B133=B132,0,IF(B133=B134,1+M134,1))</f>
        <v>0</v>
      </c>
      <c r="M133" s="1" t="n">
        <f aca="false">IF(B133=B132,1+M134,0)</f>
        <v>4</v>
      </c>
      <c r="N133" s="1" t="n">
        <f aca="false">IF(A133=A132,0,IF(A133=A134,1+O134,1))</f>
        <v>0</v>
      </c>
      <c r="O133" s="1" t="n">
        <f aca="false">IF(A133=A132,1+O134,0)</f>
        <v>14</v>
      </c>
      <c r="P133" s="7" t="s">
        <v>51</v>
      </c>
      <c r="Q133" s="1" t="str">
        <f aca="false">IF(OR(B133="Prologue",B133="Epilogue"),B133,"Chapter "&amp;B133)</f>
        <v>Chapter 57</v>
      </c>
      <c r="R133" s="1" t="str">
        <f aca="false">Q133</f>
        <v>Chapter 57</v>
      </c>
      <c r="S133" s="1" t="str">
        <f aca="false">"|-"&amp;CHAR(13)&amp;IF(AND(P133&lt;&gt;"",N133&lt;&gt;0),"| colspan="&amp;CHAR(34)&amp;4&amp;CHAR(34)&amp;" align="&amp;CHAR(34)&amp;"center"&amp;CHAR(34)&amp;" | '''"&amp;P133&amp;"'''"&amp;CHAR(13)&amp;"|-"&amp;CHAR(13),"")&amp;IF(L133&gt;1,"| rowspan="&amp;CHAR(34)&amp;L133&amp;CHAR(34)&amp;"| [[The Well of Ascension/Summary#"&amp;Q133&amp;"|"&amp;R133&amp;"]] || ",IF(L133=1,"| [[The Well of Ascension/Summary#"&amp;Q133&amp;"|"&amp;R133&amp;"]] || ","| "))&amp;"[["&amp;IF(C133="Dalinar Kholin (flashback)","Dalinar Kholin",C133)&amp;"]] "&amp;IF(C133="Dalinar Kholin (flashback)","(flashback)","")&amp;" || "&amp;TEXT(D133,"#,###")&amp;" || "&amp;ROUND(100*H133,2)&amp;"%"</f>
        <v>|-| [[Vin]]  || 760 || 0.31%</v>
      </c>
    </row>
    <row r="134" customFormat="false" ht="15.75" hidden="false" customHeight="false" outlineLevel="0" collapsed="false">
      <c r="A134" s="6" t="n">
        <v>6</v>
      </c>
      <c r="B134" s="6" t="n">
        <v>57</v>
      </c>
      <c r="C134" s="7" t="s">
        <v>42</v>
      </c>
      <c r="D134" s="8" t="n">
        <v>785</v>
      </c>
      <c r="E134" s="1" t="n">
        <v>133</v>
      </c>
      <c r="F134" s="7" t="n">
        <v>1</v>
      </c>
      <c r="G134" s="9" t="n">
        <f aca="false">F134/SUM(F:F)</f>
        <v>0.00680272108843537</v>
      </c>
      <c r="H134" s="9" t="n">
        <f aca="false">D134/SUM($D:$D)</f>
        <v>0.00321232879515163</v>
      </c>
      <c r="I134" s="1" t="n">
        <f aca="false">IF(B134=B135,0,IF(B134=B133,D134+J133,D134))</f>
        <v>0</v>
      </c>
      <c r="J134" s="8" t="n">
        <f aca="false">IF(B134=B135,D134+J133,0)</f>
        <v>5321</v>
      </c>
      <c r="K134" s="9" t="n">
        <f aca="false">I134/SUM($I:$I)</f>
        <v>0</v>
      </c>
      <c r="L134" s="1" t="n">
        <f aca="false">IF(B134=B133,0,IF(B134=B135,1+M135,1))</f>
        <v>0</v>
      </c>
      <c r="M134" s="1" t="n">
        <f aca="false">IF(B134=B133,1+M135,0)</f>
        <v>3</v>
      </c>
      <c r="N134" s="1" t="n">
        <f aca="false">IF(A134=A133,0,IF(A134=A135,1+O135,1))</f>
        <v>0</v>
      </c>
      <c r="O134" s="1" t="n">
        <f aca="false">IF(A134=A133,1+O135,0)</f>
        <v>13</v>
      </c>
      <c r="P134" s="7" t="s">
        <v>51</v>
      </c>
      <c r="Q134" s="1" t="str">
        <f aca="false">IF(OR(B134="Prologue",B134="Epilogue"),B134,"Chapter "&amp;B134)</f>
        <v>Chapter 57</v>
      </c>
      <c r="R134" s="1" t="str">
        <f aca="false">Q134</f>
        <v>Chapter 57</v>
      </c>
      <c r="S134" s="1" t="str">
        <f aca="false">"|-"&amp;CHAR(13)&amp;IF(AND(P134&lt;&gt;"",N134&lt;&gt;0),"| colspan="&amp;CHAR(34)&amp;4&amp;CHAR(34)&amp;" align="&amp;CHAR(34)&amp;"center"&amp;CHAR(34)&amp;" | '''"&amp;P134&amp;"'''"&amp;CHAR(13)&amp;"|-"&amp;CHAR(13),"")&amp;IF(L134&gt;1,"| rowspan="&amp;CHAR(34)&amp;L134&amp;CHAR(34)&amp;"| [[The Well of Ascension/Summary#"&amp;Q134&amp;"|"&amp;R134&amp;"]] || ",IF(L134=1,"| [[The Well of Ascension/Summary#"&amp;Q134&amp;"|"&amp;R134&amp;"]] || ","| "))&amp;"[["&amp;IF(C134="Dalinar Kholin (flashback)","Dalinar Kholin",C134)&amp;"]] "&amp;IF(C134="Dalinar Kholin (flashback)","(flashback)","")&amp;" || "&amp;TEXT(D134,"#,###")&amp;" || "&amp;ROUND(100*H134,2)&amp;"%"</f>
        <v>|-| [[Sazed]]  || 785 || 0.32%</v>
      </c>
    </row>
    <row r="135" customFormat="false" ht="15.75" hidden="false" customHeight="false" outlineLevel="0" collapsed="false">
      <c r="A135" s="6" t="n">
        <v>6</v>
      </c>
      <c r="B135" s="6" t="n">
        <v>57</v>
      </c>
      <c r="C135" s="7" t="s">
        <v>19</v>
      </c>
      <c r="D135" s="8" t="n">
        <v>412</v>
      </c>
      <c r="E135" s="1" t="n">
        <v>134</v>
      </c>
      <c r="F135" s="7" t="n">
        <v>1</v>
      </c>
      <c r="G135" s="9" t="n">
        <f aca="false">F135/SUM(F:F)</f>
        <v>0.00680272108843537</v>
      </c>
      <c r="H135" s="9" t="n">
        <f aca="false">D135/SUM($D:$D)</f>
        <v>0.00168596110013054</v>
      </c>
      <c r="I135" s="1" t="n">
        <f aca="false">IF(B135=B136,0,IF(B135=B134,D135+J134,D135))</f>
        <v>0</v>
      </c>
      <c r="J135" s="8" t="n">
        <f aca="false">IF(B135=B136,D135+J134,0)</f>
        <v>5733</v>
      </c>
      <c r="K135" s="9" t="n">
        <f aca="false">I135/SUM($I:$I)</f>
        <v>0</v>
      </c>
      <c r="L135" s="1" t="n">
        <f aca="false">IF(B135=B134,0,IF(B135=B136,1+M136,1))</f>
        <v>0</v>
      </c>
      <c r="M135" s="1" t="n">
        <f aca="false">IF(B135=B134,1+M136,0)</f>
        <v>2</v>
      </c>
      <c r="N135" s="1" t="n">
        <f aca="false">IF(A135=A134,0,IF(A135=A136,1+O136,1))</f>
        <v>0</v>
      </c>
      <c r="O135" s="1" t="n">
        <f aca="false">IF(A135=A134,1+O136,0)</f>
        <v>12</v>
      </c>
      <c r="P135" s="7" t="s">
        <v>51</v>
      </c>
      <c r="Q135" s="1" t="str">
        <f aca="false">IF(OR(B135="Prologue",B135="Epilogue"),B135,"Chapter "&amp;B135)</f>
        <v>Chapter 57</v>
      </c>
      <c r="R135" s="1" t="str">
        <f aca="false">Q135</f>
        <v>Chapter 57</v>
      </c>
      <c r="S135" s="1" t="str">
        <f aca="false">"|-"&amp;CHAR(13)&amp;IF(AND(P135&lt;&gt;"",N135&lt;&gt;0),"| colspan="&amp;CHAR(34)&amp;4&amp;CHAR(34)&amp;" align="&amp;CHAR(34)&amp;"center"&amp;CHAR(34)&amp;" | '''"&amp;P135&amp;"'''"&amp;CHAR(13)&amp;"|-"&amp;CHAR(13),"")&amp;IF(L135&gt;1,"| rowspan="&amp;CHAR(34)&amp;L135&amp;CHAR(34)&amp;"| [[The Well of Ascension/Summary#"&amp;Q135&amp;"|"&amp;R135&amp;"]] || ",IF(L135=1,"| [[The Well of Ascension/Summary#"&amp;Q135&amp;"|"&amp;R135&amp;"]] || ","| "))&amp;"[["&amp;IF(C135="Dalinar Kholin (flashback)","Dalinar Kholin",C135)&amp;"]] "&amp;IF(C135="Dalinar Kholin (flashback)","(flashback)","")&amp;" || "&amp;TEXT(D135,"#,###")&amp;" || "&amp;ROUND(100*H135,2)&amp;"%"</f>
        <v>|-| [[Vin]]  || 412 || 0.17%</v>
      </c>
    </row>
    <row r="136" customFormat="false" ht="15.75" hidden="false" customHeight="false" outlineLevel="0" collapsed="false">
      <c r="A136" s="6" t="n">
        <v>6</v>
      </c>
      <c r="B136" s="6" t="n">
        <v>57</v>
      </c>
      <c r="C136" s="7" t="s">
        <v>42</v>
      </c>
      <c r="D136" s="8" t="n">
        <v>766</v>
      </c>
      <c r="E136" s="1" t="n">
        <v>135</v>
      </c>
      <c r="F136" s="7" t="n">
        <v>1</v>
      </c>
      <c r="G136" s="9" t="n">
        <f aca="false">F136/SUM(F:F)</f>
        <v>0.00680272108843537</v>
      </c>
      <c r="H136" s="9" t="n">
        <f aca="false">D136/SUM($D:$D)</f>
        <v>0.00313457816189319</v>
      </c>
      <c r="I136" s="8" t="n">
        <f aca="false">IF(B136=B137,0,IF(B136=B135,D136+J135,D136))</f>
        <v>6499</v>
      </c>
      <c r="J136" s="1" t="n">
        <f aca="false">IF(B136=B137,D136+J135,0)</f>
        <v>0</v>
      </c>
      <c r="K136" s="9" t="n">
        <f aca="false">I136/SUM($I:$I)</f>
        <v>0.0265948087129815</v>
      </c>
      <c r="L136" s="1" t="n">
        <f aca="false">IF(B136=B135,0,IF(B136=B137,1+M137,1))</f>
        <v>0</v>
      </c>
      <c r="M136" s="1" t="n">
        <f aca="false">IF(B136=B135,1+M137,0)</f>
        <v>1</v>
      </c>
      <c r="N136" s="1" t="n">
        <f aca="false">IF(A136=A135,0,IF(A136=A137,1+O137,1))</f>
        <v>0</v>
      </c>
      <c r="O136" s="1" t="n">
        <f aca="false">IF(A136=A135,1+O137,0)</f>
        <v>11</v>
      </c>
      <c r="P136" s="7" t="s">
        <v>51</v>
      </c>
      <c r="Q136" s="1" t="str">
        <f aca="false">IF(OR(B136="Prologue",B136="Epilogue"),B136,"Chapter "&amp;B136)</f>
        <v>Chapter 57</v>
      </c>
      <c r="R136" s="1" t="str">
        <f aca="false">Q136</f>
        <v>Chapter 57</v>
      </c>
      <c r="S136" s="1" t="str">
        <f aca="false">"|-"&amp;CHAR(13)&amp;IF(AND(P136&lt;&gt;"",N136&lt;&gt;0),"| colspan="&amp;CHAR(34)&amp;4&amp;CHAR(34)&amp;" align="&amp;CHAR(34)&amp;"center"&amp;CHAR(34)&amp;" | '''"&amp;P136&amp;"'''"&amp;CHAR(13)&amp;"|-"&amp;CHAR(13),"")&amp;IF(L136&gt;1,"| rowspan="&amp;CHAR(34)&amp;L136&amp;CHAR(34)&amp;"| [[The Well of Ascension/Summary#"&amp;Q136&amp;"|"&amp;R136&amp;"]] || ",IF(L136=1,"| [[The Well of Ascension/Summary#"&amp;Q136&amp;"|"&amp;R136&amp;"]] || ","| "))&amp;"[["&amp;IF(C136="Dalinar Kholin (flashback)","Dalinar Kholin",C136)&amp;"]] "&amp;IF(C136="Dalinar Kholin (flashback)","(flashback)","")&amp;" || "&amp;TEXT(D136,"#,###")&amp;" || "&amp;ROUND(100*H136,2)&amp;"%"</f>
        <v>|-| [[Sazed]]  || 766 || 0.31%</v>
      </c>
    </row>
    <row r="137" customFormat="false" ht="15.75" hidden="false" customHeight="false" outlineLevel="0" collapsed="false">
      <c r="A137" s="6" t="n">
        <v>6</v>
      </c>
      <c r="B137" s="6" t="n">
        <v>58</v>
      </c>
      <c r="C137" s="7" t="s">
        <v>19</v>
      </c>
      <c r="D137" s="8" t="n">
        <v>112</v>
      </c>
      <c r="E137" s="1" t="n">
        <v>136</v>
      </c>
      <c r="F137" s="7" t="n">
        <v>1</v>
      </c>
      <c r="G137" s="9" t="n">
        <f aca="false">F137/SUM(F:F)</f>
        <v>0.00680272108843537</v>
      </c>
      <c r="H137" s="9" t="n">
        <f aca="false">D137/SUM($D:$D)</f>
        <v>0.000458319522365583</v>
      </c>
      <c r="I137" s="1" t="n">
        <f aca="false">IF(B137=B138,0,IF(B137=B136,D137+J136,D137))</f>
        <v>0</v>
      </c>
      <c r="J137" s="8" t="n">
        <f aca="false">IF(B137=B138,D137+J136,0)</f>
        <v>112</v>
      </c>
      <c r="K137" s="9" t="n">
        <f aca="false">I137/SUM($I:$I)</f>
        <v>0</v>
      </c>
      <c r="L137" s="1" t="n">
        <f aca="false">IF(B137=B136,0,IF(B137=B138,1+M138,1))</f>
        <v>9</v>
      </c>
      <c r="M137" s="1" t="n">
        <f aca="false">IF(B137=B136,1+M138,0)</f>
        <v>0</v>
      </c>
      <c r="N137" s="1" t="n">
        <f aca="false">IF(A137=A136,0,IF(A137=A138,1+O138,1))</f>
        <v>0</v>
      </c>
      <c r="O137" s="1" t="n">
        <f aca="false">IF(A137=A136,1+O138,0)</f>
        <v>10</v>
      </c>
      <c r="P137" s="7" t="s">
        <v>51</v>
      </c>
      <c r="Q137" s="1" t="str">
        <f aca="false">IF(OR(B137="Prologue",B137="Epilogue"),B137,"Chapter "&amp;B137)</f>
        <v>Chapter 58</v>
      </c>
      <c r="R137" s="1" t="str">
        <f aca="false">Q137</f>
        <v>Chapter 58</v>
      </c>
      <c r="S137" s="1" t="str">
        <f aca="false">"|-"&amp;CHAR(13)&amp;IF(AND(P137&lt;&gt;"",N137&lt;&gt;0),"| colspan="&amp;CHAR(34)&amp;4&amp;CHAR(34)&amp;" align="&amp;CHAR(34)&amp;"center"&amp;CHAR(34)&amp;" | '''"&amp;P137&amp;"'''"&amp;CHAR(13)&amp;"|-"&amp;CHAR(13),"")&amp;IF(L137&gt;1,"| rowspan="&amp;CHAR(34)&amp;L137&amp;CHAR(34)&amp;"| [[The Well of Ascension/Summary#"&amp;Q137&amp;"|"&amp;R137&amp;"]] || ",IF(L137=1,"| [[The Well of Ascension/Summary#"&amp;Q137&amp;"|"&amp;R137&amp;"]] || ","| "))&amp;"[["&amp;IF(C137="Dalinar Kholin (flashback)","Dalinar Kholin",C137)&amp;"]] "&amp;IF(C137="Dalinar Kholin (flashback)","(flashback)","")&amp;" || "&amp;TEXT(D137,"#,###")&amp;" || "&amp;ROUND(100*H137,2)&amp;"%"</f>
        <v>|-| rowspan="9"| [[The Well of Ascension/Summary#Chapter 58|Chapter 58]] || [[Vin]]  || 112 || 0.05%</v>
      </c>
    </row>
    <row r="138" customFormat="false" ht="15.75" hidden="false" customHeight="false" outlineLevel="0" collapsed="false">
      <c r="A138" s="6" t="n">
        <v>6</v>
      </c>
      <c r="B138" s="6" t="n">
        <v>58</v>
      </c>
      <c r="C138" s="7" t="s">
        <v>42</v>
      </c>
      <c r="D138" s="8" t="n">
        <v>577</v>
      </c>
      <c r="E138" s="1" t="n">
        <v>137</v>
      </c>
      <c r="F138" s="7" t="n">
        <v>1</v>
      </c>
      <c r="G138" s="9" t="n">
        <f aca="false">F138/SUM(F:F)</f>
        <v>0.00680272108843537</v>
      </c>
      <c r="H138" s="9" t="n">
        <f aca="false">D138/SUM($D:$D)</f>
        <v>0.00236116396790126</v>
      </c>
      <c r="I138" s="1" t="n">
        <f aca="false">IF(B138=B139,0,IF(B138=B137,D138+J137,D138))</f>
        <v>0</v>
      </c>
      <c r="J138" s="8" t="n">
        <f aca="false">IF(B138=B139,D138+J137,0)</f>
        <v>689</v>
      </c>
      <c r="K138" s="9" t="n">
        <f aca="false">I138/SUM($I:$I)</f>
        <v>0</v>
      </c>
      <c r="L138" s="1" t="n">
        <f aca="false">IF(B138=B137,0,IF(B138=B139,1+M139,1))</f>
        <v>0</v>
      </c>
      <c r="M138" s="1" t="n">
        <f aca="false">IF(B138=B137,1+M139,0)</f>
        <v>8</v>
      </c>
      <c r="N138" s="1" t="n">
        <f aca="false">IF(A138=A137,0,IF(A138=A139,1+O139,1))</f>
        <v>0</v>
      </c>
      <c r="O138" s="1" t="n">
        <f aca="false">IF(A138=A137,1+O139,0)</f>
        <v>9</v>
      </c>
      <c r="P138" s="7" t="s">
        <v>51</v>
      </c>
      <c r="Q138" s="1" t="str">
        <f aca="false">IF(OR(B138="Prologue",B138="Epilogue"),B138,"Chapter "&amp;B138)</f>
        <v>Chapter 58</v>
      </c>
      <c r="R138" s="1" t="str">
        <f aca="false">Q138</f>
        <v>Chapter 58</v>
      </c>
      <c r="S138" s="1" t="str">
        <f aca="false">"|-"&amp;CHAR(13)&amp;IF(AND(P138&lt;&gt;"",N138&lt;&gt;0),"| colspan="&amp;CHAR(34)&amp;4&amp;CHAR(34)&amp;" align="&amp;CHAR(34)&amp;"center"&amp;CHAR(34)&amp;" | '''"&amp;P138&amp;"'''"&amp;CHAR(13)&amp;"|-"&amp;CHAR(13),"")&amp;IF(L138&gt;1,"| rowspan="&amp;CHAR(34)&amp;L138&amp;CHAR(34)&amp;"| [[The Well of Ascension/Summary#"&amp;Q138&amp;"|"&amp;R138&amp;"]] || ",IF(L138=1,"| [[The Well of Ascension/Summary#"&amp;Q138&amp;"|"&amp;R138&amp;"]] || ","| "))&amp;"[["&amp;IF(C138="Dalinar Kholin (flashback)","Dalinar Kholin",C138)&amp;"]] "&amp;IF(C138="Dalinar Kholin (flashback)","(flashback)","")&amp;" || "&amp;TEXT(D138,"#,###")&amp;" || "&amp;ROUND(100*H138,2)&amp;"%"</f>
        <v>|-| [[Sazed]]  || 577 || 0.24%</v>
      </c>
    </row>
    <row r="139" customFormat="false" ht="15.75" hidden="false" customHeight="false" outlineLevel="0" collapsed="false">
      <c r="A139" s="6" t="n">
        <v>6</v>
      </c>
      <c r="B139" s="6" t="n">
        <v>58</v>
      </c>
      <c r="C139" s="7" t="s">
        <v>24</v>
      </c>
      <c r="D139" s="8" t="n">
        <v>732</v>
      </c>
      <c r="E139" s="1" t="n">
        <v>138</v>
      </c>
      <c r="F139" s="7" t="n">
        <v>1</v>
      </c>
      <c r="G139" s="9" t="n">
        <f aca="false">F139/SUM(F:F)</f>
        <v>0.00680272108843537</v>
      </c>
      <c r="H139" s="9" t="n">
        <f aca="false">D139/SUM($D:$D)</f>
        <v>0.00299544544974649</v>
      </c>
      <c r="I139" s="1" t="n">
        <f aca="false">IF(B139=B140,0,IF(B139=B138,D139+J138,D139))</f>
        <v>0</v>
      </c>
      <c r="J139" s="8" t="n">
        <f aca="false">IF(B139=B140,D139+J138,0)</f>
        <v>1421</v>
      </c>
      <c r="K139" s="9" t="n">
        <f aca="false">I139/SUM($I:$I)</f>
        <v>0</v>
      </c>
      <c r="L139" s="1" t="n">
        <f aca="false">IF(B139=B138,0,IF(B139=B140,1+M140,1))</f>
        <v>0</v>
      </c>
      <c r="M139" s="1" t="n">
        <f aca="false">IF(B139=B138,1+M140,0)</f>
        <v>7</v>
      </c>
      <c r="N139" s="1" t="n">
        <f aca="false">IF(A139=A138,0,IF(A139=A140,1+O140,1))</f>
        <v>0</v>
      </c>
      <c r="O139" s="1" t="n">
        <f aca="false">IF(A139=A138,1+O140,0)</f>
        <v>8</v>
      </c>
      <c r="P139" s="7" t="s">
        <v>51</v>
      </c>
      <c r="Q139" s="1" t="str">
        <f aca="false">IF(OR(B139="Prologue",B139="Epilogue"),B139,"Chapter "&amp;B139)</f>
        <v>Chapter 58</v>
      </c>
      <c r="R139" s="1" t="str">
        <f aca="false">Q139</f>
        <v>Chapter 58</v>
      </c>
      <c r="S139" s="1" t="str">
        <f aca="false">"|-"&amp;CHAR(13)&amp;IF(AND(P139&lt;&gt;"",N139&lt;&gt;0),"| colspan="&amp;CHAR(34)&amp;4&amp;CHAR(34)&amp;" align="&amp;CHAR(34)&amp;"center"&amp;CHAR(34)&amp;" | '''"&amp;P139&amp;"'''"&amp;CHAR(13)&amp;"|-"&amp;CHAR(13),"")&amp;IF(L139&gt;1,"| rowspan="&amp;CHAR(34)&amp;L139&amp;CHAR(34)&amp;"| [[The Well of Ascension/Summary#"&amp;Q139&amp;"|"&amp;R139&amp;"]] || ",IF(L139=1,"| [[The Well of Ascension/Summary#"&amp;Q139&amp;"|"&amp;R139&amp;"]] || ","| "))&amp;"[["&amp;IF(C139="Dalinar Kholin (flashback)","Dalinar Kholin",C139)&amp;"]] "&amp;IF(C139="Dalinar Kholin (flashback)","(flashback)","")&amp;" || "&amp;TEXT(D139,"#,###")&amp;" || "&amp;ROUND(100*H139,2)&amp;"%"</f>
        <v>|-| [[Elend]]  || 732 || 0.3%</v>
      </c>
    </row>
    <row r="140" customFormat="false" ht="15.75" hidden="false" customHeight="false" outlineLevel="0" collapsed="false">
      <c r="A140" s="6" t="n">
        <v>6</v>
      </c>
      <c r="B140" s="6" t="n">
        <v>58</v>
      </c>
      <c r="C140" s="7" t="s">
        <v>42</v>
      </c>
      <c r="D140" s="8" t="n">
        <v>988</v>
      </c>
      <c r="E140" s="1" t="n">
        <v>139</v>
      </c>
      <c r="F140" s="7" t="n">
        <v>1</v>
      </c>
      <c r="G140" s="9" t="n">
        <f aca="false">F140/SUM(F:F)</f>
        <v>0.00680272108843537</v>
      </c>
      <c r="H140" s="9" t="n">
        <f aca="false">D140/SUM($D:$D)</f>
        <v>0.00404303292943925</v>
      </c>
      <c r="I140" s="1" t="n">
        <f aca="false">IF(B140=B141,0,IF(B140=B139,D140+J139,D140))</f>
        <v>0</v>
      </c>
      <c r="J140" s="8" t="n">
        <f aca="false">IF(B140=B141,D140+J139,0)</f>
        <v>2409</v>
      </c>
      <c r="K140" s="9" t="n">
        <f aca="false">I140/SUM($I:$I)</f>
        <v>0</v>
      </c>
      <c r="L140" s="1" t="n">
        <f aca="false">IF(B140=B139,0,IF(B140=B141,1+M141,1))</f>
        <v>0</v>
      </c>
      <c r="M140" s="1" t="n">
        <f aca="false">IF(B140=B139,1+M141,0)</f>
        <v>6</v>
      </c>
      <c r="N140" s="1" t="n">
        <f aca="false">IF(A140=A139,0,IF(A140=A141,1+O141,1))</f>
        <v>0</v>
      </c>
      <c r="O140" s="1" t="n">
        <f aca="false">IF(A140=A139,1+O141,0)</f>
        <v>7</v>
      </c>
      <c r="P140" s="7" t="s">
        <v>51</v>
      </c>
      <c r="Q140" s="1" t="str">
        <f aca="false">IF(OR(B140="Prologue",B140="Epilogue"),B140,"Chapter "&amp;B140)</f>
        <v>Chapter 58</v>
      </c>
      <c r="R140" s="1" t="str">
        <f aca="false">Q140</f>
        <v>Chapter 58</v>
      </c>
      <c r="S140" s="1" t="str">
        <f aca="false">"|-"&amp;CHAR(13)&amp;IF(AND(P140&lt;&gt;"",N140&lt;&gt;0),"| colspan="&amp;CHAR(34)&amp;4&amp;CHAR(34)&amp;" align="&amp;CHAR(34)&amp;"center"&amp;CHAR(34)&amp;" | '''"&amp;P140&amp;"'''"&amp;CHAR(13)&amp;"|-"&amp;CHAR(13),"")&amp;IF(L140&gt;1,"| rowspan="&amp;CHAR(34)&amp;L140&amp;CHAR(34)&amp;"| [[The Well of Ascension/Summary#"&amp;Q140&amp;"|"&amp;R140&amp;"]] || ",IF(L140=1,"| [[The Well of Ascension/Summary#"&amp;Q140&amp;"|"&amp;R140&amp;"]] || ","| "))&amp;"[["&amp;IF(C140="Dalinar Kholin (flashback)","Dalinar Kholin",C140)&amp;"]] "&amp;IF(C140="Dalinar Kholin (flashback)","(flashback)","")&amp;" || "&amp;TEXT(D140,"#,###")&amp;" || "&amp;ROUND(100*H140,2)&amp;"%"</f>
        <v>|-| [[Sazed]]  || 988 || 0.4%</v>
      </c>
    </row>
    <row r="141" customFormat="false" ht="15.75" hidden="false" customHeight="false" outlineLevel="0" collapsed="false">
      <c r="A141" s="6" t="n">
        <v>6</v>
      </c>
      <c r="B141" s="6" t="n">
        <v>58</v>
      </c>
      <c r="C141" s="7" t="s">
        <v>19</v>
      </c>
      <c r="D141" s="8" t="n">
        <v>349</v>
      </c>
      <c r="E141" s="1" t="n">
        <v>140</v>
      </c>
      <c r="F141" s="7" t="n">
        <v>1</v>
      </c>
      <c r="G141" s="9" t="n">
        <f aca="false">F141/SUM(F:F)</f>
        <v>0.00680272108843537</v>
      </c>
      <c r="H141" s="9" t="n">
        <f aca="false">D141/SUM($D:$D)</f>
        <v>0.0014281563687999</v>
      </c>
      <c r="I141" s="1" t="n">
        <f aca="false">IF(B141=B142,0,IF(B141=B140,D141+J140,D141))</f>
        <v>0</v>
      </c>
      <c r="J141" s="8" t="n">
        <f aca="false">IF(B141=B142,D141+J140,0)</f>
        <v>2758</v>
      </c>
      <c r="K141" s="9" t="n">
        <f aca="false">I141/SUM($I:$I)</f>
        <v>0</v>
      </c>
      <c r="L141" s="1" t="n">
        <f aca="false">IF(B141=B140,0,IF(B141=B142,1+M142,1))</f>
        <v>0</v>
      </c>
      <c r="M141" s="1" t="n">
        <f aca="false">IF(B141=B140,1+M142,0)</f>
        <v>5</v>
      </c>
      <c r="N141" s="1" t="n">
        <f aca="false">IF(A141=A140,0,IF(A141=A142,1+O142,1))</f>
        <v>0</v>
      </c>
      <c r="O141" s="1" t="n">
        <f aca="false">IF(A141=A140,1+O142,0)</f>
        <v>6</v>
      </c>
      <c r="P141" s="7" t="s">
        <v>51</v>
      </c>
      <c r="Q141" s="1" t="str">
        <f aca="false">IF(OR(B141="Prologue",B141="Epilogue"),B141,"Chapter "&amp;B141)</f>
        <v>Chapter 58</v>
      </c>
      <c r="R141" s="1" t="str">
        <f aca="false">Q141</f>
        <v>Chapter 58</v>
      </c>
      <c r="S141" s="1" t="str">
        <f aca="false">"|-"&amp;CHAR(13)&amp;IF(AND(P141&lt;&gt;"",N141&lt;&gt;0),"| colspan="&amp;CHAR(34)&amp;4&amp;CHAR(34)&amp;" align="&amp;CHAR(34)&amp;"center"&amp;CHAR(34)&amp;" | '''"&amp;P141&amp;"'''"&amp;CHAR(13)&amp;"|-"&amp;CHAR(13),"")&amp;IF(L141&gt;1,"| rowspan="&amp;CHAR(34)&amp;L141&amp;CHAR(34)&amp;"| [[The Well of Ascension/Summary#"&amp;Q141&amp;"|"&amp;R141&amp;"]] || ",IF(L141=1,"| [[The Well of Ascension/Summary#"&amp;Q141&amp;"|"&amp;R141&amp;"]] || ","| "))&amp;"[["&amp;IF(C141="Dalinar Kholin (flashback)","Dalinar Kholin",C141)&amp;"]] "&amp;IF(C141="Dalinar Kholin (flashback)","(flashback)","")&amp;" || "&amp;TEXT(D141,"#,###")&amp;" || "&amp;ROUND(100*H141,2)&amp;"%"</f>
        <v>|-| [[Vin]]  || 349 || 0.14%</v>
      </c>
    </row>
    <row r="142" customFormat="false" ht="15.75" hidden="false" customHeight="false" outlineLevel="0" collapsed="false">
      <c r="A142" s="6" t="n">
        <v>6</v>
      </c>
      <c r="B142" s="6" t="n">
        <v>58</v>
      </c>
      <c r="C142" s="7" t="s">
        <v>42</v>
      </c>
      <c r="D142" s="8" t="n">
        <v>112</v>
      </c>
      <c r="E142" s="1" t="n">
        <v>141</v>
      </c>
      <c r="F142" s="7" t="n">
        <v>1</v>
      </c>
      <c r="G142" s="9" t="n">
        <f aca="false">F142/SUM(F:F)</f>
        <v>0.00680272108843537</v>
      </c>
      <c r="H142" s="9" t="n">
        <f aca="false">D142/SUM($D:$D)</f>
        <v>0.000458319522365583</v>
      </c>
      <c r="I142" s="1" t="n">
        <f aca="false">IF(B142=B143,0,IF(B142=B141,D142+J141,D142))</f>
        <v>0</v>
      </c>
      <c r="J142" s="8" t="n">
        <f aca="false">IF(B142=B143,D142+J141,0)</f>
        <v>2870</v>
      </c>
      <c r="K142" s="9" t="n">
        <f aca="false">I142/SUM($I:$I)</f>
        <v>0</v>
      </c>
      <c r="L142" s="1" t="n">
        <f aca="false">IF(B142=B141,0,IF(B142=B143,1+M143,1))</f>
        <v>0</v>
      </c>
      <c r="M142" s="1" t="n">
        <f aca="false">IF(B142=B141,1+M143,0)</f>
        <v>4</v>
      </c>
      <c r="N142" s="1" t="n">
        <f aca="false">IF(A142=A141,0,IF(A142=A143,1+O143,1))</f>
        <v>0</v>
      </c>
      <c r="O142" s="1" t="n">
        <f aca="false">IF(A142=A141,1+O143,0)</f>
        <v>5</v>
      </c>
      <c r="P142" s="7" t="s">
        <v>51</v>
      </c>
      <c r="Q142" s="1" t="str">
        <f aca="false">IF(OR(B142="Prologue",B142="Epilogue"),B142,"Chapter "&amp;B142)</f>
        <v>Chapter 58</v>
      </c>
      <c r="R142" s="1" t="str">
        <f aca="false">Q142</f>
        <v>Chapter 58</v>
      </c>
      <c r="S142" s="1" t="str">
        <f aca="false">"|-"&amp;CHAR(13)&amp;IF(AND(P142&lt;&gt;"",N142&lt;&gt;0),"| colspan="&amp;CHAR(34)&amp;4&amp;CHAR(34)&amp;" align="&amp;CHAR(34)&amp;"center"&amp;CHAR(34)&amp;" | '''"&amp;P142&amp;"'''"&amp;CHAR(13)&amp;"|-"&amp;CHAR(13),"")&amp;IF(L142&gt;1,"| rowspan="&amp;CHAR(34)&amp;L142&amp;CHAR(34)&amp;"| [[The Well of Ascension/Summary#"&amp;Q142&amp;"|"&amp;R142&amp;"]] || ",IF(L142=1,"| [[The Well of Ascension/Summary#"&amp;Q142&amp;"|"&amp;R142&amp;"]] || ","| "))&amp;"[["&amp;IF(C142="Dalinar Kholin (flashback)","Dalinar Kholin",C142)&amp;"]] "&amp;IF(C142="Dalinar Kholin (flashback)","(flashback)","")&amp;" || "&amp;TEXT(D142,"#,###")&amp;" || "&amp;ROUND(100*H142,2)&amp;"%"</f>
        <v>|-| [[Sazed]]  || 112 || 0.05%</v>
      </c>
    </row>
    <row r="143" customFormat="false" ht="15.75" hidden="false" customHeight="false" outlineLevel="0" collapsed="false">
      <c r="A143" s="6" t="n">
        <v>6</v>
      </c>
      <c r="B143" s="6" t="n">
        <v>58</v>
      </c>
      <c r="C143" s="7" t="s">
        <v>19</v>
      </c>
      <c r="D143" s="8" t="n">
        <v>268</v>
      </c>
      <c r="E143" s="1" t="n">
        <v>142</v>
      </c>
      <c r="F143" s="7" t="n">
        <v>1</v>
      </c>
      <c r="G143" s="9" t="n">
        <f aca="false">F143/SUM(F:F)</f>
        <v>0.00680272108843537</v>
      </c>
      <c r="H143" s="9" t="n">
        <f aca="false">D143/SUM($D:$D)</f>
        <v>0.00109669314280336</v>
      </c>
      <c r="I143" s="1" t="n">
        <f aca="false">IF(B143=B144,0,IF(B143=B142,D143+J142,D143))</f>
        <v>0</v>
      </c>
      <c r="J143" s="8" t="n">
        <f aca="false">IF(B143=B144,D143+J142,0)</f>
        <v>3138</v>
      </c>
      <c r="K143" s="9" t="n">
        <f aca="false">I143/SUM($I:$I)</f>
        <v>0</v>
      </c>
      <c r="L143" s="1" t="n">
        <f aca="false">IF(B143=B142,0,IF(B143=B144,1+M144,1))</f>
        <v>0</v>
      </c>
      <c r="M143" s="1" t="n">
        <f aca="false">IF(B143=B142,1+M144,0)</f>
        <v>3</v>
      </c>
      <c r="N143" s="1" t="n">
        <f aca="false">IF(A143=A142,0,IF(A143=A144,1+O144,1))</f>
        <v>0</v>
      </c>
      <c r="O143" s="1" t="n">
        <f aca="false">IF(A143=A142,1+O144,0)</f>
        <v>4</v>
      </c>
      <c r="P143" s="7" t="s">
        <v>51</v>
      </c>
      <c r="Q143" s="1" t="str">
        <f aca="false">IF(OR(B143="Prologue",B143="Epilogue"),B143,"Chapter "&amp;B143)</f>
        <v>Chapter 58</v>
      </c>
      <c r="R143" s="1" t="str">
        <f aca="false">Q143</f>
        <v>Chapter 58</v>
      </c>
      <c r="S143" s="1" t="str">
        <f aca="false">"|-"&amp;CHAR(13)&amp;IF(AND(P143&lt;&gt;"",N143&lt;&gt;0),"| colspan="&amp;CHAR(34)&amp;4&amp;CHAR(34)&amp;" align="&amp;CHAR(34)&amp;"center"&amp;CHAR(34)&amp;" | '''"&amp;P143&amp;"'''"&amp;CHAR(13)&amp;"|-"&amp;CHAR(13),"")&amp;IF(L143&gt;1,"| rowspan="&amp;CHAR(34)&amp;L143&amp;CHAR(34)&amp;"| [[The Well of Ascension/Summary#"&amp;Q143&amp;"|"&amp;R143&amp;"]] || ",IF(L143=1,"| [[The Well of Ascension/Summary#"&amp;Q143&amp;"|"&amp;R143&amp;"]] || ","| "))&amp;"[["&amp;IF(C143="Dalinar Kholin (flashback)","Dalinar Kholin",C143)&amp;"]] "&amp;IF(C143="Dalinar Kholin (flashback)","(flashback)","")&amp;" || "&amp;TEXT(D143,"#,###")&amp;" || "&amp;ROUND(100*H143,2)&amp;"%"</f>
        <v>|-| [[Vin]]  || 268 || 0.11%</v>
      </c>
    </row>
    <row r="144" customFormat="false" ht="15.75" hidden="false" customHeight="false" outlineLevel="0" collapsed="false">
      <c r="A144" s="6" t="n">
        <v>6</v>
      </c>
      <c r="B144" s="6" t="n">
        <v>58</v>
      </c>
      <c r="C144" s="7" t="s">
        <v>42</v>
      </c>
      <c r="D144" s="8" t="n">
        <v>59</v>
      </c>
      <c r="E144" s="1" t="n">
        <v>143</v>
      </c>
      <c r="F144" s="7" t="n">
        <v>1</v>
      </c>
      <c r="G144" s="9" t="n">
        <f aca="false">F144/SUM(F:F)</f>
        <v>0.00680272108843537</v>
      </c>
      <c r="H144" s="9" t="n">
        <f aca="false">D144/SUM($D:$D)</f>
        <v>0.000241436176960441</v>
      </c>
      <c r="I144" s="1" t="n">
        <f aca="false">IF(B144=B145,0,IF(B144=B143,D144+J143,D144))</f>
        <v>0</v>
      </c>
      <c r="J144" s="8" t="n">
        <f aca="false">IF(B144=B145,D144+J143,0)</f>
        <v>3197</v>
      </c>
      <c r="K144" s="9" t="n">
        <f aca="false">I144/SUM($I:$I)</f>
        <v>0</v>
      </c>
      <c r="L144" s="1" t="n">
        <f aca="false">IF(B144=B143,0,IF(B144=B145,1+M145,1))</f>
        <v>0</v>
      </c>
      <c r="M144" s="1" t="n">
        <f aca="false">IF(B144=B143,1+M145,0)</f>
        <v>2</v>
      </c>
      <c r="N144" s="1" t="n">
        <f aca="false">IF(A144=A143,0,IF(A144=A145,1+O145,1))</f>
        <v>0</v>
      </c>
      <c r="O144" s="1" t="n">
        <f aca="false">IF(A144=A143,1+O145,0)</f>
        <v>3</v>
      </c>
      <c r="P144" s="7" t="s">
        <v>51</v>
      </c>
      <c r="Q144" s="1" t="str">
        <f aca="false">IF(OR(B144="Prologue",B144="Epilogue"),B144,"Chapter "&amp;B144)</f>
        <v>Chapter 58</v>
      </c>
      <c r="R144" s="1" t="str">
        <f aca="false">Q144</f>
        <v>Chapter 58</v>
      </c>
      <c r="S144" s="1" t="str">
        <f aca="false">"|-"&amp;CHAR(13)&amp;IF(AND(P144&lt;&gt;"",N144&lt;&gt;0),"| colspan="&amp;CHAR(34)&amp;4&amp;CHAR(34)&amp;" align="&amp;CHAR(34)&amp;"center"&amp;CHAR(34)&amp;" | '''"&amp;P144&amp;"'''"&amp;CHAR(13)&amp;"|-"&amp;CHAR(13),"")&amp;IF(L144&gt;1,"| rowspan="&amp;CHAR(34)&amp;L144&amp;CHAR(34)&amp;"| [[The Well of Ascension/Summary#"&amp;Q144&amp;"|"&amp;R144&amp;"]] || ",IF(L144=1,"| [[The Well of Ascension/Summary#"&amp;Q144&amp;"|"&amp;R144&amp;"]] || ","| "))&amp;"[["&amp;IF(C144="Dalinar Kholin (flashback)","Dalinar Kholin",C144)&amp;"]] "&amp;IF(C144="Dalinar Kholin (flashback)","(flashback)","")&amp;" || "&amp;TEXT(D144,"#,###")&amp;" || "&amp;ROUND(100*H144,2)&amp;"%"</f>
        <v>|-| [[Sazed]]  || 59 || 0.02%</v>
      </c>
    </row>
    <row r="145" customFormat="false" ht="15.75" hidden="false" customHeight="false" outlineLevel="0" collapsed="false">
      <c r="A145" s="6" t="n">
        <v>6</v>
      </c>
      <c r="B145" s="6" t="n">
        <v>58</v>
      </c>
      <c r="C145" s="7" t="s">
        <v>19</v>
      </c>
      <c r="D145" s="8" t="n">
        <v>821</v>
      </c>
      <c r="E145" s="1" t="n">
        <v>144</v>
      </c>
      <c r="F145" s="7" t="n">
        <v>1</v>
      </c>
      <c r="G145" s="9" t="n">
        <f aca="false">F145/SUM(F:F)</f>
        <v>0.00680272108843537</v>
      </c>
      <c r="H145" s="9" t="n">
        <f aca="false">D145/SUM($D:$D)</f>
        <v>0.00335964578448343</v>
      </c>
      <c r="I145" s="8" t="n">
        <f aca="false">IF(B145=B146,0,IF(B145=B144,D145+J144,D145))</f>
        <v>4018</v>
      </c>
      <c r="J145" s="1" t="n">
        <f aca="false">IF(B145=B146,D145+J144,0)</f>
        <v>0</v>
      </c>
      <c r="K145" s="9" t="n">
        <f aca="false">I145/SUM($I:$I)</f>
        <v>0.0164422128648653</v>
      </c>
      <c r="L145" s="1" t="n">
        <f aca="false">IF(B145=B144,0,IF(B145=B146,1+M146,1))</f>
        <v>0</v>
      </c>
      <c r="M145" s="1" t="n">
        <f aca="false">IF(B145=B144,1+M146,0)</f>
        <v>1</v>
      </c>
      <c r="N145" s="1" t="n">
        <f aca="false">IF(A145=A144,0,IF(A145=A146,1+O146,1))</f>
        <v>0</v>
      </c>
      <c r="O145" s="1" t="n">
        <f aca="false">IF(A145=A144,1+O146,0)</f>
        <v>2</v>
      </c>
      <c r="P145" s="7" t="s">
        <v>51</v>
      </c>
      <c r="Q145" s="1" t="str">
        <f aca="false">IF(OR(B145="Prologue",B145="Epilogue"),B145,"Chapter "&amp;B145)</f>
        <v>Chapter 58</v>
      </c>
      <c r="R145" s="1" t="str">
        <f aca="false">Q145</f>
        <v>Chapter 58</v>
      </c>
      <c r="S145" s="1" t="str">
        <f aca="false">"|-"&amp;CHAR(13)&amp;IF(AND(P145&lt;&gt;"",N145&lt;&gt;0),"| colspan="&amp;CHAR(34)&amp;4&amp;CHAR(34)&amp;" align="&amp;CHAR(34)&amp;"center"&amp;CHAR(34)&amp;" | '''"&amp;P145&amp;"'''"&amp;CHAR(13)&amp;"|-"&amp;CHAR(13),"")&amp;IF(L145&gt;1,"| rowspan="&amp;CHAR(34)&amp;L145&amp;CHAR(34)&amp;"| [[The Well of Ascension/Summary#"&amp;Q145&amp;"|"&amp;R145&amp;"]] || ",IF(L145=1,"| [[The Well of Ascension/Summary#"&amp;Q145&amp;"|"&amp;R145&amp;"]] || ","| "))&amp;"[["&amp;IF(C145="Dalinar Kholin (flashback)","Dalinar Kholin",C145)&amp;"]] "&amp;IF(C145="Dalinar Kholin (flashback)","(flashback)","")&amp;" || "&amp;TEXT(D145,"#,###")&amp;" || "&amp;ROUND(100*H145,2)&amp;"%"</f>
        <v>|-| [[Vin]]  || 821 || 0.34%</v>
      </c>
    </row>
    <row r="146" customFormat="false" ht="15.75" hidden="false" customHeight="false" outlineLevel="0" collapsed="false">
      <c r="A146" s="6" t="n">
        <v>6</v>
      </c>
      <c r="B146" s="6" t="n">
        <v>59</v>
      </c>
      <c r="C146" s="7" t="s">
        <v>19</v>
      </c>
      <c r="D146" s="8" t="n">
        <v>665</v>
      </c>
      <c r="E146" s="1" t="n">
        <v>145</v>
      </c>
      <c r="F146" s="7" t="n">
        <v>1</v>
      </c>
      <c r="G146" s="9" t="n">
        <f aca="false">F146/SUM(F:F)</f>
        <v>0.00680272108843537</v>
      </c>
      <c r="H146" s="9" t="n">
        <f aca="false">D146/SUM($D:$D)</f>
        <v>0.00272127216404565</v>
      </c>
      <c r="I146" s="8" t="n">
        <f aca="false">IF(B146=B147,0,IF(B146=B145,D146+J145,D146))</f>
        <v>665</v>
      </c>
      <c r="J146" s="1" t="n">
        <f aca="false">IF(B146=B147,D146+J145,0)</f>
        <v>0</v>
      </c>
      <c r="K146" s="9" t="n">
        <f aca="false">I146/SUM($I:$I)</f>
        <v>0.00272127216404565</v>
      </c>
      <c r="L146" s="1" t="n">
        <f aca="false">IF(B146=B145,0,IF(B146=B147,1+M147,1))</f>
        <v>1</v>
      </c>
      <c r="M146" s="1" t="n">
        <f aca="false">IF(B146=B145,1+M147,0)</f>
        <v>0</v>
      </c>
      <c r="N146" s="1" t="n">
        <f aca="false">IF(A146=A145,0,IF(A146=A147,1+O147,1))</f>
        <v>0</v>
      </c>
      <c r="O146" s="1" t="n">
        <f aca="false">IF(A146=A145,1+O147,0)</f>
        <v>1</v>
      </c>
      <c r="P146" s="7" t="s">
        <v>51</v>
      </c>
      <c r="Q146" s="1" t="str">
        <f aca="false">IF(OR(B146="Prologue",B146="Epilogue"),B146,"Chapter "&amp;B146)</f>
        <v>Chapter 59</v>
      </c>
      <c r="R146" s="1" t="str">
        <f aca="false">Q146</f>
        <v>Chapter 59</v>
      </c>
      <c r="S146" s="1" t="str">
        <f aca="false">"|-"&amp;CHAR(13)&amp;IF(AND(P146&lt;&gt;"",N146&lt;&gt;0),"| colspan="&amp;CHAR(34)&amp;4&amp;CHAR(34)&amp;" align="&amp;CHAR(34)&amp;"center"&amp;CHAR(34)&amp;" | '''"&amp;P146&amp;"'''"&amp;CHAR(13)&amp;"|-"&amp;CHAR(13),"")&amp;IF(L146&gt;1,"| rowspan="&amp;CHAR(34)&amp;L146&amp;CHAR(34)&amp;"| [[The Well of Ascension/Summary#"&amp;Q146&amp;"|"&amp;R146&amp;"]] || ",IF(L146=1,"| [[The Well of Ascension/Summary#"&amp;Q146&amp;"|"&amp;R146&amp;"]] || ","| "))&amp;"[["&amp;IF(C146="Dalinar Kholin (flashback)","Dalinar Kholin",C146)&amp;"]] "&amp;IF(C146="Dalinar Kholin (flashback)","(flashback)","")&amp;" || "&amp;TEXT(D146,"#,###")&amp;" || "&amp;ROUND(100*H146,2)&amp;"%"</f>
        <v>|-| [[The Well of Ascension/Summary#Chapter 59|Chapter 59]] || [[Vin]]  || 665 || 0.27%</v>
      </c>
    </row>
    <row r="147" customFormat="false" ht="15.75" hidden="false" customHeight="false" outlineLevel="0" collapsed="false">
      <c r="A147" s="6" t="s">
        <v>29</v>
      </c>
      <c r="B147" s="6" t="s">
        <v>29</v>
      </c>
      <c r="C147" s="7" t="s">
        <v>42</v>
      </c>
      <c r="D147" s="8" t="n">
        <v>1562</v>
      </c>
      <c r="E147" s="1" t="n">
        <v>146</v>
      </c>
      <c r="F147" s="7" t="n">
        <v>1</v>
      </c>
      <c r="G147" s="9" t="n">
        <f aca="false">F147/SUM(F:F)</f>
        <v>0.00680272108843537</v>
      </c>
      <c r="H147" s="9" t="n">
        <f aca="false">D147/SUM($D:$D)</f>
        <v>0.00639192048156287</v>
      </c>
      <c r="I147" s="1" t="n">
        <f aca="false">IF(B147=B148,0,IF(B147=B146,D147+J146,D147))</f>
        <v>0</v>
      </c>
      <c r="J147" s="8" t="n">
        <f aca="false">IF(B147=B148,D147+J146,0)</f>
        <v>1562</v>
      </c>
      <c r="K147" s="9" t="n">
        <f aca="false">I147/SUM($I:$I)</f>
        <v>0</v>
      </c>
      <c r="L147" s="1" t="n">
        <f aca="false">IF(B147=B146,0,IF(B147=B148,1+M148,1))</f>
        <v>2</v>
      </c>
      <c r="M147" s="1" t="n">
        <f aca="false">IF(B147=B146,1+M148,0)</f>
        <v>0</v>
      </c>
      <c r="N147" s="1" t="n">
        <f aca="false">IF(A147=A146,0,IF(A147=A148,1+O148,1))</f>
        <v>1</v>
      </c>
      <c r="O147" s="1" t="n">
        <f aca="false">IF(A147=A146,1+O148,0)</f>
        <v>0</v>
      </c>
      <c r="Q147" s="1" t="str">
        <f aca="false">IF(OR(B147="Prologue",B147="Epilogue"),B147,"Chapter "&amp;B147)</f>
        <v>Epilogue</v>
      </c>
      <c r="R147" s="1" t="str">
        <f aca="false">Q147</f>
        <v>Epilogue</v>
      </c>
      <c r="S147" s="1" t="str">
        <f aca="false">"|-"&amp;CHAR(13)&amp;IF(AND(P147&lt;&gt;"",N147&lt;&gt;0),"| colspan="&amp;CHAR(34)&amp;4&amp;CHAR(34)&amp;" align="&amp;CHAR(34)&amp;"center"&amp;CHAR(34)&amp;" | '''"&amp;P147&amp;"'''"&amp;CHAR(13)&amp;"|-"&amp;CHAR(13),"")&amp;IF(L147&gt;1,"| rowspan="&amp;CHAR(34)&amp;L147&amp;CHAR(34)&amp;"| [[The Well of Ascension/Summary#"&amp;Q147&amp;"|"&amp;R147&amp;"]] || ",IF(L147=1,"| [[The Well of Ascension/Summary#"&amp;Q147&amp;"|"&amp;R147&amp;"]] || ","| "))&amp;"[["&amp;IF(C147="Dalinar Kholin (flashback)","Dalinar Kholin",C147)&amp;"]] "&amp;IF(C147="Dalinar Kholin (flashback)","(flashback)","")&amp;" || "&amp;TEXT(D147,"#,###")&amp;" || "&amp;ROUND(100*H147,2)&amp;"%"</f>
        <v>|-| rowspan="2"| [[The Well of Ascension/Summary#Epilogue|Epilogue]] || [[Sazed]]  || 1,562 || 0.64%</v>
      </c>
    </row>
    <row r="148" customFormat="false" ht="15.75" hidden="false" customHeight="false" outlineLevel="0" collapsed="false">
      <c r="A148" s="6" t="s">
        <v>29</v>
      </c>
      <c r="B148" s="6" t="s">
        <v>29</v>
      </c>
      <c r="C148" s="7" t="s">
        <v>19</v>
      </c>
      <c r="D148" s="8" t="n">
        <v>397</v>
      </c>
      <c r="E148" s="1" t="n">
        <v>147</v>
      </c>
      <c r="F148" s="7" t="n">
        <v>1</v>
      </c>
      <c r="G148" s="9" t="n">
        <f aca="false">F148/SUM(F:F)</f>
        <v>0.00680272108843537</v>
      </c>
      <c r="H148" s="9" t="n">
        <f aca="false">D148/SUM($D:$D)</f>
        <v>0.00162457902124229</v>
      </c>
      <c r="I148" s="8" t="n">
        <f aca="false">IF(B148=B149,0,IF(B148=B147,D148+J147,D148))</f>
        <v>1959</v>
      </c>
      <c r="J148" s="1" t="n">
        <f aca="false">IF(B148=B149,D148+J147,0)</f>
        <v>0</v>
      </c>
      <c r="K148" s="9" t="n">
        <f aca="false">I148/SUM($I:$I)</f>
        <v>0.00801649950280516</v>
      </c>
      <c r="L148" s="1" t="n">
        <f aca="false">IF(B148=B147,0,IF(B148=B149,1+M149,1))</f>
        <v>0</v>
      </c>
      <c r="M148" s="7" t="n">
        <v>1</v>
      </c>
      <c r="N148" s="1" t="n">
        <f aca="false">IF(A148=A147,0,IF(A148=A149,1+O149,1))</f>
        <v>0</v>
      </c>
      <c r="O148" s="7" t="n">
        <v>0</v>
      </c>
      <c r="Q148" s="1" t="str">
        <f aca="false">IF(OR(B148="Prologue",B148="Epilogue"),B148,"Chapter "&amp;B148)</f>
        <v>Epilogue</v>
      </c>
      <c r="R148" s="1" t="str">
        <f aca="false">Q148</f>
        <v>Epilogue</v>
      </c>
      <c r="S148" s="1" t="str">
        <f aca="false">"|-"&amp;CHAR(13)&amp;IF(AND(P148&lt;&gt;"",N148&lt;&gt;0),"| colspan="&amp;CHAR(34)&amp;4&amp;CHAR(34)&amp;" align="&amp;CHAR(34)&amp;"center"&amp;CHAR(34)&amp;" | '''"&amp;P148&amp;"'''"&amp;CHAR(13)&amp;"|-"&amp;CHAR(13),"")&amp;IF(L148&gt;1,"| rowspan="&amp;CHAR(34)&amp;L148&amp;CHAR(34)&amp;"| [[The Well of Ascension/Summary#"&amp;Q148&amp;"|"&amp;R148&amp;"]] || ",IF(L148=1,"| [[The Well of Ascension/Summary#"&amp;Q148&amp;"|"&amp;R148&amp;"]] || ","| "))&amp;"[["&amp;IF(C148="Dalinar Kholin (flashback)","Dalinar Kholin",C148)&amp;"]] "&amp;IF(C148="Dalinar Kholin (flashback)","(flashback)","")&amp;" || "&amp;TEXT(D148,"#,###")&amp;" || "&amp;ROUND(100*H148,2)&amp;"%"</f>
        <v>|-| [[Vin]]  || 397 || 0.16%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2</v>
      </c>
      <c r="B1" s="11" t="s">
        <v>30</v>
      </c>
      <c r="C1" s="12" t="s">
        <v>31</v>
      </c>
      <c r="D1" s="12" t="s">
        <v>32</v>
      </c>
      <c r="E1" s="13" t="s">
        <v>33</v>
      </c>
    </row>
    <row r="2" customFormat="false" ht="15.75" hidden="false" customHeight="false" outlineLevel="0" collapsed="false">
      <c r="A2" s="14" t="s">
        <v>52</v>
      </c>
      <c r="B2" s="15" t="n">
        <v>1</v>
      </c>
      <c r="C2" s="16" t="n">
        <v>0.00680272108843537</v>
      </c>
      <c r="D2" s="17" t="n">
        <v>1585</v>
      </c>
      <c r="E2" s="18" t="n">
        <v>0.00648603966919152</v>
      </c>
      <c r="G2" s="1" t="str">
        <f aca="false">"|-"&amp;CHAR(13)&amp;"| [["&amp;A2&amp;"]]"&amp;CHAR(13)&amp;"| align="&amp;CHAR(34)&amp;"right"&amp;CHAR(34)&amp;" | "&amp;B2&amp;CHAR(13)&amp;"| align="&amp;CHAR(34)&amp;"right"&amp;CHAR(34)&amp;" | "&amp;ROUND(100*C2,2)&amp;"%"&amp;CHAR(13)&amp;"| align="&amp;CHAR(34)&amp;"right"&amp;CHAR(34)&amp;" | "&amp;TEXT(D2,"#,###")&amp;CHAR(13)&amp;"| align="&amp;CHAR(34)&amp;"right"&amp;CHAR(34)&amp;" | "&amp;ROUND(100*E2,2)&amp;"%"&amp;CHAR(13)&amp;CHAR(13)</f>
        <v>|-| [[Vin]]| align="right" | 52| align="right" | 35.37%| align="right" | 105,515| align="right" | 43.18%</v>
      </c>
    </row>
    <row r="3" customFormat="false" ht="15.75" hidden="false" customHeight="false" outlineLevel="0" collapsed="false">
      <c r="A3" s="19" t="s">
        <v>48</v>
      </c>
      <c r="B3" s="20" t="n">
        <v>8</v>
      </c>
      <c r="C3" s="21" t="n">
        <v>0.054421768707483</v>
      </c>
      <c r="D3" s="22" t="n">
        <v>9622</v>
      </c>
      <c r="E3" s="23" t="n">
        <v>0.0393745575375147</v>
      </c>
      <c r="G3" s="1" t="str">
        <f aca="false">"|-"&amp;CHAR(13)&amp;"| [["&amp;A3&amp;"]]"&amp;CHAR(13)&amp;"| align="&amp;CHAR(34)&amp;"right"&amp;CHAR(34)&amp;" | "&amp;B3&amp;CHAR(13)&amp;"| align="&amp;CHAR(34)&amp;"right"&amp;CHAR(34)&amp;" | "&amp;ROUND(100*C3,2)&amp;"%"&amp;CHAR(13)&amp;"| align="&amp;CHAR(34)&amp;"right"&amp;CHAR(34)&amp;" | "&amp;TEXT(D3,"#,###")&amp;CHAR(13)&amp;"| align="&amp;CHAR(34)&amp;"right"&amp;CHAR(34)&amp;" | "&amp;ROUND(100*E3,2)&amp;"%"&amp;CHAR(13)&amp;CHAR(13)</f>
        <v>|-| [[Elend]]| align="right" | 35| align="right" | 23.81%| align="right" | 62,152| align="right" | 25.43%</v>
      </c>
    </row>
    <row r="4" customFormat="false" ht="15.75" hidden="false" customHeight="false" outlineLevel="0" collapsed="false">
      <c r="A4" s="19" t="s">
        <v>53</v>
      </c>
      <c r="B4" s="20" t="n">
        <v>2</v>
      </c>
      <c r="C4" s="21" t="n">
        <v>0.0136054421768707</v>
      </c>
      <c r="D4" s="22" t="n">
        <v>697</v>
      </c>
      <c r="E4" s="23" t="n">
        <v>0.00285222059900725</v>
      </c>
      <c r="G4" s="1" t="str">
        <f aca="false">"|-"&amp;CHAR(13)&amp;"| [["&amp;A4&amp;"]]"&amp;CHAR(13)&amp;"| align="&amp;CHAR(34)&amp;"right"&amp;CHAR(34)&amp;" | "&amp;B4&amp;CHAR(13)&amp;"| align="&amp;CHAR(34)&amp;"right"&amp;CHAR(34)&amp;" | "&amp;ROUND(100*C4,2)&amp;"%"&amp;CHAR(13)&amp;"| align="&amp;CHAR(34)&amp;"right"&amp;CHAR(34)&amp;" | "&amp;TEXT(D4,"#,###")&amp;CHAR(13)&amp;"| align="&amp;CHAR(34)&amp;"right"&amp;CHAR(34)&amp;" | "&amp;ROUND(100*E4,2)&amp;"%"&amp;CHAR(13)&amp;CHAR(13)</f>
        <v>|-| [[Sazed]]| align="right" | 32| align="right" | 21.77%| align="right" | 50,341| align="right" | 20.6%</v>
      </c>
    </row>
    <row r="5" customFormat="false" ht="15.75" hidden="false" customHeight="false" outlineLevel="0" collapsed="false">
      <c r="A5" s="19" t="s">
        <v>27</v>
      </c>
      <c r="B5" s="20" t="n">
        <v>1</v>
      </c>
      <c r="C5" s="21" t="n">
        <v>0.00680272108843537</v>
      </c>
      <c r="D5" s="22" t="n">
        <v>524</v>
      </c>
      <c r="E5" s="23" t="n">
        <v>0.00214428062249612</v>
      </c>
      <c r="G5" s="1" t="str">
        <f aca="false">"|-"&amp;CHAR(13)&amp;"| [["&amp;A5&amp;"]]"&amp;CHAR(13)&amp;"| align="&amp;CHAR(34)&amp;"right"&amp;CHAR(34)&amp;" | "&amp;B5&amp;CHAR(13)&amp;"| align="&amp;CHAR(34)&amp;"right"&amp;CHAR(34)&amp;" | "&amp;ROUND(100*C5,2)&amp;"%"&amp;CHAR(13)&amp;"| align="&amp;CHAR(34)&amp;"right"&amp;CHAR(34)&amp;" | "&amp;TEXT(D5,"#,###")&amp;CHAR(13)&amp;"| align="&amp;CHAR(34)&amp;"right"&amp;CHAR(34)&amp;" | "&amp;ROUND(100*E5,2)&amp;"%"&amp;CHAR(13)&amp;CHAR(13)</f>
        <v>|-| [[Breeze]]| align="right" | 8| align="right" | 5.44%| align="right" | 9,622| align="right" | 3.94%</v>
      </c>
    </row>
    <row r="6" customFormat="false" ht="15.75" hidden="false" customHeight="false" outlineLevel="0" collapsed="false">
      <c r="A6" s="19" t="s">
        <v>24</v>
      </c>
      <c r="B6" s="20" t="n">
        <v>35</v>
      </c>
      <c r="C6" s="21" t="n">
        <v>0.238095238094803</v>
      </c>
      <c r="D6" s="22" t="n">
        <v>62152</v>
      </c>
      <c r="E6" s="23" t="n">
        <v>0.254334597804159</v>
      </c>
      <c r="G6" s="1" t="str">
        <f aca="false">"|-"&amp;CHAR(13)&amp;"| [["&amp;A6&amp;"]]"&amp;CHAR(13)&amp;"| align="&amp;CHAR(34)&amp;"right"&amp;CHAR(34)&amp;" | "&amp;B6&amp;CHAR(13)&amp;"| align="&amp;CHAR(34)&amp;"right"&amp;CHAR(34)&amp;" | "&amp;ROUND(100*C6,2)&amp;"%"&amp;CHAR(13)&amp;"| align="&amp;CHAR(34)&amp;"right"&amp;CHAR(34)&amp;" | "&amp;TEXT(D6,"#,###")&amp;CHAR(13)&amp;"| align="&amp;CHAR(34)&amp;"right"&amp;CHAR(34)&amp;" | "&amp;ROUND(100*E6,2)&amp;"%"&amp;CHAR(13)&amp;CHAR(13)</f>
        <v>|-| [[Straff]]| align="right" | 9| align="right" | 6.12%| align="right" | 6,843| align="right" | 2.8%</v>
      </c>
    </row>
    <row r="7" customFormat="false" ht="15.75" hidden="false" customHeight="false" outlineLevel="0" collapsed="false">
      <c r="A7" s="19" t="s">
        <v>47</v>
      </c>
      <c r="B7" s="20" t="n">
        <v>1</v>
      </c>
      <c r="C7" s="21" t="n">
        <v>0.00680272108843537</v>
      </c>
      <c r="D7" s="22" t="n">
        <v>1629</v>
      </c>
      <c r="E7" s="23" t="n">
        <v>0.00666609376726371</v>
      </c>
      <c r="G7" s="1" t="str">
        <f aca="false">"|-"&amp;CHAR(13)&amp;"| [["&amp;A7&amp;"]]"&amp;CHAR(13)&amp;"| align="&amp;CHAR(34)&amp;"right"&amp;CHAR(34)&amp;" | "&amp;B7&amp;CHAR(13)&amp;"| align="&amp;CHAR(34)&amp;"right"&amp;CHAR(34)&amp;" | "&amp;ROUND(100*C7,2)&amp;"%"&amp;CHAR(13)&amp;"| align="&amp;CHAR(34)&amp;"right"&amp;CHAR(34)&amp;" | "&amp;TEXT(D7,"#,###")&amp;CHAR(13)&amp;"| align="&amp;CHAR(34)&amp;"right"&amp;CHAR(34)&amp;" | "&amp;ROUND(100*E7,2)&amp;"%"&amp;CHAR(13)&amp;CHAR(13)</f>
        <v>|-| [[Zane]]| align="right" | 5| align="right" | 3.4%| align="right" | 5,086| align="right" | 2.08%</v>
      </c>
    </row>
    <row r="8" customFormat="false" ht="15.75" hidden="false" customHeight="false" outlineLevel="0" collapsed="false">
      <c r="A8" s="19" t="s">
        <v>42</v>
      </c>
      <c r="B8" s="20" t="n">
        <v>32</v>
      </c>
      <c r="C8" s="21" t="n">
        <v>0.217687074829932</v>
      </c>
      <c r="D8" s="22" t="n">
        <v>50341</v>
      </c>
      <c r="E8" s="23" t="n">
        <v>0.206002348887552</v>
      </c>
      <c r="G8" s="1" t="str">
        <f aca="false">"|-"&amp;CHAR(13)&amp;"| [["&amp;A8&amp;"]]"&amp;CHAR(13)&amp;"| align="&amp;CHAR(34)&amp;"right"&amp;CHAR(34)&amp;" | "&amp;B8&amp;CHAR(13)&amp;"| align="&amp;CHAR(34)&amp;"right"&amp;CHAR(34)&amp;" | "&amp;ROUND(100*C8,2)&amp;"%"&amp;CHAR(13)&amp;"| align="&amp;CHAR(34)&amp;"right"&amp;CHAR(34)&amp;" | "&amp;TEXT(D8,"#,###")&amp;CHAR(13)&amp;"| align="&amp;CHAR(34)&amp;"right"&amp;CHAR(34)&amp;" | "&amp;ROUND(100*E8,2)&amp;"%"&amp;CHAR(13)&amp;CHAR(13)</f>
        <v>|-| [[Philen]]| align="right" | 1| align="right" | 0.68%| align="right" | 1,629| align="right" | 0.67%</v>
      </c>
    </row>
    <row r="9" customFormat="false" ht="15.75" hidden="false" customHeight="false" outlineLevel="0" collapsed="false">
      <c r="A9" s="19" t="s">
        <v>45</v>
      </c>
      <c r="B9" s="20" t="n">
        <v>9</v>
      </c>
      <c r="C9" s="21" t="n">
        <v>0.0612244897959183</v>
      </c>
      <c r="D9" s="22" t="n">
        <v>6843</v>
      </c>
      <c r="E9" s="23" t="n">
        <v>0.0280025043888187</v>
      </c>
      <c r="G9" s="1" t="str">
        <f aca="false">"|-"&amp;CHAR(13)&amp;"| [["&amp;A9&amp;"]]"&amp;CHAR(13)&amp;"| align="&amp;CHAR(34)&amp;"right"&amp;CHAR(34)&amp;" | "&amp;B9&amp;CHAR(13)&amp;"| align="&amp;CHAR(34)&amp;"right"&amp;CHAR(34)&amp;" | "&amp;ROUND(100*C9,2)&amp;"%"&amp;CHAR(13)&amp;"| align="&amp;CHAR(34)&amp;"right"&amp;CHAR(34)&amp;" | "&amp;TEXT(D9,"#,###")&amp;CHAR(13)&amp;"| align="&amp;CHAR(34)&amp;"right"&amp;CHAR(34)&amp;" | "&amp;ROUND(100*E9,2)&amp;"%"&amp;CHAR(13)&amp;CHAR(13)</f>
        <v>|-| [[Allrianne]]| align="right" | 1| align="right" | 0.68%| align="right" | 1,585| align="right" | 0.65%</v>
      </c>
    </row>
    <row r="10" customFormat="false" ht="15.75" hidden="false" customHeight="false" outlineLevel="0" collapsed="false">
      <c r="A10" s="19" t="s">
        <v>19</v>
      </c>
      <c r="B10" s="20" t="n">
        <v>52</v>
      </c>
      <c r="C10" s="21" t="n">
        <v>0.35374149659864</v>
      </c>
      <c r="D10" s="22" t="n">
        <v>105515</v>
      </c>
      <c r="E10" s="23" t="n">
        <v>0.431782003592898</v>
      </c>
      <c r="G10" s="1" t="str">
        <f aca="false">"|-"&amp;CHAR(13)&amp;"| [["&amp;A10&amp;"]]"&amp;CHAR(13)&amp;"| align="&amp;CHAR(34)&amp;"right"&amp;CHAR(34)&amp;" | "&amp;B10&amp;CHAR(13)&amp;"| align="&amp;CHAR(34)&amp;"right"&amp;CHAR(34)&amp;" | "&amp;ROUND(100*C10,2)&amp;"%"&amp;CHAR(13)&amp;"| align="&amp;CHAR(34)&amp;"right"&amp;CHAR(34)&amp;" | "&amp;TEXT(D10,"#,###")&amp;CHAR(13)&amp;"| align="&amp;CHAR(34)&amp;"right"&amp;CHAR(34)&amp;" | "&amp;ROUND(100*E10,2)&amp;"%"&amp;CHAR(13)&amp;CHAR(13)</f>
        <v>|-| [[Cett]]| align="right" | 2| align="right" | 1.36%| align="right" | 697| align="right" | 0.29%</v>
      </c>
    </row>
    <row r="11" customFormat="false" ht="15.75" hidden="false" customHeight="false" outlineLevel="0" collapsed="false">
      <c r="A11" s="19" t="s">
        <v>50</v>
      </c>
      <c r="B11" s="20" t="n">
        <v>1</v>
      </c>
      <c r="C11" s="21" t="n">
        <v>0.00680272108843537</v>
      </c>
      <c r="D11" s="22" t="n">
        <v>377</v>
      </c>
      <c r="E11" s="23" t="n">
        <v>0.00154273624939129</v>
      </c>
      <c r="G11" s="1" t="str">
        <f aca="false">"|-"&amp;CHAR(13)&amp;"| [["&amp;A11&amp;"]]"&amp;CHAR(13)&amp;"| align="&amp;CHAR(34)&amp;"right"&amp;CHAR(34)&amp;" | "&amp;B11&amp;CHAR(13)&amp;"| align="&amp;CHAR(34)&amp;"right"&amp;CHAR(34)&amp;" | "&amp;ROUND(100*C11,2)&amp;"%"&amp;CHAR(13)&amp;"| align="&amp;CHAR(34)&amp;"right"&amp;CHAR(34)&amp;" | "&amp;TEXT(D11,"#,###")&amp;CHAR(13)&amp;"| align="&amp;CHAR(34)&amp;"right"&amp;CHAR(34)&amp;" | "&amp;ROUND(100*E11,2)&amp;"%"&amp;CHAR(13)&amp;CHAR(13)</f>
        <v>|-| [[Dockson]]| align="right" | 1| align="right" | 0.68%| align="right" | 524| align="right" | 0.21%</v>
      </c>
    </row>
    <row r="12" customFormat="false" ht="15.75" hidden="false" customHeight="false" outlineLevel="0" collapsed="false">
      <c r="A12" s="19" t="s">
        <v>44</v>
      </c>
      <c r="B12" s="24" t="n">
        <v>5</v>
      </c>
      <c r="C12" s="25" t="n">
        <v>0.0340136054421769</v>
      </c>
      <c r="D12" s="26" t="n">
        <v>5086</v>
      </c>
      <c r="E12" s="27" t="n">
        <v>0.0208126168817085</v>
      </c>
      <c r="G12" s="1" t="str">
        <f aca="false">"|-"&amp;CHAR(13)&amp;"| [["&amp;A12&amp;"]]"&amp;CHAR(13)&amp;"| align="&amp;CHAR(34)&amp;"right"&amp;CHAR(34)&amp;" | "&amp;B12&amp;CHAR(13)&amp;"| align="&amp;CHAR(34)&amp;"right"&amp;CHAR(34)&amp;" | "&amp;ROUND(100*C12,2)&amp;"%"&amp;CHAR(13)&amp;"| align="&amp;CHAR(34)&amp;"right"&amp;CHAR(34)&amp;" | "&amp;TEXT(D12,"#,###")&amp;CHAR(13)&amp;"| align="&amp;CHAR(34)&amp;"right"&amp;CHAR(34)&amp;" | "&amp;ROUND(100*E12,2)&amp;"%"&amp;CHAR(13)&amp;CHAR(13)</f>
        <v>|-| [[Wellen]]| align="right" | 1| align="right" | 0.68%| align="right" | 377| align="right" | 0.15%</v>
      </c>
    </row>
    <row r="13" customFormat="false" ht="15.75" hidden="false" customHeight="false" outlineLevel="0" collapsed="false">
      <c r="A13" s="28" t="s">
        <v>34</v>
      </c>
      <c r="B13" s="29" t="n">
        <v>147</v>
      </c>
      <c r="C13" s="30" t="n">
        <v>0.999999999999566</v>
      </c>
      <c r="D13" s="31" t="n">
        <v>244371</v>
      </c>
      <c r="E13" s="3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35</v>
      </c>
      <c r="F1" s="4" t="s">
        <v>5</v>
      </c>
      <c r="G1" s="4" t="s">
        <v>36</v>
      </c>
      <c r="H1" s="3" t="s">
        <v>37</v>
      </c>
      <c r="I1" s="3" t="s">
        <v>8</v>
      </c>
      <c r="J1" s="3" t="s">
        <v>9</v>
      </c>
      <c r="K1" s="3" t="s">
        <v>38</v>
      </c>
      <c r="L1" s="3" t="s">
        <v>39</v>
      </c>
      <c r="M1" s="3" t="s">
        <v>9</v>
      </c>
      <c r="N1" s="3" t="s">
        <v>40</v>
      </c>
      <c r="O1" s="3" t="s">
        <v>9</v>
      </c>
      <c r="P1" s="5"/>
      <c r="Q1" s="5"/>
      <c r="R1" s="5"/>
      <c r="S1" s="5"/>
    </row>
    <row r="2" customFormat="false" ht="15.75" hidden="false" customHeight="false" outlineLevel="0" collapsed="false">
      <c r="A2" s="6" t="s">
        <v>15</v>
      </c>
      <c r="B2" s="6" t="s">
        <v>15</v>
      </c>
      <c r="C2" s="7" t="s">
        <v>54</v>
      </c>
      <c r="D2" s="8" t="n">
        <v>624</v>
      </c>
      <c r="E2" s="7" t="n">
        <v>1</v>
      </c>
      <c r="F2" s="7" t="n">
        <v>1</v>
      </c>
      <c r="G2" s="9" t="n">
        <f aca="false">F2/SUM($F:$F)</f>
        <v>0.007633587786</v>
      </c>
      <c r="H2" s="9" t="n">
        <f aca="false">D2/SUM($D:$D)</f>
        <v>0.00276875565731324</v>
      </c>
      <c r="I2" s="8" t="n">
        <f aca="false">IF(B2=B3,0,IF(B2=B1,D2+J1,D2))</f>
        <v>624</v>
      </c>
      <c r="J2" s="8" t="n">
        <f aca="false">D2</f>
        <v>624</v>
      </c>
      <c r="K2" s="9" t="n">
        <f aca="false">I2/SUM($I:$I)</f>
        <v>0.00276875565731324</v>
      </c>
      <c r="L2" s="1" t="n">
        <f aca="false">IF(B2=B1,0,IF(B2=B3,1+M3,1))</f>
        <v>1</v>
      </c>
      <c r="M2" s="1" t="n">
        <f aca="false">IF(B2=B1,1+M3,0)</f>
        <v>0</v>
      </c>
      <c r="N2" s="1" t="n">
        <f aca="false">IF(A2=A1,0,IF(A2=A3,1+O3,1))</f>
        <v>1</v>
      </c>
      <c r="O2" s="1" t="n">
        <f aca="false">IF(A2=A1,1+O3,0)</f>
        <v>0</v>
      </c>
      <c r="Q2" s="1" t="str">
        <f aca="false">IF(OR(B2="Prologue",B2="Epilogue"),B2,"Chapter "&amp;B2)</f>
        <v>Prologue</v>
      </c>
      <c r="R2" s="1" t="str">
        <f aca="false">Q2</f>
        <v>Prologue</v>
      </c>
      <c r="S2" s="1" t="str">
        <f aca="false">"|-"&amp;CHAR(13)&amp;IF(AND(P2&lt;&gt;"",N2&lt;&gt;0),"| colspan="&amp;CHAR(34)&amp;4&amp;CHAR(34)&amp;" align="&amp;CHAR(34)&amp;"center"&amp;CHAR(34)&amp;" | '''"&amp;P2&amp;"'''"&amp;CHAR(13)&amp;"|-"&amp;CHAR(13),"")&amp;IF(L2&gt;1,"| rowspan="&amp;CHAR(34)&amp;L2&amp;CHAR(34)&amp;"| [[The Well of Ascension/Summary#"&amp;Q2&amp;"|"&amp;R2&amp;"]] || ",IF(L2=1,"| [[The Well of Ascension/Summary#"&amp;Q2&amp;"|"&amp;R2&amp;"]] || ","| "))&amp;"[["&amp;IF(C2="Dalinar Kholin (flashback)","Dalinar Kholin",C2)&amp;"]] "&amp;IF(C2="Dalinar Kholin (flashback)","(flashback)","")&amp;" || "&amp;TEXT(D2,"#,###")&amp;" || "&amp;ROUND(100*H2,2)&amp;"%"</f>
        <v>|-| [[The Well of Ascension/Summary#Prologue|Prologue]] || [[Marsh]]  || 624 || 0.28%</v>
      </c>
    </row>
    <row r="3" customFormat="false" ht="15.75" hidden="false" customHeight="false" outlineLevel="0" collapsed="false">
      <c r="A3" s="6" t="n">
        <v>1</v>
      </c>
      <c r="B3" s="6" t="n">
        <v>1</v>
      </c>
      <c r="C3" s="7" t="s">
        <v>55</v>
      </c>
      <c r="D3" s="8" t="n">
        <v>3741</v>
      </c>
      <c r="E3" s="1" t="n">
        <v>2</v>
      </c>
      <c r="F3" s="7" t="n">
        <v>1</v>
      </c>
      <c r="G3" s="9" t="n">
        <f aca="false">F3/SUM(F:F)</f>
        <v>0.00763358778625954</v>
      </c>
      <c r="H3" s="9" t="n">
        <f aca="false">D3/SUM($D:$D)</f>
        <v>0.0165992226186039</v>
      </c>
      <c r="I3" s="8" t="n">
        <f aca="false">IF(B3=B4,0,IF(B3=B2,D3+J2,D3))</f>
        <v>3741</v>
      </c>
      <c r="J3" s="8" t="n">
        <f aca="false">J2+D3</f>
        <v>4365</v>
      </c>
      <c r="K3" s="9" t="n">
        <f aca="false">I3/SUM($I:$I)</f>
        <v>0.0165992226186039</v>
      </c>
      <c r="L3" s="1" t="n">
        <f aca="false">IF(B3=B2,0,IF(B3=B4,1+M4,1))</f>
        <v>1</v>
      </c>
      <c r="M3" s="1" t="n">
        <f aca="false">IF(B3=B2,1+M4,0)</f>
        <v>0</v>
      </c>
      <c r="N3" s="1" t="n">
        <f aca="false">IF(A3=A2,0,IF(A3=A4,1+O4,1))</f>
        <v>16</v>
      </c>
      <c r="O3" s="1" t="n">
        <f aca="false">IF(A3=A2,1+O4,0)</f>
        <v>0</v>
      </c>
      <c r="P3" s="7" t="s">
        <v>56</v>
      </c>
      <c r="Q3" s="1" t="str">
        <f aca="false">IF(OR(B3="Prologue",B3="Epilogue"),B3,"Chapter "&amp;B3)</f>
        <v>Chapter 1</v>
      </c>
      <c r="R3" s="1" t="str">
        <f aca="false">Q3</f>
        <v>Chapter 1</v>
      </c>
      <c r="S3" s="1" t="str">
        <f aca="false">"|-"&amp;CHAR(13)&amp;IF(AND(P3&lt;&gt;"",N3&lt;&gt;0),"| colspan="&amp;CHAR(34)&amp;4&amp;CHAR(34)&amp;" align="&amp;CHAR(34)&amp;"center"&amp;CHAR(34)&amp;" | '''"&amp;P3&amp;"'''"&amp;CHAR(13)&amp;"|-"&amp;CHAR(13),"")&amp;IF(L3&gt;1,"| rowspan="&amp;CHAR(34)&amp;L3&amp;CHAR(34)&amp;"| [[The Well of Ascension/Summary#"&amp;Q3&amp;"|"&amp;R3&amp;"]] || ",IF(L3=1,"| [[The Well of Ascension/Summary#"&amp;Q3&amp;"|"&amp;R3&amp;"]] || ","| "))&amp;"[["&amp;IF(C3="Dalinar Kholin (flashback)","Dalinar Kholin",C3)&amp;"]] "&amp;IF(C3="Dalinar Kholin (flashback)","(flashback)","")&amp;" || "&amp;TEXT(D3,"#,###")&amp;" || "&amp;ROUND(100*H3,2)&amp;"%"</f>
        <v>|-| colspan="4" align="center" | '''Part 1: Legacy of the Survivor'''|-| [[The Well of Ascension/Summary#Chapter 1|Chapter 1]] || [[Fatren]]  || 3,741 || 1.66%</v>
      </c>
    </row>
    <row r="4" customFormat="false" ht="15.75" hidden="false" customHeight="false" outlineLevel="0" collapsed="false">
      <c r="A4" s="6" t="n">
        <v>1</v>
      </c>
      <c r="B4" s="6" t="n">
        <v>2</v>
      </c>
      <c r="C4" s="7" t="s">
        <v>57</v>
      </c>
      <c r="D4" s="8" t="n">
        <v>1396</v>
      </c>
      <c r="E4" s="1" t="n">
        <v>3</v>
      </c>
      <c r="F4" s="7" t="n">
        <v>1</v>
      </c>
      <c r="G4" s="9" t="n">
        <f aca="false">F4/SUM(F:F)</f>
        <v>0.00763358778625954</v>
      </c>
      <c r="H4" s="9" t="n">
        <f aca="false">D4/SUM($D:$D)</f>
        <v>0.00619420336155334</v>
      </c>
      <c r="I4" s="8" t="n">
        <f aca="false">IF(B4=B5,0,IF(B4=B3,D4+J3,D4))</f>
        <v>1396</v>
      </c>
      <c r="J4" s="1" t="n">
        <f aca="false">IF(B4=B5,D4+J3,0)</f>
        <v>0</v>
      </c>
      <c r="K4" s="9" t="n">
        <f aca="false">I4/SUM($I:$I)</f>
        <v>0.00619420336155334</v>
      </c>
      <c r="L4" s="1" t="n">
        <f aca="false">IF(B4=B3,0,IF(B4=B5,1+M5,1))</f>
        <v>1</v>
      </c>
      <c r="M4" s="1" t="n">
        <f aca="false">IF(B4=B3,1+M5,0)</f>
        <v>0</v>
      </c>
      <c r="N4" s="1" t="n">
        <f aca="false">IF(A4=A3,0,IF(A4=A5,1+O5,1))</f>
        <v>0</v>
      </c>
      <c r="O4" s="1" t="n">
        <f aca="false">IF(A4=A3,1+O5,0)</f>
        <v>15</v>
      </c>
      <c r="P4" s="7" t="s">
        <v>56</v>
      </c>
      <c r="Q4" s="1" t="str">
        <f aca="false">IF(OR(B4="Prologue",B4="Epilogue"),B4,"Chapter "&amp;B4)</f>
        <v>Chapter 2</v>
      </c>
      <c r="R4" s="1" t="str">
        <f aca="false">Q4</f>
        <v>Chapter 2</v>
      </c>
      <c r="S4" s="1" t="str">
        <f aca="false">"|-"&amp;CHAR(13)&amp;IF(AND(P4&lt;&gt;"",N4&lt;&gt;0),"| colspan="&amp;CHAR(34)&amp;4&amp;CHAR(34)&amp;" align="&amp;CHAR(34)&amp;"center"&amp;CHAR(34)&amp;" | '''"&amp;P4&amp;"'''"&amp;CHAR(13)&amp;"|-"&amp;CHAR(13),"")&amp;IF(L4&gt;1,"| rowspan="&amp;CHAR(34)&amp;L4&amp;CHAR(34)&amp;"| [[The Well of Ascension/Summary#"&amp;Q4&amp;"|"&amp;R4&amp;"]] || ",IF(L4=1,"| [[The Well of Ascension/Summary#"&amp;Q4&amp;"|"&amp;R4&amp;"]] || ","| "))&amp;"[["&amp;IF(C4="Dalinar Kholin (flashback)","Dalinar Kholin",C4)&amp;"]] "&amp;IF(C4="Dalinar Kholin (flashback)","(flashback)","")&amp;" || "&amp;TEXT(D4,"#,###")&amp;" || "&amp;ROUND(100*H4,2)&amp;"%"</f>
        <v>|-| [[The Well of Ascension/Summary#Chapter 2|Chapter 2]] || [[TenSoon]]  || 1,396 || 0.62%</v>
      </c>
    </row>
    <row r="5" customFormat="false" ht="15.75" hidden="false" customHeight="false" outlineLevel="0" collapsed="false">
      <c r="A5" s="6" t="n">
        <v>1</v>
      </c>
      <c r="B5" s="6" t="n">
        <v>3</v>
      </c>
      <c r="C5" s="7" t="s">
        <v>24</v>
      </c>
      <c r="D5" s="8" t="n">
        <v>1548</v>
      </c>
      <c r="E5" s="1" t="n">
        <v>4</v>
      </c>
      <c r="F5" s="7" t="n">
        <v>1</v>
      </c>
      <c r="G5" s="9" t="n">
        <f aca="false">F5/SUM(F:F)</f>
        <v>0.00763358778625954</v>
      </c>
      <c r="H5" s="9" t="n">
        <f aca="false">D5/SUM($D:$D)</f>
        <v>0.00686864384218093</v>
      </c>
      <c r="I5" s="1" t="n">
        <f aca="false">IF(B5=B6,0,IF(B5=B4,D5+J4,D5))</f>
        <v>0</v>
      </c>
      <c r="J5" s="8" t="n">
        <f aca="false">IF(B5=B6,D5+J4,0)</f>
        <v>1548</v>
      </c>
      <c r="K5" s="9" t="n">
        <f aca="false">I5/SUM($I:$I)</f>
        <v>0</v>
      </c>
      <c r="L5" s="1" t="n">
        <f aca="false">IF(B5=B4,0,IF(B5=B6,1+M6,1))</f>
        <v>2</v>
      </c>
      <c r="M5" s="1" t="n">
        <f aca="false">IF(B5=B4,1+M6,0)</f>
        <v>0</v>
      </c>
      <c r="N5" s="1" t="n">
        <f aca="false">IF(A5=A4,0,IF(A5=A6,1+O6,1))</f>
        <v>0</v>
      </c>
      <c r="O5" s="1" t="n">
        <f aca="false">IF(A5=A4,1+O6,0)</f>
        <v>14</v>
      </c>
      <c r="P5" s="7" t="s">
        <v>56</v>
      </c>
      <c r="Q5" s="1" t="str">
        <f aca="false">IF(OR(B5="Prologue",B5="Epilogue"),B5,"Chapter "&amp;B5)</f>
        <v>Chapter 3</v>
      </c>
      <c r="R5" s="1" t="str">
        <f aca="false">Q5</f>
        <v>Chapter 3</v>
      </c>
      <c r="S5" s="1" t="str">
        <f aca="false">"|-"&amp;CHAR(13)&amp;IF(AND(P5&lt;&gt;"",N5&lt;&gt;0),"| colspan="&amp;CHAR(34)&amp;4&amp;CHAR(34)&amp;" align="&amp;CHAR(34)&amp;"center"&amp;CHAR(34)&amp;" | '''"&amp;P5&amp;"'''"&amp;CHAR(13)&amp;"|-"&amp;CHAR(13),"")&amp;IF(L5&gt;1,"| rowspan="&amp;CHAR(34)&amp;L5&amp;CHAR(34)&amp;"| [[The Well of Ascension/Summary#"&amp;Q5&amp;"|"&amp;R5&amp;"]] || ",IF(L5=1,"| [[The Well of Ascension/Summary#"&amp;Q5&amp;"|"&amp;R5&amp;"]] || ","| "))&amp;"[["&amp;IF(C5="Dalinar Kholin (flashback)","Dalinar Kholin",C5)&amp;"]] "&amp;IF(C5="Dalinar Kholin (flashback)","(flashback)","")&amp;" || "&amp;TEXT(D5,"#,###")&amp;" || "&amp;ROUND(100*H5,2)&amp;"%"</f>
        <v>|-| rowspan="2"| [[The Well of Ascension/Summary#Chapter 3|Chapter 3]] || [[Elend]]  || 1,548 || 0.69%</v>
      </c>
    </row>
    <row r="6" customFormat="false" ht="15.75" hidden="false" customHeight="false" outlineLevel="0" collapsed="false">
      <c r="A6" s="6" t="n">
        <v>1</v>
      </c>
      <c r="B6" s="6" t="n">
        <v>3</v>
      </c>
      <c r="C6" s="7" t="s">
        <v>19</v>
      </c>
      <c r="D6" s="8" t="n">
        <v>3483</v>
      </c>
      <c r="E6" s="1" t="n">
        <v>5</v>
      </c>
      <c r="F6" s="7" t="n">
        <v>1</v>
      </c>
      <c r="G6" s="9" t="n">
        <f aca="false">F6/SUM(F:F)</f>
        <v>0.00763358778625954</v>
      </c>
      <c r="H6" s="9" t="n">
        <f aca="false">D6/SUM($D:$D)</f>
        <v>0.0154544486449071</v>
      </c>
      <c r="I6" s="8" t="n">
        <f aca="false">IF(B6=B7,0,IF(B6=B5,D6+J5,D6))</f>
        <v>5031</v>
      </c>
      <c r="J6" s="1" t="n">
        <f aca="false">IF(B6=B7,D6+J5,0)</f>
        <v>0</v>
      </c>
      <c r="K6" s="9" t="n">
        <f aca="false">I6/SUM($I:$I)</f>
        <v>0.022323092487088</v>
      </c>
      <c r="L6" s="1" t="n">
        <f aca="false">IF(B6=B5,0,IF(B6=B7,1+M7,1))</f>
        <v>0</v>
      </c>
      <c r="M6" s="1" t="n">
        <f aca="false">IF(B6=B5,1+M7,0)</f>
        <v>1</v>
      </c>
      <c r="N6" s="1" t="n">
        <f aca="false">IF(A6=A5,0,IF(A6=A7,1+O7,1))</f>
        <v>0</v>
      </c>
      <c r="O6" s="1" t="n">
        <f aca="false">IF(A6=A5,1+O7,0)</f>
        <v>13</v>
      </c>
      <c r="P6" s="7" t="s">
        <v>56</v>
      </c>
      <c r="Q6" s="1" t="str">
        <f aca="false">IF(OR(B6="Prologue",B6="Epilogue"),B6,"Chapter "&amp;B6)</f>
        <v>Chapter 3</v>
      </c>
      <c r="R6" s="1" t="str">
        <f aca="false">Q6</f>
        <v>Chapter 3</v>
      </c>
      <c r="S6" s="1" t="str">
        <f aca="false">"|-"&amp;CHAR(13)&amp;IF(AND(P6&lt;&gt;"",N6&lt;&gt;0),"| colspan="&amp;CHAR(34)&amp;4&amp;CHAR(34)&amp;" align="&amp;CHAR(34)&amp;"center"&amp;CHAR(34)&amp;" | '''"&amp;P6&amp;"'''"&amp;CHAR(13)&amp;"|-"&amp;CHAR(13),"")&amp;IF(L6&gt;1,"| rowspan="&amp;CHAR(34)&amp;L6&amp;CHAR(34)&amp;"| [[The Well of Ascension/Summary#"&amp;Q6&amp;"|"&amp;R6&amp;"]] || ",IF(L6=1,"| [[The Well of Ascension/Summary#"&amp;Q6&amp;"|"&amp;R6&amp;"]] || ","| "))&amp;"[["&amp;IF(C6="Dalinar Kholin (flashback)","Dalinar Kholin",C6)&amp;"]] "&amp;IF(C6="Dalinar Kholin (flashback)","(flashback)","")&amp;" || "&amp;TEXT(D6,"#,###")&amp;" || "&amp;ROUND(100*H6,2)&amp;"%"</f>
        <v>|-| [[Vin]]  || 3,483 || 1.55%</v>
      </c>
    </row>
    <row r="7" customFormat="false" ht="15.75" hidden="false" customHeight="false" outlineLevel="0" collapsed="false">
      <c r="A7" s="6" t="n">
        <v>1</v>
      </c>
      <c r="B7" s="6" t="n">
        <v>4</v>
      </c>
      <c r="C7" s="7" t="s">
        <v>42</v>
      </c>
      <c r="D7" s="8" t="n">
        <v>3025</v>
      </c>
      <c r="E7" s="1" t="n">
        <v>6</v>
      </c>
      <c r="F7" s="7" t="n">
        <v>1</v>
      </c>
      <c r="G7" s="9" t="n">
        <f aca="false">F7/SUM(F:F)</f>
        <v>0.00763358778625954</v>
      </c>
      <c r="H7" s="9" t="n">
        <f aca="false">D7/SUM($D:$D)</f>
        <v>0.013422252986174</v>
      </c>
      <c r="I7" s="8" t="n">
        <f aca="false">IF(B7=B8,0,IF(B7=B6,D7+J6,D7))</f>
        <v>3025</v>
      </c>
      <c r="J7" s="1" t="n">
        <f aca="false">IF(B7=B8,D7+J6,0)</f>
        <v>0</v>
      </c>
      <c r="K7" s="9" t="n">
        <f aca="false">I7/SUM($I:$I)</f>
        <v>0.013422252986174</v>
      </c>
      <c r="L7" s="1" t="n">
        <f aca="false">IF(B7=B6,0,IF(B7=B8,1+M8,1))</f>
        <v>1</v>
      </c>
      <c r="M7" s="1" t="n">
        <f aca="false">IF(B7=B6,1+M8,0)</f>
        <v>0</v>
      </c>
      <c r="N7" s="1" t="n">
        <f aca="false">IF(A7=A6,0,IF(A7=A8,1+O8,1))</f>
        <v>0</v>
      </c>
      <c r="O7" s="1" t="n">
        <f aca="false">IF(A7=A6,1+O8,0)</f>
        <v>12</v>
      </c>
      <c r="P7" s="7" t="s">
        <v>56</v>
      </c>
      <c r="Q7" s="1" t="str">
        <f aca="false">IF(OR(B7="Prologue",B7="Epilogue"),B7,"Chapter "&amp;B7)</f>
        <v>Chapter 4</v>
      </c>
      <c r="R7" s="1" t="str">
        <f aca="false">Q7</f>
        <v>Chapter 4</v>
      </c>
      <c r="S7" s="1" t="str">
        <f aca="false">"|-"&amp;CHAR(13)&amp;IF(AND(P7&lt;&gt;"",N7&lt;&gt;0),"| colspan="&amp;CHAR(34)&amp;4&amp;CHAR(34)&amp;" align="&amp;CHAR(34)&amp;"center"&amp;CHAR(34)&amp;" | '''"&amp;P7&amp;"'''"&amp;CHAR(13)&amp;"|-"&amp;CHAR(13),"")&amp;IF(L7&gt;1,"| rowspan="&amp;CHAR(34)&amp;L7&amp;CHAR(34)&amp;"| [[The Well of Ascension/Summary#"&amp;Q7&amp;"|"&amp;R7&amp;"]] || ",IF(L7=1,"| [[The Well of Ascension/Summary#"&amp;Q7&amp;"|"&amp;R7&amp;"]] || ","| "))&amp;"[["&amp;IF(C7="Dalinar Kholin (flashback)","Dalinar Kholin",C7)&amp;"]] "&amp;IF(C7="Dalinar Kholin (flashback)","(flashback)","")&amp;" || "&amp;TEXT(D7,"#,###")&amp;" || "&amp;ROUND(100*H7,2)&amp;"%"</f>
        <v>|-| [[The Well of Ascension/Summary#Chapter 4|Chapter 4]] || [[Sazed]]  || 3,025 || 1.34%</v>
      </c>
    </row>
    <row r="8" customFormat="false" ht="15.75" hidden="false" customHeight="false" outlineLevel="0" collapsed="false">
      <c r="A8" s="6" t="n">
        <v>1</v>
      </c>
      <c r="B8" s="6" t="n">
        <v>5</v>
      </c>
      <c r="C8" s="7" t="s">
        <v>24</v>
      </c>
      <c r="D8" s="8" t="n">
        <v>3459</v>
      </c>
      <c r="E8" s="1" t="n">
        <v>7</v>
      </c>
      <c r="F8" s="7" t="n">
        <v>1</v>
      </c>
      <c r="G8" s="9" t="n">
        <f aca="false">F8/SUM(F:F)</f>
        <v>0.00763358778625954</v>
      </c>
      <c r="H8" s="9" t="n">
        <f aca="false">D8/SUM($D:$D)</f>
        <v>0.0153479580427027</v>
      </c>
      <c r="I8" s="1" t="n">
        <f aca="false">IF(B8=B9,0,IF(B8=B7,D8+J7,D8))</f>
        <v>0</v>
      </c>
      <c r="J8" s="8" t="n">
        <f aca="false">IF(B8=B9,D8+J7,0)</f>
        <v>3459</v>
      </c>
      <c r="K8" s="9" t="n">
        <f aca="false">I8/SUM($I:$I)</f>
        <v>0</v>
      </c>
      <c r="L8" s="1" t="n">
        <f aca="false">IF(B8=B7,0,IF(B8=B9,1+M9,1))</f>
        <v>2</v>
      </c>
      <c r="M8" s="1" t="n">
        <f aca="false">IF(B8=B7,1+M9,0)</f>
        <v>0</v>
      </c>
      <c r="N8" s="1" t="n">
        <f aca="false">IF(A8=A7,0,IF(A8=A9,1+O9,1))</f>
        <v>0</v>
      </c>
      <c r="O8" s="1" t="n">
        <f aca="false">IF(A8=A7,1+O9,0)</f>
        <v>11</v>
      </c>
      <c r="P8" s="7" t="s">
        <v>56</v>
      </c>
      <c r="Q8" s="1" t="str">
        <f aca="false">IF(OR(B8="Prologue",B8="Epilogue"),B8,"Chapter "&amp;B8)</f>
        <v>Chapter 5</v>
      </c>
      <c r="R8" s="1" t="str">
        <f aca="false">Q8</f>
        <v>Chapter 5</v>
      </c>
      <c r="S8" s="1" t="str">
        <f aca="false">"|-"&amp;CHAR(13)&amp;IF(AND(P8&lt;&gt;"",N8&lt;&gt;0),"| colspan="&amp;CHAR(34)&amp;4&amp;CHAR(34)&amp;" align="&amp;CHAR(34)&amp;"center"&amp;CHAR(34)&amp;" | '''"&amp;P8&amp;"'''"&amp;CHAR(13)&amp;"|-"&amp;CHAR(13),"")&amp;IF(L8&gt;1,"| rowspan="&amp;CHAR(34)&amp;L8&amp;CHAR(34)&amp;"| [[The Well of Ascension/Summary#"&amp;Q8&amp;"|"&amp;R8&amp;"]] || ",IF(L8=1,"| [[The Well of Ascension/Summary#"&amp;Q8&amp;"|"&amp;R8&amp;"]] || ","| "))&amp;"[["&amp;IF(C8="Dalinar Kholin (flashback)","Dalinar Kholin",C8)&amp;"]] "&amp;IF(C8="Dalinar Kholin (flashback)","(flashback)","")&amp;" || "&amp;TEXT(D8,"#,###")&amp;" || "&amp;ROUND(100*H8,2)&amp;"%"</f>
        <v>|-| rowspan="2"| [[The Well of Ascension/Summary#Chapter 5|Chapter 5]] || [[Elend]]  || 3,459 || 1.53%</v>
      </c>
    </row>
    <row r="9" customFormat="false" ht="15.75" hidden="false" customHeight="false" outlineLevel="0" collapsed="false">
      <c r="A9" s="6" t="n">
        <v>1</v>
      </c>
      <c r="B9" s="6" t="n">
        <v>5</v>
      </c>
      <c r="C9" s="7" t="s">
        <v>19</v>
      </c>
      <c r="D9" s="8" t="n">
        <v>2793</v>
      </c>
      <c r="E9" s="1" t="n">
        <v>8</v>
      </c>
      <c r="F9" s="7" t="n">
        <v>1</v>
      </c>
      <c r="G9" s="9" t="n">
        <f aca="false">F9/SUM(F:F)</f>
        <v>0.00763358778625954</v>
      </c>
      <c r="H9" s="9" t="n">
        <f aca="false">D9/SUM($D:$D)</f>
        <v>0.0123928438315319</v>
      </c>
      <c r="I9" s="8" t="n">
        <f aca="false">IF(B9=B10,0,IF(B9=B8,D9+J8,D9))</f>
        <v>6252</v>
      </c>
      <c r="J9" s="1" t="n">
        <f aca="false">IF(B9=B10,D9+J8,0)</f>
        <v>0</v>
      </c>
      <c r="K9" s="9" t="n">
        <f aca="false">I9/SUM($I:$I)</f>
        <v>0.0277408018742346</v>
      </c>
      <c r="L9" s="1" t="n">
        <f aca="false">IF(B9=B8,0,IF(B9=B10,1+M10,1))</f>
        <v>0</v>
      </c>
      <c r="M9" s="1" t="n">
        <f aca="false">IF(B9=B8,1+M10,0)</f>
        <v>1</v>
      </c>
      <c r="N9" s="1" t="n">
        <f aca="false">IF(A9=A8,0,IF(A9=A10,1+O10,1))</f>
        <v>0</v>
      </c>
      <c r="O9" s="1" t="n">
        <f aca="false">IF(A9=A8,1+O10,0)</f>
        <v>10</v>
      </c>
      <c r="P9" s="7" t="s">
        <v>56</v>
      </c>
      <c r="Q9" s="1" t="str">
        <f aca="false">IF(OR(B9="Prologue",B9="Epilogue"),B9,"Chapter "&amp;B9)</f>
        <v>Chapter 5</v>
      </c>
      <c r="R9" s="1" t="str">
        <f aca="false">Q9</f>
        <v>Chapter 5</v>
      </c>
      <c r="S9" s="1" t="str">
        <f aca="false">"|-"&amp;CHAR(13)&amp;IF(AND(P9&lt;&gt;"",N9&lt;&gt;0),"| colspan="&amp;CHAR(34)&amp;4&amp;CHAR(34)&amp;" align="&amp;CHAR(34)&amp;"center"&amp;CHAR(34)&amp;" | '''"&amp;P9&amp;"'''"&amp;CHAR(13)&amp;"|-"&amp;CHAR(13),"")&amp;IF(L9&gt;1,"| rowspan="&amp;CHAR(34)&amp;L9&amp;CHAR(34)&amp;"| [[The Well of Ascension/Summary#"&amp;Q9&amp;"|"&amp;R9&amp;"]] || ",IF(L9=1,"| [[The Well of Ascension/Summary#"&amp;Q9&amp;"|"&amp;R9&amp;"]] || ","| "))&amp;"[["&amp;IF(C9="Dalinar Kholin (flashback)","Dalinar Kholin",C9)&amp;"]] "&amp;IF(C9="Dalinar Kholin (flashback)","(flashback)","")&amp;" || "&amp;TEXT(D9,"#,###")&amp;" || "&amp;ROUND(100*H9,2)&amp;"%"</f>
        <v>|-| [[Vin]]  || 2,793 || 1.24%</v>
      </c>
    </row>
    <row r="10" customFormat="false" ht="15.75" hidden="false" customHeight="false" outlineLevel="0" collapsed="false">
      <c r="A10" s="6" t="n">
        <v>1</v>
      </c>
      <c r="B10" s="6" t="n">
        <v>6</v>
      </c>
      <c r="C10" s="7" t="s">
        <v>54</v>
      </c>
      <c r="D10" s="8" t="n">
        <v>467</v>
      </c>
      <c r="E10" s="1" t="n">
        <v>9</v>
      </c>
      <c r="F10" s="7" t="n">
        <v>1</v>
      </c>
      <c r="G10" s="9" t="n">
        <f aca="false">F10/SUM(F:F)</f>
        <v>0.00763358778625954</v>
      </c>
      <c r="H10" s="9" t="n">
        <f aca="false">D10/SUM($D:$D)</f>
        <v>0.00207212963455975</v>
      </c>
      <c r="I10" s="8" t="n">
        <f aca="false">IF(B10=B11,0,IF(B10=B9,D10+J9,D10))</f>
        <v>467</v>
      </c>
      <c r="J10" s="1" t="n">
        <f aca="false">IF(B10=B11,D10+J9,0)</f>
        <v>0</v>
      </c>
      <c r="K10" s="9" t="n">
        <f aca="false">I10/SUM($I:$I)</f>
        <v>0.00207212963455975</v>
      </c>
      <c r="L10" s="1" t="n">
        <f aca="false">IF(B10=B9,0,IF(B10=B11,1+M11,1))</f>
        <v>1</v>
      </c>
      <c r="M10" s="1" t="n">
        <f aca="false">IF(B10=B9,1+M11,0)</f>
        <v>0</v>
      </c>
      <c r="N10" s="1" t="n">
        <f aca="false">IF(A10=A9,0,IF(A10=A11,1+O11,1))</f>
        <v>0</v>
      </c>
      <c r="O10" s="1" t="n">
        <f aca="false">IF(A10=A9,1+O11,0)</f>
        <v>9</v>
      </c>
      <c r="P10" s="7" t="s">
        <v>56</v>
      </c>
      <c r="Q10" s="1" t="str">
        <f aca="false">IF(OR(B10="Prologue",B10="Epilogue"),B10,"Chapter "&amp;B10)</f>
        <v>Chapter 6</v>
      </c>
      <c r="R10" s="1" t="str">
        <f aca="false">Q10</f>
        <v>Chapter 6</v>
      </c>
      <c r="S10" s="1" t="str">
        <f aca="false">"|-"&amp;CHAR(13)&amp;IF(AND(P10&lt;&gt;"",N10&lt;&gt;0),"| colspan="&amp;CHAR(34)&amp;4&amp;CHAR(34)&amp;" align="&amp;CHAR(34)&amp;"center"&amp;CHAR(34)&amp;" | '''"&amp;P10&amp;"'''"&amp;CHAR(13)&amp;"|-"&amp;CHAR(13),"")&amp;IF(L10&gt;1,"| rowspan="&amp;CHAR(34)&amp;L10&amp;CHAR(34)&amp;"| [[The Well of Ascension/Summary#"&amp;Q10&amp;"|"&amp;R10&amp;"]] || ",IF(L10=1,"| [[The Well of Ascension/Summary#"&amp;Q10&amp;"|"&amp;R10&amp;"]] || ","| "))&amp;"[["&amp;IF(C10="Dalinar Kholin (flashback)","Dalinar Kholin",C10)&amp;"]] "&amp;IF(C10="Dalinar Kholin (flashback)","(flashback)","")&amp;" || "&amp;TEXT(D10,"#,###")&amp;" || "&amp;ROUND(100*H10,2)&amp;"%"</f>
        <v>|-| [[The Well of Ascension/Summary#Chapter 6|Chapter 6]] || [[Marsh]]  || 467 || 0.21%</v>
      </c>
    </row>
    <row r="11" customFormat="false" ht="15.75" hidden="false" customHeight="false" outlineLevel="0" collapsed="false">
      <c r="A11" s="6" t="n">
        <v>1</v>
      </c>
      <c r="B11" s="6" t="n">
        <v>7</v>
      </c>
      <c r="C11" s="7" t="s">
        <v>57</v>
      </c>
      <c r="D11" s="8" t="n">
        <v>1414</v>
      </c>
      <c r="E11" s="1" t="n">
        <v>10</v>
      </c>
      <c r="F11" s="7" t="n">
        <v>1</v>
      </c>
      <c r="G11" s="9" t="n">
        <f aca="false">F11/SUM(F:F)</f>
        <v>0.00763358778625954</v>
      </c>
      <c r="H11" s="9" t="n">
        <f aca="false">D11/SUM($D:$D)</f>
        <v>0.00627407131320661</v>
      </c>
      <c r="I11" s="8" t="n">
        <f aca="false">IF(B11=B12,0,IF(B11=B10,D11+J10,D11))</f>
        <v>1414</v>
      </c>
      <c r="J11" s="1" t="n">
        <f aca="false">IF(B11=B12,D11+J10,0)</f>
        <v>0</v>
      </c>
      <c r="K11" s="9" t="n">
        <f aca="false">I11/SUM($I:$I)</f>
        <v>0.00627407131320661</v>
      </c>
      <c r="L11" s="1" t="n">
        <f aca="false">IF(B11=B10,0,IF(B11=B12,1+M12,1))</f>
        <v>1</v>
      </c>
      <c r="M11" s="1" t="n">
        <f aca="false">IF(B11=B10,1+M12,0)</f>
        <v>0</v>
      </c>
      <c r="N11" s="1" t="n">
        <f aca="false">IF(A11=A10,0,IF(A11=A12,1+O12,1))</f>
        <v>0</v>
      </c>
      <c r="O11" s="1" t="n">
        <f aca="false">IF(A11=A10,1+O12,0)</f>
        <v>8</v>
      </c>
      <c r="P11" s="7" t="s">
        <v>56</v>
      </c>
      <c r="Q11" s="1" t="str">
        <f aca="false">IF(OR(B11="Prologue",B11="Epilogue"),B11,"Chapter "&amp;B11)</f>
        <v>Chapter 7</v>
      </c>
      <c r="R11" s="1" t="str">
        <f aca="false">Q11</f>
        <v>Chapter 7</v>
      </c>
      <c r="S11" s="1" t="str">
        <f aca="false">"|-"&amp;CHAR(13)&amp;IF(AND(P11&lt;&gt;"",N11&lt;&gt;0),"| colspan="&amp;CHAR(34)&amp;4&amp;CHAR(34)&amp;" align="&amp;CHAR(34)&amp;"center"&amp;CHAR(34)&amp;" | '''"&amp;P11&amp;"'''"&amp;CHAR(13)&amp;"|-"&amp;CHAR(13),"")&amp;IF(L11&gt;1,"| rowspan="&amp;CHAR(34)&amp;L11&amp;CHAR(34)&amp;"| [[The Well of Ascension/Summary#"&amp;Q11&amp;"|"&amp;R11&amp;"]] || ",IF(L11=1,"| [[The Well of Ascension/Summary#"&amp;Q11&amp;"|"&amp;R11&amp;"]] || ","| "))&amp;"[["&amp;IF(C11="Dalinar Kholin (flashback)","Dalinar Kholin",C11)&amp;"]] "&amp;IF(C11="Dalinar Kholin (flashback)","(flashback)","")&amp;" || "&amp;TEXT(D11,"#,###")&amp;" || "&amp;ROUND(100*H11,2)&amp;"%"</f>
        <v>|-| [[The Well of Ascension/Summary#Chapter 7|Chapter 7]] || [[TenSoon]]  || 1,414 || 0.63%</v>
      </c>
    </row>
    <row r="12" customFormat="false" ht="15.75" hidden="false" customHeight="false" outlineLevel="0" collapsed="false">
      <c r="A12" s="6" t="n">
        <v>1</v>
      </c>
      <c r="B12" s="6" t="n">
        <v>8</v>
      </c>
      <c r="C12" s="7" t="s">
        <v>19</v>
      </c>
      <c r="D12" s="8" t="n">
        <v>3541</v>
      </c>
      <c r="E12" s="1" t="n">
        <v>11</v>
      </c>
      <c r="F12" s="7" t="n">
        <v>1</v>
      </c>
      <c r="G12" s="9" t="n">
        <f aca="false">F12/SUM(F:F)</f>
        <v>0.00763358778625954</v>
      </c>
      <c r="H12" s="9" t="n">
        <f aca="false">D12/SUM($D:$D)</f>
        <v>0.0157118009335676</v>
      </c>
      <c r="I12" s="8" t="n">
        <f aca="false">IF(B12=B13,0,IF(B12=B11,D12+J11,D12))</f>
        <v>3541</v>
      </c>
      <c r="J12" s="1" t="n">
        <f aca="false">IF(B12=B13,D12+J11,0)</f>
        <v>0</v>
      </c>
      <c r="K12" s="9" t="n">
        <f aca="false">I12/SUM($I:$I)</f>
        <v>0.0157118009335676</v>
      </c>
      <c r="L12" s="1" t="n">
        <f aca="false">IF(B12=B11,0,IF(B12=B13,1+M13,1))</f>
        <v>1</v>
      </c>
      <c r="M12" s="1" t="n">
        <f aca="false">IF(B12=B11,1+M13,0)</f>
        <v>0</v>
      </c>
      <c r="N12" s="1" t="n">
        <f aca="false">IF(A12=A11,0,IF(A12=A13,1+O13,1))</f>
        <v>0</v>
      </c>
      <c r="O12" s="1" t="n">
        <f aca="false">IF(A12=A11,1+O13,0)</f>
        <v>7</v>
      </c>
      <c r="P12" s="7" t="s">
        <v>56</v>
      </c>
      <c r="Q12" s="1" t="str">
        <f aca="false">IF(OR(B12="Prologue",B12="Epilogue"),B12,"Chapter "&amp;B12)</f>
        <v>Chapter 8</v>
      </c>
      <c r="R12" s="1" t="str">
        <f aca="false">Q12</f>
        <v>Chapter 8</v>
      </c>
      <c r="S12" s="1" t="str">
        <f aca="false">"|-"&amp;CHAR(13)&amp;IF(AND(P12&lt;&gt;"",N12&lt;&gt;0),"| colspan="&amp;CHAR(34)&amp;4&amp;CHAR(34)&amp;" align="&amp;CHAR(34)&amp;"center"&amp;CHAR(34)&amp;" | '''"&amp;P12&amp;"'''"&amp;CHAR(13)&amp;"|-"&amp;CHAR(13),"")&amp;IF(L12&gt;1,"| rowspan="&amp;CHAR(34)&amp;L12&amp;CHAR(34)&amp;"| [[The Well of Ascension/Summary#"&amp;Q12&amp;"|"&amp;R12&amp;"]] || ",IF(L12=1,"| [[The Well of Ascension/Summary#"&amp;Q12&amp;"|"&amp;R12&amp;"]] || ","| "))&amp;"[["&amp;IF(C12="Dalinar Kholin (flashback)","Dalinar Kholin",C12)&amp;"]] "&amp;IF(C12="Dalinar Kholin (flashback)","(flashback)","")&amp;" || "&amp;TEXT(D12,"#,###")&amp;" || "&amp;ROUND(100*H12,2)&amp;"%"</f>
        <v>|-| [[The Well of Ascension/Summary#Chapter 8|Chapter 8]] || [[Vin]]  || 3,541 || 1.57%</v>
      </c>
    </row>
    <row r="13" customFormat="false" ht="15.75" hidden="false" customHeight="false" outlineLevel="0" collapsed="false">
      <c r="A13" s="6" t="n">
        <v>1</v>
      </c>
      <c r="B13" s="6" t="n">
        <v>9</v>
      </c>
      <c r="C13" s="7" t="s">
        <v>57</v>
      </c>
      <c r="D13" s="8" t="n">
        <v>1342</v>
      </c>
      <c r="E13" s="1" t="n">
        <v>12</v>
      </c>
      <c r="F13" s="7" t="n">
        <v>1</v>
      </c>
      <c r="G13" s="9" t="n">
        <f aca="false">F13/SUM(F:F)</f>
        <v>0.00763358778625954</v>
      </c>
      <c r="H13" s="9" t="n">
        <f aca="false">D13/SUM($D:$D)</f>
        <v>0.00595459950659354</v>
      </c>
      <c r="I13" s="8" t="n">
        <f aca="false">IF(B13=B14,0,IF(B13=B12,D13+J12,D13))</f>
        <v>1342</v>
      </c>
      <c r="J13" s="1" t="n">
        <f aca="false">IF(B13=B14,D13+J12,0)</f>
        <v>0</v>
      </c>
      <c r="K13" s="9" t="n">
        <f aca="false">I13/SUM($I:$I)</f>
        <v>0.00595459950659354</v>
      </c>
      <c r="L13" s="1" t="n">
        <f aca="false">IF(B13=B12,0,IF(B13=B14,1+M14,1))</f>
        <v>1</v>
      </c>
      <c r="M13" s="1" t="n">
        <f aca="false">IF(B13=B12,1+M14,0)</f>
        <v>0</v>
      </c>
      <c r="N13" s="1" t="n">
        <f aca="false">IF(A13=A12,0,IF(A13=A14,1+O14,1))</f>
        <v>0</v>
      </c>
      <c r="O13" s="1" t="n">
        <f aca="false">IF(A13=A12,1+O14,0)</f>
        <v>6</v>
      </c>
      <c r="P13" s="7" t="s">
        <v>56</v>
      </c>
      <c r="Q13" s="1" t="str">
        <f aca="false">IF(OR(B13="Prologue",B13="Epilogue"),B13,"Chapter "&amp;B13)</f>
        <v>Chapter 9</v>
      </c>
      <c r="R13" s="1" t="str">
        <f aca="false">Q13</f>
        <v>Chapter 9</v>
      </c>
      <c r="S13" s="1" t="str">
        <f aca="false">"|-"&amp;CHAR(13)&amp;IF(AND(P13&lt;&gt;"",N13&lt;&gt;0),"| colspan="&amp;CHAR(34)&amp;4&amp;CHAR(34)&amp;" align="&amp;CHAR(34)&amp;"center"&amp;CHAR(34)&amp;" | '''"&amp;P13&amp;"'''"&amp;CHAR(13)&amp;"|-"&amp;CHAR(13),"")&amp;IF(L13&gt;1,"| rowspan="&amp;CHAR(34)&amp;L13&amp;CHAR(34)&amp;"| [[The Well of Ascension/Summary#"&amp;Q13&amp;"|"&amp;R13&amp;"]] || ",IF(L13=1,"| [[The Well of Ascension/Summary#"&amp;Q13&amp;"|"&amp;R13&amp;"]] || ","| "))&amp;"[["&amp;IF(C13="Dalinar Kholin (flashback)","Dalinar Kholin",C13)&amp;"]] "&amp;IF(C13="Dalinar Kholin (flashback)","(flashback)","")&amp;" || "&amp;TEXT(D13,"#,###")&amp;" || "&amp;ROUND(100*H13,2)&amp;"%"</f>
        <v>|-| [[The Well of Ascension/Summary#Chapter 9|Chapter 9]] || [[TenSoon]]  || 1,342 || 0.6%</v>
      </c>
    </row>
    <row r="14" customFormat="false" ht="15.75" hidden="false" customHeight="false" outlineLevel="0" collapsed="false">
      <c r="A14" s="6" t="n">
        <v>1</v>
      </c>
      <c r="B14" s="6" t="n">
        <v>10</v>
      </c>
      <c r="C14" s="7" t="s">
        <v>42</v>
      </c>
      <c r="D14" s="8" t="n">
        <v>3887</v>
      </c>
      <c r="E14" s="1" t="n">
        <v>13</v>
      </c>
      <c r="F14" s="7" t="n">
        <v>1</v>
      </c>
      <c r="G14" s="9" t="n">
        <f aca="false">F14/SUM(F:F)</f>
        <v>0.00763358778625954</v>
      </c>
      <c r="H14" s="9" t="n">
        <f aca="false">D14/SUM($D:$D)</f>
        <v>0.0172470404486804</v>
      </c>
      <c r="I14" s="8" t="n">
        <f aca="false">IF(B14=B15,0,IF(B14=B13,D14+J13,D14))</f>
        <v>3887</v>
      </c>
      <c r="J14" s="1" t="n">
        <f aca="false">IF(B14=B15,D14+J13,0)</f>
        <v>0</v>
      </c>
      <c r="K14" s="9" t="n">
        <f aca="false">I14/SUM($I:$I)</f>
        <v>0.0172470404486804</v>
      </c>
      <c r="L14" s="1" t="n">
        <f aca="false">IF(B14=B13,0,IF(B14=B15,1+M15,1))</f>
        <v>1</v>
      </c>
      <c r="M14" s="1" t="n">
        <f aca="false">IF(B14=B13,1+M15,0)</f>
        <v>0</v>
      </c>
      <c r="N14" s="1" t="n">
        <f aca="false">IF(A14=A13,0,IF(A14=A15,1+O15,1))</f>
        <v>0</v>
      </c>
      <c r="O14" s="1" t="n">
        <f aca="false">IF(A14=A13,1+O15,0)</f>
        <v>5</v>
      </c>
      <c r="P14" s="7" t="s">
        <v>56</v>
      </c>
      <c r="Q14" s="1" t="str">
        <f aca="false">IF(OR(B14="Prologue",B14="Epilogue"),B14,"Chapter "&amp;B14)</f>
        <v>Chapter 10</v>
      </c>
      <c r="R14" s="1" t="str">
        <f aca="false">Q14</f>
        <v>Chapter 10</v>
      </c>
      <c r="S14" s="1" t="str">
        <f aca="false">"|-"&amp;CHAR(13)&amp;IF(AND(P14&lt;&gt;"",N14&lt;&gt;0),"| colspan="&amp;CHAR(34)&amp;4&amp;CHAR(34)&amp;" align="&amp;CHAR(34)&amp;"center"&amp;CHAR(34)&amp;" | '''"&amp;P14&amp;"'''"&amp;CHAR(13)&amp;"|-"&amp;CHAR(13),"")&amp;IF(L14&gt;1,"| rowspan="&amp;CHAR(34)&amp;L14&amp;CHAR(34)&amp;"| [[The Well of Ascension/Summary#"&amp;Q14&amp;"|"&amp;R14&amp;"]] || ",IF(L14=1,"| [[The Well of Ascension/Summary#"&amp;Q14&amp;"|"&amp;R14&amp;"]] || ","| "))&amp;"[["&amp;IF(C14="Dalinar Kholin (flashback)","Dalinar Kholin",C14)&amp;"]] "&amp;IF(C14="Dalinar Kholin (flashback)","(flashback)","")&amp;" || "&amp;TEXT(D14,"#,###")&amp;" || "&amp;ROUND(100*H14,2)&amp;"%"</f>
        <v>|-| [[The Well of Ascension/Summary#Chapter 10|Chapter 10]] || [[Sazed]]  || 3,887 || 1.72%</v>
      </c>
    </row>
    <row r="15" customFormat="false" ht="15.75" hidden="false" customHeight="false" outlineLevel="0" collapsed="false">
      <c r="A15" s="6" t="n">
        <v>1</v>
      </c>
      <c r="B15" s="6" t="n">
        <v>11</v>
      </c>
      <c r="C15" s="7" t="s">
        <v>57</v>
      </c>
      <c r="D15" s="8" t="n">
        <v>2176</v>
      </c>
      <c r="E15" s="1" t="n">
        <v>14</v>
      </c>
      <c r="F15" s="7" t="n">
        <v>1</v>
      </c>
      <c r="G15" s="9" t="n">
        <f aca="false">F15/SUM(F:F)</f>
        <v>0.00763358778625954</v>
      </c>
      <c r="H15" s="9" t="n">
        <f aca="false">D15/SUM($D:$D)</f>
        <v>0.0096551479331949</v>
      </c>
      <c r="I15" s="8" t="n">
        <f aca="false">IF(B15=B16,0,IF(B15=B14,D15+J14,D15))</f>
        <v>2176</v>
      </c>
      <c r="J15" s="1" t="n">
        <f aca="false">IF(B15=B16,D15+J14,0)</f>
        <v>0</v>
      </c>
      <c r="K15" s="9" t="n">
        <f aca="false">I15/SUM($I:$I)</f>
        <v>0.0096551479331949</v>
      </c>
      <c r="L15" s="1" t="n">
        <f aca="false">IF(B15=B14,0,IF(B15=B16,1+M16,1))</f>
        <v>1</v>
      </c>
      <c r="M15" s="1" t="n">
        <f aca="false">IF(B15=B14,1+M16,0)</f>
        <v>0</v>
      </c>
      <c r="N15" s="1" t="n">
        <f aca="false">IF(A15=A14,0,IF(A15=A16,1+O16,1))</f>
        <v>0</v>
      </c>
      <c r="O15" s="1" t="n">
        <f aca="false">IF(A15=A14,1+O16,0)</f>
        <v>4</v>
      </c>
      <c r="P15" s="7" t="s">
        <v>56</v>
      </c>
      <c r="Q15" s="1" t="str">
        <f aca="false">IF(OR(B15="Prologue",B15="Epilogue"),B15,"Chapter "&amp;B15)</f>
        <v>Chapter 11</v>
      </c>
      <c r="R15" s="1" t="str">
        <f aca="false">Q15</f>
        <v>Chapter 11</v>
      </c>
      <c r="S15" s="1" t="str">
        <f aca="false">"|-"&amp;CHAR(13)&amp;IF(AND(P15&lt;&gt;"",N15&lt;&gt;0),"| colspan="&amp;CHAR(34)&amp;4&amp;CHAR(34)&amp;" align="&amp;CHAR(34)&amp;"center"&amp;CHAR(34)&amp;" | '''"&amp;P15&amp;"'''"&amp;CHAR(13)&amp;"|-"&amp;CHAR(13),"")&amp;IF(L15&gt;1,"| rowspan="&amp;CHAR(34)&amp;L15&amp;CHAR(34)&amp;"| [[The Well of Ascension/Summary#"&amp;Q15&amp;"|"&amp;R15&amp;"]] || ",IF(L15=1,"| [[The Well of Ascension/Summary#"&amp;Q15&amp;"|"&amp;R15&amp;"]] || ","| "))&amp;"[["&amp;IF(C15="Dalinar Kholin (flashback)","Dalinar Kholin",C15)&amp;"]] "&amp;IF(C15="Dalinar Kholin (flashback)","(flashback)","")&amp;" || "&amp;TEXT(D15,"#,###")&amp;" || "&amp;ROUND(100*H15,2)&amp;"%"</f>
        <v>|-| [[The Well of Ascension/Summary#Chapter 11|Chapter 11]] || [[TenSoon]]  || 2,176 || 0.97%</v>
      </c>
    </row>
    <row r="16" customFormat="false" ht="15.75" hidden="false" customHeight="false" outlineLevel="0" collapsed="false">
      <c r="A16" s="6" t="n">
        <v>1</v>
      </c>
      <c r="B16" s="6" t="n">
        <v>12</v>
      </c>
      <c r="C16" s="7" t="s">
        <v>24</v>
      </c>
      <c r="D16" s="8" t="n">
        <v>647</v>
      </c>
      <c r="E16" s="1" t="n">
        <v>15</v>
      </c>
      <c r="F16" s="7" t="n">
        <v>1</v>
      </c>
      <c r="G16" s="9" t="n">
        <f aca="false">F16/SUM(F:F)</f>
        <v>0.00763358778625954</v>
      </c>
      <c r="H16" s="9" t="n">
        <f aca="false">D16/SUM($D:$D)</f>
        <v>0.00287080915109242</v>
      </c>
      <c r="I16" s="1" t="n">
        <f aca="false">IF(B16=B17,0,IF(B16=B15,D16+J15,D16))</f>
        <v>0</v>
      </c>
      <c r="J16" s="8" t="n">
        <f aca="false">IF(B16=B17,D16+J15,0)</f>
        <v>647</v>
      </c>
      <c r="K16" s="9" t="n">
        <f aca="false">I16/SUM($I:$I)</f>
        <v>0</v>
      </c>
      <c r="L16" s="1" t="n">
        <f aca="false">IF(B16=B15,0,IF(B16=B17,1+M17,1))</f>
        <v>2</v>
      </c>
      <c r="M16" s="1" t="n">
        <f aca="false">IF(B16=B15,1+M17,0)</f>
        <v>0</v>
      </c>
      <c r="N16" s="1" t="n">
        <f aca="false">IF(A16=A15,0,IF(A16=A17,1+O17,1))</f>
        <v>0</v>
      </c>
      <c r="O16" s="1" t="n">
        <f aca="false">IF(A16=A15,1+O17,0)</f>
        <v>3</v>
      </c>
      <c r="P16" s="7" t="s">
        <v>56</v>
      </c>
      <c r="Q16" s="1" t="str">
        <f aca="false">IF(OR(B16="Prologue",B16="Epilogue"),B16,"Chapter "&amp;B16)</f>
        <v>Chapter 12</v>
      </c>
      <c r="R16" s="1" t="str">
        <f aca="false">Q16</f>
        <v>Chapter 12</v>
      </c>
      <c r="S16" s="1" t="str">
        <f aca="false">"|-"&amp;CHAR(13)&amp;IF(AND(P16&lt;&gt;"",N16&lt;&gt;0),"| colspan="&amp;CHAR(34)&amp;4&amp;CHAR(34)&amp;" align="&amp;CHAR(34)&amp;"center"&amp;CHAR(34)&amp;" | '''"&amp;P16&amp;"'''"&amp;CHAR(13)&amp;"|-"&amp;CHAR(13),"")&amp;IF(L16&gt;1,"| rowspan="&amp;CHAR(34)&amp;L16&amp;CHAR(34)&amp;"| [[The Well of Ascension/Summary#"&amp;Q16&amp;"|"&amp;R16&amp;"]] || ",IF(L16=1,"| [[The Well of Ascension/Summary#"&amp;Q16&amp;"|"&amp;R16&amp;"]] || ","| "))&amp;"[["&amp;IF(C16="Dalinar Kholin (flashback)","Dalinar Kholin",C16)&amp;"]] "&amp;IF(C16="Dalinar Kholin (flashback)","(flashback)","")&amp;" || "&amp;TEXT(D16,"#,###")&amp;" || "&amp;ROUND(100*H16,2)&amp;"%"</f>
        <v>|-| rowspan="2"| [[The Well of Ascension/Summary#Chapter 12|Chapter 12]] || [[Elend]]  || 647 || 0.29%</v>
      </c>
    </row>
    <row r="17" customFormat="false" ht="15.75" hidden="false" customHeight="false" outlineLevel="0" collapsed="false">
      <c r="A17" s="6" t="n">
        <v>1</v>
      </c>
      <c r="B17" s="6" t="n">
        <v>12</v>
      </c>
      <c r="C17" s="7" t="s">
        <v>19</v>
      </c>
      <c r="D17" s="8" t="n">
        <v>4297</v>
      </c>
      <c r="E17" s="1" t="n">
        <v>16</v>
      </c>
      <c r="F17" s="7" t="n">
        <v>1</v>
      </c>
      <c r="G17" s="9" t="n">
        <f aca="false">F17/SUM(F:F)</f>
        <v>0.00763358778625954</v>
      </c>
      <c r="H17" s="9" t="n">
        <f aca="false">D17/SUM($D:$D)</f>
        <v>0.0190662549030048</v>
      </c>
      <c r="I17" s="8" t="n">
        <f aca="false">IF(B17=B18,0,IF(B17=B16,D17+J16,D17))</f>
        <v>4944</v>
      </c>
      <c r="J17" s="1" t="n">
        <f aca="false">IF(B17=B18,D17+J16,0)</f>
        <v>0</v>
      </c>
      <c r="K17" s="9" t="n">
        <f aca="false">I17/SUM($I:$I)</f>
        <v>0.0219370640540972</v>
      </c>
      <c r="L17" s="1" t="n">
        <f aca="false">IF(B17=B16,0,IF(B17=B18,1+M18,1))</f>
        <v>0</v>
      </c>
      <c r="M17" s="1" t="n">
        <f aca="false">IF(B17=B16,1+M18,0)</f>
        <v>1</v>
      </c>
      <c r="N17" s="1" t="n">
        <f aca="false">IF(A17=A16,0,IF(A17=A18,1+O18,1))</f>
        <v>0</v>
      </c>
      <c r="O17" s="1" t="n">
        <f aca="false">IF(A17=A16,1+O18,0)</f>
        <v>2</v>
      </c>
      <c r="P17" s="7" t="s">
        <v>56</v>
      </c>
      <c r="Q17" s="1" t="str">
        <f aca="false">IF(OR(B17="Prologue",B17="Epilogue"),B17,"Chapter "&amp;B17)</f>
        <v>Chapter 12</v>
      </c>
      <c r="R17" s="1" t="str">
        <f aca="false">Q17</f>
        <v>Chapter 12</v>
      </c>
      <c r="S17" s="1" t="str">
        <f aca="false">"|-"&amp;CHAR(13)&amp;IF(AND(P17&lt;&gt;"",N17&lt;&gt;0),"| colspan="&amp;CHAR(34)&amp;4&amp;CHAR(34)&amp;" align="&amp;CHAR(34)&amp;"center"&amp;CHAR(34)&amp;" | '''"&amp;P17&amp;"'''"&amp;CHAR(13)&amp;"|-"&amp;CHAR(13),"")&amp;IF(L17&gt;1,"| rowspan="&amp;CHAR(34)&amp;L17&amp;CHAR(34)&amp;"| [[The Well of Ascension/Summary#"&amp;Q17&amp;"|"&amp;R17&amp;"]] || ",IF(L17=1,"| [[The Well of Ascension/Summary#"&amp;Q17&amp;"|"&amp;R17&amp;"]] || ","| "))&amp;"[["&amp;IF(C17="Dalinar Kholin (flashback)","Dalinar Kholin",C17)&amp;"]] "&amp;IF(C17="Dalinar Kholin (flashback)","(flashback)","")&amp;" || "&amp;TEXT(D17,"#,###")&amp;" || "&amp;ROUND(100*H17,2)&amp;"%"</f>
        <v>|-| [[Vin]]  || 4,297 || 1.91%</v>
      </c>
    </row>
    <row r="18" customFormat="false" ht="15.75" hidden="false" customHeight="false" outlineLevel="0" collapsed="false">
      <c r="A18" s="6" t="n">
        <v>1</v>
      </c>
      <c r="B18" s="6" t="n">
        <v>13</v>
      </c>
      <c r="C18" s="7" t="s">
        <v>54</v>
      </c>
      <c r="D18" s="8" t="n">
        <v>1008</v>
      </c>
      <c r="E18" s="1" t="n">
        <v>17</v>
      </c>
      <c r="F18" s="7" t="n">
        <v>1</v>
      </c>
      <c r="G18" s="9" t="n">
        <f aca="false">F18/SUM(F:F)</f>
        <v>0.00763358778625954</v>
      </c>
      <c r="H18" s="9" t="n">
        <f aca="false">D18/SUM($D:$D)</f>
        <v>0.00447260529258293</v>
      </c>
      <c r="I18" s="8" t="n">
        <f aca="false">IF(B18=B19,0,IF(B18=B17,D18+J17,D18))</f>
        <v>1008</v>
      </c>
      <c r="J18" s="1" t="n">
        <f aca="false">IF(B18=B19,D18+J17,0)</f>
        <v>0</v>
      </c>
      <c r="K18" s="9" t="n">
        <f aca="false">I18/SUM($I:$I)</f>
        <v>0.00447260529258293</v>
      </c>
      <c r="L18" s="1" t="n">
        <f aca="false">IF(B18=B17,0,IF(B18=B19,1+M19,1))</f>
        <v>1</v>
      </c>
      <c r="M18" s="1" t="n">
        <f aca="false">IF(B18=B17,1+M19,0)</f>
        <v>0</v>
      </c>
      <c r="N18" s="1" t="n">
        <f aca="false">IF(A18=A17,0,IF(A18=A19,1+O19,1))</f>
        <v>0</v>
      </c>
      <c r="O18" s="1" t="n">
        <f aca="false">IF(A18=A17,1+O19,0)</f>
        <v>1</v>
      </c>
      <c r="P18" s="7" t="s">
        <v>56</v>
      </c>
      <c r="Q18" s="1" t="str">
        <f aca="false">IF(OR(B18="Prologue",B18="Epilogue"),B18,"Chapter "&amp;B18)</f>
        <v>Chapter 13</v>
      </c>
      <c r="R18" s="1" t="str">
        <f aca="false">Q18</f>
        <v>Chapter 13</v>
      </c>
      <c r="S18" s="1" t="str">
        <f aca="false">"|-"&amp;CHAR(13)&amp;IF(AND(P18&lt;&gt;"",N18&lt;&gt;0),"| colspan="&amp;CHAR(34)&amp;4&amp;CHAR(34)&amp;" align="&amp;CHAR(34)&amp;"center"&amp;CHAR(34)&amp;" | '''"&amp;P18&amp;"'''"&amp;CHAR(13)&amp;"|-"&amp;CHAR(13),"")&amp;IF(L18&gt;1,"| rowspan="&amp;CHAR(34)&amp;L18&amp;CHAR(34)&amp;"| [[The Well of Ascension/Summary#"&amp;Q18&amp;"|"&amp;R18&amp;"]] || ",IF(L18=1,"| [[The Well of Ascension/Summary#"&amp;Q18&amp;"|"&amp;R18&amp;"]] || ","| "))&amp;"[["&amp;IF(C18="Dalinar Kholin (flashback)","Dalinar Kholin",C18)&amp;"]] "&amp;IF(C18="Dalinar Kholin (flashback)","(flashback)","")&amp;" || "&amp;TEXT(D18,"#,###")&amp;" || "&amp;ROUND(100*H18,2)&amp;"%"</f>
        <v>|-| [[The Well of Ascension/Summary#Chapter 13|Chapter 13]] || [[Marsh]]  || 1,008 || 0.45%</v>
      </c>
    </row>
    <row r="19" customFormat="false" ht="15.75" hidden="false" customHeight="false" outlineLevel="0" collapsed="false">
      <c r="A19" s="6" t="n">
        <v>2</v>
      </c>
      <c r="B19" s="6" t="n">
        <v>14</v>
      </c>
      <c r="C19" s="7" t="s">
        <v>58</v>
      </c>
      <c r="D19" s="8" t="n">
        <v>3576</v>
      </c>
      <c r="E19" s="1" t="n">
        <v>18</v>
      </c>
      <c r="F19" s="7" t="n">
        <v>1</v>
      </c>
      <c r="G19" s="9" t="n">
        <f aca="false">F19/SUM(F:F)</f>
        <v>0.00763358778625954</v>
      </c>
      <c r="H19" s="9" t="n">
        <f aca="false">D19/SUM($D:$D)</f>
        <v>0.015867099728449</v>
      </c>
      <c r="I19" s="8" t="n">
        <f aca="false">IF(B19=B20,0,IF(B19=B18,D19+J18,D19))</f>
        <v>3576</v>
      </c>
      <c r="J19" s="1" t="n">
        <f aca="false">IF(B19=B20,D19+J18,0)</f>
        <v>0</v>
      </c>
      <c r="K19" s="9" t="n">
        <f aca="false">I19/SUM($I:$I)</f>
        <v>0.015867099728449</v>
      </c>
      <c r="L19" s="1" t="n">
        <f aca="false">IF(B19=B18,0,IF(B19=B20,1+M20,1))</f>
        <v>1</v>
      </c>
      <c r="M19" s="1" t="n">
        <f aca="false">IF(B19=B18,1+M20,0)</f>
        <v>0</v>
      </c>
      <c r="N19" s="1" t="n">
        <f aca="false">IF(A19=A18,0,IF(A19=A20,1+O20,1))</f>
        <v>22</v>
      </c>
      <c r="O19" s="1" t="n">
        <f aca="false">IF(A19=A18,1+O20,0)</f>
        <v>0</v>
      </c>
      <c r="P19" s="7" t="s">
        <v>59</v>
      </c>
      <c r="Q19" s="1" t="str">
        <f aca="false">IF(OR(B19="Prologue",B19="Epilogue"),B19,"Chapter "&amp;B19)</f>
        <v>Chapter 14</v>
      </c>
      <c r="R19" s="1" t="str">
        <f aca="false">Q19</f>
        <v>Chapter 14</v>
      </c>
      <c r="S19" s="1" t="str">
        <f aca="false">"|-"&amp;CHAR(13)&amp;IF(AND(P19&lt;&gt;"",N19&lt;&gt;0),"| colspan="&amp;CHAR(34)&amp;4&amp;CHAR(34)&amp;" align="&amp;CHAR(34)&amp;"center"&amp;CHAR(34)&amp;" | '''"&amp;P19&amp;"'''"&amp;CHAR(13)&amp;"|-"&amp;CHAR(13),"")&amp;IF(L19&gt;1,"| rowspan="&amp;CHAR(34)&amp;L19&amp;CHAR(34)&amp;"| [[The Well of Ascension/Summary#"&amp;Q19&amp;"|"&amp;R19&amp;"]] || ",IF(L19=1,"| [[The Well of Ascension/Summary#"&amp;Q19&amp;"|"&amp;R19&amp;"]] || ","| "))&amp;"[["&amp;IF(C19="Dalinar Kholin (flashback)","Dalinar Kholin",C19)&amp;"]] "&amp;IF(C19="Dalinar Kholin (flashback)","(flashback)","")&amp;" || "&amp;TEXT(D19,"#,###")&amp;" || "&amp;ROUND(100*H19,2)&amp;"%"</f>
        <v>|-| colspan="4" align="center" | '''Part 2: Cloth and Glass'''|-| [[The Well of Ascension/Summary#Chapter 14|Chapter 14]] || [[Spook]]  || 3,576 || 1.59%</v>
      </c>
    </row>
    <row r="20" customFormat="false" ht="15.75" hidden="false" customHeight="false" outlineLevel="0" collapsed="false">
      <c r="A20" s="6" t="n">
        <v>2</v>
      </c>
      <c r="B20" s="6" t="n">
        <v>15</v>
      </c>
      <c r="C20" s="7" t="s">
        <v>19</v>
      </c>
      <c r="D20" s="8" t="n">
        <v>2106</v>
      </c>
      <c r="E20" s="1" t="n">
        <v>19</v>
      </c>
      <c r="F20" s="7" t="n">
        <v>1</v>
      </c>
      <c r="G20" s="9" t="n">
        <f aca="false">F20/SUM(F:F)</f>
        <v>0.00763358778625954</v>
      </c>
      <c r="H20" s="9" t="n">
        <f aca="false">D20/SUM($D:$D)</f>
        <v>0.00934455034343219</v>
      </c>
      <c r="I20" s="8" t="n">
        <f aca="false">IF(B20=B21,0,IF(B20=B19,D20+J19,D20))</f>
        <v>2106</v>
      </c>
      <c r="J20" s="1" t="n">
        <f aca="false">IF(B20=B21,D20+J19,0)</f>
        <v>0</v>
      </c>
      <c r="K20" s="9" t="n">
        <f aca="false">I20/SUM($I:$I)</f>
        <v>0.00934455034343219</v>
      </c>
      <c r="L20" s="1" t="n">
        <f aca="false">IF(B20=B19,0,IF(B20=B21,1+M21,1))</f>
        <v>1</v>
      </c>
      <c r="M20" s="1" t="n">
        <f aca="false">IF(B20=B19,1+M21,0)</f>
        <v>0</v>
      </c>
      <c r="N20" s="1" t="n">
        <f aca="false">IF(A20=A19,0,IF(A20=A21,1+O21,1))</f>
        <v>0</v>
      </c>
      <c r="O20" s="1" t="n">
        <f aca="false">IF(A20=A19,1+O21,0)</f>
        <v>21</v>
      </c>
      <c r="P20" s="7" t="s">
        <v>59</v>
      </c>
      <c r="Q20" s="1" t="str">
        <f aca="false">IF(OR(B20="Prologue",B20="Epilogue"),B20,"Chapter "&amp;B20)</f>
        <v>Chapter 15</v>
      </c>
      <c r="R20" s="1" t="str">
        <f aca="false">Q20</f>
        <v>Chapter 15</v>
      </c>
      <c r="S20" s="1" t="str">
        <f aca="false">"|-"&amp;CHAR(13)&amp;IF(AND(P20&lt;&gt;"",N20&lt;&gt;0),"| colspan="&amp;CHAR(34)&amp;4&amp;CHAR(34)&amp;" align="&amp;CHAR(34)&amp;"center"&amp;CHAR(34)&amp;" | '''"&amp;P20&amp;"'''"&amp;CHAR(13)&amp;"|-"&amp;CHAR(13),"")&amp;IF(L20&gt;1,"| rowspan="&amp;CHAR(34)&amp;L20&amp;CHAR(34)&amp;"| [[The Well of Ascension/Summary#"&amp;Q20&amp;"|"&amp;R20&amp;"]] || ",IF(L20=1,"| [[The Well of Ascension/Summary#"&amp;Q20&amp;"|"&amp;R20&amp;"]] || ","| "))&amp;"[["&amp;IF(C20="Dalinar Kholin (flashback)","Dalinar Kholin",C20)&amp;"]] "&amp;IF(C20="Dalinar Kholin (flashback)","(flashback)","")&amp;" || "&amp;TEXT(D20,"#,###")&amp;" || "&amp;ROUND(100*H20,2)&amp;"%"</f>
        <v>|-| [[The Well of Ascension/Summary#Chapter 15|Chapter 15]] || [[Vin]]  || 2,106 || 0.93%</v>
      </c>
    </row>
    <row r="21" customFormat="false" ht="15.75" hidden="false" customHeight="false" outlineLevel="0" collapsed="false">
      <c r="A21" s="6" t="n">
        <v>2</v>
      </c>
      <c r="B21" s="6" t="n">
        <v>16</v>
      </c>
      <c r="C21" s="7" t="s">
        <v>58</v>
      </c>
      <c r="D21" s="8" t="n">
        <v>5284</v>
      </c>
      <c r="E21" s="1" t="n">
        <v>20</v>
      </c>
      <c r="F21" s="7" t="n">
        <v>1</v>
      </c>
      <c r="G21" s="9" t="n">
        <f aca="false">F21/SUM(F:F)</f>
        <v>0.00763358778625954</v>
      </c>
      <c r="H21" s="9" t="n">
        <f aca="false">D21/SUM($D:$D)</f>
        <v>0.0234456809186589</v>
      </c>
      <c r="I21" s="8" t="n">
        <f aca="false">IF(B21=B22,0,IF(B21=B20,D21+J20,D21))</f>
        <v>5284</v>
      </c>
      <c r="J21" s="1" t="n">
        <f aca="false">IF(B21=B22,D21+J20,0)</f>
        <v>0</v>
      </c>
      <c r="K21" s="9" t="n">
        <f aca="false">I21/SUM($I:$I)</f>
        <v>0.0234456809186589</v>
      </c>
      <c r="L21" s="1" t="n">
        <f aca="false">IF(B21=B20,0,IF(B21=B22,1+M22,1))</f>
        <v>1</v>
      </c>
      <c r="M21" s="1" t="n">
        <f aca="false">IF(B21=B20,1+M22,0)</f>
        <v>0</v>
      </c>
      <c r="N21" s="1" t="n">
        <f aca="false">IF(A21=A20,0,IF(A21=A22,1+O22,1))</f>
        <v>0</v>
      </c>
      <c r="O21" s="1" t="n">
        <f aca="false">IF(A21=A20,1+O22,0)</f>
        <v>20</v>
      </c>
      <c r="P21" s="7" t="s">
        <v>59</v>
      </c>
      <c r="Q21" s="1" t="str">
        <f aca="false">IF(OR(B21="Prologue",B21="Epilogue"),B21,"Chapter "&amp;B21)</f>
        <v>Chapter 16</v>
      </c>
      <c r="R21" s="1" t="str">
        <f aca="false">Q21</f>
        <v>Chapter 16</v>
      </c>
      <c r="S21" s="1" t="str">
        <f aca="false">"|-"&amp;CHAR(13)&amp;IF(AND(P21&lt;&gt;"",N21&lt;&gt;0),"| colspan="&amp;CHAR(34)&amp;4&amp;CHAR(34)&amp;" align="&amp;CHAR(34)&amp;"center"&amp;CHAR(34)&amp;" | '''"&amp;P21&amp;"'''"&amp;CHAR(13)&amp;"|-"&amp;CHAR(13),"")&amp;IF(L21&gt;1,"| rowspan="&amp;CHAR(34)&amp;L21&amp;CHAR(34)&amp;"| [[The Well of Ascension/Summary#"&amp;Q21&amp;"|"&amp;R21&amp;"]] || ",IF(L21=1,"| [[The Well of Ascension/Summary#"&amp;Q21&amp;"|"&amp;R21&amp;"]] || ","| "))&amp;"[["&amp;IF(C21="Dalinar Kholin (flashback)","Dalinar Kholin",C21)&amp;"]] "&amp;IF(C21="Dalinar Kholin (flashback)","(flashback)","")&amp;" || "&amp;TEXT(D21,"#,###")&amp;" || "&amp;ROUND(100*H21,2)&amp;"%"</f>
        <v>|-| [[The Well of Ascension/Summary#Chapter 16|Chapter 16]] || [[Spook]]  || 5,284 || 2.34%</v>
      </c>
    </row>
    <row r="22" customFormat="false" ht="15.75" hidden="false" customHeight="false" outlineLevel="0" collapsed="false">
      <c r="A22" s="6" t="n">
        <v>2</v>
      </c>
      <c r="B22" s="6" t="n">
        <v>17</v>
      </c>
      <c r="C22" s="7" t="s">
        <v>24</v>
      </c>
      <c r="D22" s="8" t="n">
        <v>1653</v>
      </c>
      <c r="E22" s="1" t="n">
        <v>21</v>
      </c>
      <c r="F22" s="7" t="n">
        <v>1</v>
      </c>
      <c r="G22" s="9" t="n">
        <f aca="false">F22/SUM(F:F)</f>
        <v>0.00763358778625954</v>
      </c>
      <c r="H22" s="9" t="n">
        <f aca="false">D22/SUM($D:$D)</f>
        <v>0.00733454022682498</v>
      </c>
      <c r="I22" s="8" t="n">
        <f aca="false">IF(B22=B23,0,IF(B22=B21,D22+J21,D22))</f>
        <v>1653</v>
      </c>
      <c r="J22" s="1" t="n">
        <f aca="false">IF(B22=B23,D22+J21,0)</f>
        <v>0</v>
      </c>
      <c r="K22" s="9" t="n">
        <f aca="false">I22/SUM($I:$I)</f>
        <v>0.00733454022682498</v>
      </c>
      <c r="L22" s="1" t="n">
        <f aca="false">IF(B22=B21,0,IF(B22=B23,1+M23,1))</f>
        <v>1</v>
      </c>
      <c r="M22" s="1" t="n">
        <f aca="false">IF(B22=B21,1+M23,0)</f>
        <v>0</v>
      </c>
      <c r="N22" s="1" t="n">
        <f aca="false">IF(A22=A21,0,IF(A22=A23,1+O23,1))</f>
        <v>0</v>
      </c>
      <c r="O22" s="1" t="n">
        <f aca="false">IF(A22=A21,1+O23,0)</f>
        <v>19</v>
      </c>
      <c r="P22" s="7" t="s">
        <v>59</v>
      </c>
      <c r="Q22" s="1" t="str">
        <f aca="false">IF(OR(B22="Prologue",B22="Epilogue"),B22,"Chapter "&amp;B22)</f>
        <v>Chapter 17</v>
      </c>
      <c r="R22" s="1" t="str">
        <f aca="false">Q22</f>
        <v>Chapter 17</v>
      </c>
      <c r="S22" s="1" t="str">
        <f aca="false">"|-"&amp;CHAR(13)&amp;IF(AND(P22&lt;&gt;"",N22&lt;&gt;0),"| colspan="&amp;CHAR(34)&amp;4&amp;CHAR(34)&amp;" align="&amp;CHAR(34)&amp;"center"&amp;CHAR(34)&amp;" | '''"&amp;P22&amp;"'''"&amp;CHAR(13)&amp;"|-"&amp;CHAR(13),"")&amp;IF(L22&gt;1,"| rowspan="&amp;CHAR(34)&amp;L22&amp;CHAR(34)&amp;"| [[The Well of Ascension/Summary#"&amp;Q22&amp;"|"&amp;R22&amp;"]] || ",IF(L22=1,"| [[The Well of Ascension/Summary#"&amp;Q22&amp;"|"&amp;R22&amp;"]] || ","| "))&amp;"[["&amp;IF(C22="Dalinar Kholin (flashback)","Dalinar Kholin",C22)&amp;"]] "&amp;IF(C22="Dalinar Kholin (flashback)","(flashback)","")&amp;" || "&amp;TEXT(D22,"#,###")&amp;" || "&amp;ROUND(100*H22,2)&amp;"%"</f>
        <v>|-| [[The Well of Ascension/Summary#Chapter 17|Chapter 17]] || [[Elend]]  || 1,653 || 0.73%</v>
      </c>
    </row>
    <row r="23" customFormat="false" ht="15.75" hidden="false" customHeight="false" outlineLevel="0" collapsed="false">
      <c r="A23" s="6" t="n">
        <v>2</v>
      </c>
      <c r="B23" s="6" t="n">
        <v>18</v>
      </c>
      <c r="C23" s="7" t="s">
        <v>42</v>
      </c>
      <c r="D23" s="8" t="n">
        <v>2026</v>
      </c>
      <c r="E23" s="1" t="n">
        <v>22</v>
      </c>
      <c r="F23" s="7" t="n">
        <v>1</v>
      </c>
      <c r="G23" s="9" t="n">
        <f aca="false">F23/SUM(F:F)</f>
        <v>0.00763358778625954</v>
      </c>
      <c r="H23" s="9" t="n">
        <f aca="false">D23/SUM($D:$D)</f>
        <v>0.00898958166941767</v>
      </c>
      <c r="I23" s="8" t="n">
        <f aca="false">IF(B23=B24,0,IF(B23=B22,D23+J22,D23))</f>
        <v>2026</v>
      </c>
      <c r="J23" s="1" t="n">
        <f aca="false">IF(B23=B24,D23+J22,0)</f>
        <v>0</v>
      </c>
      <c r="K23" s="9" t="n">
        <f aca="false">I23/SUM($I:$I)</f>
        <v>0.00898958166941767</v>
      </c>
      <c r="L23" s="1" t="n">
        <f aca="false">IF(B23=B22,0,IF(B23=B24,1+M24,1))</f>
        <v>1</v>
      </c>
      <c r="M23" s="1" t="n">
        <f aca="false">IF(B23=B22,1+M24,0)</f>
        <v>0</v>
      </c>
      <c r="N23" s="1" t="n">
        <f aca="false">IF(A23=A22,0,IF(A23=A24,1+O24,1))</f>
        <v>0</v>
      </c>
      <c r="O23" s="1" t="n">
        <f aca="false">IF(A23=A22,1+O24,0)</f>
        <v>18</v>
      </c>
      <c r="P23" s="7" t="s">
        <v>59</v>
      </c>
      <c r="Q23" s="1" t="str">
        <f aca="false">IF(OR(B23="Prologue",B23="Epilogue"),B23,"Chapter "&amp;B23)</f>
        <v>Chapter 18</v>
      </c>
      <c r="R23" s="1" t="str">
        <f aca="false">Q23</f>
        <v>Chapter 18</v>
      </c>
      <c r="S23" s="1" t="str">
        <f aca="false">"|-"&amp;CHAR(13)&amp;IF(AND(P23&lt;&gt;"",N23&lt;&gt;0),"| colspan="&amp;CHAR(34)&amp;4&amp;CHAR(34)&amp;" align="&amp;CHAR(34)&amp;"center"&amp;CHAR(34)&amp;" | '''"&amp;P23&amp;"'''"&amp;CHAR(13)&amp;"|-"&amp;CHAR(13),"")&amp;IF(L23&gt;1,"| rowspan="&amp;CHAR(34)&amp;L23&amp;CHAR(34)&amp;"| [[The Well of Ascension/Summary#"&amp;Q23&amp;"|"&amp;R23&amp;"]] || ",IF(L23=1,"| [[The Well of Ascension/Summary#"&amp;Q23&amp;"|"&amp;R23&amp;"]] || ","| "))&amp;"[["&amp;IF(C23="Dalinar Kholin (flashback)","Dalinar Kholin",C23)&amp;"]] "&amp;IF(C23="Dalinar Kholin (flashback)","(flashback)","")&amp;" || "&amp;TEXT(D23,"#,###")&amp;" || "&amp;ROUND(100*H23,2)&amp;"%"</f>
        <v>|-| [[The Well of Ascension/Summary#Chapter 18|Chapter 18]] || [[Sazed]]  || 2,026 || 0.9%</v>
      </c>
    </row>
    <row r="24" customFormat="false" ht="15.75" hidden="false" customHeight="false" outlineLevel="0" collapsed="false">
      <c r="A24" s="6" t="n">
        <v>2</v>
      </c>
      <c r="B24" s="6" t="n">
        <v>19</v>
      </c>
      <c r="C24" s="7" t="s">
        <v>58</v>
      </c>
      <c r="D24" s="8" t="n">
        <v>1448</v>
      </c>
      <c r="E24" s="1" t="n">
        <v>23</v>
      </c>
      <c r="F24" s="7" t="n">
        <v>1</v>
      </c>
      <c r="G24" s="9" t="n">
        <f aca="false">F24/SUM(F:F)</f>
        <v>0.00763358778625954</v>
      </c>
      <c r="H24" s="9" t="n">
        <f aca="false">D24/SUM($D:$D)</f>
        <v>0.00642493299966278</v>
      </c>
      <c r="I24" s="8" t="n">
        <f aca="false">IF(B24=B25,0,IF(B24=B23,D24+J23,D24))</f>
        <v>1448</v>
      </c>
      <c r="J24" s="1" t="n">
        <f aca="false">IF(B24=B25,D24+J23,0)</f>
        <v>0</v>
      </c>
      <c r="K24" s="9" t="n">
        <f aca="false">I24/SUM($I:$I)</f>
        <v>0.00642493299966278</v>
      </c>
      <c r="L24" s="1" t="n">
        <f aca="false">IF(B24=B23,0,IF(B24=B25,1+M25,1))</f>
        <v>1</v>
      </c>
      <c r="M24" s="1" t="n">
        <f aca="false">IF(B24=B23,1+M25,0)</f>
        <v>0</v>
      </c>
      <c r="N24" s="1" t="n">
        <f aca="false">IF(A24=A23,0,IF(A24=A25,1+O25,1))</f>
        <v>0</v>
      </c>
      <c r="O24" s="1" t="n">
        <f aca="false">IF(A24=A23,1+O25,0)</f>
        <v>17</v>
      </c>
      <c r="P24" s="7" t="s">
        <v>59</v>
      </c>
      <c r="Q24" s="1" t="str">
        <f aca="false">IF(OR(B24="Prologue",B24="Epilogue"),B24,"Chapter "&amp;B24)</f>
        <v>Chapter 19</v>
      </c>
      <c r="R24" s="1" t="str">
        <f aca="false">Q24</f>
        <v>Chapter 19</v>
      </c>
      <c r="S24" s="1" t="str">
        <f aca="false">"|-"&amp;CHAR(13)&amp;IF(AND(P24&lt;&gt;"",N24&lt;&gt;0),"| colspan="&amp;CHAR(34)&amp;4&amp;CHAR(34)&amp;" align="&amp;CHAR(34)&amp;"center"&amp;CHAR(34)&amp;" | '''"&amp;P24&amp;"'''"&amp;CHAR(13)&amp;"|-"&amp;CHAR(13),"")&amp;IF(L24&gt;1,"| rowspan="&amp;CHAR(34)&amp;L24&amp;CHAR(34)&amp;"| [[The Well of Ascension/Summary#"&amp;Q24&amp;"|"&amp;R24&amp;"]] || ",IF(L24=1,"| [[The Well of Ascension/Summary#"&amp;Q24&amp;"|"&amp;R24&amp;"]] || ","| "))&amp;"[["&amp;IF(C24="Dalinar Kholin (flashback)","Dalinar Kholin",C24)&amp;"]] "&amp;IF(C24="Dalinar Kholin (flashback)","(flashback)","")&amp;" || "&amp;TEXT(D24,"#,###")&amp;" || "&amp;ROUND(100*H24,2)&amp;"%"</f>
        <v>|-| [[The Well of Ascension/Summary#Chapter 19|Chapter 19]] || [[Spook]]  || 1,448 || 0.64%</v>
      </c>
    </row>
    <row r="25" customFormat="false" ht="15.75" hidden="false" customHeight="false" outlineLevel="0" collapsed="false">
      <c r="A25" s="6" t="n">
        <v>2</v>
      </c>
      <c r="B25" s="6" t="n">
        <v>20</v>
      </c>
      <c r="C25" s="7" t="s">
        <v>57</v>
      </c>
      <c r="D25" s="8" t="n">
        <v>1761</v>
      </c>
      <c r="E25" s="1" t="n">
        <v>24</v>
      </c>
      <c r="F25" s="7" t="n">
        <v>1</v>
      </c>
      <c r="G25" s="9" t="n">
        <f aca="false">F25/SUM(F:F)</f>
        <v>0.00763358778625954</v>
      </c>
      <c r="H25" s="9" t="n">
        <f aca="false">D25/SUM($D:$D)</f>
        <v>0.00781374793674458</v>
      </c>
      <c r="I25" s="8" t="n">
        <f aca="false">IF(B25=B26,0,IF(B25=B24,D25+J24,D25))</f>
        <v>1761</v>
      </c>
      <c r="J25" s="1" t="n">
        <f aca="false">IF(B25=B26,D25+J24,0)</f>
        <v>0</v>
      </c>
      <c r="K25" s="9" t="n">
        <f aca="false">I25/SUM($I:$I)</f>
        <v>0.00781374793674458</v>
      </c>
      <c r="L25" s="1" t="n">
        <f aca="false">IF(B25=B24,0,IF(B25=B26,1+M26,1))</f>
        <v>1</v>
      </c>
      <c r="M25" s="1" t="n">
        <f aca="false">IF(B25=B24,1+M26,0)</f>
        <v>0</v>
      </c>
      <c r="N25" s="1" t="n">
        <f aca="false">IF(A25=A24,0,IF(A25=A26,1+O26,1))</f>
        <v>0</v>
      </c>
      <c r="O25" s="1" t="n">
        <f aca="false">IF(A25=A24,1+O26,0)</f>
        <v>16</v>
      </c>
      <c r="P25" s="7" t="s">
        <v>59</v>
      </c>
      <c r="Q25" s="1" t="str">
        <f aca="false">IF(OR(B25="Prologue",B25="Epilogue"),B25,"Chapter "&amp;B25)</f>
        <v>Chapter 20</v>
      </c>
      <c r="R25" s="1" t="str">
        <f aca="false">Q25</f>
        <v>Chapter 20</v>
      </c>
      <c r="S25" s="1" t="str">
        <f aca="false">"|-"&amp;CHAR(13)&amp;IF(AND(P25&lt;&gt;"",N25&lt;&gt;0),"| colspan="&amp;CHAR(34)&amp;4&amp;CHAR(34)&amp;" align="&amp;CHAR(34)&amp;"center"&amp;CHAR(34)&amp;" | '''"&amp;P25&amp;"'''"&amp;CHAR(13)&amp;"|-"&amp;CHAR(13),"")&amp;IF(L25&gt;1,"| rowspan="&amp;CHAR(34)&amp;L25&amp;CHAR(34)&amp;"| [[The Well of Ascension/Summary#"&amp;Q25&amp;"|"&amp;R25&amp;"]] || ",IF(L25=1,"| [[The Well of Ascension/Summary#"&amp;Q25&amp;"|"&amp;R25&amp;"]] || ","| "))&amp;"[["&amp;IF(C25="Dalinar Kholin (flashback)","Dalinar Kholin",C25)&amp;"]] "&amp;IF(C25="Dalinar Kholin (flashback)","(flashback)","")&amp;" || "&amp;TEXT(D25,"#,###")&amp;" || "&amp;ROUND(100*H25,2)&amp;"%"</f>
        <v>|-| [[The Well of Ascension/Summary#Chapter 20|Chapter 20]] || [[TenSoon]]  || 1,761 || 0.78%</v>
      </c>
    </row>
    <row r="26" customFormat="false" ht="15.75" hidden="false" customHeight="false" outlineLevel="0" collapsed="false">
      <c r="A26" s="6" t="n">
        <v>2</v>
      </c>
      <c r="B26" s="6" t="n">
        <v>21</v>
      </c>
      <c r="C26" s="7" t="s">
        <v>19</v>
      </c>
      <c r="D26" s="8" t="n">
        <v>3902</v>
      </c>
      <c r="E26" s="1" t="n">
        <v>25</v>
      </c>
      <c r="F26" s="7" t="n">
        <v>1</v>
      </c>
      <c r="G26" s="9" t="n">
        <f aca="false">F26/SUM(F:F)</f>
        <v>0.00763358778625954</v>
      </c>
      <c r="H26" s="9" t="n">
        <f aca="false">D26/SUM($D:$D)</f>
        <v>0.0173135970750581</v>
      </c>
      <c r="I26" s="8" t="n">
        <f aca="false">IF(B26=B27,0,IF(B26=B25,D26+J25,D26))</f>
        <v>3902</v>
      </c>
      <c r="J26" s="1" t="n">
        <f aca="false">IF(B26=B27,D26+J25,0)</f>
        <v>0</v>
      </c>
      <c r="K26" s="9" t="n">
        <f aca="false">I26/SUM($I:$I)</f>
        <v>0.0173135970750581</v>
      </c>
      <c r="L26" s="1" t="n">
        <f aca="false">IF(B26=B25,0,IF(B26=B27,1+M27,1))</f>
        <v>1</v>
      </c>
      <c r="M26" s="1" t="n">
        <f aca="false">IF(B26=B25,1+M27,0)</f>
        <v>0</v>
      </c>
      <c r="N26" s="1" t="n">
        <f aca="false">IF(A26=A25,0,IF(A26=A27,1+O27,1))</f>
        <v>0</v>
      </c>
      <c r="O26" s="1" t="n">
        <f aca="false">IF(A26=A25,1+O27,0)</f>
        <v>15</v>
      </c>
      <c r="P26" s="7" t="s">
        <v>59</v>
      </c>
      <c r="Q26" s="1" t="str">
        <f aca="false">IF(OR(B26="Prologue",B26="Epilogue"),B26,"Chapter "&amp;B26)</f>
        <v>Chapter 21</v>
      </c>
      <c r="R26" s="1" t="str">
        <f aca="false">Q26</f>
        <v>Chapter 21</v>
      </c>
      <c r="S26" s="1" t="str">
        <f aca="false">"|-"&amp;CHAR(13)&amp;IF(AND(P26&lt;&gt;"",N26&lt;&gt;0),"| colspan="&amp;CHAR(34)&amp;4&amp;CHAR(34)&amp;" align="&amp;CHAR(34)&amp;"center"&amp;CHAR(34)&amp;" | '''"&amp;P26&amp;"'''"&amp;CHAR(13)&amp;"|-"&amp;CHAR(13),"")&amp;IF(L26&gt;1,"| rowspan="&amp;CHAR(34)&amp;L26&amp;CHAR(34)&amp;"| [[The Well of Ascension/Summary#"&amp;Q26&amp;"|"&amp;R26&amp;"]] || ",IF(L26=1,"| [[The Well of Ascension/Summary#"&amp;Q26&amp;"|"&amp;R26&amp;"]] || ","| "))&amp;"[["&amp;IF(C26="Dalinar Kholin (flashback)","Dalinar Kholin",C26)&amp;"]] "&amp;IF(C26="Dalinar Kholin (flashback)","(flashback)","")&amp;" || "&amp;TEXT(D26,"#,###")&amp;" || "&amp;ROUND(100*H26,2)&amp;"%"</f>
        <v>|-| [[The Well of Ascension/Summary#Chapter 21|Chapter 21]] || [[Vin]]  || 3,902 || 1.73%</v>
      </c>
    </row>
    <row r="27" customFormat="false" ht="15.75" hidden="false" customHeight="false" outlineLevel="0" collapsed="false">
      <c r="A27" s="6" t="n">
        <v>2</v>
      </c>
      <c r="B27" s="6" t="n">
        <v>22</v>
      </c>
      <c r="C27" s="7" t="s">
        <v>42</v>
      </c>
      <c r="D27" s="8" t="n">
        <v>1149</v>
      </c>
      <c r="E27" s="1" t="n">
        <v>26</v>
      </c>
      <c r="F27" s="7" t="n">
        <v>1</v>
      </c>
      <c r="G27" s="9" t="n">
        <f aca="false">F27/SUM(F:F)</f>
        <v>0.00763358778625954</v>
      </c>
      <c r="H27" s="9" t="n">
        <f aca="false">D27/SUM($D:$D)</f>
        <v>0.00509823758053352</v>
      </c>
      <c r="I27" s="8" t="n">
        <f aca="false">IF(B27=B28,0,IF(B27=B26,D27+J26,D27))</f>
        <v>1149</v>
      </c>
      <c r="J27" s="1" t="n">
        <f aca="false">IF(B27=B28,D27+J26,0)</f>
        <v>0</v>
      </c>
      <c r="K27" s="9" t="n">
        <f aca="false">I27/SUM($I:$I)</f>
        <v>0.00509823758053352</v>
      </c>
      <c r="L27" s="1" t="n">
        <f aca="false">IF(B27=B26,0,IF(B27=B28,1+M28,1))</f>
        <v>1</v>
      </c>
      <c r="M27" s="1" t="n">
        <f aca="false">IF(B27=B26,1+M28,0)</f>
        <v>0</v>
      </c>
      <c r="N27" s="1" t="n">
        <f aca="false">IF(A27=A26,0,IF(A27=A28,1+O28,1))</f>
        <v>0</v>
      </c>
      <c r="O27" s="1" t="n">
        <f aca="false">IF(A27=A26,1+O28,0)</f>
        <v>14</v>
      </c>
      <c r="P27" s="7" t="s">
        <v>59</v>
      </c>
      <c r="Q27" s="1" t="str">
        <f aca="false">IF(OR(B27="Prologue",B27="Epilogue"),B27,"Chapter "&amp;B27)</f>
        <v>Chapter 22</v>
      </c>
      <c r="R27" s="1" t="str">
        <f aca="false">Q27</f>
        <v>Chapter 22</v>
      </c>
      <c r="S27" s="1" t="str">
        <f aca="false">"|-"&amp;CHAR(13)&amp;IF(AND(P27&lt;&gt;"",N27&lt;&gt;0),"| colspan="&amp;CHAR(34)&amp;4&amp;CHAR(34)&amp;" align="&amp;CHAR(34)&amp;"center"&amp;CHAR(34)&amp;" | '''"&amp;P27&amp;"'''"&amp;CHAR(13)&amp;"|-"&amp;CHAR(13),"")&amp;IF(L27&gt;1,"| rowspan="&amp;CHAR(34)&amp;L27&amp;CHAR(34)&amp;"| [[The Well of Ascension/Summary#"&amp;Q27&amp;"|"&amp;R27&amp;"]] || ",IF(L27=1,"| [[The Well of Ascension/Summary#"&amp;Q27&amp;"|"&amp;R27&amp;"]] || ","| "))&amp;"[["&amp;IF(C27="Dalinar Kholin (flashback)","Dalinar Kholin",C27)&amp;"]] "&amp;IF(C27="Dalinar Kholin (flashback)","(flashback)","")&amp;" || "&amp;TEXT(D27,"#,###")&amp;" || "&amp;ROUND(100*H27,2)&amp;"%"</f>
        <v>|-| [[The Well of Ascension/Summary#Chapter 22|Chapter 22]] || [[Sazed]]  || 1,149 || 0.51%</v>
      </c>
    </row>
    <row r="28" customFormat="false" ht="15.75" hidden="false" customHeight="false" outlineLevel="0" collapsed="false">
      <c r="A28" s="6" t="n">
        <v>2</v>
      </c>
      <c r="B28" s="6" t="n">
        <v>23</v>
      </c>
      <c r="C28" s="7" t="s">
        <v>58</v>
      </c>
      <c r="D28" s="8" t="n">
        <v>1512</v>
      </c>
      <c r="E28" s="1" t="n">
        <v>27</v>
      </c>
      <c r="F28" s="7" t="n">
        <v>1</v>
      </c>
      <c r="G28" s="9" t="n">
        <f aca="false">F28/SUM(F:F)</f>
        <v>0.00763358778625954</v>
      </c>
      <c r="H28" s="9" t="n">
        <f aca="false">D28/SUM($D:$D)</f>
        <v>0.00670890793887439</v>
      </c>
      <c r="I28" s="8" t="n">
        <f aca="false">IF(B28=B29,0,IF(B28=B27,D28+J27,D28))</f>
        <v>1512</v>
      </c>
      <c r="J28" s="1" t="n">
        <f aca="false">IF(B28=B29,D28+J27,0)</f>
        <v>0</v>
      </c>
      <c r="K28" s="9" t="n">
        <f aca="false">I28/SUM($I:$I)</f>
        <v>0.00670890793887439</v>
      </c>
      <c r="L28" s="1" t="n">
        <f aca="false">IF(B28=B27,0,IF(B28=B29,1+M29,1))</f>
        <v>1</v>
      </c>
      <c r="M28" s="1" t="n">
        <f aca="false">IF(B28=B27,1+M29,0)</f>
        <v>0</v>
      </c>
      <c r="N28" s="1" t="n">
        <f aca="false">IF(A28=A27,0,IF(A28=A29,1+O29,1))</f>
        <v>0</v>
      </c>
      <c r="O28" s="1" t="n">
        <f aca="false">IF(A28=A27,1+O29,0)</f>
        <v>13</v>
      </c>
      <c r="P28" s="7" t="s">
        <v>59</v>
      </c>
      <c r="Q28" s="1" t="str">
        <f aca="false">IF(OR(B28="Prologue",B28="Epilogue"),B28,"Chapter "&amp;B28)</f>
        <v>Chapter 23</v>
      </c>
      <c r="R28" s="1" t="str">
        <f aca="false">Q28</f>
        <v>Chapter 23</v>
      </c>
      <c r="S28" s="1" t="str">
        <f aca="false">"|-"&amp;CHAR(13)&amp;IF(AND(P28&lt;&gt;"",N28&lt;&gt;0),"| colspan="&amp;CHAR(34)&amp;4&amp;CHAR(34)&amp;" align="&amp;CHAR(34)&amp;"center"&amp;CHAR(34)&amp;" | '''"&amp;P28&amp;"'''"&amp;CHAR(13)&amp;"|-"&amp;CHAR(13),"")&amp;IF(L28&gt;1,"| rowspan="&amp;CHAR(34)&amp;L28&amp;CHAR(34)&amp;"| [[The Well of Ascension/Summary#"&amp;Q28&amp;"|"&amp;R28&amp;"]] || ",IF(L28=1,"| [[The Well of Ascension/Summary#"&amp;Q28&amp;"|"&amp;R28&amp;"]] || ","| "))&amp;"[["&amp;IF(C28="Dalinar Kholin (flashback)","Dalinar Kholin",C28)&amp;"]] "&amp;IF(C28="Dalinar Kholin (flashback)","(flashback)","")&amp;" || "&amp;TEXT(D28,"#,###")&amp;" || "&amp;ROUND(100*H28,2)&amp;"%"</f>
        <v>|-| [[The Well of Ascension/Summary#Chapter 23|Chapter 23]] || [[Spook]]  || 1,512 || 0.67%</v>
      </c>
    </row>
    <row r="29" customFormat="false" ht="15.75" hidden="false" customHeight="false" outlineLevel="0" collapsed="false">
      <c r="A29" s="6" t="n">
        <v>2</v>
      </c>
      <c r="B29" s="6" t="n">
        <v>24</v>
      </c>
      <c r="C29" s="7" t="s">
        <v>57</v>
      </c>
      <c r="D29" s="8" t="n">
        <v>1029</v>
      </c>
      <c r="E29" s="1" t="n">
        <v>28</v>
      </c>
      <c r="F29" s="7" t="n">
        <v>1</v>
      </c>
      <c r="G29" s="9" t="n">
        <f aca="false">F29/SUM(F:F)</f>
        <v>0.00763358778625954</v>
      </c>
      <c r="H29" s="9" t="n">
        <f aca="false">D29/SUM($D:$D)</f>
        <v>0.00456578456951174</v>
      </c>
      <c r="I29" s="8" t="n">
        <f aca="false">IF(B29=B30,0,IF(B29=B28,D29+J28,D29))</f>
        <v>1029</v>
      </c>
      <c r="J29" s="1" t="n">
        <f aca="false">IF(B29=B30,D29+J28,0)</f>
        <v>0</v>
      </c>
      <c r="K29" s="9" t="n">
        <f aca="false">I29/SUM($I:$I)</f>
        <v>0.00456578456951174</v>
      </c>
      <c r="L29" s="1" t="n">
        <f aca="false">IF(B29=B28,0,IF(B29=B30,1+M30,1))</f>
        <v>1</v>
      </c>
      <c r="M29" s="1" t="n">
        <f aca="false">IF(B29=B28,1+M30,0)</f>
        <v>0</v>
      </c>
      <c r="N29" s="1" t="n">
        <f aca="false">IF(A29=A28,0,IF(A29=A30,1+O30,1))</f>
        <v>0</v>
      </c>
      <c r="O29" s="1" t="n">
        <f aca="false">IF(A29=A28,1+O30,0)</f>
        <v>12</v>
      </c>
      <c r="P29" s="7" t="s">
        <v>59</v>
      </c>
      <c r="Q29" s="1" t="str">
        <f aca="false">IF(OR(B29="Prologue",B29="Epilogue"),B29,"Chapter "&amp;B29)</f>
        <v>Chapter 24</v>
      </c>
      <c r="R29" s="1" t="str">
        <f aca="false">Q29</f>
        <v>Chapter 24</v>
      </c>
      <c r="S29" s="1" t="str">
        <f aca="false">"|-"&amp;CHAR(13)&amp;IF(AND(P29&lt;&gt;"",N29&lt;&gt;0),"| colspan="&amp;CHAR(34)&amp;4&amp;CHAR(34)&amp;" align="&amp;CHAR(34)&amp;"center"&amp;CHAR(34)&amp;" | '''"&amp;P29&amp;"'''"&amp;CHAR(13)&amp;"|-"&amp;CHAR(13),"")&amp;IF(L29&gt;1,"| rowspan="&amp;CHAR(34)&amp;L29&amp;CHAR(34)&amp;"| [[The Well of Ascension/Summary#"&amp;Q29&amp;"|"&amp;R29&amp;"]] || ",IF(L29=1,"| [[The Well of Ascension/Summary#"&amp;Q29&amp;"|"&amp;R29&amp;"]] || ","| "))&amp;"[["&amp;IF(C29="Dalinar Kholin (flashback)","Dalinar Kholin",C29)&amp;"]] "&amp;IF(C29="Dalinar Kholin (flashback)","(flashback)","")&amp;" || "&amp;TEXT(D29,"#,###")&amp;" || "&amp;ROUND(100*H29,2)&amp;"%"</f>
        <v>|-| [[The Well of Ascension/Summary#Chapter 24|Chapter 24]] || [[TenSoon]]  || 1,029 || 0.46%</v>
      </c>
    </row>
    <row r="30" customFormat="false" ht="15.75" hidden="false" customHeight="false" outlineLevel="0" collapsed="false">
      <c r="A30" s="6" t="n">
        <v>2</v>
      </c>
      <c r="B30" s="6" t="n">
        <v>25</v>
      </c>
      <c r="C30" s="7" t="s">
        <v>24</v>
      </c>
      <c r="D30" s="8" t="n">
        <v>2493</v>
      </c>
      <c r="E30" s="1" t="n">
        <v>29</v>
      </c>
      <c r="F30" s="7" t="n">
        <v>1</v>
      </c>
      <c r="G30" s="9" t="n">
        <f aca="false">F30/SUM(F:F)</f>
        <v>0.00763358778625954</v>
      </c>
      <c r="H30" s="9" t="n">
        <f aca="false">D30/SUM($D:$D)</f>
        <v>0.0110617113039774</v>
      </c>
      <c r="I30" s="8" t="n">
        <f aca="false">IF(B30=B31,0,IF(B30=B29,D30+J29,D30))</f>
        <v>2493</v>
      </c>
      <c r="J30" s="1" t="n">
        <f aca="false">IF(B30=B31,D30+J29,0)</f>
        <v>0</v>
      </c>
      <c r="K30" s="9" t="n">
        <f aca="false">I30/SUM($I:$I)</f>
        <v>0.0110617113039774</v>
      </c>
      <c r="L30" s="1" t="n">
        <f aca="false">IF(B30=B29,0,IF(B30=B31,1+M31,1))</f>
        <v>1</v>
      </c>
      <c r="M30" s="1" t="n">
        <f aca="false">IF(B30=B29,1+M31,0)</f>
        <v>0</v>
      </c>
      <c r="N30" s="1" t="n">
        <f aca="false">IF(A30=A29,0,IF(A30=A31,1+O31,1))</f>
        <v>0</v>
      </c>
      <c r="O30" s="1" t="n">
        <f aca="false">IF(A30=A29,1+O31,0)</f>
        <v>11</v>
      </c>
      <c r="P30" s="7" t="s">
        <v>59</v>
      </c>
      <c r="Q30" s="1" t="str">
        <f aca="false">IF(OR(B30="Prologue",B30="Epilogue"),B30,"Chapter "&amp;B30)</f>
        <v>Chapter 25</v>
      </c>
      <c r="R30" s="1" t="str">
        <f aca="false">Q30</f>
        <v>Chapter 25</v>
      </c>
      <c r="S30" s="1" t="str">
        <f aca="false">"|-"&amp;CHAR(13)&amp;IF(AND(P30&lt;&gt;"",N30&lt;&gt;0),"| colspan="&amp;CHAR(34)&amp;4&amp;CHAR(34)&amp;" align="&amp;CHAR(34)&amp;"center"&amp;CHAR(34)&amp;" | '''"&amp;P30&amp;"'''"&amp;CHAR(13)&amp;"|-"&amp;CHAR(13),"")&amp;IF(L30&gt;1,"| rowspan="&amp;CHAR(34)&amp;L30&amp;CHAR(34)&amp;"| [[The Well of Ascension/Summary#"&amp;Q30&amp;"|"&amp;R30&amp;"]] || ",IF(L30=1,"| [[The Well of Ascension/Summary#"&amp;Q30&amp;"|"&amp;R30&amp;"]] || ","| "))&amp;"[["&amp;IF(C30="Dalinar Kholin (flashback)","Dalinar Kholin",C30)&amp;"]] "&amp;IF(C30="Dalinar Kholin (flashback)","(flashback)","")&amp;" || "&amp;TEXT(D30,"#,###")&amp;" || "&amp;ROUND(100*H30,2)&amp;"%"</f>
        <v>|-| [[The Well of Ascension/Summary#Chapter 25|Chapter 25]] || [[Elend]]  || 2,493 || 1.11%</v>
      </c>
    </row>
    <row r="31" customFormat="false" ht="15.75" hidden="false" customHeight="false" outlineLevel="0" collapsed="false">
      <c r="A31" s="6" t="n">
        <v>2</v>
      </c>
      <c r="B31" s="6" t="n">
        <v>26</v>
      </c>
      <c r="C31" s="7" t="s">
        <v>58</v>
      </c>
      <c r="D31" s="8" t="n">
        <v>2620</v>
      </c>
      <c r="E31" s="1" t="n">
        <v>30</v>
      </c>
      <c r="F31" s="7" t="n">
        <v>1</v>
      </c>
      <c r="G31" s="9" t="n">
        <f aca="false">F31/SUM(F:F)</f>
        <v>0.00763358778625954</v>
      </c>
      <c r="H31" s="9" t="n">
        <f aca="false">D31/SUM($D:$D)</f>
        <v>0.0116252240739755</v>
      </c>
      <c r="I31" s="8" t="n">
        <f aca="false">IF(B31=B32,0,IF(B31=B30,D31+J30,D31))</f>
        <v>2620</v>
      </c>
      <c r="J31" s="1" t="n">
        <f aca="false">IF(B31=B32,D31+J30,0)</f>
        <v>0</v>
      </c>
      <c r="K31" s="9" t="n">
        <f aca="false">I31/SUM($I:$I)</f>
        <v>0.0116252240739755</v>
      </c>
      <c r="L31" s="1" t="n">
        <f aca="false">IF(B31=B30,0,IF(B31=B32,1+M32,1))</f>
        <v>1</v>
      </c>
      <c r="M31" s="1" t="n">
        <f aca="false">IF(B31=B30,1+M32,0)</f>
        <v>0</v>
      </c>
      <c r="N31" s="1" t="n">
        <f aca="false">IF(A31=A30,0,IF(A31=A32,1+O32,1))</f>
        <v>0</v>
      </c>
      <c r="O31" s="1" t="n">
        <f aca="false">IF(A31=A30,1+O32,0)</f>
        <v>10</v>
      </c>
      <c r="P31" s="7" t="s">
        <v>59</v>
      </c>
      <c r="Q31" s="1" t="str">
        <f aca="false">IF(OR(B31="Prologue",B31="Epilogue"),B31,"Chapter "&amp;B31)</f>
        <v>Chapter 26</v>
      </c>
      <c r="R31" s="1" t="str">
        <f aca="false">Q31</f>
        <v>Chapter 26</v>
      </c>
      <c r="S31" s="1" t="str">
        <f aca="false">"|-"&amp;CHAR(13)&amp;IF(AND(P31&lt;&gt;"",N31&lt;&gt;0),"| colspan="&amp;CHAR(34)&amp;4&amp;CHAR(34)&amp;" align="&amp;CHAR(34)&amp;"center"&amp;CHAR(34)&amp;" | '''"&amp;P31&amp;"'''"&amp;CHAR(13)&amp;"|-"&amp;CHAR(13),"")&amp;IF(L31&gt;1,"| rowspan="&amp;CHAR(34)&amp;L31&amp;CHAR(34)&amp;"| [[The Well of Ascension/Summary#"&amp;Q31&amp;"|"&amp;R31&amp;"]] || ",IF(L31=1,"| [[The Well of Ascension/Summary#"&amp;Q31&amp;"|"&amp;R31&amp;"]] || ","| "))&amp;"[["&amp;IF(C31="Dalinar Kholin (flashback)","Dalinar Kholin",C31)&amp;"]] "&amp;IF(C31="Dalinar Kholin (flashback)","(flashback)","")&amp;" || "&amp;TEXT(D31,"#,###")&amp;" || "&amp;ROUND(100*H31,2)&amp;"%"</f>
        <v>|-| [[The Well of Ascension/Summary#Chapter 26|Chapter 26]] || [[Spook]]  || 2,620 || 1.16%</v>
      </c>
    </row>
    <row r="32" customFormat="false" ht="15.75" hidden="false" customHeight="false" outlineLevel="0" collapsed="false">
      <c r="A32" s="6" t="n">
        <v>2</v>
      </c>
      <c r="B32" s="6" t="n">
        <v>27</v>
      </c>
      <c r="C32" s="7" t="s">
        <v>19</v>
      </c>
      <c r="D32" s="8" t="n">
        <v>4723</v>
      </c>
      <c r="E32" s="1" t="n">
        <v>31</v>
      </c>
      <c r="F32" s="7" t="n">
        <v>1</v>
      </c>
      <c r="G32" s="9" t="n">
        <f aca="false">F32/SUM(F:F)</f>
        <v>0.00763358778625954</v>
      </c>
      <c r="H32" s="9" t="n">
        <f aca="false">D32/SUM($D:$D)</f>
        <v>0.0209564630921321</v>
      </c>
      <c r="I32" s="8" t="n">
        <f aca="false">IF(B32=B33,0,IF(B32=B31,D32+J31,D32))</f>
        <v>4723</v>
      </c>
      <c r="J32" s="1" t="n">
        <f aca="false">IF(B32=B33,D32+J31,0)</f>
        <v>0</v>
      </c>
      <c r="K32" s="9" t="n">
        <f aca="false">I32/SUM($I:$I)</f>
        <v>0.0209564630921321</v>
      </c>
      <c r="L32" s="1" t="n">
        <f aca="false">IF(B32=B31,0,IF(B32=B33,1+M33,1))</f>
        <v>1</v>
      </c>
      <c r="M32" s="1" t="n">
        <f aca="false">IF(B32=B31,1+M33,0)</f>
        <v>0</v>
      </c>
      <c r="N32" s="1" t="n">
        <f aca="false">IF(A32=A31,0,IF(A32=A33,1+O33,1))</f>
        <v>0</v>
      </c>
      <c r="O32" s="1" t="n">
        <f aca="false">IF(A32=A31,1+O33,0)</f>
        <v>9</v>
      </c>
      <c r="P32" s="7" t="s">
        <v>59</v>
      </c>
      <c r="Q32" s="1" t="str">
        <f aca="false">IF(OR(B32="Prologue",B32="Epilogue"),B32,"Chapter "&amp;B32)</f>
        <v>Chapter 27</v>
      </c>
      <c r="R32" s="1" t="str">
        <f aca="false">Q32</f>
        <v>Chapter 27</v>
      </c>
      <c r="S32" s="1" t="str">
        <f aca="false">"|-"&amp;CHAR(13)&amp;IF(AND(P32&lt;&gt;"",N32&lt;&gt;0),"| colspan="&amp;CHAR(34)&amp;4&amp;CHAR(34)&amp;" align="&amp;CHAR(34)&amp;"center"&amp;CHAR(34)&amp;" | '''"&amp;P32&amp;"'''"&amp;CHAR(13)&amp;"|-"&amp;CHAR(13),"")&amp;IF(L32&gt;1,"| rowspan="&amp;CHAR(34)&amp;L32&amp;CHAR(34)&amp;"| [[The Well of Ascension/Summary#"&amp;Q32&amp;"|"&amp;R32&amp;"]] || ",IF(L32=1,"| [[The Well of Ascension/Summary#"&amp;Q32&amp;"|"&amp;R32&amp;"]] || ","| "))&amp;"[["&amp;IF(C32="Dalinar Kholin (flashback)","Dalinar Kholin",C32)&amp;"]] "&amp;IF(C32="Dalinar Kholin (flashback)","(flashback)","")&amp;" || "&amp;TEXT(D32,"#,###")&amp;" || "&amp;ROUND(100*H32,2)&amp;"%"</f>
        <v>|-| [[The Well of Ascension/Summary#Chapter 27|Chapter 27]] || [[Vin]]  || 4,723 || 2.1%</v>
      </c>
    </row>
    <row r="33" customFormat="false" ht="15.75" hidden="false" customHeight="false" outlineLevel="0" collapsed="false">
      <c r="A33" s="6" t="n">
        <v>2</v>
      </c>
      <c r="B33" s="6" t="n">
        <v>28</v>
      </c>
      <c r="C33" s="7" t="s">
        <v>24</v>
      </c>
      <c r="D33" s="8" t="n">
        <v>2438</v>
      </c>
      <c r="E33" s="1" t="n">
        <v>32</v>
      </c>
      <c r="F33" s="7" t="n">
        <v>1</v>
      </c>
      <c r="G33" s="9" t="n">
        <f aca="false">F33/SUM(F:F)</f>
        <v>0.00763358778625954</v>
      </c>
      <c r="H33" s="9" t="n">
        <f aca="false">D33/SUM($D:$D)</f>
        <v>0.0108176703405924</v>
      </c>
      <c r="I33" s="8" t="n">
        <f aca="false">IF(B33=B34,0,IF(B33=B32,D33+J32,D33))</f>
        <v>2438</v>
      </c>
      <c r="J33" s="1" t="n">
        <f aca="false">IF(B33=B34,D33+J32,0)</f>
        <v>0</v>
      </c>
      <c r="K33" s="9" t="n">
        <f aca="false">I33/SUM($I:$I)</f>
        <v>0.0108176703405924</v>
      </c>
      <c r="L33" s="1" t="n">
        <f aca="false">IF(B33=B32,0,IF(B33=B34,1+M34,1))</f>
        <v>1</v>
      </c>
      <c r="M33" s="1" t="n">
        <f aca="false">IF(B33=B32,1+M34,0)</f>
        <v>0</v>
      </c>
      <c r="N33" s="1" t="n">
        <f aca="false">IF(A33=A32,0,IF(A33=A34,1+O34,1))</f>
        <v>0</v>
      </c>
      <c r="O33" s="1" t="n">
        <f aca="false">IF(A33=A32,1+O34,0)</f>
        <v>8</v>
      </c>
      <c r="P33" s="7" t="s">
        <v>59</v>
      </c>
      <c r="Q33" s="1" t="str">
        <f aca="false">IF(OR(B33="Prologue",B33="Epilogue"),B33,"Chapter "&amp;B33)</f>
        <v>Chapter 28</v>
      </c>
      <c r="R33" s="1" t="str">
        <f aca="false">Q33</f>
        <v>Chapter 28</v>
      </c>
      <c r="S33" s="1" t="str">
        <f aca="false">"|-"&amp;CHAR(13)&amp;IF(AND(P33&lt;&gt;"",N33&lt;&gt;0),"| colspan="&amp;CHAR(34)&amp;4&amp;CHAR(34)&amp;" align="&amp;CHAR(34)&amp;"center"&amp;CHAR(34)&amp;" | '''"&amp;P33&amp;"'''"&amp;CHAR(13)&amp;"|-"&amp;CHAR(13),"")&amp;IF(L33&gt;1,"| rowspan="&amp;CHAR(34)&amp;L33&amp;CHAR(34)&amp;"| [[The Well of Ascension/Summary#"&amp;Q33&amp;"|"&amp;R33&amp;"]] || ",IF(L33=1,"| [[The Well of Ascension/Summary#"&amp;Q33&amp;"|"&amp;R33&amp;"]] || ","| "))&amp;"[["&amp;IF(C33="Dalinar Kholin (flashback)","Dalinar Kholin",C33)&amp;"]] "&amp;IF(C33="Dalinar Kholin (flashback)","(flashback)","")&amp;" || "&amp;TEXT(D33,"#,###")&amp;" || "&amp;ROUND(100*H33,2)&amp;"%"</f>
        <v>|-| [[The Well of Ascension/Summary#Chapter 28|Chapter 28]] || [[Elend]]  || 2,438 || 1.08%</v>
      </c>
    </row>
    <row r="34" customFormat="false" ht="15.75" hidden="false" customHeight="false" outlineLevel="0" collapsed="false">
      <c r="A34" s="6" t="n">
        <v>2</v>
      </c>
      <c r="B34" s="6" t="n">
        <v>29</v>
      </c>
      <c r="C34" s="7" t="s">
        <v>42</v>
      </c>
      <c r="D34" s="8" t="n">
        <v>3599</v>
      </c>
      <c r="E34" s="1" t="n">
        <v>33</v>
      </c>
      <c r="F34" s="7" t="n">
        <v>1</v>
      </c>
      <c r="G34" s="9" t="n">
        <f aca="false">F34/SUM(F:F)</f>
        <v>0.00763358778625954</v>
      </c>
      <c r="H34" s="9" t="n">
        <f aca="false">D34/SUM($D:$D)</f>
        <v>0.0159691532222281</v>
      </c>
      <c r="I34" s="8" t="n">
        <f aca="false">IF(B34=B35,0,IF(B34=B33,D34+J33,D34))</f>
        <v>3599</v>
      </c>
      <c r="J34" s="1" t="n">
        <f aca="false">IF(B34=B35,D34+J33,0)</f>
        <v>0</v>
      </c>
      <c r="K34" s="9" t="n">
        <f aca="false">I34/SUM($I:$I)</f>
        <v>0.0159691532222281</v>
      </c>
      <c r="L34" s="1" t="n">
        <f aca="false">IF(B34=B33,0,IF(B34=B35,1+M35,1))</f>
        <v>1</v>
      </c>
      <c r="M34" s="1" t="n">
        <f aca="false">IF(B34=B33,1+M35,0)</f>
        <v>0</v>
      </c>
      <c r="N34" s="1" t="n">
        <f aca="false">IF(A34=A33,0,IF(A34=A35,1+O35,1))</f>
        <v>0</v>
      </c>
      <c r="O34" s="1" t="n">
        <f aca="false">IF(A34=A33,1+O35,0)</f>
        <v>7</v>
      </c>
      <c r="P34" s="7" t="s">
        <v>59</v>
      </c>
      <c r="Q34" s="1" t="str">
        <f aca="false">IF(OR(B34="Prologue",B34="Epilogue"),B34,"Chapter "&amp;B34)</f>
        <v>Chapter 29</v>
      </c>
      <c r="R34" s="1" t="str">
        <f aca="false">Q34</f>
        <v>Chapter 29</v>
      </c>
      <c r="S34" s="1" t="str">
        <f aca="false">"|-"&amp;CHAR(13)&amp;IF(AND(P34&lt;&gt;"",N34&lt;&gt;0),"| colspan="&amp;CHAR(34)&amp;4&amp;CHAR(34)&amp;" align="&amp;CHAR(34)&amp;"center"&amp;CHAR(34)&amp;" | '''"&amp;P34&amp;"'''"&amp;CHAR(13)&amp;"|-"&amp;CHAR(13),"")&amp;IF(L34&gt;1,"| rowspan="&amp;CHAR(34)&amp;L34&amp;CHAR(34)&amp;"| [[The Well of Ascension/Summary#"&amp;Q34&amp;"|"&amp;R34&amp;"]] || ",IF(L34=1,"| [[The Well of Ascension/Summary#"&amp;Q34&amp;"|"&amp;R34&amp;"]] || ","| "))&amp;"[["&amp;IF(C34="Dalinar Kholin (flashback)","Dalinar Kholin",C34)&amp;"]] "&amp;IF(C34="Dalinar Kholin (flashback)","(flashback)","")&amp;" || "&amp;TEXT(D34,"#,###")&amp;" || "&amp;ROUND(100*H34,2)&amp;"%"</f>
        <v>|-| [[The Well of Ascension/Summary#Chapter 29|Chapter 29]] || [[Sazed]]  || 3,599 || 1.6%</v>
      </c>
    </row>
    <row r="35" customFormat="false" ht="15.75" hidden="false" customHeight="false" outlineLevel="0" collapsed="false">
      <c r="A35" s="6" t="n">
        <v>2</v>
      </c>
      <c r="B35" s="6" t="n">
        <v>30</v>
      </c>
      <c r="C35" s="7" t="s">
        <v>24</v>
      </c>
      <c r="D35" s="8" t="n">
        <v>1417</v>
      </c>
      <c r="E35" s="1" t="n">
        <v>34</v>
      </c>
      <c r="F35" s="7" t="n">
        <v>1</v>
      </c>
      <c r="G35" s="9" t="n">
        <f aca="false">F35/SUM(F:F)</f>
        <v>0.00763358778625954</v>
      </c>
      <c r="H35" s="9" t="n">
        <f aca="false">D35/SUM($D:$D)</f>
        <v>0.00628738263848215</v>
      </c>
      <c r="I35" s="1" t="n">
        <f aca="false">IF(B35=B36,0,IF(B35=B34,D35+J34,D35))</f>
        <v>0</v>
      </c>
      <c r="J35" s="8" t="n">
        <f aca="false">IF(B35=B36,D35+J34,0)</f>
        <v>1417</v>
      </c>
      <c r="K35" s="9" t="n">
        <f aca="false">I35/SUM($I:$I)</f>
        <v>0</v>
      </c>
      <c r="L35" s="1" t="n">
        <f aca="false">IF(B35=B34,0,IF(B35=B36,1+M36,1))</f>
        <v>2</v>
      </c>
      <c r="M35" s="1" t="n">
        <f aca="false">IF(B35=B34,1+M36,0)</f>
        <v>0</v>
      </c>
      <c r="N35" s="1" t="n">
        <f aca="false">IF(A35=A34,0,IF(A35=A36,1+O36,1))</f>
        <v>0</v>
      </c>
      <c r="O35" s="1" t="n">
        <f aca="false">IF(A35=A34,1+O36,0)</f>
        <v>6</v>
      </c>
      <c r="P35" s="7" t="s">
        <v>59</v>
      </c>
      <c r="Q35" s="1" t="str">
        <f aca="false">IF(OR(B35="Prologue",B35="Epilogue"),B35,"Chapter "&amp;B35)</f>
        <v>Chapter 30</v>
      </c>
      <c r="R35" s="1" t="str">
        <f aca="false">Q35</f>
        <v>Chapter 30</v>
      </c>
      <c r="S35" s="1" t="str">
        <f aca="false">"|-"&amp;CHAR(13)&amp;IF(AND(P35&lt;&gt;"",N35&lt;&gt;0),"| colspan="&amp;CHAR(34)&amp;4&amp;CHAR(34)&amp;" align="&amp;CHAR(34)&amp;"center"&amp;CHAR(34)&amp;" | '''"&amp;P35&amp;"'''"&amp;CHAR(13)&amp;"|-"&amp;CHAR(13),"")&amp;IF(L35&gt;1,"| rowspan="&amp;CHAR(34)&amp;L35&amp;CHAR(34)&amp;"| [[The Well of Ascension/Summary#"&amp;Q35&amp;"|"&amp;R35&amp;"]] || ",IF(L35=1,"| [[The Well of Ascension/Summary#"&amp;Q35&amp;"|"&amp;R35&amp;"]] || ","| "))&amp;"[["&amp;IF(C35="Dalinar Kholin (flashback)","Dalinar Kholin",C35)&amp;"]] "&amp;IF(C35="Dalinar Kholin (flashback)","(flashback)","")&amp;" || "&amp;TEXT(D35,"#,###")&amp;" || "&amp;ROUND(100*H35,2)&amp;"%"</f>
        <v>|-| rowspan="2"| [[The Well of Ascension/Summary#Chapter 30|Chapter 30]] || [[Elend]]  || 1,417 || 0.63%</v>
      </c>
    </row>
    <row r="36" customFormat="false" ht="15.75" hidden="false" customHeight="false" outlineLevel="0" collapsed="false">
      <c r="A36" s="6" t="n">
        <v>2</v>
      </c>
      <c r="B36" s="6" t="n">
        <v>30</v>
      </c>
      <c r="C36" s="7" t="s">
        <v>19</v>
      </c>
      <c r="D36" s="8" t="n">
        <v>3242</v>
      </c>
      <c r="E36" s="1" t="n">
        <v>35</v>
      </c>
      <c r="F36" s="7" t="n">
        <v>1</v>
      </c>
      <c r="G36" s="9" t="n">
        <f aca="false">F36/SUM(F:F)</f>
        <v>0.00763358778625954</v>
      </c>
      <c r="H36" s="9" t="n">
        <f aca="false">D36/SUM($D:$D)</f>
        <v>0.0143851055144384</v>
      </c>
      <c r="I36" s="8" t="n">
        <f aca="false">IF(B36=B37,0,IF(B36=B35,D36+J35,D36))</f>
        <v>4659</v>
      </c>
      <c r="J36" s="1" t="n">
        <f aca="false">IF(B36=B37,D36+J35,0)</f>
        <v>0</v>
      </c>
      <c r="K36" s="9" t="n">
        <f aca="false">I36/SUM($I:$I)</f>
        <v>0.0206724881529205</v>
      </c>
      <c r="L36" s="1" t="n">
        <f aca="false">IF(B36=B35,0,IF(B36=B37,1+M37,1))</f>
        <v>0</v>
      </c>
      <c r="M36" s="1" t="n">
        <f aca="false">IF(B36=B35,1+M37,0)</f>
        <v>1</v>
      </c>
      <c r="N36" s="1" t="n">
        <f aca="false">IF(A36=A35,0,IF(A36=A37,1+O37,1))</f>
        <v>0</v>
      </c>
      <c r="O36" s="1" t="n">
        <f aca="false">IF(A36=A35,1+O37,0)</f>
        <v>5</v>
      </c>
      <c r="P36" s="7" t="s">
        <v>59</v>
      </c>
      <c r="Q36" s="1" t="str">
        <f aca="false">IF(OR(B36="Prologue",B36="Epilogue"),B36,"Chapter "&amp;B36)</f>
        <v>Chapter 30</v>
      </c>
      <c r="R36" s="1" t="str">
        <f aca="false">Q36</f>
        <v>Chapter 30</v>
      </c>
      <c r="S36" s="1" t="str">
        <f aca="false">"|-"&amp;CHAR(13)&amp;IF(AND(P36&lt;&gt;"",N36&lt;&gt;0),"| colspan="&amp;CHAR(34)&amp;4&amp;CHAR(34)&amp;" align="&amp;CHAR(34)&amp;"center"&amp;CHAR(34)&amp;" | '''"&amp;P36&amp;"'''"&amp;CHAR(13)&amp;"|-"&amp;CHAR(13),"")&amp;IF(L36&gt;1,"| rowspan="&amp;CHAR(34)&amp;L36&amp;CHAR(34)&amp;"| [[The Well of Ascension/Summary#"&amp;Q36&amp;"|"&amp;R36&amp;"]] || ",IF(L36=1,"| [[The Well of Ascension/Summary#"&amp;Q36&amp;"|"&amp;R36&amp;"]] || ","| "))&amp;"[["&amp;IF(C36="Dalinar Kholin (flashback)","Dalinar Kholin",C36)&amp;"]] "&amp;IF(C36="Dalinar Kholin (flashback)","(flashback)","")&amp;" || "&amp;TEXT(D36,"#,###")&amp;" || "&amp;ROUND(100*H36,2)&amp;"%"</f>
        <v>|-| [[Vin]]  || 3,242 || 1.44%</v>
      </c>
    </row>
    <row r="37" customFormat="false" ht="15.75" hidden="false" customHeight="false" outlineLevel="0" collapsed="false">
      <c r="A37" s="6" t="n">
        <v>2</v>
      </c>
      <c r="B37" s="6" t="n">
        <v>31</v>
      </c>
      <c r="C37" s="7" t="s">
        <v>42</v>
      </c>
      <c r="D37" s="8" t="n">
        <v>3243</v>
      </c>
      <c r="E37" s="1" t="n">
        <v>36</v>
      </c>
      <c r="F37" s="7" t="n">
        <v>1</v>
      </c>
      <c r="G37" s="9" t="n">
        <f aca="false">F37/SUM(F:F)</f>
        <v>0.00763358778625954</v>
      </c>
      <c r="H37" s="9" t="n">
        <f aca="false">D37/SUM($D:$D)</f>
        <v>0.0143895426228635</v>
      </c>
      <c r="I37" s="8" t="n">
        <f aca="false">IF(B37=B38,0,IF(B37=B36,D37+J36,D37))</f>
        <v>3243</v>
      </c>
      <c r="J37" s="1" t="n">
        <f aca="false">IF(B37=B38,D37+J36,0)</f>
        <v>0</v>
      </c>
      <c r="K37" s="9" t="n">
        <f aca="false">I37/SUM($I:$I)</f>
        <v>0.0143895426228635</v>
      </c>
      <c r="L37" s="1" t="n">
        <f aca="false">IF(B37=B36,0,IF(B37=B38,1+M38,1))</f>
        <v>1</v>
      </c>
      <c r="M37" s="1" t="n">
        <f aca="false">IF(B37=B36,1+M38,0)</f>
        <v>0</v>
      </c>
      <c r="N37" s="1" t="n">
        <f aca="false">IF(A37=A36,0,IF(A37=A38,1+O38,1))</f>
        <v>0</v>
      </c>
      <c r="O37" s="1" t="n">
        <f aca="false">IF(A37=A36,1+O38,0)</f>
        <v>4</v>
      </c>
      <c r="P37" s="7" t="s">
        <v>59</v>
      </c>
      <c r="Q37" s="1" t="str">
        <f aca="false">IF(OR(B37="Prologue",B37="Epilogue"),B37,"Chapter "&amp;B37)</f>
        <v>Chapter 31</v>
      </c>
      <c r="R37" s="1" t="str">
        <f aca="false">Q37</f>
        <v>Chapter 31</v>
      </c>
      <c r="S37" s="1" t="str">
        <f aca="false">"|-"&amp;CHAR(13)&amp;IF(AND(P37&lt;&gt;"",N37&lt;&gt;0),"| colspan="&amp;CHAR(34)&amp;4&amp;CHAR(34)&amp;" align="&amp;CHAR(34)&amp;"center"&amp;CHAR(34)&amp;" | '''"&amp;P37&amp;"'''"&amp;CHAR(13)&amp;"|-"&amp;CHAR(13),"")&amp;IF(L37&gt;1,"| rowspan="&amp;CHAR(34)&amp;L37&amp;CHAR(34)&amp;"| [[The Well of Ascension/Summary#"&amp;Q37&amp;"|"&amp;R37&amp;"]] || ",IF(L37=1,"| [[The Well of Ascension/Summary#"&amp;Q37&amp;"|"&amp;R37&amp;"]] || ","| "))&amp;"[["&amp;IF(C37="Dalinar Kholin (flashback)","Dalinar Kholin",C37)&amp;"]] "&amp;IF(C37="Dalinar Kholin (flashback)","(flashback)","")&amp;" || "&amp;TEXT(D37,"#,###")&amp;" || "&amp;ROUND(100*H37,2)&amp;"%"</f>
        <v>|-| [[The Well of Ascension/Summary#Chapter 31|Chapter 31]] || [[Sazed]]  || 3,243 || 1.44%</v>
      </c>
    </row>
    <row r="38" customFormat="false" ht="15.75" hidden="false" customHeight="false" outlineLevel="0" collapsed="false">
      <c r="A38" s="6" t="n">
        <v>2</v>
      </c>
      <c r="B38" s="6" t="n">
        <v>32</v>
      </c>
      <c r="C38" s="7" t="s">
        <v>24</v>
      </c>
      <c r="D38" s="8" t="n">
        <v>3810</v>
      </c>
      <c r="E38" s="1" t="n">
        <v>37</v>
      </c>
      <c r="F38" s="7" t="n">
        <v>1</v>
      </c>
      <c r="G38" s="9" t="n">
        <f aca="false">F38/SUM(F:F)</f>
        <v>0.00763358778625954</v>
      </c>
      <c r="H38" s="9" t="n">
        <f aca="false">D38/SUM($D:$D)</f>
        <v>0.0169053830999414</v>
      </c>
      <c r="I38" s="1" t="n">
        <f aca="false">IF(B38=B39,0,IF(B38=B37,D38+J37,D38))</f>
        <v>0</v>
      </c>
      <c r="J38" s="8" t="n">
        <f aca="false">IF(B38=B39,D38+J37,0)</f>
        <v>3810</v>
      </c>
      <c r="K38" s="9" t="n">
        <f aca="false">I38/SUM($I:$I)</f>
        <v>0</v>
      </c>
      <c r="L38" s="1" t="n">
        <f aca="false">IF(B38=B37,0,IF(B38=B39,1+M39,1))</f>
        <v>2</v>
      </c>
      <c r="M38" s="1" t="n">
        <f aca="false">IF(B38=B37,1+M39,0)</f>
        <v>0</v>
      </c>
      <c r="N38" s="1" t="n">
        <f aca="false">IF(A38=A37,0,IF(A38=A39,1+O39,1))</f>
        <v>0</v>
      </c>
      <c r="O38" s="1" t="n">
        <f aca="false">IF(A38=A37,1+O39,0)</f>
        <v>3</v>
      </c>
      <c r="P38" s="7" t="s">
        <v>59</v>
      </c>
      <c r="Q38" s="1" t="str">
        <f aca="false">IF(OR(B38="Prologue",B38="Epilogue"),B38,"Chapter "&amp;B38)</f>
        <v>Chapter 32</v>
      </c>
      <c r="R38" s="1" t="str">
        <f aca="false">Q38</f>
        <v>Chapter 32</v>
      </c>
      <c r="S38" s="1" t="str">
        <f aca="false">"|-"&amp;CHAR(13)&amp;IF(AND(P38&lt;&gt;"",N38&lt;&gt;0),"| colspan="&amp;CHAR(34)&amp;4&amp;CHAR(34)&amp;" align="&amp;CHAR(34)&amp;"center"&amp;CHAR(34)&amp;" | '''"&amp;P38&amp;"'''"&amp;CHAR(13)&amp;"|-"&amp;CHAR(13),"")&amp;IF(L38&gt;1,"| rowspan="&amp;CHAR(34)&amp;L38&amp;CHAR(34)&amp;"| [[The Well of Ascension/Summary#"&amp;Q38&amp;"|"&amp;R38&amp;"]] || ",IF(L38=1,"| [[The Well of Ascension/Summary#"&amp;Q38&amp;"|"&amp;R38&amp;"]] || ","| "))&amp;"[["&amp;IF(C38="Dalinar Kholin (flashback)","Dalinar Kholin",C38)&amp;"]] "&amp;IF(C38="Dalinar Kholin (flashback)","(flashback)","")&amp;" || "&amp;TEXT(D38,"#,###")&amp;" || "&amp;ROUND(100*H38,2)&amp;"%"</f>
        <v>|-| rowspan="2"| [[The Well of Ascension/Summary#Chapter 32|Chapter 32]] || [[Elend]]  || 3,810 || 1.69%</v>
      </c>
    </row>
    <row r="39" customFormat="false" ht="15.75" hidden="false" customHeight="false" outlineLevel="0" collapsed="false">
      <c r="A39" s="6" t="n">
        <v>2</v>
      </c>
      <c r="B39" s="6" t="n">
        <v>32</v>
      </c>
      <c r="C39" s="7" t="s">
        <v>19</v>
      </c>
      <c r="D39" s="8" t="n">
        <v>2381</v>
      </c>
      <c r="E39" s="1" t="n">
        <v>38</v>
      </c>
      <c r="F39" s="7" t="n">
        <v>1</v>
      </c>
      <c r="G39" s="9" t="n">
        <f aca="false">F39/SUM(F:F)</f>
        <v>0.00763358778625954</v>
      </c>
      <c r="H39" s="9" t="n">
        <f aca="false">D39/SUM($D:$D)</f>
        <v>0.0105647551603571</v>
      </c>
      <c r="I39" s="8" t="n">
        <f aca="false">IF(B39=B40,0,IF(B39=B38,D39+J38,D39))</f>
        <v>6191</v>
      </c>
      <c r="J39" s="1" t="n">
        <f aca="false">IF(B39=B40,D39+J38,0)</f>
        <v>0</v>
      </c>
      <c r="K39" s="9" t="n">
        <f aca="false">I39/SUM($I:$I)</f>
        <v>0.0274701382602985</v>
      </c>
      <c r="L39" s="1" t="n">
        <f aca="false">IF(B39=B38,0,IF(B39=B40,1+M40,1))</f>
        <v>0</v>
      </c>
      <c r="M39" s="1" t="n">
        <f aca="false">IF(B39=B38,1+M40,0)</f>
        <v>1</v>
      </c>
      <c r="N39" s="1" t="n">
        <f aca="false">IF(A39=A38,0,IF(A39=A40,1+O40,1))</f>
        <v>0</v>
      </c>
      <c r="O39" s="1" t="n">
        <f aca="false">IF(A39=A38,1+O40,0)</f>
        <v>2</v>
      </c>
      <c r="P39" s="7" t="s">
        <v>59</v>
      </c>
      <c r="Q39" s="1" t="str">
        <f aca="false">IF(OR(B39="Prologue",B39="Epilogue"),B39,"Chapter "&amp;B39)</f>
        <v>Chapter 32</v>
      </c>
      <c r="R39" s="1" t="str">
        <f aca="false">Q39</f>
        <v>Chapter 32</v>
      </c>
      <c r="S39" s="1" t="str">
        <f aca="false">"|-"&amp;CHAR(13)&amp;IF(AND(P39&lt;&gt;"",N39&lt;&gt;0),"| colspan="&amp;CHAR(34)&amp;4&amp;CHAR(34)&amp;" align="&amp;CHAR(34)&amp;"center"&amp;CHAR(34)&amp;" | '''"&amp;P39&amp;"'''"&amp;CHAR(13)&amp;"|-"&amp;CHAR(13),"")&amp;IF(L39&gt;1,"| rowspan="&amp;CHAR(34)&amp;L39&amp;CHAR(34)&amp;"| [[The Well of Ascension/Summary#"&amp;Q39&amp;"|"&amp;R39&amp;"]] || ",IF(L39=1,"| [[The Well of Ascension/Summary#"&amp;Q39&amp;"|"&amp;R39&amp;"]] || ","| "))&amp;"[["&amp;IF(C39="Dalinar Kholin (flashback)","Dalinar Kholin",C39)&amp;"]] "&amp;IF(C39="Dalinar Kholin (flashback)","(flashback)","")&amp;" || "&amp;TEXT(D39,"#,###")&amp;" || "&amp;ROUND(100*H39,2)&amp;"%"</f>
        <v>|-| [[Vin]]  || 2,381 || 1.06%</v>
      </c>
    </row>
    <row r="40" customFormat="false" ht="15.75" hidden="false" customHeight="false" outlineLevel="0" collapsed="false">
      <c r="A40" s="6" t="n">
        <v>2</v>
      </c>
      <c r="B40" s="6" t="n">
        <v>33</v>
      </c>
      <c r="C40" s="7" t="s">
        <v>57</v>
      </c>
      <c r="D40" s="8" t="n">
        <v>1601</v>
      </c>
      <c r="E40" s="1" t="n">
        <v>39</v>
      </c>
      <c r="F40" s="7" t="n">
        <v>1</v>
      </c>
      <c r="G40" s="9" t="n">
        <f aca="false">F40/SUM(F:F)</f>
        <v>0.00763358778625954</v>
      </c>
      <c r="H40" s="9" t="n">
        <f aca="false">D40/SUM($D:$D)</f>
        <v>0.00710381058871555</v>
      </c>
      <c r="I40" s="8" t="n">
        <f aca="false">IF(B40=B41,0,IF(B40=B39,D40+J39,D40))</f>
        <v>1601</v>
      </c>
      <c r="J40" s="1" t="n">
        <f aca="false">IF(B40=B41,D40+J39,0)</f>
        <v>0</v>
      </c>
      <c r="K40" s="9" t="n">
        <f aca="false">I40/SUM($I:$I)</f>
        <v>0.00710381058871555</v>
      </c>
      <c r="L40" s="1" t="n">
        <f aca="false">IF(B40=B39,0,IF(B40=B41,1+M41,1))</f>
        <v>1</v>
      </c>
      <c r="M40" s="1" t="n">
        <f aca="false">IF(B40=B39,1+M41,0)</f>
        <v>0</v>
      </c>
      <c r="N40" s="1" t="n">
        <f aca="false">IF(A40=A39,0,IF(A40=A41,1+O41,1))</f>
        <v>0</v>
      </c>
      <c r="O40" s="1" t="n">
        <f aca="false">IF(A40=A39,1+O41,0)</f>
        <v>1</v>
      </c>
      <c r="P40" s="7" t="s">
        <v>59</v>
      </c>
      <c r="Q40" s="1" t="str">
        <f aca="false">IF(OR(B40="Prologue",B40="Epilogue"),B40,"Chapter "&amp;B40)</f>
        <v>Chapter 33</v>
      </c>
      <c r="R40" s="1" t="str">
        <f aca="false">Q40</f>
        <v>Chapter 33</v>
      </c>
      <c r="S40" s="1" t="str">
        <f aca="false">"|-"&amp;CHAR(13)&amp;IF(AND(P40&lt;&gt;"",N40&lt;&gt;0),"| colspan="&amp;CHAR(34)&amp;4&amp;CHAR(34)&amp;" align="&amp;CHAR(34)&amp;"center"&amp;CHAR(34)&amp;" | '''"&amp;P40&amp;"'''"&amp;CHAR(13)&amp;"|-"&amp;CHAR(13),"")&amp;IF(L40&gt;1,"| rowspan="&amp;CHAR(34)&amp;L40&amp;CHAR(34)&amp;"| [[The Well of Ascension/Summary#"&amp;Q40&amp;"|"&amp;R40&amp;"]] || ",IF(L40=1,"| [[The Well of Ascension/Summary#"&amp;Q40&amp;"|"&amp;R40&amp;"]] || ","| "))&amp;"[["&amp;IF(C40="Dalinar Kholin (flashback)","Dalinar Kholin",C40)&amp;"]] "&amp;IF(C40="Dalinar Kholin (flashback)","(flashback)","")&amp;" || "&amp;TEXT(D40,"#,###")&amp;" || "&amp;ROUND(100*H40,2)&amp;"%"</f>
        <v>|-| [[The Well of Ascension/Summary#Chapter 33|Chapter 33]] || [[TenSoon]]  || 1,601 || 0.71%</v>
      </c>
    </row>
    <row r="41" customFormat="false" ht="15.75" hidden="false" customHeight="false" outlineLevel="0" collapsed="false">
      <c r="A41" s="6" t="n">
        <v>3</v>
      </c>
      <c r="B41" s="6" t="n">
        <v>34</v>
      </c>
      <c r="C41" s="7" t="s">
        <v>54</v>
      </c>
      <c r="D41" s="8" t="n">
        <v>1399</v>
      </c>
      <c r="E41" s="1" t="n">
        <v>40</v>
      </c>
      <c r="F41" s="7" t="n">
        <v>1</v>
      </c>
      <c r="G41" s="9" t="n">
        <f aca="false">F41/SUM(F:F)</f>
        <v>0.00763358778625954</v>
      </c>
      <c r="H41" s="9" t="n">
        <f aca="false">D41/SUM($D:$D)</f>
        <v>0.00620751468682889</v>
      </c>
      <c r="I41" s="8" t="n">
        <f aca="false">IF(B41=B42,0,IF(B41=B40,D41+J40,D41))</f>
        <v>1399</v>
      </c>
      <c r="J41" s="1" t="n">
        <f aca="false">IF(B41=B42,D41+J40,0)</f>
        <v>0</v>
      </c>
      <c r="K41" s="9" t="n">
        <f aca="false">I41/SUM($I:$I)</f>
        <v>0.00620751468682889</v>
      </c>
      <c r="L41" s="1" t="n">
        <f aca="false">IF(B41=B40,0,IF(B41=B42,1+M42,1))</f>
        <v>1</v>
      </c>
      <c r="M41" s="1" t="n">
        <f aca="false">IF(B41=B40,1+M42,0)</f>
        <v>0</v>
      </c>
      <c r="N41" s="1" t="n">
        <f aca="false">IF(A41=A40,0,IF(A41=A42,1+O42,1))</f>
        <v>19</v>
      </c>
      <c r="O41" s="1" t="n">
        <f aca="false">IF(A41=A40,1+O42,0)</f>
        <v>0</v>
      </c>
      <c r="P41" s="7" t="s">
        <v>60</v>
      </c>
      <c r="Q41" s="1" t="str">
        <f aca="false">IF(OR(B41="Prologue",B41="Epilogue"),B41,"Chapter "&amp;B41)</f>
        <v>Chapter 34</v>
      </c>
      <c r="R41" s="1" t="str">
        <f aca="false">Q41</f>
        <v>Chapter 34</v>
      </c>
      <c r="S41" s="1" t="str">
        <f aca="false">"|-"&amp;CHAR(13)&amp;IF(AND(P41&lt;&gt;"",N41&lt;&gt;0),"| colspan="&amp;CHAR(34)&amp;4&amp;CHAR(34)&amp;" align="&amp;CHAR(34)&amp;"center"&amp;CHAR(34)&amp;" | '''"&amp;P41&amp;"'''"&amp;CHAR(13)&amp;"|-"&amp;CHAR(13),"")&amp;IF(L41&gt;1,"| rowspan="&amp;CHAR(34)&amp;L41&amp;CHAR(34)&amp;"| [[The Well of Ascension/Summary#"&amp;Q41&amp;"|"&amp;R41&amp;"]] || ",IF(L41=1,"| [[The Well of Ascension/Summary#"&amp;Q41&amp;"|"&amp;R41&amp;"]] || ","| "))&amp;"[["&amp;IF(C41="Dalinar Kholin (flashback)","Dalinar Kholin",C41)&amp;"]] "&amp;IF(C41="Dalinar Kholin (flashback)","(flashback)","")&amp;" || "&amp;TEXT(D41,"#,###")&amp;" || "&amp;ROUND(100*H41,2)&amp;"%"</f>
        <v>|-| colspan="4" align="center" | '''Part 3: The Broken Skies'''|-| [[The Well of Ascension/Summary#Chapter 34|Chapter 34]] || [[Marsh]]  || 1,399 || 0.62%</v>
      </c>
    </row>
    <row r="42" customFormat="false" ht="15.75" hidden="false" customHeight="false" outlineLevel="0" collapsed="false">
      <c r="A42" s="6" t="n">
        <v>3</v>
      </c>
      <c r="B42" s="6" t="n">
        <v>35</v>
      </c>
      <c r="C42" s="7" t="s">
        <v>58</v>
      </c>
      <c r="D42" s="8" t="n">
        <v>1899</v>
      </c>
      <c r="E42" s="1" t="n">
        <v>41</v>
      </c>
      <c r="F42" s="7" t="n">
        <v>1</v>
      </c>
      <c r="G42" s="9" t="n">
        <f aca="false">F42/SUM(F:F)</f>
        <v>0.00763358778625954</v>
      </c>
      <c r="H42" s="9" t="n">
        <f aca="false">D42/SUM($D:$D)</f>
        <v>0.00842606889941963</v>
      </c>
      <c r="I42" s="8" t="n">
        <f aca="false">IF(B42=B43,0,IF(B42=B41,D42+J41,D42))</f>
        <v>1899</v>
      </c>
      <c r="J42" s="1" t="n">
        <f aca="false">IF(B42=B43,D42+J41,0)</f>
        <v>0</v>
      </c>
      <c r="K42" s="9" t="n">
        <f aca="false">I42/SUM($I:$I)</f>
        <v>0.00842606889941963</v>
      </c>
      <c r="L42" s="1" t="n">
        <f aca="false">IF(B42=B41,0,IF(B42=B43,1+M43,1))</f>
        <v>1</v>
      </c>
      <c r="M42" s="1" t="n">
        <f aca="false">IF(B42=B41,1+M43,0)</f>
        <v>0</v>
      </c>
      <c r="N42" s="1" t="n">
        <f aca="false">IF(A42=A41,0,IF(A42=A43,1+O43,1))</f>
        <v>0</v>
      </c>
      <c r="O42" s="1" t="n">
        <f aca="false">IF(A42=A41,1+O43,0)</f>
        <v>18</v>
      </c>
      <c r="P42" s="7" t="s">
        <v>60</v>
      </c>
      <c r="Q42" s="1" t="str">
        <f aca="false">IF(OR(B42="Prologue",B42="Epilogue"),B42,"Chapter "&amp;B42)</f>
        <v>Chapter 35</v>
      </c>
      <c r="R42" s="1" t="str">
        <f aca="false">Q42</f>
        <v>Chapter 35</v>
      </c>
      <c r="S42" s="1" t="str">
        <f aca="false">"|-"&amp;CHAR(13)&amp;IF(AND(P42&lt;&gt;"",N42&lt;&gt;0),"| colspan="&amp;CHAR(34)&amp;4&amp;CHAR(34)&amp;" align="&amp;CHAR(34)&amp;"center"&amp;CHAR(34)&amp;" | '''"&amp;P42&amp;"'''"&amp;CHAR(13)&amp;"|-"&amp;CHAR(13),"")&amp;IF(L42&gt;1,"| rowspan="&amp;CHAR(34)&amp;L42&amp;CHAR(34)&amp;"| [[The Well of Ascension/Summary#"&amp;Q42&amp;"|"&amp;R42&amp;"]] || ",IF(L42=1,"| [[The Well of Ascension/Summary#"&amp;Q42&amp;"|"&amp;R42&amp;"]] || ","| "))&amp;"[["&amp;IF(C42="Dalinar Kholin (flashback)","Dalinar Kholin",C42)&amp;"]] "&amp;IF(C42="Dalinar Kholin (flashback)","(flashback)","")&amp;" || "&amp;TEXT(D42,"#,###")&amp;" || "&amp;ROUND(100*H42,2)&amp;"%"</f>
        <v>|-| [[The Well of Ascension/Summary#Chapter 35|Chapter 35]] || [[Spook]]  || 1,899 || 0.84%</v>
      </c>
    </row>
    <row r="43" customFormat="false" ht="15.75" hidden="false" customHeight="false" outlineLevel="0" collapsed="false">
      <c r="A43" s="6" t="n">
        <v>3</v>
      </c>
      <c r="B43" s="6" t="n">
        <v>36</v>
      </c>
      <c r="C43" s="7" t="s">
        <v>24</v>
      </c>
      <c r="D43" s="8" t="n">
        <v>3446</v>
      </c>
      <c r="E43" s="1" t="n">
        <v>42</v>
      </c>
      <c r="F43" s="7" t="n">
        <v>1</v>
      </c>
      <c r="G43" s="9" t="n">
        <f aca="false">F43/SUM(F:F)</f>
        <v>0.00763358778625954</v>
      </c>
      <c r="H43" s="9" t="n">
        <f aca="false">D43/SUM($D:$D)</f>
        <v>0.0152902756331754</v>
      </c>
      <c r="I43" s="8" t="n">
        <f aca="false">IF(B43=B44,0,IF(B43=B42,D43+J42,D43))</f>
        <v>3446</v>
      </c>
      <c r="J43" s="1" t="n">
        <f aca="false">IF(B43=B44,D43+J42,0)</f>
        <v>0</v>
      </c>
      <c r="K43" s="9" t="n">
        <f aca="false">I43/SUM($I:$I)</f>
        <v>0.0152902756331754</v>
      </c>
      <c r="L43" s="1" t="n">
        <f aca="false">IF(B43=B42,0,IF(B43=B44,1+M44,1))</f>
        <v>1</v>
      </c>
      <c r="M43" s="1" t="n">
        <f aca="false">IF(B43=B42,1+M44,0)</f>
        <v>0</v>
      </c>
      <c r="N43" s="1" t="n">
        <f aca="false">IF(A43=A42,0,IF(A43=A44,1+O44,1))</f>
        <v>0</v>
      </c>
      <c r="O43" s="1" t="n">
        <f aca="false">IF(A43=A42,1+O44,0)</f>
        <v>17</v>
      </c>
      <c r="P43" s="7" t="s">
        <v>60</v>
      </c>
      <c r="Q43" s="1" t="str">
        <f aca="false">IF(OR(B43="Prologue",B43="Epilogue"),B43,"Chapter "&amp;B43)</f>
        <v>Chapter 36</v>
      </c>
      <c r="R43" s="1" t="str">
        <f aca="false">Q43</f>
        <v>Chapter 36</v>
      </c>
      <c r="S43" s="1" t="str">
        <f aca="false">"|-"&amp;CHAR(13)&amp;IF(AND(P43&lt;&gt;"",N43&lt;&gt;0),"| colspan="&amp;CHAR(34)&amp;4&amp;CHAR(34)&amp;" align="&amp;CHAR(34)&amp;"center"&amp;CHAR(34)&amp;" | '''"&amp;P43&amp;"'''"&amp;CHAR(13)&amp;"|-"&amp;CHAR(13),"")&amp;IF(L43&gt;1,"| rowspan="&amp;CHAR(34)&amp;L43&amp;CHAR(34)&amp;"| [[The Well of Ascension/Summary#"&amp;Q43&amp;"|"&amp;R43&amp;"]] || ",IF(L43=1,"| [[The Well of Ascension/Summary#"&amp;Q43&amp;"|"&amp;R43&amp;"]] || ","| "))&amp;"[["&amp;IF(C43="Dalinar Kholin (flashback)","Dalinar Kholin",C43)&amp;"]] "&amp;IF(C43="Dalinar Kholin (flashback)","(flashback)","")&amp;" || "&amp;TEXT(D43,"#,###")&amp;" || "&amp;ROUND(100*H43,2)&amp;"%"</f>
        <v>|-| [[The Well of Ascension/Summary#Chapter 36|Chapter 36]] || [[Elend]]  || 3,446 || 1.53%</v>
      </c>
    </row>
    <row r="44" customFormat="false" ht="15.75" hidden="false" customHeight="false" outlineLevel="0" collapsed="false">
      <c r="A44" s="6" t="n">
        <v>3</v>
      </c>
      <c r="B44" s="6" t="n">
        <v>37</v>
      </c>
      <c r="C44" s="7" t="s">
        <v>19</v>
      </c>
      <c r="D44" s="8" t="n">
        <v>1868</v>
      </c>
      <c r="E44" s="1" t="n">
        <v>43</v>
      </c>
      <c r="F44" s="7" t="n">
        <v>1</v>
      </c>
      <c r="G44" s="9" t="n">
        <f aca="false">F44/SUM(F:F)</f>
        <v>0.00763358778625954</v>
      </c>
      <c r="H44" s="9" t="n">
        <f aca="false">D44/SUM($D:$D)</f>
        <v>0.008288518538239</v>
      </c>
      <c r="I44" s="1" t="n">
        <f aca="false">IF(B44=B45,0,IF(B44=B43,D44+J43,D44))</f>
        <v>0</v>
      </c>
      <c r="J44" s="8" t="n">
        <f aca="false">IF(B44=B45,D44+J43,0)</f>
        <v>1868</v>
      </c>
      <c r="K44" s="9" t="n">
        <f aca="false">I44/SUM($I:$I)</f>
        <v>0</v>
      </c>
      <c r="L44" s="1" t="n">
        <f aca="false">IF(B44=B43,0,IF(B44=B45,1+M45,1))</f>
        <v>3</v>
      </c>
      <c r="M44" s="1" t="n">
        <f aca="false">IF(B44=B43,1+M45,0)</f>
        <v>0</v>
      </c>
      <c r="N44" s="1" t="n">
        <f aca="false">IF(A44=A43,0,IF(A44=A45,1+O45,1))</f>
        <v>0</v>
      </c>
      <c r="O44" s="1" t="n">
        <f aca="false">IF(A44=A43,1+O45,0)</f>
        <v>16</v>
      </c>
      <c r="P44" s="7" t="s">
        <v>60</v>
      </c>
      <c r="Q44" s="1" t="str">
        <f aca="false">IF(OR(B44="Prologue",B44="Epilogue"),B44,"Chapter "&amp;B44)</f>
        <v>Chapter 37</v>
      </c>
      <c r="R44" s="1" t="str">
        <f aca="false">Q44</f>
        <v>Chapter 37</v>
      </c>
      <c r="S44" s="1" t="str">
        <f aca="false">"|-"&amp;CHAR(13)&amp;IF(AND(P44&lt;&gt;"",N44&lt;&gt;0),"| colspan="&amp;CHAR(34)&amp;4&amp;CHAR(34)&amp;" align="&amp;CHAR(34)&amp;"center"&amp;CHAR(34)&amp;" | '''"&amp;P44&amp;"'''"&amp;CHAR(13)&amp;"|-"&amp;CHAR(13),"")&amp;IF(L44&gt;1,"| rowspan="&amp;CHAR(34)&amp;L44&amp;CHAR(34)&amp;"| [[The Well of Ascension/Summary#"&amp;Q44&amp;"|"&amp;R44&amp;"]] || ",IF(L44=1,"| [[The Well of Ascension/Summary#"&amp;Q44&amp;"|"&amp;R44&amp;"]] || ","| "))&amp;"[["&amp;IF(C44="Dalinar Kholin (flashback)","Dalinar Kholin",C44)&amp;"]] "&amp;IF(C44="Dalinar Kholin (flashback)","(flashback)","")&amp;" || "&amp;TEXT(D44,"#,###")&amp;" || "&amp;ROUND(100*H44,2)&amp;"%"</f>
        <v>|-| rowspan="3"| [[The Well of Ascension/Summary#Chapter 37|Chapter 37]] || [[Vin]]  || 1,868 || 0.83%</v>
      </c>
    </row>
    <row r="45" customFormat="false" ht="15.75" hidden="false" customHeight="false" outlineLevel="0" collapsed="false">
      <c r="A45" s="6" t="n">
        <v>3</v>
      </c>
      <c r="B45" s="6" t="n">
        <v>37</v>
      </c>
      <c r="C45" s="7" t="s">
        <v>24</v>
      </c>
      <c r="D45" s="8" t="n">
        <v>841</v>
      </c>
      <c r="E45" s="1" t="n">
        <v>44</v>
      </c>
      <c r="F45" s="7" t="n">
        <v>1</v>
      </c>
      <c r="G45" s="9" t="n">
        <f aca="false">F45/SUM(F:F)</f>
        <v>0.00763358778625954</v>
      </c>
      <c r="H45" s="9" t="n">
        <f aca="false">D45/SUM($D:$D)</f>
        <v>0.00373160818557762</v>
      </c>
      <c r="I45" s="1" t="n">
        <f aca="false">IF(B45=B46,0,IF(B45=B44,D45+J44,D45))</f>
        <v>0</v>
      </c>
      <c r="J45" s="8" t="n">
        <f aca="false">IF(B45=B46,D45+J44,0)</f>
        <v>2709</v>
      </c>
      <c r="K45" s="9" t="n">
        <f aca="false">I45/SUM($I:$I)</f>
        <v>0</v>
      </c>
      <c r="L45" s="1" t="n">
        <f aca="false">IF(B45=B44,0,IF(B45=B46,1+M46,1))</f>
        <v>0</v>
      </c>
      <c r="M45" s="1" t="n">
        <f aca="false">IF(B45=B44,1+M46,0)</f>
        <v>2</v>
      </c>
      <c r="N45" s="1" t="n">
        <f aca="false">IF(A45=A44,0,IF(A45=A46,1+O46,1))</f>
        <v>0</v>
      </c>
      <c r="O45" s="1" t="n">
        <f aca="false">IF(A45=A44,1+O46,0)</f>
        <v>15</v>
      </c>
      <c r="P45" s="7" t="s">
        <v>60</v>
      </c>
      <c r="Q45" s="1" t="str">
        <f aca="false">IF(OR(B45="Prologue",B45="Epilogue"),B45,"Chapter "&amp;B45)</f>
        <v>Chapter 37</v>
      </c>
      <c r="R45" s="1" t="str">
        <f aca="false">Q45</f>
        <v>Chapter 37</v>
      </c>
      <c r="S45" s="1" t="str">
        <f aca="false">"|-"&amp;CHAR(13)&amp;IF(AND(P45&lt;&gt;"",N45&lt;&gt;0),"| colspan="&amp;CHAR(34)&amp;4&amp;CHAR(34)&amp;" align="&amp;CHAR(34)&amp;"center"&amp;CHAR(34)&amp;" | '''"&amp;P45&amp;"'''"&amp;CHAR(13)&amp;"|-"&amp;CHAR(13),"")&amp;IF(L45&gt;1,"| rowspan="&amp;CHAR(34)&amp;L45&amp;CHAR(34)&amp;"| [[The Well of Ascension/Summary#"&amp;Q45&amp;"|"&amp;R45&amp;"]] || ",IF(L45=1,"| [[The Well of Ascension/Summary#"&amp;Q45&amp;"|"&amp;R45&amp;"]] || ","| "))&amp;"[["&amp;IF(C45="Dalinar Kholin (flashback)","Dalinar Kholin",C45)&amp;"]] "&amp;IF(C45="Dalinar Kholin (flashback)","(flashback)","")&amp;" || "&amp;TEXT(D45,"#,###")&amp;" || "&amp;ROUND(100*H45,2)&amp;"%"</f>
        <v>|-| [[Elend]]  || 841 || 0.37%</v>
      </c>
    </row>
    <row r="46" customFormat="false" ht="15.75" hidden="false" customHeight="false" outlineLevel="0" collapsed="false">
      <c r="A46" s="6" t="n">
        <v>3</v>
      </c>
      <c r="B46" s="6" t="n">
        <v>37</v>
      </c>
      <c r="C46" s="7" t="s">
        <v>19</v>
      </c>
      <c r="D46" s="8" t="n">
        <v>1368</v>
      </c>
      <c r="E46" s="1" t="n">
        <v>45</v>
      </c>
      <c r="F46" s="7" t="n">
        <v>1</v>
      </c>
      <c r="G46" s="9" t="n">
        <f aca="false">F46/SUM(F:F)</f>
        <v>0.00763358778625954</v>
      </c>
      <c r="H46" s="9" t="n">
        <f aca="false">D46/SUM($D:$D)</f>
        <v>0.00606996432564826</v>
      </c>
      <c r="I46" s="8" t="n">
        <f aca="false">IF(B46=B47,0,IF(B46=B45,D46+J45,D46))</f>
        <v>4077</v>
      </c>
      <c r="J46" s="1" t="n">
        <f aca="false">IF(B46=B47,D46+J45,0)</f>
        <v>0</v>
      </c>
      <c r="K46" s="9" t="n">
        <f aca="false">I46/SUM($I:$I)</f>
        <v>0.0180900910494649</v>
      </c>
      <c r="L46" s="1" t="n">
        <f aca="false">IF(B46=B45,0,IF(B46=B47,1+M47,1))</f>
        <v>0</v>
      </c>
      <c r="M46" s="1" t="n">
        <f aca="false">IF(B46=B45,1+M47,0)</f>
        <v>1</v>
      </c>
      <c r="N46" s="1" t="n">
        <f aca="false">IF(A46=A45,0,IF(A46=A47,1+O47,1))</f>
        <v>0</v>
      </c>
      <c r="O46" s="1" t="n">
        <f aca="false">IF(A46=A45,1+O47,0)</f>
        <v>14</v>
      </c>
      <c r="P46" s="7" t="s">
        <v>60</v>
      </c>
      <c r="Q46" s="1" t="str">
        <f aca="false">IF(OR(B46="Prologue",B46="Epilogue"),B46,"Chapter "&amp;B46)</f>
        <v>Chapter 37</v>
      </c>
      <c r="R46" s="1" t="str">
        <f aca="false">Q46</f>
        <v>Chapter 37</v>
      </c>
      <c r="S46" s="1" t="str">
        <f aca="false">"|-"&amp;CHAR(13)&amp;IF(AND(P46&lt;&gt;"",N46&lt;&gt;0),"| colspan="&amp;CHAR(34)&amp;4&amp;CHAR(34)&amp;" align="&amp;CHAR(34)&amp;"center"&amp;CHAR(34)&amp;" | '''"&amp;P46&amp;"'''"&amp;CHAR(13)&amp;"|-"&amp;CHAR(13),"")&amp;IF(L46&gt;1,"| rowspan="&amp;CHAR(34)&amp;L46&amp;CHAR(34)&amp;"| [[The Well of Ascension/Summary#"&amp;Q46&amp;"|"&amp;R46&amp;"]] || ",IF(L46=1,"| [[The Well of Ascension/Summary#"&amp;Q46&amp;"|"&amp;R46&amp;"]] || ","| "))&amp;"[["&amp;IF(C46="Dalinar Kholin (flashback)","Dalinar Kholin",C46)&amp;"]] "&amp;IF(C46="Dalinar Kholin (flashback)","(flashback)","")&amp;" || "&amp;TEXT(D46,"#,###")&amp;" || "&amp;ROUND(100*H46,2)&amp;"%"</f>
        <v>|-| [[Vin]]  || 1,368 || 0.61%</v>
      </c>
    </row>
    <row r="47" customFormat="false" ht="15.75" hidden="false" customHeight="false" outlineLevel="0" collapsed="false">
      <c r="A47" s="6" t="n">
        <v>3</v>
      </c>
      <c r="B47" s="6" t="n">
        <v>38</v>
      </c>
      <c r="C47" s="7" t="s">
        <v>58</v>
      </c>
      <c r="D47" s="8" t="n">
        <v>925</v>
      </c>
      <c r="E47" s="1" t="n">
        <v>46</v>
      </c>
      <c r="F47" s="7" t="n">
        <v>1</v>
      </c>
      <c r="G47" s="9" t="n">
        <f aca="false">F47/SUM(F:F)</f>
        <v>0.00763358778625954</v>
      </c>
      <c r="H47" s="9" t="n">
        <f aca="false">D47/SUM($D:$D)</f>
        <v>0.00410432529329287</v>
      </c>
      <c r="I47" s="1" t="n">
        <f aca="false">IF(B47=B48,0,IF(B47=B46,D47+J46,D47))</f>
        <v>0</v>
      </c>
      <c r="J47" s="8" t="n">
        <f aca="false">IF(B47=B48,D47+J46,0)</f>
        <v>925</v>
      </c>
      <c r="K47" s="9" t="n">
        <f aca="false">I47/SUM($I:$I)</f>
        <v>0</v>
      </c>
      <c r="L47" s="1" t="n">
        <f aca="false">IF(B47=B46,0,IF(B47=B48,1+M48,1))</f>
        <v>2</v>
      </c>
      <c r="M47" s="1" t="n">
        <f aca="false">IF(B47=B46,1+M48,0)</f>
        <v>0</v>
      </c>
      <c r="N47" s="1" t="n">
        <f aca="false">IF(A47=A46,0,IF(A47=A48,1+O48,1))</f>
        <v>0</v>
      </c>
      <c r="O47" s="1" t="n">
        <f aca="false">IF(A47=A46,1+O48,0)</f>
        <v>13</v>
      </c>
      <c r="P47" s="7" t="s">
        <v>60</v>
      </c>
      <c r="Q47" s="1" t="str">
        <f aca="false">IF(OR(B47="Prologue",B47="Epilogue"),B47,"Chapter "&amp;B47)</f>
        <v>Chapter 38</v>
      </c>
      <c r="R47" s="1" t="str">
        <f aca="false">Q47</f>
        <v>Chapter 38</v>
      </c>
      <c r="S47" s="1" t="str">
        <f aca="false">"|-"&amp;CHAR(13)&amp;IF(AND(P47&lt;&gt;"",N47&lt;&gt;0),"| colspan="&amp;CHAR(34)&amp;4&amp;CHAR(34)&amp;" align="&amp;CHAR(34)&amp;"center"&amp;CHAR(34)&amp;" | '''"&amp;P47&amp;"'''"&amp;CHAR(13)&amp;"|-"&amp;CHAR(13),"")&amp;IF(L47&gt;1,"| rowspan="&amp;CHAR(34)&amp;L47&amp;CHAR(34)&amp;"| [[The Well of Ascension/Summary#"&amp;Q47&amp;"|"&amp;R47&amp;"]] || ",IF(L47=1,"| [[The Well of Ascension/Summary#"&amp;Q47&amp;"|"&amp;R47&amp;"]] || ","| "))&amp;"[["&amp;IF(C47="Dalinar Kholin (flashback)","Dalinar Kholin",C47)&amp;"]] "&amp;IF(C47="Dalinar Kholin (flashback)","(flashback)","")&amp;" || "&amp;TEXT(D47,"#,###")&amp;" || "&amp;ROUND(100*H47,2)&amp;"%"</f>
        <v>|-| rowspan="2"| [[The Well of Ascension/Summary#Chapter 38|Chapter 38]] || [[Spook]]  || 925 || 0.41%</v>
      </c>
    </row>
    <row r="48" customFormat="false" ht="15.75" hidden="false" customHeight="false" outlineLevel="0" collapsed="false">
      <c r="A48" s="6" t="n">
        <v>3</v>
      </c>
      <c r="B48" s="6" t="n">
        <v>38</v>
      </c>
      <c r="C48" s="7" t="s">
        <v>42</v>
      </c>
      <c r="D48" s="8" t="n">
        <v>1548</v>
      </c>
      <c r="E48" s="1" t="n">
        <v>47</v>
      </c>
      <c r="F48" s="7" t="n">
        <v>1</v>
      </c>
      <c r="G48" s="9" t="n">
        <f aca="false">F48/SUM(F:F)</f>
        <v>0.00763358778625954</v>
      </c>
      <c r="H48" s="9" t="n">
        <f aca="false">D48/SUM($D:$D)</f>
        <v>0.00686864384218093</v>
      </c>
      <c r="I48" s="8" t="n">
        <f aca="false">IF(B48=B49,0,IF(B48=B47,D48+J47,D48))</f>
        <v>2473</v>
      </c>
      <c r="J48" s="1" t="n">
        <f aca="false">IF(B48=B49,D48+J47,0)</f>
        <v>0</v>
      </c>
      <c r="K48" s="9" t="n">
        <f aca="false">I48/SUM($I:$I)</f>
        <v>0.0109729691354738</v>
      </c>
      <c r="L48" s="1" t="n">
        <f aca="false">IF(B48=B47,0,IF(B48=B49,1+M49,1))</f>
        <v>0</v>
      </c>
      <c r="M48" s="1" t="n">
        <f aca="false">IF(B48=B47,1+M49,0)</f>
        <v>1</v>
      </c>
      <c r="N48" s="1" t="n">
        <f aca="false">IF(A48=A47,0,IF(A48=A49,1+O49,1))</f>
        <v>0</v>
      </c>
      <c r="O48" s="1" t="n">
        <f aca="false">IF(A48=A47,1+O49,0)</f>
        <v>12</v>
      </c>
      <c r="P48" s="7" t="s">
        <v>60</v>
      </c>
      <c r="Q48" s="1" t="str">
        <f aca="false">IF(OR(B48="Prologue",B48="Epilogue"),B48,"Chapter "&amp;B48)</f>
        <v>Chapter 38</v>
      </c>
      <c r="R48" s="1" t="str">
        <f aca="false">Q48</f>
        <v>Chapter 38</v>
      </c>
      <c r="S48" s="1" t="str">
        <f aca="false">"|-"&amp;CHAR(13)&amp;IF(AND(P48&lt;&gt;"",N48&lt;&gt;0),"| colspan="&amp;CHAR(34)&amp;4&amp;CHAR(34)&amp;" align="&amp;CHAR(34)&amp;"center"&amp;CHAR(34)&amp;" | '''"&amp;P48&amp;"'''"&amp;CHAR(13)&amp;"|-"&amp;CHAR(13),"")&amp;IF(L48&gt;1,"| rowspan="&amp;CHAR(34)&amp;L48&amp;CHAR(34)&amp;"| [[The Well of Ascension/Summary#"&amp;Q48&amp;"|"&amp;R48&amp;"]] || ",IF(L48=1,"| [[The Well of Ascension/Summary#"&amp;Q48&amp;"|"&amp;R48&amp;"]] || ","| "))&amp;"[["&amp;IF(C48="Dalinar Kholin (flashback)","Dalinar Kholin",C48)&amp;"]] "&amp;IF(C48="Dalinar Kholin (flashback)","(flashback)","")&amp;" || "&amp;TEXT(D48,"#,###")&amp;" || "&amp;ROUND(100*H48,2)&amp;"%"</f>
        <v>|-| [[Sazed]]  || 1,548 || 0.69%</v>
      </c>
    </row>
    <row r="49" customFormat="false" ht="15.75" hidden="false" customHeight="false" outlineLevel="0" collapsed="false">
      <c r="A49" s="6" t="n">
        <v>3</v>
      </c>
      <c r="B49" s="6" t="n">
        <v>39</v>
      </c>
      <c r="C49" s="7" t="s">
        <v>57</v>
      </c>
      <c r="D49" s="8" t="n">
        <v>1186</v>
      </c>
      <c r="E49" s="1" t="n">
        <v>48</v>
      </c>
      <c r="F49" s="7" t="n">
        <v>1</v>
      </c>
      <c r="G49" s="9" t="n">
        <f aca="false">F49/SUM(F:F)</f>
        <v>0.00763358778625954</v>
      </c>
      <c r="H49" s="9" t="n">
        <f aca="false">D49/SUM($D:$D)</f>
        <v>0.00526241059226523</v>
      </c>
      <c r="I49" s="8" t="n">
        <f aca="false">IF(B49=B50,0,IF(B49=B48,D49+J48,D49))</f>
        <v>1186</v>
      </c>
      <c r="J49" s="1" t="n">
        <f aca="false">IF(B49=B50,D49+J48,0)</f>
        <v>0</v>
      </c>
      <c r="K49" s="9" t="n">
        <f aca="false">I49/SUM($I:$I)</f>
        <v>0.00526241059226523</v>
      </c>
      <c r="L49" s="1" t="n">
        <f aca="false">IF(B49=B48,0,IF(B49=B50,1+M50,1))</f>
        <v>1</v>
      </c>
      <c r="M49" s="1" t="n">
        <f aca="false">IF(B49=B48,1+M50,0)</f>
        <v>0</v>
      </c>
      <c r="N49" s="1" t="n">
        <f aca="false">IF(A49=A48,0,IF(A49=A50,1+O50,1))</f>
        <v>0</v>
      </c>
      <c r="O49" s="1" t="n">
        <f aca="false">IF(A49=A48,1+O50,0)</f>
        <v>11</v>
      </c>
      <c r="P49" s="7" t="s">
        <v>60</v>
      </c>
      <c r="Q49" s="1" t="str">
        <f aca="false">IF(OR(B49="Prologue",B49="Epilogue"),B49,"Chapter "&amp;B49)</f>
        <v>Chapter 39</v>
      </c>
      <c r="R49" s="1" t="str">
        <f aca="false">Q49</f>
        <v>Chapter 39</v>
      </c>
      <c r="S49" s="1" t="str">
        <f aca="false">"|-"&amp;CHAR(13)&amp;IF(AND(P49&lt;&gt;"",N49&lt;&gt;0),"| colspan="&amp;CHAR(34)&amp;4&amp;CHAR(34)&amp;" align="&amp;CHAR(34)&amp;"center"&amp;CHAR(34)&amp;" | '''"&amp;P49&amp;"'''"&amp;CHAR(13)&amp;"|-"&amp;CHAR(13),"")&amp;IF(L49&gt;1,"| rowspan="&amp;CHAR(34)&amp;L49&amp;CHAR(34)&amp;"| [[The Well of Ascension/Summary#"&amp;Q49&amp;"|"&amp;R49&amp;"]] || ",IF(L49=1,"| [[The Well of Ascension/Summary#"&amp;Q49&amp;"|"&amp;R49&amp;"]] || ","| "))&amp;"[["&amp;IF(C49="Dalinar Kholin (flashback)","Dalinar Kholin",C49)&amp;"]] "&amp;IF(C49="Dalinar Kholin (flashback)","(flashback)","")&amp;" || "&amp;TEXT(D49,"#,###")&amp;" || "&amp;ROUND(100*H49,2)&amp;"%"</f>
        <v>|-| [[The Well of Ascension/Summary#Chapter 39|Chapter 39]] || [[TenSoon]]  || 1,186 || 0.53%</v>
      </c>
    </row>
    <row r="50" customFormat="false" ht="15.75" hidden="false" customHeight="false" outlineLevel="0" collapsed="false">
      <c r="A50" s="6" t="n">
        <v>3</v>
      </c>
      <c r="B50" s="6" t="n">
        <v>40</v>
      </c>
      <c r="C50" s="7" t="s">
        <v>19</v>
      </c>
      <c r="D50" s="8" t="n">
        <v>3442</v>
      </c>
      <c r="E50" s="1" t="n">
        <v>49</v>
      </c>
      <c r="F50" s="7" t="n">
        <v>1</v>
      </c>
      <c r="G50" s="9" t="n">
        <f aca="false">F50/SUM(F:F)</f>
        <v>0.00763358778625954</v>
      </c>
      <c r="H50" s="9" t="n">
        <f aca="false">D50/SUM($D:$D)</f>
        <v>0.0152725271994746</v>
      </c>
      <c r="I50" s="8" t="n">
        <f aca="false">IF(B50=B51,0,IF(B50=B49,D50+J49,D50))</f>
        <v>3442</v>
      </c>
      <c r="J50" s="1" t="n">
        <f aca="false">IF(B50=B51,D50+J49,0)</f>
        <v>0</v>
      </c>
      <c r="K50" s="9" t="n">
        <f aca="false">I50/SUM($I:$I)</f>
        <v>0.0152725271994746</v>
      </c>
      <c r="L50" s="1" t="n">
        <f aca="false">IF(B50=B49,0,IF(B50=B51,1+M51,1))</f>
        <v>1</v>
      </c>
      <c r="M50" s="1" t="n">
        <f aca="false">IF(B50=B49,1+M51,0)</f>
        <v>0</v>
      </c>
      <c r="N50" s="1" t="n">
        <f aca="false">IF(A50=A49,0,IF(A50=A51,1+O51,1))</f>
        <v>0</v>
      </c>
      <c r="O50" s="1" t="n">
        <f aca="false">IF(A50=A49,1+O51,0)</f>
        <v>10</v>
      </c>
      <c r="P50" s="7" t="s">
        <v>60</v>
      </c>
      <c r="Q50" s="1" t="str">
        <f aca="false">IF(OR(B50="Prologue",B50="Epilogue"),B50,"Chapter "&amp;B50)</f>
        <v>Chapter 40</v>
      </c>
      <c r="R50" s="1" t="str">
        <f aca="false">Q50</f>
        <v>Chapter 40</v>
      </c>
      <c r="S50" s="1" t="str">
        <f aca="false">"|-"&amp;CHAR(13)&amp;IF(AND(P50&lt;&gt;"",N50&lt;&gt;0),"| colspan="&amp;CHAR(34)&amp;4&amp;CHAR(34)&amp;" align="&amp;CHAR(34)&amp;"center"&amp;CHAR(34)&amp;" | '''"&amp;P50&amp;"'''"&amp;CHAR(13)&amp;"|-"&amp;CHAR(13),"")&amp;IF(L50&gt;1,"| rowspan="&amp;CHAR(34)&amp;L50&amp;CHAR(34)&amp;"| [[The Well of Ascension/Summary#"&amp;Q50&amp;"|"&amp;R50&amp;"]] || ",IF(L50=1,"| [[The Well of Ascension/Summary#"&amp;Q50&amp;"|"&amp;R50&amp;"]] || ","| "))&amp;"[["&amp;IF(C50="Dalinar Kholin (flashback)","Dalinar Kholin",C50)&amp;"]] "&amp;IF(C50="Dalinar Kholin (flashback)","(flashback)","")&amp;" || "&amp;TEXT(D50,"#,###")&amp;" || "&amp;ROUND(100*H50,2)&amp;"%"</f>
        <v>|-| [[The Well of Ascension/Summary#Chapter 40|Chapter 40]] || [[Vin]]  || 3,442 || 1.53%</v>
      </c>
    </row>
    <row r="51" customFormat="false" ht="15.75" hidden="false" customHeight="false" outlineLevel="0" collapsed="false">
      <c r="A51" s="6" t="n">
        <v>3</v>
      </c>
      <c r="B51" s="6" t="n">
        <v>41</v>
      </c>
      <c r="C51" s="7" t="s">
        <v>42</v>
      </c>
      <c r="D51" s="8" t="n">
        <v>576</v>
      </c>
      <c r="E51" s="1" t="n">
        <v>50</v>
      </c>
      <c r="F51" s="7" t="n">
        <v>1</v>
      </c>
      <c r="G51" s="9" t="n">
        <f aca="false">F51/SUM(F:F)</f>
        <v>0.00763358778625954</v>
      </c>
      <c r="H51" s="9" t="n">
        <f aca="false">D51/SUM($D:$D)</f>
        <v>0.00255577445290453</v>
      </c>
      <c r="I51" s="1" t="n">
        <f aca="false">IF(B51=B52,0,IF(B51=B50,D51+J50,D51))</f>
        <v>0</v>
      </c>
      <c r="J51" s="8" t="n">
        <f aca="false">IF(B51=B52,D51+J50,0)</f>
        <v>576</v>
      </c>
      <c r="K51" s="9" t="n">
        <f aca="false">I51/SUM($I:$I)</f>
        <v>0</v>
      </c>
      <c r="L51" s="1" t="n">
        <f aca="false">IF(B51=B50,0,IF(B51=B52,1+M52,1))</f>
        <v>3</v>
      </c>
      <c r="M51" s="1" t="n">
        <f aca="false">IF(B51=B50,1+M52,0)</f>
        <v>0</v>
      </c>
      <c r="N51" s="1" t="n">
        <f aca="false">IF(A51=A50,0,IF(A51=A52,1+O52,1))</f>
        <v>0</v>
      </c>
      <c r="O51" s="1" t="n">
        <f aca="false">IF(A51=A50,1+O52,0)</f>
        <v>9</v>
      </c>
      <c r="P51" s="7" t="s">
        <v>60</v>
      </c>
      <c r="Q51" s="1" t="str">
        <f aca="false">IF(OR(B51="Prologue",B51="Epilogue"),B51,"Chapter "&amp;B51)</f>
        <v>Chapter 41</v>
      </c>
      <c r="R51" s="1" t="str">
        <f aca="false">Q51</f>
        <v>Chapter 41</v>
      </c>
      <c r="S51" s="1" t="str">
        <f aca="false">"|-"&amp;CHAR(13)&amp;IF(AND(P51&lt;&gt;"",N51&lt;&gt;0),"| colspan="&amp;CHAR(34)&amp;4&amp;CHAR(34)&amp;" align="&amp;CHAR(34)&amp;"center"&amp;CHAR(34)&amp;" | '''"&amp;P51&amp;"'''"&amp;CHAR(13)&amp;"|-"&amp;CHAR(13),"")&amp;IF(L51&gt;1,"| rowspan="&amp;CHAR(34)&amp;L51&amp;CHAR(34)&amp;"| [[The Well of Ascension/Summary#"&amp;Q51&amp;"|"&amp;R51&amp;"]] || ",IF(L51=1,"| [[The Well of Ascension/Summary#"&amp;Q51&amp;"|"&amp;R51&amp;"]] || ","| "))&amp;"[["&amp;IF(C51="Dalinar Kholin (flashback)","Dalinar Kholin",C51)&amp;"]] "&amp;IF(C51="Dalinar Kholin (flashback)","(flashback)","")&amp;" || "&amp;TEXT(D51,"#,###")&amp;" || "&amp;ROUND(100*H51,2)&amp;"%"</f>
        <v>|-| rowspan="3"| [[The Well of Ascension/Summary#Chapter 41|Chapter 41]] || [[Sazed]]  || 576 || 0.26%</v>
      </c>
    </row>
    <row r="52" customFormat="false" ht="15.75" hidden="false" customHeight="false" outlineLevel="0" collapsed="false">
      <c r="A52" s="6" t="n">
        <v>3</v>
      </c>
      <c r="B52" s="6" t="n">
        <v>41</v>
      </c>
      <c r="C52" s="7" t="s">
        <v>58</v>
      </c>
      <c r="D52" s="8" t="n">
        <v>1811</v>
      </c>
      <c r="E52" s="1" t="n">
        <v>51</v>
      </c>
      <c r="F52" s="7" t="n">
        <v>1</v>
      </c>
      <c r="G52" s="9" t="n">
        <f aca="false">F52/SUM(F:F)</f>
        <v>0.00763358778625954</v>
      </c>
      <c r="H52" s="9" t="n">
        <f aca="false">D52/SUM($D:$D)</f>
        <v>0.00803560335800366</v>
      </c>
      <c r="I52" s="1" t="n">
        <f aca="false">IF(B52=B53,0,IF(B52=B51,D52+J51,D52))</f>
        <v>0</v>
      </c>
      <c r="J52" s="8" t="n">
        <f aca="false">IF(B52=B53,D52+J51,0)</f>
        <v>2387</v>
      </c>
      <c r="K52" s="9" t="n">
        <f aca="false">I52/SUM($I:$I)</f>
        <v>0</v>
      </c>
      <c r="L52" s="1" t="n">
        <f aca="false">IF(B52=B51,0,IF(B52=B53,1+M53,1))</f>
        <v>0</v>
      </c>
      <c r="M52" s="1" t="n">
        <f aca="false">IF(B52=B51,1+M53,0)</f>
        <v>2</v>
      </c>
      <c r="N52" s="1" t="n">
        <f aca="false">IF(A52=A51,0,IF(A52=A53,1+O53,1))</f>
        <v>0</v>
      </c>
      <c r="O52" s="1" t="n">
        <f aca="false">IF(A52=A51,1+O53,0)</f>
        <v>8</v>
      </c>
      <c r="P52" s="7" t="s">
        <v>60</v>
      </c>
      <c r="Q52" s="1" t="str">
        <f aca="false">IF(OR(B52="Prologue",B52="Epilogue"),B52,"Chapter "&amp;B52)</f>
        <v>Chapter 41</v>
      </c>
      <c r="R52" s="1" t="str">
        <f aca="false">Q52</f>
        <v>Chapter 41</v>
      </c>
      <c r="S52" s="1" t="str">
        <f aca="false">"|-"&amp;CHAR(13)&amp;IF(AND(P52&lt;&gt;"",N52&lt;&gt;0),"| colspan="&amp;CHAR(34)&amp;4&amp;CHAR(34)&amp;" align="&amp;CHAR(34)&amp;"center"&amp;CHAR(34)&amp;" | '''"&amp;P52&amp;"'''"&amp;CHAR(13)&amp;"|-"&amp;CHAR(13),"")&amp;IF(L52&gt;1,"| rowspan="&amp;CHAR(34)&amp;L52&amp;CHAR(34)&amp;"| [[The Well of Ascension/Summary#"&amp;Q52&amp;"|"&amp;R52&amp;"]] || ",IF(L52=1,"| [[The Well of Ascension/Summary#"&amp;Q52&amp;"|"&amp;R52&amp;"]] || ","| "))&amp;"[["&amp;IF(C52="Dalinar Kholin (flashback)","Dalinar Kholin",C52)&amp;"]] "&amp;IF(C52="Dalinar Kholin (flashback)","(flashback)","")&amp;" || "&amp;TEXT(D52,"#,###")&amp;" || "&amp;ROUND(100*H52,2)&amp;"%"</f>
        <v>|-| [[Spook]]  || 1,811 || 0.8%</v>
      </c>
    </row>
    <row r="53" customFormat="false" ht="15.75" hidden="false" customHeight="false" outlineLevel="0" collapsed="false">
      <c r="A53" s="6" t="n">
        <v>3</v>
      </c>
      <c r="B53" s="6" t="n">
        <v>41</v>
      </c>
      <c r="C53" s="7" t="s">
        <v>42</v>
      </c>
      <c r="D53" s="8" t="n">
        <v>805</v>
      </c>
      <c r="E53" s="1" t="n">
        <v>52</v>
      </c>
      <c r="F53" s="7" t="n">
        <v>1</v>
      </c>
      <c r="G53" s="9" t="n">
        <f aca="false">F53/SUM(F:F)</f>
        <v>0.00763358778625954</v>
      </c>
      <c r="H53" s="9" t="n">
        <f aca="false">D53/SUM($D:$D)</f>
        <v>0.00357187228227109</v>
      </c>
      <c r="I53" s="8" t="n">
        <f aca="false">IF(B53=B54,0,IF(B53=B52,D53+J52,D53))</f>
        <v>3192</v>
      </c>
      <c r="J53" s="1" t="n">
        <f aca="false">IF(B53=B54,D53+J52,0)</f>
        <v>0</v>
      </c>
      <c r="K53" s="9" t="n">
        <f aca="false">I53/SUM($I:$I)</f>
        <v>0.0141632500931793</v>
      </c>
      <c r="L53" s="1" t="n">
        <f aca="false">IF(B53=B52,0,IF(B53=B54,1+M54,1))</f>
        <v>0</v>
      </c>
      <c r="M53" s="1" t="n">
        <f aca="false">IF(B53=B52,1+M54,0)</f>
        <v>1</v>
      </c>
      <c r="N53" s="1" t="n">
        <f aca="false">IF(A53=A52,0,IF(A53=A54,1+O54,1))</f>
        <v>0</v>
      </c>
      <c r="O53" s="1" t="n">
        <f aca="false">IF(A53=A52,1+O54,0)</f>
        <v>7</v>
      </c>
      <c r="P53" s="7" t="s">
        <v>60</v>
      </c>
      <c r="Q53" s="1" t="str">
        <f aca="false">IF(OR(B53="Prologue",B53="Epilogue"),B53,"Chapter "&amp;B53)</f>
        <v>Chapter 41</v>
      </c>
      <c r="R53" s="1" t="str">
        <f aca="false">Q53</f>
        <v>Chapter 41</v>
      </c>
      <c r="S53" s="1" t="str">
        <f aca="false">"|-"&amp;CHAR(13)&amp;IF(AND(P53&lt;&gt;"",N53&lt;&gt;0),"| colspan="&amp;CHAR(34)&amp;4&amp;CHAR(34)&amp;" align="&amp;CHAR(34)&amp;"center"&amp;CHAR(34)&amp;" | '''"&amp;P53&amp;"'''"&amp;CHAR(13)&amp;"|-"&amp;CHAR(13),"")&amp;IF(L53&gt;1,"| rowspan="&amp;CHAR(34)&amp;L53&amp;CHAR(34)&amp;"| [[The Well of Ascension/Summary#"&amp;Q53&amp;"|"&amp;R53&amp;"]] || ",IF(L53=1,"| [[The Well of Ascension/Summary#"&amp;Q53&amp;"|"&amp;R53&amp;"]] || ","| "))&amp;"[["&amp;IF(C53="Dalinar Kholin (flashback)","Dalinar Kholin",C53)&amp;"]] "&amp;IF(C53="Dalinar Kholin (flashback)","(flashback)","")&amp;" || "&amp;TEXT(D53,"#,###")&amp;" || "&amp;ROUND(100*H53,2)&amp;"%"</f>
        <v>|-| [[Sazed]]  || 805 || 0.36%</v>
      </c>
    </row>
    <row r="54" customFormat="false" ht="15.75" hidden="false" customHeight="false" outlineLevel="0" collapsed="false">
      <c r="A54" s="6" t="n">
        <v>3</v>
      </c>
      <c r="B54" s="6" t="n">
        <v>42</v>
      </c>
      <c r="C54" s="7" t="s">
        <v>54</v>
      </c>
      <c r="D54" s="8" t="n">
        <v>1827</v>
      </c>
      <c r="E54" s="1" t="n">
        <v>53</v>
      </c>
      <c r="F54" s="7" t="n">
        <v>1</v>
      </c>
      <c r="G54" s="9" t="n">
        <f aca="false">F54/SUM(F:F)</f>
        <v>0.00763358778625954</v>
      </c>
      <c r="H54" s="9" t="n">
        <f aca="false">D54/SUM($D:$D)</f>
        <v>0.00810659709280656</v>
      </c>
      <c r="I54" s="8" t="n">
        <f aca="false">IF(B54=B55,0,IF(B54=B53,D54+J53,D54))</f>
        <v>1827</v>
      </c>
      <c r="J54" s="1" t="n">
        <f aca="false">IF(B54=B55,D54+J53,0)</f>
        <v>0</v>
      </c>
      <c r="K54" s="9" t="n">
        <f aca="false">I54/SUM($I:$I)</f>
        <v>0.00810659709280656</v>
      </c>
      <c r="L54" s="1" t="n">
        <f aca="false">IF(B54=B53,0,IF(B54=B55,1+M55,1))</f>
        <v>1</v>
      </c>
      <c r="M54" s="1" t="n">
        <f aca="false">IF(B54=B53,1+M55,0)</f>
        <v>0</v>
      </c>
      <c r="N54" s="1" t="n">
        <f aca="false">IF(A54=A53,0,IF(A54=A55,1+O55,1))</f>
        <v>0</v>
      </c>
      <c r="O54" s="1" t="n">
        <f aca="false">IF(A54=A53,1+O55,0)</f>
        <v>6</v>
      </c>
      <c r="P54" s="7" t="s">
        <v>60</v>
      </c>
      <c r="Q54" s="1" t="str">
        <f aca="false">IF(OR(B54="Prologue",B54="Epilogue"),B54,"Chapter "&amp;B54)</f>
        <v>Chapter 42</v>
      </c>
      <c r="R54" s="1" t="str">
        <f aca="false">Q54</f>
        <v>Chapter 42</v>
      </c>
      <c r="S54" s="1" t="str">
        <f aca="false">"|-"&amp;CHAR(13)&amp;IF(AND(P54&lt;&gt;"",N54&lt;&gt;0),"| colspan="&amp;CHAR(34)&amp;4&amp;CHAR(34)&amp;" align="&amp;CHAR(34)&amp;"center"&amp;CHAR(34)&amp;" | '''"&amp;P54&amp;"'''"&amp;CHAR(13)&amp;"|-"&amp;CHAR(13),"")&amp;IF(L54&gt;1,"| rowspan="&amp;CHAR(34)&amp;L54&amp;CHAR(34)&amp;"| [[The Well of Ascension/Summary#"&amp;Q54&amp;"|"&amp;R54&amp;"]] || ",IF(L54=1,"| [[The Well of Ascension/Summary#"&amp;Q54&amp;"|"&amp;R54&amp;"]] || ","| "))&amp;"[["&amp;IF(C54="Dalinar Kholin (flashback)","Dalinar Kholin",C54)&amp;"]] "&amp;IF(C54="Dalinar Kholin (flashback)","(flashback)","")&amp;" || "&amp;TEXT(D54,"#,###")&amp;" || "&amp;ROUND(100*H54,2)&amp;"%"</f>
        <v>|-| [[The Well of Ascension/Summary#Chapter 42|Chapter 42]] || [[Marsh]]  || 1,827 || 0.81%</v>
      </c>
    </row>
    <row r="55" customFormat="false" ht="15.75" hidden="false" customHeight="false" outlineLevel="0" collapsed="false">
      <c r="A55" s="6" t="n">
        <v>3</v>
      </c>
      <c r="B55" s="6" t="n">
        <v>43</v>
      </c>
      <c r="C55" s="7" t="s">
        <v>19</v>
      </c>
      <c r="D55" s="8" t="n">
        <v>2995</v>
      </c>
      <c r="E55" s="1" t="n">
        <v>54</v>
      </c>
      <c r="F55" s="7" t="n">
        <v>1</v>
      </c>
      <c r="G55" s="9" t="n">
        <f aca="false">F55/SUM(F:F)</f>
        <v>0.00763358778625954</v>
      </c>
      <c r="H55" s="9" t="n">
        <f aca="false">D55/SUM($D:$D)</f>
        <v>0.0132891397334185</v>
      </c>
      <c r="I55" s="1" t="n">
        <f aca="false">IF(B55=B56,0,IF(B55=B54,D55+J54,D55))</f>
        <v>0</v>
      </c>
      <c r="J55" s="8" t="n">
        <f aca="false">IF(B55=B56,D55+J54,0)</f>
        <v>2995</v>
      </c>
      <c r="K55" s="9" t="n">
        <f aca="false">I55/SUM($I:$I)</f>
        <v>0</v>
      </c>
      <c r="L55" s="1" t="n">
        <f aca="false">IF(B55=B54,0,IF(B55=B56,1+M56,1))</f>
        <v>2</v>
      </c>
      <c r="M55" s="1" t="n">
        <f aca="false">IF(B55=B54,1+M56,0)</f>
        <v>0</v>
      </c>
      <c r="N55" s="1" t="n">
        <f aca="false">IF(A55=A54,0,IF(A55=A56,1+O56,1))</f>
        <v>0</v>
      </c>
      <c r="O55" s="1" t="n">
        <f aca="false">IF(A55=A54,1+O56,0)</f>
        <v>5</v>
      </c>
      <c r="P55" s="7" t="s">
        <v>60</v>
      </c>
      <c r="Q55" s="1" t="str">
        <f aca="false">IF(OR(B55="Prologue",B55="Epilogue"),B55,"Chapter "&amp;B55)</f>
        <v>Chapter 43</v>
      </c>
      <c r="R55" s="1" t="str">
        <f aca="false">Q55</f>
        <v>Chapter 43</v>
      </c>
      <c r="S55" s="1" t="str">
        <f aca="false">"|-"&amp;CHAR(13)&amp;IF(AND(P55&lt;&gt;"",N55&lt;&gt;0),"| colspan="&amp;CHAR(34)&amp;4&amp;CHAR(34)&amp;" align="&amp;CHAR(34)&amp;"center"&amp;CHAR(34)&amp;" | '''"&amp;P55&amp;"'''"&amp;CHAR(13)&amp;"|-"&amp;CHAR(13),"")&amp;IF(L55&gt;1,"| rowspan="&amp;CHAR(34)&amp;L55&amp;CHAR(34)&amp;"| [[The Well of Ascension/Summary#"&amp;Q55&amp;"|"&amp;R55&amp;"]] || ",IF(L55=1,"| [[The Well of Ascension/Summary#"&amp;Q55&amp;"|"&amp;R55&amp;"]] || ","| "))&amp;"[["&amp;IF(C55="Dalinar Kholin (flashback)","Dalinar Kholin",C55)&amp;"]] "&amp;IF(C55="Dalinar Kholin (flashback)","(flashback)","")&amp;" || "&amp;TEXT(D55,"#,###")&amp;" || "&amp;ROUND(100*H55,2)&amp;"%"</f>
        <v>|-| rowspan="2"| [[The Well of Ascension/Summary#Chapter 43|Chapter 43]] || [[Vin]]  || 2,995 || 1.33%</v>
      </c>
    </row>
    <row r="56" customFormat="false" ht="15.75" hidden="false" customHeight="false" outlineLevel="0" collapsed="false">
      <c r="A56" s="6" t="n">
        <v>3</v>
      </c>
      <c r="B56" s="6" t="n">
        <v>43</v>
      </c>
      <c r="C56" s="7" t="s">
        <v>24</v>
      </c>
      <c r="D56" s="8" t="n">
        <v>562</v>
      </c>
      <c r="E56" s="1" t="n">
        <v>55</v>
      </c>
      <c r="F56" s="7" t="n">
        <v>1</v>
      </c>
      <c r="G56" s="9" t="n">
        <f aca="false">F56/SUM(F:F)</f>
        <v>0.00763358778625954</v>
      </c>
      <c r="H56" s="9" t="n">
        <f aca="false">D56/SUM($D:$D)</f>
        <v>0.00249365493495199</v>
      </c>
      <c r="I56" s="8" t="n">
        <f aca="false">IF(B56=B57,0,IF(B56=B55,D56+J55,D56))</f>
        <v>3557</v>
      </c>
      <c r="J56" s="1" t="n">
        <f aca="false">IF(B56=B57,D56+J55,0)</f>
        <v>0</v>
      </c>
      <c r="K56" s="9" t="n">
        <f aca="false">I56/SUM($I:$I)</f>
        <v>0.0157827946683705</v>
      </c>
      <c r="L56" s="1" t="n">
        <f aca="false">IF(B56=B55,0,IF(B56=B57,1+M57,1))</f>
        <v>0</v>
      </c>
      <c r="M56" s="1" t="n">
        <f aca="false">IF(B56=B55,1+M57,0)</f>
        <v>1</v>
      </c>
      <c r="N56" s="1" t="n">
        <f aca="false">IF(A56=A55,0,IF(A56=A57,1+O57,1))</f>
        <v>0</v>
      </c>
      <c r="O56" s="1" t="n">
        <f aca="false">IF(A56=A55,1+O57,0)</f>
        <v>4</v>
      </c>
      <c r="P56" s="7" t="s">
        <v>60</v>
      </c>
      <c r="Q56" s="1" t="str">
        <f aca="false">IF(OR(B56="Prologue",B56="Epilogue"),B56,"Chapter "&amp;B56)</f>
        <v>Chapter 43</v>
      </c>
      <c r="R56" s="1" t="str">
        <f aca="false">Q56</f>
        <v>Chapter 43</v>
      </c>
      <c r="S56" s="1" t="str">
        <f aca="false">"|-"&amp;CHAR(13)&amp;IF(AND(P56&lt;&gt;"",N56&lt;&gt;0),"| colspan="&amp;CHAR(34)&amp;4&amp;CHAR(34)&amp;" align="&amp;CHAR(34)&amp;"center"&amp;CHAR(34)&amp;" | '''"&amp;P56&amp;"'''"&amp;CHAR(13)&amp;"|-"&amp;CHAR(13),"")&amp;IF(L56&gt;1,"| rowspan="&amp;CHAR(34)&amp;L56&amp;CHAR(34)&amp;"| [[The Well of Ascension/Summary#"&amp;Q56&amp;"|"&amp;R56&amp;"]] || ",IF(L56=1,"| [[The Well of Ascension/Summary#"&amp;Q56&amp;"|"&amp;R56&amp;"]] || ","| "))&amp;"[["&amp;IF(C56="Dalinar Kholin (flashback)","Dalinar Kholin",C56)&amp;"]] "&amp;IF(C56="Dalinar Kholin (flashback)","(flashback)","")&amp;" || "&amp;TEXT(D56,"#,###")&amp;" || "&amp;ROUND(100*H56,2)&amp;"%"</f>
        <v>|-| [[Elend]]  || 562 || 0.25%</v>
      </c>
    </row>
    <row r="57" customFormat="false" ht="15.75" hidden="false" customHeight="false" outlineLevel="0" collapsed="false">
      <c r="A57" s="6" t="n">
        <v>3</v>
      </c>
      <c r="B57" s="6" t="n">
        <v>44</v>
      </c>
      <c r="C57" s="7" t="s">
        <v>19</v>
      </c>
      <c r="D57" s="8" t="n">
        <v>1490</v>
      </c>
      <c r="E57" s="1" t="n">
        <v>56</v>
      </c>
      <c r="F57" s="7" t="n">
        <v>1</v>
      </c>
      <c r="G57" s="9" t="n">
        <f aca="false">F57/SUM(F:F)</f>
        <v>0.00763358778625954</v>
      </c>
      <c r="H57" s="9" t="n">
        <f aca="false">D57/SUM($D:$D)</f>
        <v>0.0066112915535204</v>
      </c>
      <c r="I57" s="1" t="n">
        <f aca="false">IF(B57=B58,0,IF(B57=B56,D57+J56,D57))</f>
        <v>0</v>
      </c>
      <c r="J57" s="8" t="n">
        <f aca="false">IF(B57=B58,D57+J56,0)</f>
        <v>1490</v>
      </c>
      <c r="K57" s="9" t="n">
        <f aca="false">I57/SUM($I:$I)</f>
        <v>0</v>
      </c>
      <c r="L57" s="1" t="n">
        <f aca="false">IF(B57=B56,0,IF(B57=B58,1+M58,1))</f>
        <v>3</v>
      </c>
      <c r="M57" s="1" t="n">
        <f aca="false">IF(B57=B56,1+M58,0)</f>
        <v>0</v>
      </c>
      <c r="N57" s="1" t="n">
        <f aca="false">IF(A57=A56,0,IF(A57=A58,1+O58,1))</f>
        <v>0</v>
      </c>
      <c r="O57" s="1" t="n">
        <f aca="false">IF(A57=A56,1+O58,0)</f>
        <v>3</v>
      </c>
      <c r="P57" s="7" t="s">
        <v>60</v>
      </c>
      <c r="Q57" s="1" t="str">
        <f aca="false">IF(OR(B57="Prologue",B57="Epilogue"),B57,"Chapter "&amp;B57)</f>
        <v>Chapter 44</v>
      </c>
      <c r="R57" s="1" t="str">
        <f aca="false">Q57</f>
        <v>Chapter 44</v>
      </c>
      <c r="S57" s="1" t="str">
        <f aca="false">"|-"&amp;CHAR(13)&amp;IF(AND(P57&lt;&gt;"",N57&lt;&gt;0),"| colspan="&amp;CHAR(34)&amp;4&amp;CHAR(34)&amp;" align="&amp;CHAR(34)&amp;"center"&amp;CHAR(34)&amp;" | '''"&amp;P57&amp;"'''"&amp;CHAR(13)&amp;"|-"&amp;CHAR(13),"")&amp;IF(L57&gt;1,"| rowspan="&amp;CHAR(34)&amp;L57&amp;CHAR(34)&amp;"| [[The Well of Ascension/Summary#"&amp;Q57&amp;"|"&amp;R57&amp;"]] || ",IF(L57=1,"| [[The Well of Ascension/Summary#"&amp;Q57&amp;"|"&amp;R57&amp;"]] || ","| "))&amp;"[["&amp;IF(C57="Dalinar Kholin (flashback)","Dalinar Kholin",C57)&amp;"]] "&amp;IF(C57="Dalinar Kholin (flashback)","(flashback)","")&amp;" || "&amp;TEXT(D57,"#,###")&amp;" || "&amp;ROUND(100*H57,2)&amp;"%"</f>
        <v>|-| rowspan="3"| [[The Well of Ascension/Summary#Chapter 44|Chapter 44]] || [[Vin]]  || 1,490 || 0.66%</v>
      </c>
    </row>
    <row r="58" customFormat="false" ht="15.75" hidden="false" customHeight="false" outlineLevel="0" collapsed="false">
      <c r="A58" s="6" t="n">
        <v>3</v>
      </c>
      <c r="B58" s="6" t="n">
        <v>44</v>
      </c>
      <c r="C58" s="7" t="s">
        <v>24</v>
      </c>
      <c r="D58" s="8" t="n">
        <v>1403</v>
      </c>
      <c r="E58" s="1" t="n">
        <v>57</v>
      </c>
      <c r="F58" s="7" t="n">
        <v>1</v>
      </c>
      <c r="G58" s="9" t="n">
        <f aca="false">F58/SUM(F:F)</f>
        <v>0.00763358778625954</v>
      </c>
      <c r="H58" s="9" t="n">
        <f aca="false">D58/SUM($D:$D)</f>
        <v>0.00622526312052961</v>
      </c>
      <c r="I58" s="1" t="n">
        <f aca="false">IF(B58=B59,0,IF(B58=B57,D58+J57,D58))</f>
        <v>0</v>
      </c>
      <c r="J58" s="8" t="n">
        <f aca="false">IF(B58=B59,D58+J57,0)</f>
        <v>2893</v>
      </c>
      <c r="K58" s="9" t="n">
        <f aca="false">I58/SUM($I:$I)</f>
        <v>0</v>
      </c>
      <c r="L58" s="1" t="n">
        <f aca="false">IF(B58=B57,0,IF(B58=B59,1+M59,1))</f>
        <v>0</v>
      </c>
      <c r="M58" s="1" t="n">
        <f aca="false">IF(B58=B57,1+M59,0)</f>
        <v>2</v>
      </c>
      <c r="N58" s="1" t="n">
        <f aca="false">IF(A58=A57,0,IF(A58=A59,1+O59,1))</f>
        <v>0</v>
      </c>
      <c r="O58" s="1" t="n">
        <f aca="false">IF(A58=A57,1+O59,0)</f>
        <v>2</v>
      </c>
      <c r="P58" s="7" t="s">
        <v>60</v>
      </c>
      <c r="Q58" s="1" t="str">
        <f aca="false">IF(OR(B58="Prologue",B58="Epilogue"),B58,"Chapter "&amp;B58)</f>
        <v>Chapter 44</v>
      </c>
      <c r="R58" s="1" t="str">
        <f aca="false">Q58</f>
        <v>Chapter 44</v>
      </c>
      <c r="S58" s="1" t="str">
        <f aca="false">"|-"&amp;CHAR(13)&amp;IF(AND(P58&lt;&gt;"",N58&lt;&gt;0),"| colspan="&amp;CHAR(34)&amp;4&amp;CHAR(34)&amp;" align="&amp;CHAR(34)&amp;"center"&amp;CHAR(34)&amp;" | '''"&amp;P58&amp;"'''"&amp;CHAR(13)&amp;"|-"&amp;CHAR(13),"")&amp;IF(L58&gt;1,"| rowspan="&amp;CHAR(34)&amp;L58&amp;CHAR(34)&amp;"| [[The Well of Ascension/Summary#"&amp;Q58&amp;"|"&amp;R58&amp;"]] || ",IF(L58=1,"| [[The Well of Ascension/Summary#"&amp;Q58&amp;"|"&amp;R58&amp;"]] || ","| "))&amp;"[["&amp;IF(C58="Dalinar Kholin (flashback)","Dalinar Kholin",C58)&amp;"]] "&amp;IF(C58="Dalinar Kholin (flashback)","(flashback)","")&amp;" || "&amp;TEXT(D58,"#,###")&amp;" || "&amp;ROUND(100*H58,2)&amp;"%"</f>
        <v>|-| [[Elend]]  || 1,403 || 0.62%</v>
      </c>
    </row>
    <row r="59" customFormat="false" ht="15.75" hidden="false" customHeight="false" outlineLevel="0" collapsed="false">
      <c r="A59" s="6" t="n">
        <v>3</v>
      </c>
      <c r="B59" s="6" t="n">
        <v>44</v>
      </c>
      <c r="C59" s="7" t="s">
        <v>19</v>
      </c>
      <c r="D59" s="8" t="n">
        <v>565</v>
      </c>
      <c r="E59" s="1" t="n">
        <v>58</v>
      </c>
      <c r="F59" s="7" t="n">
        <v>1</v>
      </c>
      <c r="G59" s="9" t="n">
        <f aca="false">F59/SUM(F:F)</f>
        <v>0.00763358778625954</v>
      </c>
      <c r="H59" s="9" t="n">
        <f aca="false">D59/SUM($D:$D)</f>
        <v>0.00250696626022754</v>
      </c>
      <c r="I59" s="8" t="n">
        <f aca="false">IF(B59=B60,0,IF(B59=B58,D59+J58,D59))</f>
        <v>3458</v>
      </c>
      <c r="J59" s="1" t="n">
        <f aca="false">IF(B59=B60,D59+J58,0)</f>
        <v>0</v>
      </c>
      <c r="K59" s="9" t="n">
        <f aca="false">I59/SUM($I:$I)</f>
        <v>0.0153435209342776</v>
      </c>
      <c r="L59" s="1" t="n">
        <f aca="false">IF(B59=B58,0,IF(B59=B60,1+M60,1))</f>
        <v>0</v>
      </c>
      <c r="M59" s="1" t="n">
        <f aca="false">IF(B59=B58,1+M60,0)</f>
        <v>1</v>
      </c>
      <c r="N59" s="1" t="n">
        <f aca="false">IF(A59=A58,0,IF(A59=A60,1+O60,1))</f>
        <v>0</v>
      </c>
      <c r="O59" s="1" t="n">
        <f aca="false">IF(A59=A58,1+O60,0)</f>
        <v>1</v>
      </c>
      <c r="P59" s="7" t="s">
        <v>60</v>
      </c>
      <c r="Q59" s="1" t="str">
        <f aca="false">IF(OR(B59="Prologue",B59="Epilogue"),B59,"Chapter "&amp;B59)</f>
        <v>Chapter 44</v>
      </c>
      <c r="R59" s="1" t="str">
        <f aca="false">Q59</f>
        <v>Chapter 44</v>
      </c>
      <c r="S59" s="1" t="str">
        <f aca="false">"|-"&amp;CHAR(13)&amp;IF(AND(P59&lt;&gt;"",N59&lt;&gt;0),"| colspan="&amp;CHAR(34)&amp;4&amp;CHAR(34)&amp;" align="&amp;CHAR(34)&amp;"center"&amp;CHAR(34)&amp;" | '''"&amp;P59&amp;"'''"&amp;CHAR(13)&amp;"|-"&amp;CHAR(13),"")&amp;IF(L59&gt;1,"| rowspan="&amp;CHAR(34)&amp;L59&amp;CHAR(34)&amp;"| [[The Well of Ascension/Summary#"&amp;Q59&amp;"|"&amp;R59&amp;"]] || ",IF(L59=1,"| [[The Well of Ascension/Summary#"&amp;Q59&amp;"|"&amp;R59&amp;"]] || ","| "))&amp;"[["&amp;IF(C59="Dalinar Kholin (flashback)","Dalinar Kholin",C59)&amp;"]] "&amp;IF(C59="Dalinar Kholin (flashback)","(flashback)","")&amp;" || "&amp;TEXT(D59,"#,###")&amp;" || "&amp;ROUND(100*H59,2)&amp;"%"</f>
        <v>|-| [[Vin]]  || 565 || 0.25%</v>
      </c>
    </row>
    <row r="60" customFormat="false" ht="15.75" hidden="false" customHeight="false" outlineLevel="0" collapsed="false">
      <c r="A60" s="6" t="n">
        <v>4</v>
      </c>
      <c r="B60" s="6" t="n">
        <v>45</v>
      </c>
      <c r="C60" s="7" t="s">
        <v>19</v>
      </c>
      <c r="D60" s="8" t="n">
        <v>1812</v>
      </c>
      <c r="E60" s="1" t="n">
        <v>59</v>
      </c>
      <c r="F60" s="7" t="n">
        <v>1</v>
      </c>
      <c r="G60" s="9" t="n">
        <f aca="false">F60/SUM(F:F)</f>
        <v>0.00763358778625954</v>
      </c>
      <c r="H60" s="9" t="n">
        <f aca="false">D60/SUM($D:$D)</f>
        <v>0.00804004046642884</v>
      </c>
      <c r="I60" s="8" t="n">
        <f aca="false">IF(B60=B61,0,IF(B60=B59,D60+J59,D60))</f>
        <v>1812</v>
      </c>
      <c r="J60" s="1" t="n">
        <f aca="false">IF(B60=B61,D60+J59,0)</f>
        <v>0</v>
      </c>
      <c r="K60" s="9" t="n">
        <f aca="false">I60/SUM($I:$I)</f>
        <v>0.00804004046642884</v>
      </c>
      <c r="L60" s="1" t="n">
        <f aca="false">IF(B60=B59,0,IF(B60=B61,1+M61,1))</f>
        <v>1</v>
      </c>
      <c r="M60" s="1" t="n">
        <f aca="false">IF(B60=B59,1+M61,0)</f>
        <v>0</v>
      </c>
      <c r="N60" s="1" t="n">
        <f aca="false">IF(A60=A59,0,IF(A60=A61,1+O61,1))</f>
        <v>19</v>
      </c>
      <c r="O60" s="1" t="n">
        <f aca="false">IF(A60=A59,1+O61,0)</f>
        <v>0</v>
      </c>
      <c r="P60" s="7" t="s">
        <v>61</v>
      </c>
      <c r="Q60" s="1" t="str">
        <f aca="false">IF(OR(B60="Prologue",B60="Epilogue"),B60,"Chapter "&amp;B60)</f>
        <v>Chapter 45</v>
      </c>
      <c r="R60" s="1" t="str">
        <f aca="false">Q60</f>
        <v>Chapter 45</v>
      </c>
      <c r="S60" s="1" t="str">
        <f aca="false">"|-"&amp;CHAR(13)&amp;IF(AND(P60&lt;&gt;"",N60&lt;&gt;0),"| colspan="&amp;CHAR(34)&amp;4&amp;CHAR(34)&amp;" align="&amp;CHAR(34)&amp;"center"&amp;CHAR(34)&amp;" | '''"&amp;P60&amp;"'''"&amp;CHAR(13)&amp;"|-"&amp;CHAR(13),"")&amp;IF(L60&gt;1,"| rowspan="&amp;CHAR(34)&amp;L60&amp;CHAR(34)&amp;"| [[The Well of Ascension/Summary#"&amp;Q60&amp;"|"&amp;R60&amp;"]] || ",IF(L60=1,"| [[The Well of Ascension/Summary#"&amp;Q60&amp;"|"&amp;R60&amp;"]] || ","| "))&amp;"[["&amp;IF(C60="Dalinar Kholin (flashback)","Dalinar Kholin",C60)&amp;"]] "&amp;IF(C60="Dalinar Kholin (flashback)","(flashback)","")&amp;" || "&amp;TEXT(D60,"#,###")&amp;" || "&amp;ROUND(100*H60,2)&amp;"%"</f>
        <v>|-| colspan="4" align="center" | '''Part 4: Beautiful Destroyer'''|-| [[The Well of Ascension/Summary#Chapter 45|Chapter 45]] || [[Vin]]  || 1,812 || 0.8%</v>
      </c>
    </row>
    <row r="61" customFormat="false" ht="15.75" hidden="false" customHeight="false" outlineLevel="0" collapsed="false">
      <c r="A61" s="6" t="n">
        <v>4</v>
      </c>
      <c r="B61" s="6" t="n">
        <v>46</v>
      </c>
      <c r="C61" s="7" t="s">
        <v>42</v>
      </c>
      <c r="D61" s="8" t="n">
        <v>1473</v>
      </c>
      <c r="E61" s="1" t="n">
        <v>60</v>
      </c>
      <c r="F61" s="7" t="n">
        <v>1</v>
      </c>
      <c r="G61" s="9" t="n">
        <f aca="false">F61/SUM(F:F)</f>
        <v>0.00763358778625954</v>
      </c>
      <c r="H61" s="9" t="n">
        <f aca="false">D61/SUM($D:$D)</f>
        <v>0.00653586071029232</v>
      </c>
      <c r="I61" s="1" t="n">
        <f aca="false">IF(B61=B62,0,IF(B61=B60,D61+J60,D61))</f>
        <v>0</v>
      </c>
      <c r="J61" s="8" t="n">
        <f aca="false">IF(B61=B62,D61+J60,0)</f>
        <v>1473</v>
      </c>
      <c r="K61" s="9" t="n">
        <f aca="false">I61/SUM($I:$I)</f>
        <v>0</v>
      </c>
      <c r="L61" s="1" t="n">
        <f aca="false">IF(B61=B60,0,IF(B61=B62,1+M62,1))</f>
        <v>3</v>
      </c>
      <c r="M61" s="1" t="n">
        <f aca="false">IF(B61=B60,1+M62,0)</f>
        <v>0</v>
      </c>
      <c r="N61" s="1" t="n">
        <f aca="false">IF(A61=A60,0,IF(A61=A62,1+O62,1))</f>
        <v>0</v>
      </c>
      <c r="O61" s="1" t="n">
        <f aca="false">IF(A61=A60,1+O62,0)</f>
        <v>18</v>
      </c>
      <c r="P61" s="7" t="s">
        <v>61</v>
      </c>
      <c r="Q61" s="1" t="str">
        <f aca="false">IF(OR(B61="Prologue",B61="Epilogue"),B61,"Chapter "&amp;B61)</f>
        <v>Chapter 46</v>
      </c>
      <c r="R61" s="1" t="str">
        <f aca="false">Q61</f>
        <v>Chapter 46</v>
      </c>
      <c r="S61" s="1" t="str">
        <f aca="false">"|-"&amp;CHAR(13)&amp;IF(AND(P61&lt;&gt;"",N61&lt;&gt;0),"| colspan="&amp;CHAR(34)&amp;4&amp;CHAR(34)&amp;" align="&amp;CHAR(34)&amp;"center"&amp;CHAR(34)&amp;" | '''"&amp;P61&amp;"'''"&amp;CHAR(13)&amp;"|-"&amp;CHAR(13),"")&amp;IF(L61&gt;1,"| rowspan="&amp;CHAR(34)&amp;L61&amp;CHAR(34)&amp;"| [[The Well of Ascension/Summary#"&amp;Q61&amp;"|"&amp;R61&amp;"]] || ",IF(L61=1,"| [[The Well of Ascension/Summary#"&amp;Q61&amp;"|"&amp;R61&amp;"]] || ","| "))&amp;"[["&amp;IF(C61="Dalinar Kholin (flashback)","Dalinar Kholin",C61)&amp;"]] "&amp;IF(C61="Dalinar Kholin (flashback)","(flashback)","")&amp;" || "&amp;TEXT(D61,"#,###")&amp;" || "&amp;ROUND(100*H61,2)&amp;"%"</f>
        <v>|-| rowspan="3"| [[The Well of Ascension/Summary#Chapter 46|Chapter 46]] || [[Sazed]]  || 1,473 || 0.65%</v>
      </c>
    </row>
    <row r="62" customFormat="false" ht="15.75" hidden="false" customHeight="false" outlineLevel="0" collapsed="false">
      <c r="A62" s="6" t="n">
        <v>4</v>
      </c>
      <c r="B62" s="6" t="n">
        <v>46</v>
      </c>
      <c r="C62" s="7" t="s">
        <v>58</v>
      </c>
      <c r="D62" s="8" t="n">
        <v>859</v>
      </c>
      <c r="E62" s="1" t="n">
        <v>61</v>
      </c>
      <c r="F62" s="7" t="n">
        <v>1</v>
      </c>
      <c r="G62" s="9" t="n">
        <f aca="false">F62/SUM(F:F)</f>
        <v>0.00763358778625954</v>
      </c>
      <c r="H62" s="9" t="n">
        <f aca="false">D62/SUM($D:$D)</f>
        <v>0.00381147613723089</v>
      </c>
      <c r="I62" s="1" t="n">
        <f aca="false">IF(B62=B63,0,IF(B62=B61,D62+J61,D62))</f>
        <v>0</v>
      </c>
      <c r="J62" s="8" t="n">
        <f aca="false">IF(B62=B63,D62+J61,0)</f>
        <v>2332</v>
      </c>
      <c r="K62" s="9" t="n">
        <f aca="false">I62/SUM($I:$I)</f>
        <v>0</v>
      </c>
      <c r="L62" s="1" t="n">
        <f aca="false">IF(B62=B61,0,IF(B62=B63,1+M63,1))</f>
        <v>0</v>
      </c>
      <c r="M62" s="1" t="n">
        <f aca="false">IF(B62=B61,1+M63,0)</f>
        <v>2</v>
      </c>
      <c r="N62" s="1" t="n">
        <f aca="false">IF(A62=A61,0,IF(A62=A63,1+O63,1))</f>
        <v>0</v>
      </c>
      <c r="O62" s="1" t="n">
        <f aca="false">IF(A62=A61,1+O63,0)</f>
        <v>17</v>
      </c>
      <c r="P62" s="7" t="s">
        <v>61</v>
      </c>
      <c r="Q62" s="1" t="str">
        <f aca="false">IF(OR(B62="Prologue",B62="Epilogue"),B62,"Chapter "&amp;B62)</f>
        <v>Chapter 46</v>
      </c>
      <c r="R62" s="1" t="str">
        <f aca="false">Q62</f>
        <v>Chapter 46</v>
      </c>
      <c r="S62" s="1" t="str">
        <f aca="false">"|-"&amp;CHAR(13)&amp;IF(AND(P62&lt;&gt;"",N62&lt;&gt;0),"| colspan="&amp;CHAR(34)&amp;4&amp;CHAR(34)&amp;" align="&amp;CHAR(34)&amp;"center"&amp;CHAR(34)&amp;" | '''"&amp;P62&amp;"'''"&amp;CHAR(13)&amp;"|-"&amp;CHAR(13),"")&amp;IF(L62&gt;1,"| rowspan="&amp;CHAR(34)&amp;L62&amp;CHAR(34)&amp;"| [[The Well of Ascension/Summary#"&amp;Q62&amp;"|"&amp;R62&amp;"]] || ",IF(L62=1,"| [[The Well of Ascension/Summary#"&amp;Q62&amp;"|"&amp;R62&amp;"]] || ","| "))&amp;"[["&amp;IF(C62="Dalinar Kholin (flashback)","Dalinar Kholin",C62)&amp;"]] "&amp;IF(C62="Dalinar Kholin (flashback)","(flashback)","")&amp;" || "&amp;TEXT(D62,"#,###")&amp;" || "&amp;ROUND(100*H62,2)&amp;"%"</f>
        <v>|-| [[Spook]]  || 859 || 0.38%</v>
      </c>
    </row>
    <row r="63" customFormat="false" ht="15.75" hidden="false" customHeight="false" outlineLevel="0" collapsed="false">
      <c r="A63" s="6" t="n">
        <v>4</v>
      </c>
      <c r="B63" s="6" t="n">
        <v>46</v>
      </c>
      <c r="C63" s="7" t="s">
        <v>42</v>
      </c>
      <c r="D63" s="8" t="n">
        <v>2478</v>
      </c>
      <c r="E63" s="1" t="n">
        <v>62</v>
      </c>
      <c r="F63" s="7" t="n">
        <v>1</v>
      </c>
      <c r="G63" s="9" t="n">
        <f aca="false">F63/SUM(F:F)</f>
        <v>0.00763358778625954</v>
      </c>
      <c r="H63" s="9" t="n">
        <f aca="false">D63/SUM($D:$D)</f>
        <v>0.0109951546775997</v>
      </c>
      <c r="I63" s="8" t="n">
        <f aca="false">IF(B63=B64,0,IF(B63=B62,D63+J62,D63))</f>
        <v>4810</v>
      </c>
      <c r="J63" s="1" t="n">
        <f aca="false">IF(B63=B64,D63+J62,0)</f>
        <v>0</v>
      </c>
      <c r="K63" s="9" t="n">
        <f aca="false">I63/SUM($I:$I)</f>
        <v>0.0213424915251229</v>
      </c>
      <c r="L63" s="1" t="n">
        <f aca="false">IF(B63=B62,0,IF(B63=B64,1+M64,1))</f>
        <v>0</v>
      </c>
      <c r="M63" s="1" t="n">
        <f aca="false">IF(B63=B62,1+M64,0)</f>
        <v>1</v>
      </c>
      <c r="N63" s="1" t="n">
        <f aca="false">IF(A63=A62,0,IF(A63=A64,1+O64,1))</f>
        <v>0</v>
      </c>
      <c r="O63" s="1" t="n">
        <f aca="false">IF(A63=A62,1+O64,0)</f>
        <v>16</v>
      </c>
      <c r="P63" s="7" t="s">
        <v>61</v>
      </c>
      <c r="Q63" s="1" t="str">
        <f aca="false">IF(OR(B63="Prologue",B63="Epilogue"),B63,"Chapter "&amp;B63)</f>
        <v>Chapter 46</v>
      </c>
      <c r="R63" s="1" t="str">
        <f aca="false">Q63</f>
        <v>Chapter 46</v>
      </c>
      <c r="S63" s="1" t="str">
        <f aca="false">"|-"&amp;CHAR(13)&amp;IF(AND(P63&lt;&gt;"",N63&lt;&gt;0),"| colspan="&amp;CHAR(34)&amp;4&amp;CHAR(34)&amp;" align="&amp;CHAR(34)&amp;"center"&amp;CHAR(34)&amp;" | '''"&amp;P63&amp;"'''"&amp;CHAR(13)&amp;"|-"&amp;CHAR(13),"")&amp;IF(L63&gt;1,"| rowspan="&amp;CHAR(34)&amp;L63&amp;CHAR(34)&amp;"| [[The Well of Ascension/Summary#"&amp;Q63&amp;"|"&amp;R63&amp;"]] || ",IF(L63=1,"| [[The Well of Ascension/Summary#"&amp;Q63&amp;"|"&amp;R63&amp;"]] || ","| "))&amp;"[["&amp;IF(C63="Dalinar Kholin (flashback)","Dalinar Kholin",C63)&amp;"]] "&amp;IF(C63="Dalinar Kholin (flashback)","(flashback)","")&amp;" || "&amp;TEXT(D63,"#,###")&amp;" || "&amp;ROUND(100*H63,2)&amp;"%"</f>
        <v>|-| [[Sazed]]  || 2,478 || 1.1%</v>
      </c>
    </row>
    <row r="64" customFormat="false" ht="15.75" hidden="false" customHeight="false" outlineLevel="0" collapsed="false">
      <c r="A64" s="6" t="n">
        <v>4</v>
      </c>
      <c r="B64" s="6" t="n">
        <v>47</v>
      </c>
      <c r="C64" s="7" t="s">
        <v>24</v>
      </c>
      <c r="D64" s="8" t="n">
        <v>2265</v>
      </c>
      <c r="E64" s="1" t="n">
        <v>63</v>
      </c>
      <c r="F64" s="7" t="n">
        <v>1</v>
      </c>
      <c r="G64" s="9" t="n">
        <f aca="false">F64/SUM(F:F)</f>
        <v>0.00763358778625954</v>
      </c>
      <c r="H64" s="9" t="n">
        <f aca="false">D64/SUM($D:$D)</f>
        <v>0.010050050583036</v>
      </c>
      <c r="I64" s="8" t="n">
        <f aca="false">IF(B64=B65,0,IF(B64=B63,D64+J63,D64))</f>
        <v>2265</v>
      </c>
      <c r="J64" s="1" t="n">
        <f aca="false">IF(B64=B65,D64+J63,0)</f>
        <v>0</v>
      </c>
      <c r="K64" s="9" t="n">
        <f aca="false">I64/SUM($I:$I)</f>
        <v>0.010050050583036</v>
      </c>
      <c r="L64" s="1" t="n">
        <f aca="false">IF(B64=B63,0,IF(B64=B65,1+M65,1))</f>
        <v>1</v>
      </c>
      <c r="M64" s="1" t="n">
        <f aca="false">IF(B64=B63,1+M65,0)</f>
        <v>0</v>
      </c>
      <c r="N64" s="1" t="n">
        <f aca="false">IF(A64=A63,0,IF(A64=A65,1+O65,1))</f>
        <v>0</v>
      </c>
      <c r="O64" s="1" t="n">
        <f aca="false">IF(A64=A63,1+O65,0)</f>
        <v>15</v>
      </c>
      <c r="P64" s="7" t="s">
        <v>61</v>
      </c>
      <c r="Q64" s="1" t="str">
        <f aca="false">IF(OR(B64="Prologue",B64="Epilogue"),B64,"Chapter "&amp;B64)</f>
        <v>Chapter 47</v>
      </c>
      <c r="R64" s="1" t="str">
        <f aca="false">Q64</f>
        <v>Chapter 47</v>
      </c>
      <c r="S64" s="1" t="str">
        <f aca="false">"|-"&amp;CHAR(13)&amp;IF(AND(P64&lt;&gt;"",N64&lt;&gt;0),"| colspan="&amp;CHAR(34)&amp;4&amp;CHAR(34)&amp;" align="&amp;CHAR(34)&amp;"center"&amp;CHAR(34)&amp;" | '''"&amp;P64&amp;"'''"&amp;CHAR(13)&amp;"|-"&amp;CHAR(13),"")&amp;IF(L64&gt;1,"| rowspan="&amp;CHAR(34)&amp;L64&amp;CHAR(34)&amp;"| [[The Well of Ascension/Summary#"&amp;Q64&amp;"|"&amp;R64&amp;"]] || ",IF(L64=1,"| [[The Well of Ascension/Summary#"&amp;Q64&amp;"|"&amp;R64&amp;"]] || ","| "))&amp;"[["&amp;IF(C64="Dalinar Kholin (flashback)","Dalinar Kholin",C64)&amp;"]] "&amp;IF(C64="Dalinar Kholin (flashback)","(flashback)","")&amp;" || "&amp;TEXT(D64,"#,###")&amp;" || "&amp;ROUND(100*H64,2)&amp;"%"</f>
        <v>|-| [[The Well of Ascension/Summary#Chapter 47|Chapter 47]] || [[Elend]]  || 2,265 || 1.01%</v>
      </c>
    </row>
    <row r="65" customFormat="false" ht="15.75" hidden="false" customHeight="false" outlineLevel="0" collapsed="false">
      <c r="A65" s="6" t="n">
        <v>4</v>
      </c>
      <c r="B65" s="6" t="n">
        <v>48</v>
      </c>
      <c r="C65" s="7" t="s">
        <v>19</v>
      </c>
      <c r="D65" s="8" t="n">
        <v>2443</v>
      </c>
      <c r="E65" s="1" t="n">
        <v>64</v>
      </c>
      <c r="F65" s="7" t="n">
        <v>1</v>
      </c>
      <c r="G65" s="9" t="n">
        <f aca="false">F65/SUM(F:F)</f>
        <v>0.00763358778625954</v>
      </c>
      <c r="H65" s="9" t="n">
        <f aca="false">D65/SUM($D:$D)</f>
        <v>0.0108398558827184</v>
      </c>
      <c r="I65" s="8" t="n">
        <f aca="false">IF(B65=B66,0,IF(B65=B64,D65+J64,D65))</f>
        <v>2443</v>
      </c>
      <c r="J65" s="1" t="n">
        <f aca="false">IF(B65=B66,D65+J64,0)</f>
        <v>0</v>
      </c>
      <c r="K65" s="9" t="n">
        <f aca="false">I65/SUM($I:$I)</f>
        <v>0.0108398558827184</v>
      </c>
      <c r="L65" s="1" t="n">
        <f aca="false">IF(B65=B64,0,IF(B65=B66,1+M66,1))</f>
        <v>1</v>
      </c>
      <c r="M65" s="1" t="n">
        <f aca="false">IF(B65=B64,1+M66,0)</f>
        <v>0</v>
      </c>
      <c r="N65" s="1" t="n">
        <f aca="false">IF(A65=A64,0,IF(A65=A66,1+O66,1))</f>
        <v>0</v>
      </c>
      <c r="O65" s="1" t="n">
        <f aca="false">IF(A65=A64,1+O66,0)</f>
        <v>14</v>
      </c>
      <c r="P65" s="7" t="s">
        <v>61</v>
      </c>
      <c r="Q65" s="1" t="str">
        <f aca="false">IF(OR(B65="Prologue",B65="Epilogue"),B65,"Chapter "&amp;B65)</f>
        <v>Chapter 48</v>
      </c>
      <c r="R65" s="1" t="str">
        <f aca="false">Q65</f>
        <v>Chapter 48</v>
      </c>
      <c r="S65" s="1" t="str">
        <f aca="false">"|-"&amp;CHAR(13)&amp;IF(AND(P65&lt;&gt;"",N65&lt;&gt;0),"| colspan="&amp;CHAR(34)&amp;4&amp;CHAR(34)&amp;" align="&amp;CHAR(34)&amp;"center"&amp;CHAR(34)&amp;" | '''"&amp;P65&amp;"'''"&amp;CHAR(13)&amp;"|-"&amp;CHAR(13),"")&amp;IF(L65&gt;1,"| rowspan="&amp;CHAR(34)&amp;L65&amp;CHAR(34)&amp;"| [[The Well of Ascension/Summary#"&amp;Q65&amp;"|"&amp;R65&amp;"]] || ",IF(L65=1,"| [[The Well of Ascension/Summary#"&amp;Q65&amp;"|"&amp;R65&amp;"]] || ","| "))&amp;"[["&amp;IF(C65="Dalinar Kholin (flashback)","Dalinar Kholin",C65)&amp;"]] "&amp;IF(C65="Dalinar Kholin (flashback)","(flashback)","")&amp;" || "&amp;TEXT(D65,"#,###")&amp;" || "&amp;ROUND(100*H65,2)&amp;"%"</f>
        <v>|-| [[The Well of Ascension/Summary#Chapter 48|Chapter 48]] || [[Vin]]  || 2,443 || 1.08%</v>
      </c>
    </row>
    <row r="66" customFormat="false" ht="15.75" hidden="false" customHeight="false" outlineLevel="0" collapsed="false">
      <c r="A66" s="6" t="n">
        <v>4</v>
      </c>
      <c r="B66" s="6" t="n">
        <v>49</v>
      </c>
      <c r="C66" s="7" t="s">
        <v>42</v>
      </c>
      <c r="D66" s="8" t="n">
        <v>4446</v>
      </c>
      <c r="E66" s="1" t="n">
        <v>65</v>
      </c>
      <c r="F66" s="7" t="n">
        <v>1</v>
      </c>
      <c r="G66" s="9" t="n">
        <f aca="false">F66/SUM(F:F)</f>
        <v>0.00763358778625954</v>
      </c>
      <c r="H66" s="9" t="n">
        <f aca="false">D66/SUM($D:$D)</f>
        <v>0.0197273840583569</v>
      </c>
      <c r="I66" s="8" t="n">
        <f aca="false">IF(B66=B67,0,IF(B66=B65,D66+J65,D66))</f>
        <v>4446</v>
      </c>
      <c r="J66" s="1" t="n">
        <f aca="false">IF(B66=B67,D66+J65,0)</f>
        <v>0</v>
      </c>
      <c r="K66" s="9" t="n">
        <f aca="false">I66/SUM($I:$I)</f>
        <v>0.0197273840583569</v>
      </c>
      <c r="L66" s="1" t="n">
        <f aca="false">IF(B66=B65,0,IF(B66=B67,1+M67,1))</f>
        <v>1</v>
      </c>
      <c r="M66" s="1" t="n">
        <f aca="false">IF(B66=B65,1+M67,0)</f>
        <v>0</v>
      </c>
      <c r="N66" s="1" t="n">
        <f aca="false">IF(A66=A65,0,IF(A66=A67,1+O67,1))</f>
        <v>0</v>
      </c>
      <c r="O66" s="1" t="n">
        <f aca="false">IF(A66=A65,1+O67,0)</f>
        <v>13</v>
      </c>
      <c r="P66" s="7" t="s">
        <v>61</v>
      </c>
      <c r="Q66" s="1" t="str">
        <f aca="false">IF(OR(B66="Prologue",B66="Epilogue"),B66,"Chapter "&amp;B66)</f>
        <v>Chapter 49</v>
      </c>
      <c r="R66" s="1" t="str">
        <f aca="false">Q66</f>
        <v>Chapter 49</v>
      </c>
      <c r="S66" s="1" t="str">
        <f aca="false">"|-"&amp;CHAR(13)&amp;IF(AND(P66&lt;&gt;"",N66&lt;&gt;0),"| colspan="&amp;CHAR(34)&amp;4&amp;CHAR(34)&amp;" align="&amp;CHAR(34)&amp;"center"&amp;CHAR(34)&amp;" | '''"&amp;P66&amp;"'''"&amp;CHAR(13)&amp;"|-"&amp;CHAR(13),"")&amp;IF(L66&gt;1,"| rowspan="&amp;CHAR(34)&amp;L66&amp;CHAR(34)&amp;"| [[The Well of Ascension/Summary#"&amp;Q66&amp;"|"&amp;R66&amp;"]] || ",IF(L66=1,"| [[The Well of Ascension/Summary#"&amp;Q66&amp;"|"&amp;R66&amp;"]] || ","| "))&amp;"[["&amp;IF(C66="Dalinar Kholin (flashback)","Dalinar Kholin",C66)&amp;"]] "&amp;IF(C66="Dalinar Kholin (flashback)","(flashback)","")&amp;" || "&amp;TEXT(D66,"#,###")&amp;" || "&amp;ROUND(100*H66,2)&amp;"%"</f>
        <v>|-| [[The Well of Ascension/Summary#Chapter 49|Chapter 49]] || [[Sazed]]  || 4,446 || 1.97%</v>
      </c>
    </row>
    <row r="67" customFormat="false" ht="15.75" hidden="false" customHeight="false" outlineLevel="0" collapsed="false">
      <c r="A67" s="6" t="n">
        <v>4</v>
      </c>
      <c r="B67" s="6" t="n">
        <v>50</v>
      </c>
      <c r="C67" s="7" t="s">
        <v>19</v>
      </c>
      <c r="D67" s="8" t="n">
        <v>2062</v>
      </c>
      <c r="E67" s="1" t="n">
        <v>66</v>
      </c>
      <c r="F67" s="7" t="n">
        <v>1</v>
      </c>
      <c r="G67" s="9" t="n">
        <f aca="false">F67/SUM(F:F)</f>
        <v>0.00763358778625954</v>
      </c>
      <c r="H67" s="9" t="n">
        <f aca="false">D67/SUM($D:$D)</f>
        <v>0.00914931757272421</v>
      </c>
      <c r="I67" s="8" t="n">
        <f aca="false">IF(B67=B68,0,IF(B67=B66,D67+J66,D67))</f>
        <v>2062</v>
      </c>
      <c r="J67" s="1" t="n">
        <f aca="false">IF(B67=B68,D67+J66,0)</f>
        <v>0</v>
      </c>
      <c r="K67" s="9" t="n">
        <f aca="false">I67/SUM($I:$I)</f>
        <v>0.00914931757272421</v>
      </c>
      <c r="L67" s="1" t="n">
        <f aca="false">IF(B67=B66,0,IF(B67=B68,1+M68,1))</f>
        <v>1</v>
      </c>
      <c r="M67" s="1" t="n">
        <f aca="false">IF(B67=B66,1+M68,0)</f>
        <v>0</v>
      </c>
      <c r="N67" s="1" t="n">
        <f aca="false">IF(A67=A66,0,IF(A67=A68,1+O68,1))</f>
        <v>0</v>
      </c>
      <c r="O67" s="1" t="n">
        <f aca="false">IF(A67=A66,1+O68,0)</f>
        <v>12</v>
      </c>
      <c r="P67" s="7" t="s">
        <v>61</v>
      </c>
      <c r="Q67" s="1" t="str">
        <f aca="false">IF(OR(B67="Prologue",B67="Epilogue"),B67,"Chapter "&amp;B67)</f>
        <v>Chapter 50</v>
      </c>
      <c r="R67" s="1" t="str">
        <f aca="false">Q67</f>
        <v>Chapter 50</v>
      </c>
      <c r="S67" s="1" t="str">
        <f aca="false">"|-"&amp;CHAR(13)&amp;IF(AND(P67&lt;&gt;"",N67&lt;&gt;0),"| colspan="&amp;CHAR(34)&amp;4&amp;CHAR(34)&amp;" align="&amp;CHAR(34)&amp;"center"&amp;CHAR(34)&amp;" | '''"&amp;P67&amp;"'''"&amp;CHAR(13)&amp;"|-"&amp;CHAR(13),"")&amp;IF(L67&gt;1,"| rowspan="&amp;CHAR(34)&amp;L67&amp;CHAR(34)&amp;"| [[The Well of Ascension/Summary#"&amp;Q67&amp;"|"&amp;R67&amp;"]] || ",IF(L67=1,"| [[The Well of Ascension/Summary#"&amp;Q67&amp;"|"&amp;R67&amp;"]] || ","| "))&amp;"[["&amp;IF(C67="Dalinar Kholin (flashback)","Dalinar Kholin",C67)&amp;"]] "&amp;IF(C67="Dalinar Kholin (flashback)","(flashback)","")&amp;" || "&amp;TEXT(D67,"#,###")&amp;" || "&amp;ROUND(100*H67,2)&amp;"%"</f>
        <v>|-| [[The Well of Ascension/Summary#Chapter 50|Chapter 50]] || [[Vin]]  || 2,062 || 0.91%</v>
      </c>
    </row>
    <row r="68" customFormat="false" ht="15.75" hidden="false" customHeight="false" outlineLevel="0" collapsed="false">
      <c r="A68" s="6" t="n">
        <v>4</v>
      </c>
      <c r="B68" s="6" t="n">
        <v>51</v>
      </c>
      <c r="C68" s="7" t="s">
        <v>24</v>
      </c>
      <c r="D68" s="8" t="n">
        <v>2632</v>
      </c>
      <c r="E68" s="1" t="n">
        <v>67</v>
      </c>
      <c r="F68" s="7" t="n">
        <v>1</v>
      </c>
      <c r="G68" s="9" t="n">
        <f aca="false">F68/SUM(F:F)</f>
        <v>0.00763358778625954</v>
      </c>
      <c r="H68" s="9" t="n">
        <f aca="false">D68/SUM($D:$D)</f>
        <v>0.0116784693750777</v>
      </c>
      <c r="I68" s="8" t="n">
        <f aca="false">IF(B68=B69,0,IF(B68=B67,D68+J67,D68))</f>
        <v>2632</v>
      </c>
      <c r="J68" s="1" t="n">
        <f aca="false">IF(B68=B69,D68+J67,0)</f>
        <v>0</v>
      </c>
      <c r="K68" s="9" t="n">
        <f aca="false">I68/SUM($I:$I)</f>
        <v>0.0116784693750777</v>
      </c>
      <c r="L68" s="1" t="n">
        <f aca="false">IF(B68=B67,0,IF(B68=B69,1+M69,1))</f>
        <v>1</v>
      </c>
      <c r="M68" s="1" t="n">
        <f aca="false">IF(B68=B67,1+M69,0)</f>
        <v>0</v>
      </c>
      <c r="N68" s="1" t="n">
        <f aca="false">IF(A68=A67,0,IF(A68=A69,1+O69,1))</f>
        <v>0</v>
      </c>
      <c r="O68" s="1" t="n">
        <f aca="false">IF(A68=A67,1+O69,0)</f>
        <v>11</v>
      </c>
      <c r="P68" s="7" t="s">
        <v>61</v>
      </c>
      <c r="Q68" s="1" t="str">
        <f aca="false">IF(OR(B68="Prologue",B68="Epilogue"),B68,"Chapter "&amp;B68)</f>
        <v>Chapter 51</v>
      </c>
      <c r="R68" s="1" t="str">
        <f aca="false">Q68</f>
        <v>Chapter 51</v>
      </c>
      <c r="S68" s="1" t="str">
        <f aca="false">"|-"&amp;CHAR(13)&amp;IF(AND(P68&lt;&gt;"",N68&lt;&gt;0),"| colspan="&amp;CHAR(34)&amp;4&amp;CHAR(34)&amp;" align="&amp;CHAR(34)&amp;"center"&amp;CHAR(34)&amp;" | '''"&amp;P68&amp;"'''"&amp;CHAR(13)&amp;"|-"&amp;CHAR(13),"")&amp;IF(L68&gt;1,"| rowspan="&amp;CHAR(34)&amp;L68&amp;CHAR(34)&amp;"| [[The Well of Ascension/Summary#"&amp;Q68&amp;"|"&amp;R68&amp;"]] || ",IF(L68=1,"| [[The Well of Ascension/Summary#"&amp;Q68&amp;"|"&amp;R68&amp;"]] || ","| "))&amp;"[["&amp;IF(C68="Dalinar Kholin (flashback)","Dalinar Kholin",C68)&amp;"]] "&amp;IF(C68="Dalinar Kholin (flashback)","(flashback)","")&amp;" || "&amp;TEXT(D68,"#,###")&amp;" || "&amp;ROUND(100*H68,2)&amp;"%"</f>
        <v>|-| [[The Well of Ascension/Summary#Chapter 51|Chapter 51]] || [[Elend]]  || 2,632 || 1.17%</v>
      </c>
    </row>
    <row r="69" customFormat="false" ht="15.75" hidden="false" customHeight="false" outlineLevel="0" collapsed="false">
      <c r="A69" s="6" t="n">
        <v>4</v>
      </c>
      <c r="B69" s="6" t="n">
        <v>52</v>
      </c>
      <c r="C69" s="7" t="s">
        <v>57</v>
      </c>
      <c r="D69" s="8" t="n">
        <v>1371</v>
      </c>
      <c r="E69" s="1" t="n">
        <v>68</v>
      </c>
      <c r="F69" s="7" t="n">
        <v>1</v>
      </c>
      <c r="G69" s="9" t="n">
        <f aca="false">F69/SUM(F:F)</f>
        <v>0.00763358778625954</v>
      </c>
      <c r="H69" s="9" t="n">
        <f aca="false">D69/SUM($D:$D)</f>
        <v>0.00608327565092381</v>
      </c>
      <c r="I69" s="1" t="n">
        <f aca="false">IF(B69=B70,0,IF(B69=B68,D69+J68,D69))</f>
        <v>0</v>
      </c>
      <c r="J69" s="8" t="n">
        <f aca="false">IF(B69=B70,D69+J68,0)</f>
        <v>1371</v>
      </c>
      <c r="K69" s="9" t="n">
        <f aca="false">I69/SUM($I:$I)</f>
        <v>0</v>
      </c>
      <c r="L69" s="1" t="n">
        <f aca="false">IF(B69=B68,0,IF(B69=B70,1+M70,1))</f>
        <v>3</v>
      </c>
      <c r="M69" s="1" t="n">
        <f aca="false">IF(B69=B68,1+M70,0)</f>
        <v>0</v>
      </c>
      <c r="N69" s="1" t="n">
        <f aca="false">IF(A69=A68,0,IF(A69=A70,1+O70,1))</f>
        <v>0</v>
      </c>
      <c r="O69" s="1" t="n">
        <f aca="false">IF(A69=A68,1+O70,0)</f>
        <v>10</v>
      </c>
      <c r="P69" s="7" t="s">
        <v>61</v>
      </c>
      <c r="Q69" s="1" t="str">
        <f aca="false">IF(OR(B69="Prologue",B69="Epilogue"),B69,"Chapter "&amp;B69)</f>
        <v>Chapter 52</v>
      </c>
      <c r="R69" s="1" t="str">
        <f aca="false">Q69</f>
        <v>Chapter 52</v>
      </c>
      <c r="S69" s="1" t="str">
        <f aca="false">"|-"&amp;CHAR(13)&amp;IF(AND(P69&lt;&gt;"",N69&lt;&gt;0),"| colspan="&amp;CHAR(34)&amp;4&amp;CHAR(34)&amp;" align="&amp;CHAR(34)&amp;"center"&amp;CHAR(34)&amp;" | '''"&amp;P69&amp;"'''"&amp;CHAR(13)&amp;"|-"&amp;CHAR(13),"")&amp;IF(L69&gt;1,"| rowspan="&amp;CHAR(34)&amp;L69&amp;CHAR(34)&amp;"| [[The Well of Ascension/Summary#"&amp;Q69&amp;"|"&amp;R69&amp;"]] || ",IF(L69=1,"| [[The Well of Ascension/Summary#"&amp;Q69&amp;"|"&amp;R69&amp;"]] || ","| "))&amp;"[["&amp;IF(C69="Dalinar Kholin (flashback)","Dalinar Kholin",C69)&amp;"]] "&amp;IF(C69="Dalinar Kholin (flashback)","(flashback)","")&amp;" || "&amp;TEXT(D69,"#,###")&amp;" || "&amp;ROUND(100*H69,2)&amp;"%"</f>
        <v>|-| rowspan="3"| [[The Well of Ascension/Summary#Chapter 52|Chapter 52]] || [[TenSoon]]  || 1,371 || 0.61%</v>
      </c>
    </row>
    <row r="70" customFormat="false" ht="15.75" hidden="false" customHeight="false" outlineLevel="0" collapsed="false">
      <c r="A70" s="6" t="n">
        <v>4</v>
      </c>
      <c r="B70" s="6" t="n">
        <v>52</v>
      </c>
      <c r="C70" s="7" t="s">
        <v>50</v>
      </c>
      <c r="D70" s="8" t="n">
        <v>780</v>
      </c>
      <c r="E70" s="1" t="n">
        <v>69</v>
      </c>
      <c r="F70" s="7" t="n">
        <v>1</v>
      </c>
      <c r="G70" s="9" t="n">
        <f aca="false">F70/SUM(F:F)</f>
        <v>0.00763358778625954</v>
      </c>
      <c r="H70" s="9" t="n">
        <f aca="false">D70/SUM($D:$D)</f>
        <v>0.00346094457164155</v>
      </c>
      <c r="I70" s="1" t="n">
        <f aca="false">IF(B70=B71,0,IF(B70=B69,D70+J69,D70))</f>
        <v>0</v>
      </c>
      <c r="J70" s="8" t="n">
        <f aca="false">IF(B70=B71,D70+J69,0)</f>
        <v>2151</v>
      </c>
      <c r="K70" s="9" t="n">
        <f aca="false">I70/SUM($I:$I)</f>
        <v>0</v>
      </c>
      <c r="L70" s="1" t="n">
        <f aca="false">IF(B70=B69,0,IF(B70=B71,1+M71,1))</f>
        <v>0</v>
      </c>
      <c r="M70" s="1" t="n">
        <f aca="false">IF(B70=B69,1+M71,0)</f>
        <v>2</v>
      </c>
      <c r="N70" s="1" t="n">
        <f aca="false">IF(A70=A69,0,IF(A70=A71,1+O71,1))</f>
        <v>0</v>
      </c>
      <c r="O70" s="1" t="n">
        <f aca="false">IF(A70=A69,1+O71,0)</f>
        <v>9</v>
      </c>
      <c r="P70" s="7" t="s">
        <v>61</v>
      </c>
      <c r="Q70" s="1" t="str">
        <f aca="false">IF(OR(B70="Prologue",B70="Epilogue"),B70,"Chapter "&amp;B70)</f>
        <v>Chapter 52</v>
      </c>
      <c r="R70" s="1" t="str">
        <f aca="false">Q70</f>
        <v>Chapter 52</v>
      </c>
      <c r="S70" s="1" t="str">
        <f aca="false">"|-"&amp;CHAR(13)&amp;IF(AND(P70&lt;&gt;"",N70&lt;&gt;0),"| colspan="&amp;CHAR(34)&amp;4&amp;CHAR(34)&amp;" align="&amp;CHAR(34)&amp;"center"&amp;CHAR(34)&amp;" | '''"&amp;P70&amp;"'''"&amp;CHAR(13)&amp;"|-"&amp;CHAR(13),"")&amp;IF(L70&gt;1,"| rowspan="&amp;CHAR(34)&amp;L70&amp;CHAR(34)&amp;"| [[The Well of Ascension/Summary#"&amp;Q70&amp;"|"&amp;R70&amp;"]] || ",IF(L70=1,"| [[The Well of Ascension/Summary#"&amp;Q70&amp;"|"&amp;R70&amp;"]] || ","| "))&amp;"[["&amp;IF(C70="Dalinar Kholin (flashback)","Dalinar Kholin",C70)&amp;"]] "&amp;IF(C70="Dalinar Kholin (flashback)","(flashback)","")&amp;" || "&amp;TEXT(D70,"#,###")&amp;" || "&amp;ROUND(100*H70,2)&amp;"%"</f>
        <v>|-| [[Wellen]]  || 780 || 0.35%</v>
      </c>
    </row>
    <row r="71" customFormat="false" ht="15.75" hidden="false" customHeight="false" outlineLevel="0" collapsed="false">
      <c r="A71" s="6" t="n">
        <v>4</v>
      </c>
      <c r="B71" s="6" t="n">
        <v>52</v>
      </c>
      <c r="C71" s="7" t="s">
        <v>57</v>
      </c>
      <c r="D71" s="8" t="n">
        <v>523</v>
      </c>
      <c r="E71" s="1" t="n">
        <v>70</v>
      </c>
      <c r="F71" s="7" t="n">
        <v>1</v>
      </c>
      <c r="G71" s="9" t="n">
        <f aca="false">F71/SUM(F:F)</f>
        <v>0.00763358778625954</v>
      </c>
      <c r="H71" s="9" t="n">
        <f aca="false">D71/SUM($D:$D)</f>
        <v>0.00232060770636991</v>
      </c>
      <c r="I71" s="8" t="n">
        <f aca="false">IF(B71=B72,0,IF(B71=B70,D71+J70,D71))</f>
        <v>2674</v>
      </c>
      <c r="J71" s="1" t="n">
        <f aca="false">IF(B71=B72,D71+J70,0)</f>
        <v>0</v>
      </c>
      <c r="K71" s="9" t="n">
        <f aca="false">I71/SUM($I:$I)</f>
        <v>0.0118648279289353</v>
      </c>
      <c r="L71" s="1" t="n">
        <f aca="false">IF(B71=B70,0,IF(B71=B72,1+M72,1))</f>
        <v>0</v>
      </c>
      <c r="M71" s="1" t="n">
        <f aca="false">IF(B71=B70,1+M72,0)</f>
        <v>1</v>
      </c>
      <c r="N71" s="1" t="n">
        <f aca="false">IF(A71=A70,0,IF(A71=A72,1+O72,1))</f>
        <v>0</v>
      </c>
      <c r="O71" s="1" t="n">
        <f aca="false">IF(A71=A70,1+O72,0)</f>
        <v>8</v>
      </c>
      <c r="P71" s="7" t="s">
        <v>61</v>
      </c>
      <c r="Q71" s="1" t="str">
        <f aca="false">IF(OR(B71="Prologue",B71="Epilogue"),B71,"Chapter "&amp;B71)</f>
        <v>Chapter 52</v>
      </c>
      <c r="R71" s="1" t="str">
        <f aca="false">Q71</f>
        <v>Chapter 52</v>
      </c>
      <c r="S71" s="1" t="str">
        <f aca="false">"|-"&amp;CHAR(13)&amp;IF(AND(P71&lt;&gt;"",N71&lt;&gt;0),"| colspan="&amp;CHAR(34)&amp;4&amp;CHAR(34)&amp;" align="&amp;CHAR(34)&amp;"center"&amp;CHAR(34)&amp;" | '''"&amp;P71&amp;"'''"&amp;CHAR(13)&amp;"|-"&amp;CHAR(13),"")&amp;IF(L71&gt;1,"| rowspan="&amp;CHAR(34)&amp;L71&amp;CHAR(34)&amp;"| [[The Well of Ascension/Summary#"&amp;Q71&amp;"|"&amp;R71&amp;"]] || ",IF(L71=1,"| [[The Well of Ascension/Summary#"&amp;Q71&amp;"|"&amp;R71&amp;"]] || ","| "))&amp;"[["&amp;IF(C71="Dalinar Kholin (flashback)","Dalinar Kholin",C71)&amp;"]] "&amp;IF(C71="Dalinar Kholin (flashback)","(flashback)","")&amp;" || "&amp;TEXT(D71,"#,###")&amp;" || "&amp;ROUND(100*H71,2)&amp;"%"</f>
        <v>|-| [[TenSoon]]  || 523 || 0.23%</v>
      </c>
    </row>
    <row r="72" customFormat="false" ht="15.75" hidden="false" customHeight="false" outlineLevel="0" collapsed="false">
      <c r="A72" s="6" t="n">
        <v>4</v>
      </c>
      <c r="B72" s="6" t="n">
        <v>53</v>
      </c>
      <c r="C72" s="7" t="s">
        <v>58</v>
      </c>
      <c r="D72" s="8" t="n">
        <v>3466</v>
      </c>
      <c r="E72" s="1" t="n">
        <v>71</v>
      </c>
      <c r="F72" s="7" t="n">
        <v>1</v>
      </c>
      <c r="G72" s="9" t="n">
        <f aca="false">F72/SUM(F:F)</f>
        <v>0.00763358778625954</v>
      </c>
      <c r="H72" s="9" t="n">
        <f aca="false">D72/SUM($D:$D)</f>
        <v>0.015379017801679</v>
      </c>
      <c r="I72" s="8" t="n">
        <f aca="false">IF(B72=B73,0,IF(B72=B71,D72+J71,D72))</f>
        <v>3466</v>
      </c>
      <c r="J72" s="1" t="n">
        <f aca="false">IF(B72=B73,D72+J71,0)</f>
        <v>0</v>
      </c>
      <c r="K72" s="9" t="n">
        <f aca="false">I72/SUM($I:$I)</f>
        <v>0.015379017801679</v>
      </c>
      <c r="L72" s="1" t="n">
        <f aca="false">IF(B72=B71,0,IF(B72=B73,1+M73,1))</f>
        <v>1</v>
      </c>
      <c r="M72" s="1" t="n">
        <f aca="false">IF(B72=B71,1+M73,0)</f>
        <v>0</v>
      </c>
      <c r="N72" s="1" t="n">
        <f aca="false">IF(A72=A71,0,IF(A72=A73,1+O73,1))</f>
        <v>0</v>
      </c>
      <c r="O72" s="1" t="n">
        <f aca="false">IF(A72=A71,1+O73,0)</f>
        <v>7</v>
      </c>
      <c r="P72" s="7" t="s">
        <v>61</v>
      </c>
      <c r="Q72" s="1" t="str">
        <f aca="false">IF(OR(B72="Prologue",B72="Epilogue"),B72,"Chapter "&amp;B72)</f>
        <v>Chapter 53</v>
      </c>
      <c r="R72" s="1" t="str">
        <f aca="false">Q72</f>
        <v>Chapter 53</v>
      </c>
      <c r="S72" s="1" t="str">
        <f aca="false">"|-"&amp;CHAR(13)&amp;IF(AND(P72&lt;&gt;"",N72&lt;&gt;0),"| colspan="&amp;CHAR(34)&amp;4&amp;CHAR(34)&amp;" align="&amp;CHAR(34)&amp;"center"&amp;CHAR(34)&amp;" | '''"&amp;P72&amp;"'''"&amp;CHAR(13)&amp;"|-"&amp;CHAR(13),"")&amp;IF(L72&gt;1,"| rowspan="&amp;CHAR(34)&amp;L72&amp;CHAR(34)&amp;"| [[The Well of Ascension/Summary#"&amp;Q72&amp;"|"&amp;R72&amp;"]] || ",IF(L72=1,"| [[The Well of Ascension/Summary#"&amp;Q72&amp;"|"&amp;R72&amp;"]] || ","| "))&amp;"[["&amp;IF(C72="Dalinar Kholin (flashback)","Dalinar Kholin",C72)&amp;"]] "&amp;IF(C72="Dalinar Kholin (flashback)","(flashback)","")&amp;" || "&amp;TEXT(D72,"#,###")&amp;" || "&amp;ROUND(100*H72,2)&amp;"%"</f>
        <v>|-| [[The Well of Ascension/Summary#Chapter 53|Chapter 53]] || [[Spook]]  || 3,466 || 1.54%</v>
      </c>
    </row>
    <row r="73" customFormat="false" ht="15.75" hidden="false" customHeight="false" outlineLevel="0" collapsed="false">
      <c r="A73" s="6" t="n">
        <v>4</v>
      </c>
      <c r="B73" s="6" t="n">
        <v>54</v>
      </c>
      <c r="C73" s="7" t="s">
        <v>19</v>
      </c>
      <c r="D73" s="8" t="n">
        <v>1755</v>
      </c>
      <c r="E73" s="1" t="n">
        <v>72</v>
      </c>
      <c r="F73" s="7" t="n">
        <v>1</v>
      </c>
      <c r="G73" s="9" t="n">
        <f aca="false">F73/SUM(F:F)</f>
        <v>0.00763358778625954</v>
      </c>
      <c r="H73" s="9" t="n">
        <f aca="false">D73/SUM($D:$D)</f>
        <v>0.00778712528619349</v>
      </c>
      <c r="I73" s="8" t="n">
        <f aca="false">IF(B73=B74,0,IF(B73=B72,D73+J72,D73))</f>
        <v>1755</v>
      </c>
      <c r="J73" s="1" t="n">
        <f aca="false">IF(B73=B74,D73+J72,0)</f>
        <v>0</v>
      </c>
      <c r="K73" s="9" t="n">
        <f aca="false">I73/SUM($I:$I)</f>
        <v>0.00778712528619349</v>
      </c>
      <c r="L73" s="1" t="n">
        <f aca="false">IF(B73=B72,0,IF(B73=B74,1+M74,1))</f>
        <v>1</v>
      </c>
      <c r="M73" s="1" t="n">
        <f aca="false">IF(B73=B72,1+M74,0)</f>
        <v>0</v>
      </c>
      <c r="N73" s="1" t="n">
        <f aca="false">IF(A73=A72,0,IF(A73=A74,1+O74,1))</f>
        <v>0</v>
      </c>
      <c r="O73" s="1" t="n">
        <f aca="false">IF(A73=A72,1+O74,0)</f>
        <v>6</v>
      </c>
      <c r="P73" s="7" t="s">
        <v>61</v>
      </c>
      <c r="Q73" s="1" t="str">
        <f aca="false">IF(OR(B73="Prologue",B73="Epilogue"),B73,"Chapter "&amp;B73)</f>
        <v>Chapter 54</v>
      </c>
      <c r="R73" s="1" t="str">
        <f aca="false">Q73</f>
        <v>Chapter 54</v>
      </c>
      <c r="S73" s="1" t="str">
        <f aca="false">"|-"&amp;CHAR(13)&amp;IF(AND(P73&lt;&gt;"",N73&lt;&gt;0),"| colspan="&amp;CHAR(34)&amp;4&amp;CHAR(34)&amp;" align="&amp;CHAR(34)&amp;"center"&amp;CHAR(34)&amp;" | '''"&amp;P73&amp;"'''"&amp;CHAR(13)&amp;"|-"&amp;CHAR(13),"")&amp;IF(L73&gt;1,"| rowspan="&amp;CHAR(34)&amp;L73&amp;CHAR(34)&amp;"| [[The Well of Ascension/Summary#"&amp;Q73&amp;"|"&amp;R73&amp;"]] || ",IF(L73=1,"| [[The Well of Ascension/Summary#"&amp;Q73&amp;"|"&amp;R73&amp;"]] || ","| "))&amp;"[["&amp;IF(C73="Dalinar Kholin (flashback)","Dalinar Kholin",C73)&amp;"]] "&amp;IF(C73="Dalinar Kholin (flashback)","(flashback)","")&amp;" || "&amp;TEXT(D73,"#,###")&amp;" || "&amp;ROUND(100*H73,2)&amp;"%"</f>
        <v>|-| [[The Well of Ascension/Summary#Chapter 54|Chapter 54]] || [[Vin]]  || 1,755 || 0.78%</v>
      </c>
    </row>
    <row r="74" customFormat="false" ht="15.75" hidden="false" customHeight="false" outlineLevel="0" collapsed="false">
      <c r="A74" s="6" t="n">
        <v>4</v>
      </c>
      <c r="B74" s="6" t="n">
        <v>55</v>
      </c>
      <c r="C74" s="7" t="s">
        <v>24</v>
      </c>
      <c r="D74" s="8" t="n">
        <v>2639</v>
      </c>
      <c r="E74" s="1" t="n">
        <v>73</v>
      </c>
      <c r="F74" s="7" t="n">
        <v>1</v>
      </c>
      <c r="G74" s="9" t="n">
        <f aca="false">F74/SUM(F:F)</f>
        <v>0.00763358778625954</v>
      </c>
      <c r="H74" s="9" t="n">
        <f aca="false">D74/SUM($D:$D)</f>
        <v>0.0117095291340539</v>
      </c>
      <c r="I74" s="8" t="n">
        <f aca="false">IF(B74=B75,0,IF(B74=B73,D74+J73,D74))</f>
        <v>2639</v>
      </c>
      <c r="J74" s="1" t="n">
        <f aca="false">IF(B74=B75,D74+J73,0)</f>
        <v>0</v>
      </c>
      <c r="K74" s="9" t="n">
        <f aca="false">I74/SUM($I:$I)</f>
        <v>0.0117095291340539</v>
      </c>
      <c r="L74" s="1" t="n">
        <f aca="false">IF(B74=B73,0,IF(B74=B75,1+M75,1))</f>
        <v>1</v>
      </c>
      <c r="M74" s="1" t="n">
        <f aca="false">IF(B74=B73,1+M75,0)</f>
        <v>0</v>
      </c>
      <c r="N74" s="1" t="n">
        <f aca="false">IF(A74=A73,0,IF(A74=A75,1+O75,1))</f>
        <v>0</v>
      </c>
      <c r="O74" s="1" t="n">
        <f aca="false">IF(A74=A73,1+O75,0)</f>
        <v>5</v>
      </c>
      <c r="P74" s="7" t="s">
        <v>61</v>
      </c>
      <c r="Q74" s="1" t="str">
        <f aca="false">IF(OR(B74="Prologue",B74="Epilogue"),B74,"Chapter "&amp;B74)</f>
        <v>Chapter 55</v>
      </c>
      <c r="R74" s="1" t="str">
        <f aca="false">Q74</f>
        <v>Chapter 55</v>
      </c>
      <c r="S74" s="1" t="str">
        <f aca="false">"|-"&amp;CHAR(13)&amp;IF(AND(P74&lt;&gt;"",N74&lt;&gt;0),"| colspan="&amp;CHAR(34)&amp;4&amp;CHAR(34)&amp;" align="&amp;CHAR(34)&amp;"center"&amp;CHAR(34)&amp;" | '''"&amp;P74&amp;"'''"&amp;CHAR(13)&amp;"|-"&amp;CHAR(13),"")&amp;IF(L74&gt;1,"| rowspan="&amp;CHAR(34)&amp;L74&amp;CHAR(34)&amp;"| [[The Well of Ascension/Summary#"&amp;Q74&amp;"|"&amp;R74&amp;"]] || ",IF(L74=1,"| [[The Well of Ascension/Summary#"&amp;Q74&amp;"|"&amp;R74&amp;"]] || ","| "))&amp;"[["&amp;IF(C74="Dalinar Kholin (flashback)","Dalinar Kholin",C74)&amp;"]] "&amp;IF(C74="Dalinar Kholin (flashback)","(flashback)","")&amp;" || "&amp;TEXT(D74,"#,###")&amp;" || "&amp;ROUND(100*H74,2)&amp;"%"</f>
        <v>|-| [[The Well of Ascension/Summary#Chapter 55|Chapter 55]] || [[Elend]]  || 2,639 || 1.17%</v>
      </c>
    </row>
    <row r="75" customFormat="false" ht="15.75" hidden="false" customHeight="false" outlineLevel="0" collapsed="false">
      <c r="A75" s="6" t="n">
        <v>4</v>
      </c>
      <c r="B75" s="6" t="n">
        <v>56</v>
      </c>
      <c r="C75" s="7" t="s">
        <v>58</v>
      </c>
      <c r="D75" s="8" t="n">
        <v>1262</v>
      </c>
      <c r="E75" s="1" t="n">
        <v>74</v>
      </c>
      <c r="F75" s="7" t="n">
        <v>1</v>
      </c>
      <c r="G75" s="9" t="n">
        <f aca="false">F75/SUM(F:F)</f>
        <v>0.00763358778625954</v>
      </c>
      <c r="H75" s="9" t="n">
        <f aca="false">D75/SUM($D:$D)</f>
        <v>0.00559963083257903</v>
      </c>
      <c r="I75" s="1" t="n">
        <f aca="false">IF(B75=B76,0,IF(B75=B74,D75+J74,D75))</f>
        <v>0</v>
      </c>
      <c r="J75" s="8" t="n">
        <f aca="false">IF(B75=B76,D75+J74,0)</f>
        <v>1262</v>
      </c>
      <c r="K75" s="9" t="n">
        <f aca="false">I75/SUM($I:$I)</f>
        <v>0</v>
      </c>
      <c r="L75" s="1" t="n">
        <f aca="false">IF(B75=B74,0,IF(B75=B76,1+M76,1))</f>
        <v>2</v>
      </c>
      <c r="M75" s="1" t="n">
        <f aca="false">IF(B75=B74,1+M76,0)</f>
        <v>0</v>
      </c>
      <c r="N75" s="1" t="n">
        <f aca="false">IF(A75=A74,0,IF(A75=A76,1+O76,1))</f>
        <v>0</v>
      </c>
      <c r="O75" s="1" t="n">
        <f aca="false">IF(A75=A74,1+O76,0)</f>
        <v>4</v>
      </c>
      <c r="P75" s="7" t="s">
        <v>61</v>
      </c>
      <c r="Q75" s="1" t="str">
        <f aca="false">IF(OR(B75="Prologue",B75="Epilogue"),B75,"Chapter "&amp;B75)</f>
        <v>Chapter 56</v>
      </c>
      <c r="R75" s="1" t="str">
        <f aca="false">Q75</f>
        <v>Chapter 56</v>
      </c>
      <c r="S75" s="1" t="str">
        <f aca="false">"|-"&amp;CHAR(13)&amp;IF(AND(P75&lt;&gt;"",N75&lt;&gt;0),"| colspan="&amp;CHAR(34)&amp;4&amp;CHAR(34)&amp;" align="&amp;CHAR(34)&amp;"center"&amp;CHAR(34)&amp;" | '''"&amp;P75&amp;"'''"&amp;CHAR(13)&amp;"|-"&amp;CHAR(13),"")&amp;IF(L75&gt;1,"| rowspan="&amp;CHAR(34)&amp;L75&amp;CHAR(34)&amp;"| [[The Well of Ascension/Summary#"&amp;Q75&amp;"|"&amp;R75&amp;"]] || ",IF(L75=1,"| [[The Well of Ascension/Summary#"&amp;Q75&amp;"|"&amp;R75&amp;"]] || ","| "))&amp;"[["&amp;IF(C75="Dalinar Kholin (flashback)","Dalinar Kholin",C75)&amp;"]] "&amp;IF(C75="Dalinar Kholin (flashback)","(flashback)","")&amp;" || "&amp;TEXT(D75,"#,###")&amp;" || "&amp;ROUND(100*H75,2)&amp;"%"</f>
        <v>|-| rowspan="2"| [[The Well of Ascension/Summary#Chapter 56|Chapter 56]] || [[Spook]]  || 1,262 || 0.56%</v>
      </c>
    </row>
    <row r="76" customFormat="false" ht="15.75" hidden="false" customHeight="false" outlineLevel="0" collapsed="false">
      <c r="A76" s="6" t="n">
        <v>4</v>
      </c>
      <c r="B76" s="6" t="n">
        <v>56</v>
      </c>
      <c r="C76" s="7" t="s">
        <v>42</v>
      </c>
      <c r="D76" s="8" t="n">
        <v>1357</v>
      </c>
      <c r="E76" s="1" t="n">
        <v>75</v>
      </c>
      <c r="F76" s="7" t="n">
        <v>1</v>
      </c>
      <c r="G76" s="9" t="n">
        <f aca="false">F76/SUM(F:F)</f>
        <v>0.00763358778625954</v>
      </c>
      <c r="H76" s="9" t="n">
        <f aca="false">D76/SUM($D:$D)</f>
        <v>0.00602115613297127</v>
      </c>
      <c r="I76" s="8" t="n">
        <f aca="false">IF(B76=B77,0,IF(B76=B75,D76+J75,D76))</f>
        <v>2619</v>
      </c>
      <c r="J76" s="1" t="n">
        <f aca="false">IF(B76=B77,D76+J75,0)</f>
        <v>0</v>
      </c>
      <c r="K76" s="9" t="n">
        <f aca="false">I76/SUM($I:$I)</f>
        <v>0.0116207869655503</v>
      </c>
      <c r="L76" s="1" t="n">
        <f aca="false">IF(B76=B75,0,IF(B76=B77,1+M77,1))</f>
        <v>0</v>
      </c>
      <c r="M76" s="1" t="n">
        <f aca="false">IF(B76=B75,1+M77,0)</f>
        <v>1</v>
      </c>
      <c r="N76" s="1" t="n">
        <f aca="false">IF(A76=A75,0,IF(A76=A77,1+O77,1))</f>
        <v>0</v>
      </c>
      <c r="O76" s="1" t="n">
        <f aca="false">IF(A76=A75,1+O77,0)</f>
        <v>3</v>
      </c>
      <c r="P76" s="7" t="s">
        <v>61</v>
      </c>
      <c r="Q76" s="1" t="str">
        <f aca="false">IF(OR(B76="Prologue",B76="Epilogue"),B76,"Chapter "&amp;B76)</f>
        <v>Chapter 56</v>
      </c>
      <c r="R76" s="1" t="str">
        <f aca="false">Q76</f>
        <v>Chapter 56</v>
      </c>
      <c r="S76" s="1" t="str">
        <f aca="false">"|-"&amp;CHAR(13)&amp;IF(AND(P76&lt;&gt;"",N76&lt;&gt;0),"| colspan="&amp;CHAR(34)&amp;4&amp;CHAR(34)&amp;" align="&amp;CHAR(34)&amp;"center"&amp;CHAR(34)&amp;" | '''"&amp;P76&amp;"'''"&amp;CHAR(13)&amp;"|-"&amp;CHAR(13),"")&amp;IF(L76&gt;1,"| rowspan="&amp;CHAR(34)&amp;L76&amp;CHAR(34)&amp;"| [[The Well of Ascension/Summary#"&amp;Q76&amp;"|"&amp;R76&amp;"]] || ",IF(L76=1,"| [[The Well of Ascension/Summary#"&amp;Q76&amp;"|"&amp;R76&amp;"]] || ","| "))&amp;"[["&amp;IF(C76="Dalinar Kholin (flashback)","Dalinar Kholin",C76)&amp;"]] "&amp;IF(C76="Dalinar Kholin (flashback)","(flashback)","")&amp;" || "&amp;TEXT(D76,"#,###")&amp;" || "&amp;ROUND(100*H76,2)&amp;"%"</f>
        <v>|-| [[Sazed]]  || 1,357 || 0.6%</v>
      </c>
    </row>
    <row r="77" customFormat="false" ht="15.75" hidden="false" customHeight="false" outlineLevel="0" collapsed="false">
      <c r="A77" s="6" t="n">
        <v>4</v>
      </c>
      <c r="B77" s="6" t="n">
        <v>57</v>
      </c>
      <c r="C77" s="7" t="s">
        <v>19</v>
      </c>
      <c r="D77" s="8" t="n">
        <v>2067</v>
      </c>
      <c r="E77" s="1" t="n">
        <v>76</v>
      </c>
      <c r="F77" s="7" t="n">
        <v>1</v>
      </c>
      <c r="G77" s="9" t="n">
        <f aca="false">F77/SUM(F:F)</f>
        <v>0.00763358778625954</v>
      </c>
      <c r="H77" s="9" t="n">
        <f aca="false">D77/SUM($D:$D)</f>
        <v>0.00917150311485012</v>
      </c>
      <c r="I77" s="8" t="n">
        <f aca="false">IF(B77=B78,0,IF(B77=B76,D77+J76,D77))</f>
        <v>2067</v>
      </c>
      <c r="J77" s="1" t="n">
        <f aca="false">IF(B77=B78,D77+J76,0)</f>
        <v>0</v>
      </c>
      <c r="K77" s="9" t="n">
        <f aca="false">I77/SUM($I:$I)</f>
        <v>0.00917150311485012</v>
      </c>
      <c r="L77" s="1" t="n">
        <f aca="false">IF(B77=B76,0,IF(B77=B78,1+M78,1))</f>
        <v>1</v>
      </c>
      <c r="M77" s="1" t="n">
        <f aca="false">IF(B77=B76,1+M78,0)</f>
        <v>0</v>
      </c>
      <c r="N77" s="1" t="n">
        <f aca="false">IF(A77=A76,0,IF(A77=A78,1+O78,1))</f>
        <v>0</v>
      </c>
      <c r="O77" s="1" t="n">
        <f aca="false">IF(A77=A76,1+O78,0)</f>
        <v>2</v>
      </c>
      <c r="P77" s="7" t="s">
        <v>61</v>
      </c>
      <c r="Q77" s="1" t="str">
        <f aca="false">IF(OR(B77="Prologue",B77="Epilogue"),B77,"Chapter "&amp;B77)</f>
        <v>Chapter 57</v>
      </c>
      <c r="R77" s="1" t="str">
        <f aca="false">Q77</f>
        <v>Chapter 57</v>
      </c>
      <c r="S77" s="1" t="str">
        <f aca="false">"|-"&amp;CHAR(13)&amp;IF(AND(P77&lt;&gt;"",N77&lt;&gt;0),"| colspan="&amp;CHAR(34)&amp;4&amp;CHAR(34)&amp;" align="&amp;CHAR(34)&amp;"center"&amp;CHAR(34)&amp;" | '''"&amp;P77&amp;"'''"&amp;CHAR(13)&amp;"|-"&amp;CHAR(13),"")&amp;IF(L77&gt;1,"| rowspan="&amp;CHAR(34)&amp;L77&amp;CHAR(34)&amp;"| [[The Well of Ascension/Summary#"&amp;Q77&amp;"|"&amp;R77&amp;"]] || ",IF(L77=1,"| [[The Well of Ascension/Summary#"&amp;Q77&amp;"|"&amp;R77&amp;"]] || ","| "))&amp;"[["&amp;IF(C77="Dalinar Kholin (flashback)","Dalinar Kholin",C77)&amp;"]] "&amp;IF(C77="Dalinar Kholin (flashback)","(flashback)","")&amp;" || "&amp;TEXT(D77,"#,###")&amp;" || "&amp;ROUND(100*H77,2)&amp;"%"</f>
        <v>|-| [[The Well of Ascension/Summary#Chapter 57|Chapter 57]] || [[Vin]]  || 2,067 || 0.92%</v>
      </c>
    </row>
    <row r="78" customFormat="false" ht="15.75" hidden="false" customHeight="false" outlineLevel="0" collapsed="false">
      <c r="A78" s="6" t="n">
        <v>4</v>
      </c>
      <c r="B78" s="6" t="n">
        <v>58</v>
      </c>
      <c r="C78" s="7" t="s">
        <v>58</v>
      </c>
      <c r="D78" s="8" t="n">
        <v>5245</v>
      </c>
      <c r="E78" s="1" t="n">
        <v>77</v>
      </c>
      <c r="F78" s="7" t="n">
        <v>1</v>
      </c>
      <c r="G78" s="9" t="n">
        <f aca="false">F78/SUM(F:F)</f>
        <v>0.00763358778625954</v>
      </c>
      <c r="H78" s="9" t="n">
        <f aca="false">D78/SUM($D:$D)</f>
        <v>0.0232726336900769</v>
      </c>
      <c r="I78" s="8" t="n">
        <f aca="false">IF(B78=B79,0,IF(B78=B77,D78+J77,D78))</f>
        <v>5245</v>
      </c>
      <c r="J78" s="1" t="n">
        <f aca="false">IF(B78=B79,D78+J77,0)</f>
        <v>0</v>
      </c>
      <c r="K78" s="9" t="n">
        <f aca="false">I78/SUM($I:$I)</f>
        <v>0.0232726336900769</v>
      </c>
      <c r="L78" s="1" t="n">
        <f aca="false">IF(B78=B77,0,IF(B78=B79,1+M79,1))</f>
        <v>1</v>
      </c>
      <c r="M78" s="1" t="n">
        <f aca="false">IF(B78=B77,1+M79,0)</f>
        <v>0</v>
      </c>
      <c r="N78" s="1" t="n">
        <f aca="false">IF(A78=A77,0,IF(A78=A79,1+O79,1))</f>
        <v>0</v>
      </c>
      <c r="O78" s="1" t="n">
        <f aca="false">IF(A78=A77,1+O79,0)</f>
        <v>1</v>
      </c>
      <c r="P78" s="7" t="s">
        <v>61</v>
      </c>
      <c r="Q78" s="1" t="str">
        <f aca="false">IF(OR(B78="Prologue",B78="Epilogue"),B78,"Chapter "&amp;B78)</f>
        <v>Chapter 58</v>
      </c>
      <c r="R78" s="1" t="str">
        <f aca="false">Q78</f>
        <v>Chapter 58</v>
      </c>
      <c r="S78" s="1" t="str">
        <f aca="false">"|-"&amp;CHAR(13)&amp;IF(AND(P78&lt;&gt;"",N78&lt;&gt;0),"| colspan="&amp;CHAR(34)&amp;4&amp;CHAR(34)&amp;" align="&amp;CHAR(34)&amp;"center"&amp;CHAR(34)&amp;" | '''"&amp;P78&amp;"'''"&amp;CHAR(13)&amp;"|-"&amp;CHAR(13),"")&amp;IF(L78&gt;1,"| rowspan="&amp;CHAR(34)&amp;L78&amp;CHAR(34)&amp;"| [[The Well of Ascension/Summary#"&amp;Q78&amp;"|"&amp;R78&amp;"]] || ",IF(L78=1,"| [[The Well of Ascension/Summary#"&amp;Q78&amp;"|"&amp;R78&amp;"]] || ","| "))&amp;"[["&amp;IF(C78="Dalinar Kholin (flashback)","Dalinar Kholin",C78)&amp;"]] "&amp;IF(C78="Dalinar Kholin (flashback)","(flashback)","")&amp;" || "&amp;TEXT(D78,"#,###")&amp;" || "&amp;ROUND(100*H78,2)&amp;"%"</f>
        <v>|-| [[The Well of Ascension/Summary#Chapter 58|Chapter 58]] || [[Spook]]  || 5,245 || 2.33%</v>
      </c>
    </row>
    <row r="79" customFormat="false" ht="15.75" hidden="false" customHeight="false" outlineLevel="0" collapsed="false">
      <c r="A79" s="6" t="n">
        <v>5</v>
      </c>
      <c r="B79" s="6" t="n">
        <v>59</v>
      </c>
      <c r="C79" s="7" t="s">
        <v>57</v>
      </c>
      <c r="D79" s="8" t="n">
        <v>1682</v>
      </c>
      <c r="E79" s="1" t="n">
        <v>78</v>
      </c>
      <c r="F79" s="7" t="n">
        <v>1</v>
      </c>
      <c r="G79" s="9" t="n">
        <f aca="false">F79/SUM(F:F)</f>
        <v>0.00763358778625954</v>
      </c>
      <c r="H79" s="9" t="n">
        <f aca="false">D79/SUM($D:$D)</f>
        <v>0.00746321637115525</v>
      </c>
      <c r="I79" s="8" t="n">
        <f aca="false">IF(B79=B80,0,IF(B79=B78,D79+J78,D79))</f>
        <v>1682</v>
      </c>
      <c r="J79" s="1" t="n">
        <f aca="false">IF(B79=B80,D79+J78,0)</f>
        <v>0</v>
      </c>
      <c r="K79" s="9" t="n">
        <f aca="false">I79/SUM($I:$I)</f>
        <v>0.00746321637115525</v>
      </c>
      <c r="L79" s="1" t="n">
        <f aca="false">IF(B79=B78,0,IF(B79=B80,1+M80,1))</f>
        <v>1</v>
      </c>
      <c r="M79" s="1" t="n">
        <f aca="false">IF(B79=B78,1+M80,0)</f>
        <v>0</v>
      </c>
      <c r="N79" s="1" t="n">
        <f aca="false">IF(A79=A78,0,IF(A79=A80,1+O80,1))</f>
        <v>53</v>
      </c>
      <c r="O79" s="1" t="n">
        <f aca="false">IF(A79=A78,1+O80,0)</f>
        <v>0</v>
      </c>
      <c r="P79" s="7" t="s">
        <v>62</v>
      </c>
      <c r="Q79" s="1" t="str">
        <f aca="false">IF(OR(B79="Prologue",B79="Epilogue"),B79,"Chapter "&amp;B79)</f>
        <v>Chapter 59</v>
      </c>
      <c r="R79" s="1" t="str">
        <f aca="false">Q79</f>
        <v>Chapter 59</v>
      </c>
      <c r="S79" s="1" t="str">
        <f aca="false">"|-"&amp;CHAR(13)&amp;IF(AND(P79&lt;&gt;"",N79&lt;&gt;0),"| colspan="&amp;CHAR(34)&amp;4&amp;CHAR(34)&amp;" align="&amp;CHAR(34)&amp;"center"&amp;CHAR(34)&amp;" | '''"&amp;P79&amp;"'''"&amp;CHAR(13)&amp;"|-"&amp;CHAR(13),"")&amp;IF(L79&gt;1,"| rowspan="&amp;CHAR(34)&amp;L79&amp;CHAR(34)&amp;"| [[The Well of Ascension/Summary#"&amp;Q79&amp;"|"&amp;R79&amp;"]] || ",IF(L79=1,"| [[The Well of Ascension/Summary#"&amp;Q79&amp;"|"&amp;R79&amp;"]] || ","| "))&amp;"[["&amp;IF(C79="Dalinar Kholin (flashback)","Dalinar Kholin",C79)&amp;"]] "&amp;IF(C79="Dalinar Kholin (flashback)","(flashback)","")&amp;" || "&amp;TEXT(D79,"#,###")&amp;" || "&amp;ROUND(100*H79,2)&amp;"%"</f>
        <v>|-| colspan="4" align="center" | '''Part 5: Truth'''|-| [[The Well of Ascension/Summary#Chapter 59|Chapter 59]] || [[TenSoon]]  || 1,682 || 0.75%</v>
      </c>
    </row>
    <row r="80" customFormat="false" ht="15.75" hidden="false" customHeight="false" outlineLevel="0" collapsed="false">
      <c r="A80" s="6" t="n">
        <v>5</v>
      </c>
      <c r="B80" s="6" t="n">
        <v>60</v>
      </c>
      <c r="C80" s="7" t="s">
        <v>19</v>
      </c>
      <c r="D80" s="8" t="n">
        <v>4057</v>
      </c>
      <c r="E80" s="1" t="n">
        <v>79</v>
      </c>
      <c r="F80" s="7" t="n">
        <v>1</v>
      </c>
      <c r="G80" s="9" t="n">
        <f aca="false">F80/SUM(F:F)</f>
        <v>0.00763358778625954</v>
      </c>
      <c r="H80" s="9" t="n">
        <f aca="false">D80/SUM($D:$D)</f>
        <v>0.0180013488809613</v>
      </c>
      <c r="I80" s="8" t="n">
        <f aca="false">IF(B80=B81,0,IF(B80=B79,D80+J79,D80))</f>
        <v>4057</v>
      </c>
      <c r="J80" s="1" t="n">
        <f aca="false">IF(B80=B81,D80+J79,0)</f>
        <v>0</v>
      </c>
      <c r="K80" s="9" t="n">
        <f aca="false">I80/SUM($I:$I)</f>
        <v>0.0180013488809613</v>
      </c>
      <c r="L80" s="1" t="n">
        <f aca="false">IF(B80=B79,0,IF(B80=B81,1+M81,1))</f>
        <v>1</v>
      </c>
      <c r="M80" s="1" t="n">
        <f aca="false">IF(B80=B79,1+M81,0)</f>
        <v>0</v>
      </c>
      <c r="N80" s="1" t="n">
        <f aca="false">IF(A80=A79,0,IF(A80=A81,1+O81,1))</f>
        <v>0</v>
      </c>
      <c r="O80" s="1" t="n">
        <f aca="false">IF(A80=A79,1+O81,0)</f>
        <v>52</v>
      </c>
      <c r="P80" s="7" t="s">
        <v>62</v>
      </c>
      <c r="Q80" s="1" t="str">
        <f aca="false">IF(OR(B80="Prologue",B80="Epilogue"),B80,"Chapter "&amp;B80)</f>
        <v>Chapter 60</v>
      </c>
      <c r="R80" s="1" t="str">
        <f aca="false">Q80</f>
        <v>Chapter 60</v>
      </c>
      <c r="S80" s="1" t="str">
        <f aca="false">"|-"&amp;CHAR(13)&amp;IF(AND(P80&lt;&gt;"",N80&lt;&gt;0),"| colspan="&amp;CHAR(34)&amp;4&amp;CHAR(34)&amp;" align="&amp;CHAR(34)&amp;"center"&amp;CHAR(34)&amp;" | '''"&amp;P80&amp;"'''"&amp;CHAR(13)&amp;"|-"&amp;CHAR(13),"")&amp;IF(L80&gt;1,"| rowspan="&amp;CHAR(34)&amp;L80&amp;CHAR(34)&amp;"| [[The Well of Ascension/Summary#"&amp;Q80&amp;"|"&amp;R80&amp;"]] || ",IF(L80=1,"| [[The Well of Ascension/Summary#"&amp;Q80&amp;"|"&amp;R80&amp;"]] || ","| "))&amp;"[["&amp;IF(C80="Dalinar Kholin (flashback)","Dalinar Kholin",C80)&amp;"]] "&amp;IF(C80="Dalinar Kholin (flashback)","(flashback)","")&amp;" || "&amp;TEXT(D80,"#,###")&amp;" || "&amp;ROUND(100*H80,2)&amp;"%"</f>
        <v>|-| [[The Well of Ascension/Summary#Chapter 60|Chapter 60]] || [[Vin]]  || 4,057 || 1.8%</v>
      </c>
    </row>
    <row r="81" customFormat="false" ht="15.75" hidden="false" customHeight="false" outlineLevel="0" collapsed="false">
      <c r="A81" s="6" t="n">
        <v>5</v>
      </c>
      <c r="B81" s="6" t="n">
        <v>61</v>
      </c>
      <c r="C81" s="7" t="s">
        <v>24</v>
      </c>
      <c r="D81" s="8" t="n">
        <v>1197</v>
      </c>
      <c r="E81" s="1" t="n">
        <v>80</v>
      </c>
      <c r="F81" s="7" t="n">
        <v>1</v>
      </c>
      <c r="G81" s="9" t="n">
        <f aca="false">F81/SUM(F:F)</f>
        <v>0.00763358778625954</v>
      </c>
      <c r="H81" s="9" t="n">
        <f aca="false">D81/SUM($D:$D)</f>
        <v>0.00531121878494223</v>
      </c>
      <c r="I81" s="8" t="n">
        <f aca="false">IF(B81=B82,0,IF(B81=B80,D81+J80,D81))</f>
        <v>1197</v>
      </c>
      <c r="J81" s="1" t="n">
        <f aca="false">IF(B81=B82,D81+J80,0)</f>
        <v>0</v>
      </c>
      <c r="K81" s="9" t="n">
        <f aca="false">I81/SUM($I:$I)</f>
        <v>0.00531121878494223</v>
      </c>
      <c r="L81" s="1" t="n">
        <f aca="false">IF(B81=B80,0,IF(B81=B82,1+M82,1))</f>
        <v>1</v>
      </c>
      <c r="M81" s="1" t="n">
        <f aca="false">IF(B81=B80,1+M82,0)</f>
        <v>0</v>
      </c>
      <c r="N81" s="1" t="n">
        <f aca="false">IF(A81=A80,0,IF(A81=A82,1+O82,1))</f>
        <v>0</v>
      </c>
      <c r="O81" s="1" t="n">
        <f aca="false">IF(A81=A80,1+O82,0)</f>
        <v>51</v>
      </c>
      <c r="P81" s="7" t="s">
        <v>62</v>
      </c>
      <c r="Q81" s="1" t="str">
        <f aca="false">IF(OR(B81="Prologue",B81="Epilogue"),B81,"Chapter "&amp;B81)</f>
        <v>Chapter 61</v>
      </c>
      <c r="R81" s="1" t="str">
        <f aca="false">Q81</f>
        <v>Chapter 61</v>
      </c>
      <c r="S81" s="1" t="str">
        <f aca="false">"|-"&amp;CHAR(13)&amp;IF(AND(P81&lt;&gt;"",N81&lt;&gt;0),"| colspan="&amp;CHAR(34)&amp;4&amp;CHAR(34)&amp;" align="&amp;CHAR(34)&amp;"center"&amp;CHAR(34)&amp;" | '''"&amp;P81&amp;"'''"&amp;CHAR(13)&amp;"|-"&amp;CHAR(13),"")&amp;IF(L81&gt;1,"| rowspan="&amp;CHAR(34)&amp;L81&amp;CHAR(34)&amp;"| [[The Well of Ascension/Summary#"&amp;Q81&amp;"|"&amp;R81&amp;"]] || ",IF(L81=1,"| [[The Well of Ascension/Summary#"&amp;Q81&amp;"|"&amp;R81&amp;"]] || ","| "))&amp;"[["&amp;IF(C81="Dalinar Kholin (flashback)","Dalinar Kholin",C81)&amp;"]] "&amp;IF(C81="Dalinar Kholin (flashback)","(flashback)","")&amp;" || "&amp;TEXT(D81,"#,###")&amp;" || "&amp;ROUND(100*H81,2)&amp;"%"</f>
        <v>|-| [[The Well of Ascension/Summary#Chapter 61|Chapter 61]] || [[Elend]]  || 1,197 || 0.53%</v>
      </c>
    </row>
    <row r="82" customFormat="false" ht="15.75" hidden="false" customHeight="false" outlineLevel="0" collapsed="false">
      <c r="A82" s="6" t="n">
        <v>5</v>
      </c>
      <c r="B82" s="6" t="n">
        <v>62</v>
      </c>
      <c r="C82" s="7" t="s">
        <v>42</v>
      </c>
      <c r="D82" s="8" t="n">
        <v>2879</v>
      </c>
      <c r="E82" s="1" t="n">
        <v>81</v>
      </c>
      <c r="F82" s="7" t="n">
        <v>1</v>
      </c>
      <c r="G82" s="9" t="n">
        <f aca="false">F82/SUM(F:F)</f>
        <v>0.00763358778625954</v>
      </c>
      <c r="H82" s="9" t="n">
        <f aca="false">D82/SUM($D:$D)</f>
        <v>0.0127744351560975</v>
      </c>
      <c r="I82" s="8" t="n">
        <f aca="false">IF(B82=B83,0,IF(B82=B81,D82+J81,D82))</f>
        <v>2879</v>
      </c>
      <c r="J82" s="1" t="n">
        <f aca="false">IF(B82=B83,D82+J81,0)</f>
        <v>0</v>
      </c>
      <c r="K82" s="9" t="n">
        <f aca="false">I82/SUM($I:$I)</f>
        <v>0.0127744351560975</v>
      </c>
      <c r="L82" s="1" t="n">
        <f aca="false">IF(B82=B81,0,IF(B82=B83,1+M83,1))</f>
        <v>1</v>
      </c>
      <c r="M82" s="1" t="n">
        <f aca="false">IF(B82=B81,1+M83,0)</f>
        <v>0</v>
      </c>
      <c r="N82" s="1" t="n">
        <f aca="false">IF(A82=A81,0,IF(A82=A83,1+O83,1))</f>
        <v>0</v>
      </c>
      <c r="O82" s="1" t="n">
        <f aca="false">IF(A82=A81,1+O83,0)</f>
        <v>50</v>
      </c>
      <c r="P82" s="7" t="s">
        <v>62</v>
      </c>
      <c r="Q82" s="1" t="str">
        <f aca="false">IF(OR(B82="Prologue",B82="Epilogue"),B82,"Chapter "&amp;B82)</f>
        <v>Chapter 62</v>
      </c>
      <c r="R82" s="1" t="str">
        <f aca="false">Q82</f>
        <v>Chapter 62</v>
      </c>
      <c r="S82" s="1" t="str">
        <f aca="false">"|-"&amp;CHAR(13)&amp;IF(AND(P82&lt;&gt;"",N82&lt;&gt;0),"| colspan="&amp;CHAR(34)&amp;4&amp;CHAR(34)&amp;" align="&amp;CHAR(34)&amp;"center"&amp;CHAR(34)&amp;" | '''"&amp;P82&amp;"'''"&amp;CHAR(13)&amp;"|-"&amp;CHAR(13),"")&amp;IF(L82&gt;1,"| rowspan="&amp;CHAR(34)&amp;L82&amp;CHAR(34)&amp;"| [[The Well of Ascension/Summary#"&amp;Q82&amp;"|"&amp;R82&amp;"]] || ",IF(L82=1,"| [[The Well of Ascension/Summary#"&amp;Q82&amp;"|"&amp;R82&amp;"]] || ","| "))&amp;"[["&amp;IF(C82="Dalinar Kholin (flashback)","Dalinar Kholin",C82)&amp;"]] "&amp;IF(C82="Dalinar Kholin (flashback)","(flashback)","")&amp;" || "&amp;TEXT(D82,"#,###")&amp;" || "&amp;ROUND(100*H82,2)&amp;"%"</f>
        <v>|-| [[The Well of Ascension/Summary#Chapter 62|Chapter 62]] || [[Sazed]]  || 2,879 || 1.28%</v>
      </c>
    </row>
    <row r="83" customFormat="false" ht="15.75" hidden="false" customHeight="false" outlineLevel="0" collapsed="false">
      <c r="A83" s="6" t="n">
        <v>5</v>
      </c>
      <c r="B83" s="6" t="n">
        <v>63</v>
      </c>
      <c r="C83" s="7" t="s">
        <v>19</v>
      </c>
      <c r="D83" s="8" t="n">
        <v>3870</v>
      </c>
      <c r="E83" s="1" t="n">
        <v>82</v>
      </c>
      <c r="F83" s="7" t="n">
        <v>1</v>
      </c>
      <c r="G83" s="9" t="n">
        <f aca="false">F83/SUM(F:F)</f>
        <v>0.00763358778625954</v>
      </c>
      <c r="H83" s="9" t="n">
        <f aca="false">D83/SUM($D:$D)</f>
        <v>0.0171716096054523</v>
      </c>
      <c r="I83" s="8" t="n">
        <f aca="false">IF(B83=B84,0,IF(B83=B82,D83+J82,D83))</f>
        <v>3870</v>
      </c>
      <c r="J83" s="1" t="n">
        <f aca="false">IF(B83=B84,D83+J82,0)</f>
        <v>0</v>
      </c>
      <c r="K83" s="9" t="n">
        <f aca="false">I83/SUM($I:$I)</f>
        <v>0.0171716096054523</v>
      </c>
      <c r="L83" s="1" t="n">
        <f aca="false">IF(B83=B82,0,IF(B83=B84,1+M84,1))</f>
        <v>1</v>
      </c>
      <c r="M83" s="1" t="n">
        <f aca="false">IF(B83=B82,1+M84,0)</f>
        <v>0</v>
      </c>
      <c r="N83" s="1" t="n">
        <f aca="false">IF(A83=A82,0,IF(A83=A84,1+O84,1))</f>
        <v>0</v>
      </c>
      <c r="O83" s="1" t="n">
        <f aca="false">IF(A83=A82,1+O84,0)</f>
        <v>49</v>
      </c>
      <c r="P83" s="7" t="s">
        <v>62</v>
      </c>
      <c r="Q83" s="1" t="str">
        <f aca="false">IF(OR(B83="Prologue",B83="Epilogue"),B83,"Chapter "&amp;B83)</f>
        <v>Chapter 63</v>
      </c>
      <c r="R83" s="1" t="str">
        <f aca="false">Q83</f>
        <v>Chapter 63</v>
      </c>
      <c r="S83" s="1" t="str">
        <f aca="false">"|-"&amp;CHAR(13)&amp;IF(AND(P83&lt;&gt;"",N83&lt;&gt;0),"| colspan="&amp;CHAR(34)&amp;4&amp;CHAR(34)&amp;" align="&amp;CHAR(34)&amp;"center"&amp;CHAR(34)&amp;" | '''"&amp;P83&amp;"'''"&amp;CHAR(13)&amp;"|-"&amp;CHAR(13),"")&amp;IF(L83&gt;1,"| rowspan="&amp;CHAR(34)&amp;L83&amp;CHAR(34)&amp;"| [[The Well of Ascension/Summary#"&amp;Q83&amp;"|"&amp;R83&amp;"]] || ",IF(L83=1,"| [[The Well of Ascension/Summary#"&amp;Q83&amp;"|"&amp;R83&amp;"]] || ","| "))&amp;"[["&amp;IF(C83="Dalinar Kholin (flashback)","Dalinar Kholin",C83)&amp;"]] "&amp;IF(C83="Dalinar Kholin (flashback)","(flashback)","")&amp;" || "&amp;TEXT(D83,"#,###")&amp;" || "&amp;ROUND(100*H83,2)&amp;"%"</f>
        <v>|-| [[The Well of Ascension/Summary#Chapter 63|Chapter 63]] || [[Vin]]  || 3,870 || 1.72%</v>
      </c>
    </row>
    <row r="84" customFormat="false" ht="15.75" hidden="false" customHeight="false" outlineLevel="0" collapsed="false">
      <c r="A84" s="6" t="n">
        <v>5</v>
      </c>
      <c r="B84" s="6" t="n">
        <v>64</v>
      </c>
      <c r="C84" s="7" t="s">
        <v>58</v>
      </c>
      <c r="D84" s="8" t="n">
        <v>819</v>
      </c>
      <c r="E84" s="1" t="n">
        <v>83</v>
      </c>
      <c r="F84" s="7" t="n">
        <v>1</v>
      </c>
      <c r="G84" s="9" t="n">
        <f aca="false">F84/SUM(F:F)</f>
        <v>0.00763358778625954</v>
      </c>
      <c r="H84" s="9" t="n">
        <f aca="false">D84/SUM($D:$D)</f>
        <v>0.00363399180022363</v>
      </c>
      <c r="I84" s="8" t="n">
        <f aca="false">IF(B84=B85,0,IF(B84=B83,D84+J83,D84))</f>
        <v>819</v>
      </c>
      <c r="J84" s="1" t="n">
        <f aca="false">IF(B84=B85,D84+J83,0)</f>
        <v>0</v>
      </c>
      <c r="K84" s="9" t="n">
        <f aca="false">I84/SUM($I:$I)</f>
        <v>0.00363399180022363</v>
      </c>
      <c r="L84" s="1" t="n">
        <f aca="false">IF(B84=B83,0,IF(B84=B85,1+M85,1))</f>
        <v>1</v>
      </c>
      <c r="M84" s="1" t="n">
        <f aca="false">IF(B84=B83,1+M85,0)</f>
        <v>0</v>
      </c>
      <c r="N84" s="1" t="n">
        <f aca="false">IF(A84=A83,0,IF(A84=A85,1+O85,1))</f>
        <v>0</v>
      </c>
      <c r="O84" s="1" t="n">
        <f aca="false">IF(A84=A83,1+O85,0)</f>
        <v>48</v>
      </c>
      <c r="P84" s="7" t="s">
        <v>62</v>
      </c>
      <c r="Q84" s="1" t="str">
        <f aca="false">IF(OR(B84="Prologue",B84="Epilogue"),B84,"Chapter "&amp;B84)</f>
        <v>Chapter 64</v>
      </c>
      <c r="R84" s="1" t="str">
        <f aca="false">Q84</f>
        <v>Chapter 64</v>
      </c>
      <c r="S84" s="1" t="str">
        <f aca="false">"|-"&amp;CHAR(13)&amp;IF(AND(P84&lt;&gt;"",N84&lt;&gt;0),"| colspan="&amp;CHAR(34)&amp;4&amp;CHAR(34)&amp;" align="&amp;CHAR(34)&amp;"center"&amp;CHAR(34)&amp;" | '''"&amp;P84&amp;"'''"&amp;CHAR(13)&amp;"|-"&amp;CHAR(13),"")&amp;IF(L84&gt;1,"| rowspan="&amp;CHAR(34)&amp;L84&amp;CHAR(34)&amp;"| [[The Well of Ascension/Summary#"&amp;Q84&amp;"|"&amp;R84&amp;"]] || ",IF(L84=1,"| [[The Well of Ascension/Summary#"&amp;Q84&amp;"|"&amp;R84&amp;"]] || ","| "))&amp;"[["&amp;IF(C84="Dalinar Kholin (flashback)","Dalinar Kholin",C84)&amp;"]] "&amp;IF(C84="Dalinar Kholin (flashback)","(flashback)","")&amp;" || "&amp;TEXT(D84,"#,###")&amp;" || "&amp;ROUND(100*H84,2)&amp;"%"</f>
        <v>|-| [[The Well of Ascension/Summary#Chapter 64|Chapter 64]] || [[Spook]]  || 819 || 0.36%</v>
      </c>
    </row>
    <row r="85" customFormat="false" ht="15.75" hidden="false" customHeight="false" outlineLevel="0" collapsed="false">
      <c r="A85" s="6" t="n">
        <v>5</v>
      </c>
      <c r="B85" s="6" t="n">
        <v>65</v>
      </c>
      <c r="C85" s="7" t="s">
        <v>24</v>
      </c>
      <c r="D85" s="8" t="n">
        <v>508</v>
      </c>
      <c r="E85" s="1" t="n">
        <v>84</v>
      </c>
      <c r="F85" s="7" t="n">
        <v>1</v>
      </c>
      <c r="G85" s="9" t="n">
        <f aca="false">F85/SUM(F:F)</f>
        <v>0.00763358778625954</v>
      </c>
      <c r="H85" s="9" t="n">
        <f aca="false">D85/SUM($D:$D)</f>
        <v>0.00225405107999219</v>
      </c>
      <c r="I85" s="1" t="n">
        <f aca="false">IF(B85=B86,0,IF(B85=B84,D85+J84,D85))</f>
        <v>0</v>
      </c>
      <c r="J85" s="8" t="n">
        <f aca="false">IF(B85=B86,D85+J84,0)</f>
        <v>508</v>
      </c>
      <c r="K85" s="9" t="n">
        <f aca="false">I85/SUM($I:$I)</f>
        <v>0</v>
      </c>
      <c r="L85" s="1" t="n">
        <f aca="false">IF(B85=B84,0,IF(B85=B86,1+M86,1))</f>
        <v>7</v>
      </c>
      <c r="M85" s="1" t="n">
        <f aca="false">IF(B85=B84,1+M86,0)</f>
        <v>0</v>
      </c>
      <c r="N85" s="1" t="n">
        <f aca="false">IF(A85=A84,0,IF(A85=A86,1+O86,1))</f>
        <v>0</v>
      </c>
      <c r="O85" s="1" t="n">
        <f aca="false">IF(A85=A84,1+O86,0)</f>
        <v>47</v>
      </c>
      <c r="P85" s="7" t="s">
        <v>62</v>
      </c>
      <c r="Q85" s="1" t="str">
        <f aca="false">IF(OR(B85="Prologue",B85="Epilogue"),B85,"Chapter "&amp;B85)</f>
        <v>Chapter 65</v>
      </c>
      <c r="R85" s="1" t="str">
        <f aca="false">Q85</f>
        <v>Chapter 65</v>
      </c>
      <c r="S85" s="1" t="str">
        <f aca="false">"|-"&amp;CHAR(13)&amp;IF(AND(P85&lt;&gt;"",N85&lt;&gt;0),"| colspan="&amp;CHAR(34)&amp;4&amp;CHAR(34)&amp;" align="&amp;CHAR(34)&amp;"center"&amp;CHAR(34)&amp;" | '''"&amp;P85&amp;"'''"&amp;CHAR(13)&amp;"|-"&amp;CHAR(13),"")&amp;IF(L85&gt;1,"| rowspan="&amp;CHAR(34)&amp;L85&amp;CHAR(34)&amp;"| [[The Well of Ascension/Summary#"&amp;Q85&amp;"|"&amp;R85&amp;"]] || ",IF(L85=1,"| [[The Well of Ascension/Summary#"&amp;Q85&amp;"|"&amp;R85&amp;"]] || ","| "))&amp;"[["&amp;IF(C85="Dalinar Kholin (flashback)","Dalinar Kholin",C85)&amp;"]] "&amp;IF(C85="Dalinar Kholin (flashback)","(flashback)","")&amp;" || "&amp;TEXT(D85,"#,###")&amp;" || "&amp;ROUND(100*H85,2)&amp;"%"</f>
        <v>|-| rowspan="7"| [[The Well of Ascension/Summary#Chapter 65|Chapter 65]] || [[Elend]]  || 508 || 0.23%</v>
      </c>
    </row>
    <row r="86" customFormat="false" ht="15.75" hidden="false" customHeight="false" outlineLevel="0" collapsed="false">
      <c r="A86" s="6" t="n">
        <v>5</v>
      </c>
      <c r="B86" s="6" t="n">
        <v>65</v>
      </c>
      <c r="C86" s="7" t="s">
        <v>19</v>
      </c>
      <c r="D86" s="8" t="n">
        <v>566</v>
      </c>
      <c r="E86" s="1" t="n">
        <v>85</v>
      </c>
      <c r="F86" s="7" t="n">
        <v>1</v>
      </c>
      <c r="G86" s="9" t="n">
        <f aca="false">F86/SUM(F:F)</f>
        <v>0.00763358778625954</v>
      </c>
      <c r="H86" s="9" t="n">
        <f aca="false">D86/SUM($D:$D)</f>
        <v>0.00251140336865272</v>
      </c>
      <c r="I86" s="1" t="n">
        <f aca="false">IF(B86=B87,0,IF(B86=B85,D86+J85,D86))</f>
        <v>0</v>
      </c>
      <c r="J86" s="8" t="n">
        <f aca="false">IF(B86=B87,D86+J85,0)</f>
        <v>1074</v>
      </c>
      <c r="K86" s="9" t="n">
        <f aca="false">I86/SUM($I:$I)</f>
        <v>0</v>
      </c>
      <c r="L86" s="1" t="n">
        <f aca="false">IF(B86=B85,0,IF(B86=B87,1+M87,1))</f>
        <v>0</v>
      </c>
      <c r="M86" s="1" t="n">
        <f aca="false">IF(B86=B85,1+M87,0)</f>
        <v>6</v>
      </c>
      <c r="N86" s="1" t="n">
        <f aca="false">IF(A86=A85,0,IF(A86=A87,1+O87,1))</f>
        <v>0</v>
      </c>
      <c r="O86" s="1" t="n">
        <f aca="false">IF(A86=A85,1+O87,0)</f>
        <v>46</v>
      </c>
      <c r="P86" s="7" t="s">
        <v>62</v>
      </c>
      <c r="Q86" s="1" t="str">
        <f aca="false">IF(OR(B86="Prologue",B86="Epilogue"),B86,"Chapter "&amp;B86)</f>
        <v>Chapter 65</v>
      </c>
      <c r="R86" s="1" t="str">
        <f aca="false">Q86</f>
        <v>Chapter 65</v>
      </c>
      <c r="S86" s="1" t="str">
        <f aca="false">"|-"&amp;CHAR(13)&amp;IF(AND(P86&lt;&gt;"",N86&lt;&gt;0),"| colspan="&amp;CHAR(34)&amp;4&amp;CHAR(34)&amp;" align="&amp;CHAR(34)&amp;"center"&amp;CHAR(34)&amp;" | '''"&amp;P86&amp;"'''"&amp;CHAR(13)&amp;"|-"&amp;CHAR(13),"")&amp;IF(L86&gt;1,"| rowspan="&amp;CHAR(34)&amp;L86&amp;CHAR(34)&amp;"| [[The Well of Ascension/Summary#"&amp;Q86&amp;"|"&amp;R86&amp;"]] || ",IF(L86=1,"| [[The Well of Ascension/Summary#"&amp;Q86&amp;"|"&amp;R86&amp;"]] || ","| "))&amp;"[["&amp;IF(C86="Dalinar Kholin (flashback)","Dalinar Kholin",C86)&amp;"]] "&amp;IF(C86="Dalinar Kholin (flashback)","(flashback)","")&amp;" || "&amp;TEXT(D86,"#,###")&amp;" || "&amp;ROUND(100*H86,2)&amp;"%"</f>
        <v>|-| [[Vin]]  || 566 || 0.25%</v>
      </c>
    </row>
    <row r="87" customFormat="false" ht="15.75" hidden="false" customHeight="false" outlineLevel="0" collapsed="false">
      <c r="A87" s="6" t="n">
        <v>5</v>
      </c>
      <c r="B87" s="6" t="n">
        <v>65</v>
      </c>
      <c r="C87" s="7" t="s">
        <v>24</v>
      </c>
      <c r="D87" s="8" t="n">
        <v>220</v>
      </c>
      <c r="E87" s="1" t="n">
        <v>86</v>
      </c>
      <c r="F87" s="7" t="n">
        <v>1</v>
      </c>
      <c r="G87" s="9" t="n">
        <f aca="false">F87/SUM(F:F)</f>
        <v>0.00763358778625954</v>
      </c>
      <c r="H87" s="9" t="n">
        <f aca="false">D87/SUM($D:$D)</f>
        <v>0.000976163853539925</v>
      </c>
      <c r="I87" s="1" t="n">
        <f aca="false">IF(B87=B88,0,IF(B87=B86,D87+J86,D87))</f>
        <v>0</v>
      </c>
      <c r="J87" s="8" t="n">
        <f aca="false">IF(B87=B88,D87+J86,0)</f>
        <v>1294</v>
      </c>
      <c r="K87" s="9" t="n">
        <f aca="false">I87/SUM($I:$I)</f>
        <v>0</v>
      </c>
      <c r="L87" s="1" t="n">
        <f aca="false">IF(B87=B86,0,IF(B87=B88,1+M88,1))</f>
        <v>0</v>
      </c>
      <c r="M87" s="1" t="n">
        <f aca="false">IF(B87=B86,1+M88,0)</f>
        <v>5</v>
      </c>
      <c r="N87" s="1" t="n">
        <f aca="false">IF(A87=A86,0,IF(A87=A88,1+O88,1))</f>
        <v>0</v>
      </c>
      <c r="O87" s="1" t="n">
        <f aca="false">IF(A87=A86,1+O88,0)</f>
        <v>45</v>
      </c>
      <c r="P87" s="7" t="s">
        <v>62</v>
      </c>
      <c r="Q87" s="1" t="str">
        <f aca="false">IF(OR(B87="Prologue",B87="Epilogue"),B87,"Chapter "&amp;B87)</f>
        <v>Chapter 65</v>
      </c>
      <c r="R87" s="1" t="str">
        <f aca="false">Q87</f>
        <v>Chapter 65</v>
      </c>
      <c r="S87" s="1" t="str">
        <f aca="false">"|-"&amp;CHAR(13)&amp;IF(AND(P87&lt;&gt;"",N87&lt;&gt;0),"| colspan="&amp;CHAR(34)&amp;4&amp;CHAR(34)&amp;" align="&amp;CHAR(34)&amp;"center"&amp;CHAR(34)&amp;" | '''"&amp;P87&amp;"'''"&amp;CHAR(13)&amp;"|-"&amp;CHAR(13),"")&amp;IF(L87&gt;1,"| rowspan="&amp;CHAR(34)&amp;L87&amp;CHAR(34)&amp;"| [[The Well of Ascension/Summary#"&amp;Q87&amp;"|"&amp;R87&amp;"]] || ",IF(L87=1,"| [[The Well of Ascension/Summary#"&amp;Q87&amp;"|"&amp;R87&amp;"]] || ","| "))&amp;"[["&amp;IF(C87="Dalinar Kholin (flashback)","Dalinar Kholin",C87)&amp;"]] "&amp;IF(C87="Dalinar Kholin (flashback)","(flashback)","")&amp;" || "&amp;TEXT(D87,"#,###")&amp;" || "&amp;ROUND(100*H87,2)&amp;"%"</f>
        <v>|-| [[Elend]]  || 220 || 0.1%</v>
      </c>
    </row>
    <row r="88" customFormat="false" ht="15.75" hidden="false" customHeight="false" outlineLevel="0" collapsed="false">
      <c r="A88" s="6" t="n">
        <v>5</v>
      </c>
      <c r="B88" s="6" t="n">
        <v>65</v>
      </c>
      <c r="C88" s="7" t="s">
        <v>19</v>
      </c>
      <c r="D88" s="8" t="n">
        <v>261</v>
      </c>
      <c r="E88" s="1" t="n">
        <v>87</v>
      </c>
      <c r="F88" s="7" t="n">
        <v>1</v>
      </c>
      <c r="G88" s="9" t="n">
        <f aca="false">F88/SUM(F:F)</f>
        <v>0.00763358778625954</v>
      </c>
      <c r="H88" s="9" t="n">
        <f aca="false">D88/SUM($D:$D)</f>
        <v>0.00115808529897237</v>
      </c>
      <c r="I88" s="1" t="n">
        <f aca="false">IF(B88=B89,0,IF(B88=B87,D88+J87,D88))</f>
        <v>0</v>
      </c>
      <c r="J88" s="8" t="n">
        <f aca="false">IF(B88=B89,D88+J87,0)</f>
        <v>1555</v>
      </c>
      <c r="K88" s="9" t="n">
        <f aca="false">I88/SUM($I:$I)</f>
        <v>0</v>
      </c>
      <c r="L88" s="1" t="n">
        <f aca="false">IF(B88=B87,0,IF(B88=B89,1+M89,1))</f>
        <v>0</v>
      </c>
      <c r="M88" s="1" t="n">
        <f aca="false">IF(B88=B87,1+M89,0)</f>
        <v>4</v>
      </c>
      <c r="N88" s="1" t="n">
        <f aca="false">IF(A88=A87,0,IF(A88=A89,1+O89,1))</f>
        <v>0</v>
      </c>
      <c r="O88" s="1" t="n">
        <f aca="false">IF(A88=A87,1+O89,0)</f>
        <v>44</v>
      </c>
      <c r="P88" s="7" t="s">
        <v>62</v>
      </c>
      <c r="Q88" s="1" t="str">
        <f aca="false">IF(OR(B88="Prologue",B88="Epilogue"),B88,"Chapter "&amp;B88)</f>
        <v>Chapter 65</v>
      </c>
      <c r="R88" s="1" t="str">
        <f aca="false">Q88</f>
        <v>Chapter 65</v>
      </c>
      <c r="S88" s="1" t="str">
        <f aca="false">"|-"&amp;CHAR(13)&amp;IF(AND(P88&lt;&gt;"",N88&lt;&gt;0),"| colspan="&amp;CHAR(34)&amp;4&amp;CHAR(34)&amp;" align="&amp;CHAR(34)&amp;"center"&amp;CHAR(34)&amp;" | '''"&amp;P88&amp;"'''"&amp;CHAR(13)&amp;"|-"&amp;CHAR(13),"")&amp;IF(L88&gt;1,"| rowspan="&amp;CHAR(34)&amp;L88&amp;CHAR(34)&amp;"| [[The Well of Ascension/Summary#"&amp;Q88&amp;"|"&amp;R88&amp;"]] || ",IF(L88=1,"| [[The Well of Ascension/Summary#"&amp;Q88&amp;"|"&amp;R88&amp;"]] || ","| "))&amp;"[["&amp;IF(C88="Dalinar Kholin (flashback)","Dalinar Kholin",C88)&amp;"]] "&amp;IF(C88="Dalinar Kholin (flashback)","(flashback)","")&amp;" || "&amp;TEXT(D88,"#,###")&amp;" || "&amp;ROUND(100*H88,2)&amp;"%"</f>
        <v>|-| [[Vin]]  || 261 || 0.12%</v>
      </c>
    </row>
    <row r="89" customFormat="false" ht="15.75" hidden="false" customHeight="false" outlineLevel="0" collapsed="false">
      <c r="A89" s="6" t="n">
        <v>5</v>
      </c>
      <c r="B89" s="6" t="n">
        <v>65</v>
      </c>
      <c r="C89" s="7" t="s">
        <v>24</v>
      </c>
      <c r="D89" s="8" t="n">
        <v>103</v>
      </c>
      <c r="E89" s="1" t="n">
        <v>88</v>
      </c>
      <c r="F89" s="7" t="n">
        <v>1</v>
      </c>
      <c r="G89" s="9" t="n">
        <f aca="false">F89/SUM(F:F)</f>
        <v>0.00763358778625954</v>
      </c>
      <c r="H89" s="9" t="n">
        <f aca="false">D89/SUM($D:$D)</f>
        <v>0.000457022167793692</v>
      </c>
      <c r="I89" s="1" t="n">
        <f aca="false">IF(B89=B90,0,IF(B89=B88,D89+J88,D89))</f>
        <v>0</v>
      </c>
      <c r="J89" s="8" t="n">
        <f aca="false">IF(B89=B90,D89+J88,0)</f>
        <v>1658</v>
      </c>
      <c r="K89" s="9" t="n">
        <f aca="false">I89/SUM($I:$I)</f>
        <v>0</v>
      </c>
      <c r="L89" s="1" t="n">
        <f aca="false">IF(B89=B88,0,IF(B89=B90,1+M90,1))</f>
        <v>0</v>
      </c>
      <c r="M89" s="1" t="n">
        <f aca="false">IF(B89=B88,1+M90,0)</f>
        <v>3</v>
      </c>
      <c r="N89" s="1" t="n">
        <f aca="false">IF(A89=A88,0,IF(A89=A90,1+O90,1))</f>
        <v>0</v>
      </c>
      <c r="O89" s="1" t="n">
        <f aca="false">IF(A89=A88,1+O90,0)</f>
        <v>43</v>
      </c>
      <c r="P89" s="7" t="s">
        <v>62</v>
      </c>
      <c r="Q89" s="1" t="str">
        <f aca="false">IF(OR(B89="Prologue",B89="Epilogue"),B89,"Chapter "&amp;B89)</f>
        <v>Chapter 65</v>
      </c>
      <c r="R89" s="1" t="str">
        <f aca="false">Q89</f>
        <v>Chapter 65</v>
      </c>
      <c r="S89" s="1" t="str">
        <f aca="false">"|-"&amp;CHAR(13)&amp;IF(AND(P89&lt;&gt;"",N89&lt;&gt;0),"| colspan="&amp;CHAR(34)&amp;4&amp;CHAR(34)&amp;" align="&amp;CHAR(34)&amp;"center"&amp;CHAR(34)&amp;" | '''"&amp;P89&amp;"'''"&amp;CHAR(13)&amp;"|-"&amp;CHAR(13),"")&amp;IF(L89&gt;1,"| rowspan="&amp;CHAR(34)&amp;L89&amp;CHAR(34)&amp;"| [[The Well of Ascension/Summary#"&amp;Q89&amp;"|"&amp;R89&amp;"]] || ",IF(L89=1,"| [[The Well of Ascension/Summary#"&amp;Q89&amp;"|"&amp;R89&amp;"]] || ","| "))&amp;"[["&amp;IF(C89="Dalinar Kholin (flashback)","Dalinar Kholin",C89)&amp;"]] "&amp;IF(C89="Dalinar Kholin (flashback)","(flashback)","")&amp;" || "&amp;TEXT(D89,"#,###")&amp;" || "&amp;ROUND(100*H89,2)&amp;"%"</f>
        <v>|-| [[Elend]]  || 103 || 0.05%</v>
      </c>
    </row>
    <row r="90" customFormat="false" ht="15.75" hidden="false" customHeight="false" outlineLevel="0" collapsed="false">
      <c r="A90" s="6" t="n">
        <v>5</v>
      </c>
      <c r="B90" s="6" t="n">
        <v>65</v>
      </c>
      <c r="C90" s="7" t="s">
        <v>19</v>
      </c>
      <c r="D90" s="8" t="n">
        <v>1286</v>
      </c>
      <c r="E90" s="1" t="n">
        <v>89</v>
      </c>
      <c r="F90" s="7" t="n">
        <v>1</v>
      </c>
      <c r="G90" s="9" t="n">
        <f aca="false">F90/SUM(F:F)</f>
        <v>0.00763358778625954</v>
      </c>
      <c r="H90" s="9" t="n">
        <f aca="false">D90/SUM($D:$D)</f>
        <v>0.00570612143478338</v>
      </c>
      <c r="I90" s="1" t="n">
        <f aca="false">IF(B90=B91,0,IF(B90=B89,D90+J89,D90))</f>
        <v>0</v>
      </c>
      <c r="J90" s="8" t="n">
        <f aca="false">IF(B90=B91,D90+J89,0)</f>
        <v>2944</v>
      </c>
      <c r="K90" s="9" t="n">
        <f aca="false">I90/SUM($I:$I)</f>
        <v>0</v>
      </c>
      <c r="L90" s="1" t="n">
        <f aca="false">IF(B90=B89,0,IF(B90=B91,1+M91,1))</f>
        <v>0</v>
      </c>
      <c r="M90" s="1" t="n">
        <f aca="false">IF(B90=B89,1+M91,0)</f>
        <v>2</v>
      </c>
      <c r="N90" s="1" t="n">
        <f aca="false">IF(A90=A89,0,IF(A90=A91,1+O91,1))</f>
        <v>0</v>
      </c>
      <c r="O90" s="1" t="n">
        <f aca="false">IF(A90=A89,1+O91,0)</f>
        <v>42</v>
      </c>
      <c r="P90" s="7" t="s">
        <v>62</v>
      </c>
      <c r="Q90" s="1" t="str">
        <f aca="false">IF(OR(B90="Prologue",B90="Epilogue"),B90,"Chapter "&amp;B90)</f>
        <v>Chapter 65</v>
      </c>
      <c r="R90" s="1" t="str">
        <f aca="false">Q90</f>
        <v>Chapter 65</v>
      </c>
      <c r="S90" s="1" t="str">
        <f aca="false">"|-"&amp;CHAR(13)&amp;IF(AND(P90&lt;&gt;"",N90&lt;&gt;0),"| colspan="&amp;CHAR(34)&amp;4&amp;CHAR(34)&amp;" align="&amp;CHAR(34)&amp;"center"&amp;CHAR(34)&amp;" | '''"&amp;P90&amp;"'''"&amp;CHAR(13)&amp;"|-"&amp;CHAR(13),"")&amp;IF(L90&gt;1,"| rowspan="&amp;CHAR(34)&amp;L90&amp;CHAR(34)&amp;"| [[The Well of Ascension/Summary#"&amp;Q90&amp;"|"&amp;R90&amp;"]] || ",IF(L90=1,"| [[The Well of Ascension/Summary#"&amp;Q90&amp;"|"&amp;R90&amp;"]] || ","| "))&amp;"[["&amp;IF(C90="Dalinar Kholin (flashback)","Dalinar Kholin",C90)&amp;"]] "&amp;IF(C90="Dalinar Kholin (flashback)","(flashback)","")&amp;" || "&amp;TEXT(D90,"#,###")&amp;" || "&amp;ROUND(100*H90,2)&amp;"%"</f>
        <v>|-| [[Vin]]  || 1,286 || 0.57%</v>
      </c>
    </row>
    <row r="91" customFormat="false" ht="15.75" hidden="false" customHeight="false" outlineLevel="0" collapsed="false">
      <c r="A91" s="6" t="n">
        <v>5</v>
      </c>
      <c r="B91" s="6" t="n">
        <v>65</v>
      </c>
      <c r="C91" s="7" t="s">
        <v>24</v>
      </c>
      <c r="D91" s="8" t="n">
        <v>502</v>
      </c>
      <c r="E91" s="1" t="n">
        <v>90</v>
      </c>
      <c r="F91" s="7" t="n">
        <v>1</v>
      </c>
      <c r="G91" s="9" t="n">
        <f aca="false">F91/SUM(F:F)</f>
        <v>0.00763358778625954</v>
      </c>
      <c r="H91" s="9" t="n">
        <f aca="false">D91/SUM($D:$D)</f>
        <v>0.0022274284294411</v>
      </c>
      <c r="I91" s="8" t="n">
        <f aca="false">IF(B91=B92,0,IF(B91=B90,D91+J90,D91))</f>
        <v>3446</v>
      </c>
      <c r="J91" s="1" t="n">
        <f aca="false">IF(B91=B92,D91+J90,0)</f>
        <v>0</v>
      </c>
      <c r="K91" s="9" t="n">
        <f aca="false">I91/SUM($I:$I)</f>
        <v>0.0152902756331754</v>
      </c>
      <c r="L91" s="1" t="n">
        <f aca="false">IF(B91=B90,0,IF(B91=B92,1+M92,1))</f>
        <v>0</v>
      </c>
      <c r="M91" s="1" t="n">
        <f aca="false">IF(B91=B90,1+M92,0)</f>
        <v>1</v>
      </c>
      <c r="N91" s="1" t="n">
        <f aca="false">IF(A91=A90,0,IF(A91=A92,1+O92,1))</f>
        <v>0</v>
      </c>
      <c r="O91" s="1" t="n">
        <f aca="false">IF(A91=A90,1+O92,0)</f>
        <v>41</v>
      </c>
      <c r="P91" s="7" t="s">
        <v>62</v>
      </c>
      <c r="Q91" s="1" t="str">
        <f aca="false">IF(OR(B91="Prologue",B91="Epilogue"),B91,"Chapter "&amp;B91)</f>
        <v>Chapter 65</v>
      </c>
      <c r="R91" s="1" t="str">
        <f aca="false">Q91</f>
        <v>Chapter 65</v>
      </c>
      <c r="S91" s="1" t="str">
        <f aca="false">"|-"&amp;CHAR(13)&amp;IF(AND(P91&lt;&gt;"",N91&lt;&gt;0),"| colspan="&amp;CHAR(34)&amp;4&amp;CHAR(34)&amp;" align="&amp;CHAR(34)&amp;"center"&amp;CHAR(34)&amp;" | '''"&amp;P91&amp;"'''"&amp;CHAR(13)&amp;"|-"&amp;CHAR(13),"")&amp;IF(L91&gt;1,"| rowspan="&amp;CHAR(34)&amp;L91&amp;CHAR(34)&amp;"| [[The Well of Ascension/Summary#"&amp;Q91&amp;"|"&amp;R91&amp;"]] || ",IF(L91=1,"| [[The Well of Ascension/Summary#"&amp;Q91&amp;"|"&amp;R91&amp;"]] || ","| "))&amp;"[["&amp;IF(C91="Dalinar Kholin (flashback)","Dalinar Kholin",C91)&amp;"]] "&amp;IF(C91="Dalinar Kholin (flashback)","(flashback)","")&amp;" || "&amp;TEXT(D91,"#,###")&amp;" || "&amp;ROUND(100*H91,2)&amp;"%"</f>
        <v>|-| [[Elend]]  || 502 || 0.22%</v>
      </c>
    </row>
    <row r="92" customFormat="false" ht="15.75" hidden="false" customHeight="false" outlineLevel="0" collapsed="false">
      <c r="A92" s="6" t="n">
        <v>5</v>
      </c>
      <c r="B92" s="6" t="n">
        <v>66</v>
      </c>
      <c r="C92" s="7" t="s">
        <v>42</v>
      </c>
      <c r="D92" s="8" t="n">
        <v>1672</v>
      </c>
      <c r="E92" s="1" t="n">
        <v>91</v>
      </c>
      <c r="F92" s="7" t="n">
        <v>1</v>
      </c>
      <c r="G92" s="9" t="n">
        <f aca="false">F92/SUM(F:F)</f>
        <v>0.00763358778625954</v>
      </c>
      <c r="H92" s="9" t="n">
        <f aca="false">D92/SUM($D:$D)</f>
        <v>0.00741884528690343</v>
      </c>
      <c r="I92" s="8" t="n">
        <f aca="false">IF(B92=B93,0,IF(B92=B91,D92+J91,D92))</f>
        <v>1672</v>
      </c>
      <c r="J92" s="1" t="n">
        <f aca="false">IF(B92=B93,D92+J91,0)</f>
        <v>0</v>
      </c>
      <c r="K92" s="9" t="n">
        <f aca="false">I92/SUM($I:$I)</f>
        <v>0.00741884528690343</v>
      </c>
      <c r="L92" s="1" t="n">
        <f aca="false">IF(B92=B91,0,IF(B92=B93,1+M93,1))</f>
        <v>1</v>
      </c>
      <c r="M92" s="1" t="n">
        <f aca="false">IF(B92=B91,1+M93,0)</f>
        <v>0</v>
      </c>
      <c r="N92" s="1" t="n">
        <f aca="false">IF(A92=A91,0,IF(A92=A93,1+O93,1))</f>
        <v>0</v>
      </c>
      <c r="O92" s="1" t="n">
        <f aca="false">IF(A92=A91,1+O93,0)</f>
        <v>40</v>
      </c>
      <c r="P92" s="7" t="s">
        <v>62</v>
      </c>
      <c r="Q92" s="1" t="str">
        <f aca="false">IF(OR(B92="Prologue",B92="Epilogue"),B92,"Chapter "&amp;B92)</f>
        <v>Chapter 66</v>
      </c>
      <c r="R92" s="1" t="str">
        <f aca="false">Q92</f>
        <v>Chapter 66</v>
      </c>
      <c r="S92" s="1" t="str">
        <f aca="false">"|-"&amp;CHAR(13)&amp;IF(AND(P92&lt;&gt;"",N92&lt;&gt;0),"| colspan="&amp;CHAR(34)&amp;4&amp;CHAR(34)&amp;" align="&amp;CHAR(34)&amp;"center"&amp;CHAR(34)&amp;" | '''"&amp;P92&amp;"'''"&amp;CHAR(13)&amp;"|-"&amp;CHAR(13),"")&amp;IF(L92&gt;1,"| rowspan="&amp;CHAR(34)&amp;L92&amp;CHAR(34)&amp;"| [[The Well of Ascension/Summary#"&amp;Q92&amp;"|"&amp;R92&amp;"]] || ",IF(L92=1,"| [[The Well of Ascension/Summary#"&amp;Q92&amp;"|"&amp;R92&amp;"]] || ","| "))&amp;"[["&amp;IF(C92="Dalinar Kholin (flashback)","Dalinar Kholin",C92)&amp;"]] "&amp;IF(C92="Dalinar Kholin (flashback)","(flashback)","")&amp;" || "&amp;TEXT(D92,"#,###")&amp;" || "&amp;ROUND(100*H92,2)&amp;"%"</f>
        <v>|-| [[The Well of Ascension/Summary#Chapter 66|Chapter 66]] || [[Sazed]]  || 1,672 || 0.74%</v>
      </c>
    </row>
    <row r="93" customFormat="false" ht="15.75" hidden="false" customHeight="false" outlineLevel="0" collapsed="false">
      <c r="A93" s="6" t="n">
        <v>5</v>
      </c>
      <c r="B93" s="6" t="n">
        <v>67</v>
      </c>
      <c r="C93" s="7" t="s">
        <v>19</v>
      </c>
      <c r="D93" s="8" t="n">
        <v>1465</v>
      </c>
      <c r="E93" s="1" t="n">
        <v>92</v>
      </c>
      <c r="F93" s="7" t="n">
        <v>1</v>
      </c>
      <c r="G93" s="9" t="n">
        <f aca="false">F93/SUM(F:F)</f>
        <v>0.00763358778625954</v>
      </c>
      <c r="H93" s="9" t="n">
        <f aca="false">D93/SUM($D:$D)</f>
        <v>0.00650036384289087</v>
      </c>
      <c r="I93" s="8" t="n">
        <f aca="false">IF(B93=B94,0,IF(B93=B92,D93+J92,D93))</f>
        <v>1465</v>
      </c>
      <c r="J93" s="1" t="n">
        <f aca="false">IF(B93=B94,D93+J92,0)</f>
        <v>0</v>
      </c>
      <c r="K93" s="9" t="n">
        <f aca="false">I93/SUM($I:$I)</f>
        <v>0.00650036384289087</v>
      </c>
      <c r="L93" s="1" t="n">
        <f aca="false">IF(B93=B92,0,IF(B93=B94,1+M94,1))</f>
        <v>1</v>
      </c>
      <c r="M93" s="1" t="n">
        <f aca="false">IF(B93=B92,1+M94,0)</f>
        <v>0</v>
      </c>
      <c r="N93" s="1" t="n">
        <f aca="false">IF(A93=A92,0,IF(A93=A94,1+O94,1))</f>
        <v>0</v>
      </c>
      <c r="O93" s="1" t="n">
        <f aca="false">IF(A93=A92,1+O94,0)</f>
        <v>39</v>
      </c>
      <c r="P93" s="7" t="s">
        <v>62</v>
      </c>
      <c r="Q93" s="1" t="str">
        <f aca="false">IF(OR(B93="Prologue",B93="Epilogue"),B93,"Chapter "&amp;B93)</f>
        <v>Chapter 67</v>
      </c>
      <c r="R93" s="1" t="str">
        <f aca="false">Q93</f>
        <v>Chapter 67</v>
      </c>
      <c r="S93" s="1" t="str">
        <f aca="false">"|-"&amp;CHAR(13)&amp;IF(AND(P93&lt;&gt;"",N93&lt;&gt;0),"| colspan="&amp;CHAR(34)&amp;4&amp;CHAR(34)&amp;" align="&amp;CHAR(34)&amp;"center"&amp;CHAR(34)&amp;" | '''"&amp;P93&amp;"'''"&amp;CHAR(13)&amp;"|-"&amp;CHAR(13),"")&amp;IF(L93&gt;1,"| rowspan="&amp;CHAR(34)&amp;L93&amp;CHAR(34)&amp;"| [[The Well of Ascension/Summary#"&amp;Q93&amp;"|"&amp;R93&amp;"]] || ",IF(L93=1,"| [[The Well of Ascension/Summary#"&amp;Q93&amp;"|"&amp;R93&amp;"]] || ","| "))&amp;"[["&amp;IF(C93="Dalinar Kholin (flashback)","Dalinar Kholin",C93)&amp;"]] "&amp;IF(C93="Dalinar Kholin (flashback)","(flashback)","")&amp;" || "&amp;TEXT(D93,"#,###")&amp;" || "&amp;ROUND(100*H93,2)&amp;"%"</f>
        <v>|-| [[The Well of Ascension/Summary#Chapter 67|Chapter 67]] || [[Vin]]  || 1,465 || 0.65%</v>
      </c>
    </row>
    <row r="94" customFormat="false" ht="15.75" hidden="false" customHeight="false" outlineLevel="0" collapsed="false">
      <c r="A94" s="6" t="n">
        <v>5</v>
      </c>
      <c r="B94" s="6" t="n">
        <v>68</v>
      </c>
      <c r="C94" s="7" t="s">
        <v>42</v>
      </c>
      <c r="D94" s="8" t="n">
        <v>1985</v>
      </c>
      <c r="E94" s="1" t="n">
        <v>93</v>
      </c>
      <c r="F94" s="7" t="n">
        <v>1</v>
      </c>
      <c r="G94" s="9" t="n">
        <f aca="false">F94/SUM(F:F)</f>
        <v>0.00763358778625954</v>
      </c>
      <c r="H94" s="9" t="n">
        <f aca="false">D94/SUM($D:$D)</f>
        <v>0.00880766022398523</v>
      </c>
      <c r="I94" s="8" t="n">
        <f aca="false">IF(B94=B95,0,IF(B94=B93,D94+J93,D94))</f>
        <v>1985</v>
      </c>
      <c r="J94" s="1" t="n">
        <f aca="false">IF(B94=B95,D94+J93,0)</f>
        <v>0</v>
      </c>
      <c r="K94" s="9" t="n">
        <f aca="false">I94/SUM($I:$I)</f>
        <v>0.00880766022398523</v>
      </c>
      <c r="L94" s="1" t="n">
        <f aca="false">IF(B94=B93,0,IF(B94=B95,1+M95,1))</f>
        <v>1</v>
      </c>
      <c r="M94" s="1" t="n">
        <f aca="false">IF(B94=B93,1+M95,0)</f>
        <v>0</v>
      </c>
      <c r="N94" s="1" t="n">
        <f aca="false">IF(A94=A93,0,IF(A94=A95,1+O95,1))</f>
        <v>0</v>
      </c>
      <c r="O94" s="1" t="n">
        <f aca="false">IF(A94=A93,1+O95,0)</f>
        <v>38</v>
      </c>
      <c r="P94" s="7" t="s">
        <v>62</v>
      </c>
      <c r="Q94" s="1" t="str">
        <f aca="false">IF(OR(B94="Prologue",B94="Epilogue"),B94,"Chapter "&amp;B94)</f>
        <v>Chapter 68</v>
      </c>
      <c r="R94" s="1" t="str">
        <f aca="false">Q94</f>
        <v>Chapter 68</v>
      </c>
      <c r="S94" s="1" t="str">
        <f aca="false">"|-"&amp;CHAR(13)&amp;IF(AND(P94&lt;&gt;"",N94&lt;&gt;0),"| colspan="&amp;CHAR(34)&amp;4&amp;CHAR(34)&amp;" align="&amp;CHAR(34)&amp;"center"&amp;CHAR(34)&amp;" | '''"&amp;P94&amp;"'''"&amp;CHAR(13)&amp;"|-"&amp;CHAR(13),"")&amp;IF(L94&gt;1,"| rowspan="&amp;CHAR(34)&amp;L94&amp;CHAR(34)&amp;"| [[The Well of Ascension/Summary#"&amp;Q94&amp;"|"&amp;R94&amp;"]] || ",IF(L94=1,"| [[The Well of Ascension/Summary#"&amp;Q94&amp;"|"&amp;R94&amp;"]] || ","| "))&amp;"[["&amp;IF(C94="Dalinar Kholin (flashback)","Dalinar Kholin",C94)&amp;"]] "&amp;IF(C94="Dalinar Kholin (flashback)","(flashback)","")&amp;" || "&amp;TEXT(D94,"#,###")&amp;" || "&amp;ROUND(100*H94,2)&amp;"%"</f>
        <v>|-| [[The Well of Ascension/Summary#Chapter 68|Chapter 68]] || [[Sazed]]  || 1,985 || 0.88%</v>
      </c>
    </row>
    <row r="95" customFormat="false" ht="15.75" hidden="false" customHeight="false" outlineLevel="0" collapsed="false">
      <c r="A95" s="6" t="n">
        <v>5</v>
      </c>
      <c r="B95" s="6" t="n">
        <v>69</v>
      </c>
      <c r="C95" s="7" t="s">
        <v>54</v>
      </c>
      <c r="D95" s="8" t="n">
        <v>1534</v>
      </c>
      <c r="E95" s="1" t="n">
        <v>94</v>
      </c>
      <c r="F95" s="7" t="n">
        <v>1</v>
      </c>
      <c r="G95" s="9" t="n">
        <f aca="false">F95/SUM(F:F)</f>
        <v>0.00763358778625954</v>
      </c>
      <c r="H95" s="9" t="n">
        <f aca="false">D95/SUM($D:$D)</f>
        <v>0.00680652432422839</v>
      </c>
      <c r="I95" s="8" t="n">
        <f aca="false">IF(B95=B96,0,IF(B95=B94,D95+J94,D95))</f>
        <v>1534</v>
      </c>
      <c r="J95" s="1" t="n">
        <f aca="false">IF(B95=B96,D95+J94,0)</f>
        <v>0</v>
      </c>
      <c r="K95" s="9" t="n">
        <f aca="false">I95/SUM($I:$I)</f>
        <v>0.00680652432422839</v>
      </c>
      <c r="L95" s="1" t="n">
        <f aca="false">IF(B95=B94,0,IF(B95=B96,1+M96,1))</f>
        <v>1</v>
      </c>
      <c r="M95" s="1" t="n">
        <f aca="false">IF(B95=B94,1+M96,0)</f>
        <v>0</v>
      </c>
      <c r="N95" s="1" t="n">
        <f aca="false">IF(A95=A94,0,IF(A95=A96,1+O96,1))</f>
        <v>0</v>
      </c>
      <c r="O95" s="1" t="n">
        <f aca="false">IF(A95=A94,1+O96,0)</f>
        <v>37</v>
      </c>
      <c r="P95" s="7" t="s">
        <v>62</v>
      </c>
      <c r="Q95" s="1" t="str">
        <f aca="false">IF(OR(B95="Prologue",B95="Epilogue"),B95,"Chapter "&amp;B95)</f>
        <v>Chapter 69</v>
      </c>
      <c r="R95" s="1" t="str">
        <f aca="false">Q95</f>
        <v>Chapter 69</v>
      </c>
      <c r="S95" s="1" t="str">
        <f aca="false">"|-"&amp;CHAR(13)&amp;IF(AND(P95&lt;&gt;"",N95&lt;&gt;0),"| colspan="&amp;CHAR(34)&amp;4&amp;CHAR(34)&amp;" align="&amp;CHAR(34)&amp;"center"&amp;CHAR(34)&amp;" | '''"&amp;P95&amp;"'''"&amp;CHAR(13)&amp;"|-"&amp;CHAR(13),"")&amp;IF(L95&gt;1,"| rowspan="&amp;CHAR(34)&amp;L95&amp;CHAR(34)&amp;"| [[The Well of Ascension/Summary#"&amp;Q95&amp;"|"&amp;R95&amp;"]] || ",IF(L95=1,"| [[The Well of Ascension/Summary#"&amp;Q95&amp;"|"&amp;R95&amp;"]] || ","| "))&amp;"[["&amp;IF(C95="Dalinar Kholin (flashback)","Dalinar Kholin",C95)&amp;"]] "&amp;IF(C95="Dalinar Kholin (flashback)","(flashback)","")&amp;" || "&amp;TEXT(D95,"#,###")&amp;" || "&amp;ROUND(100*H95,2)&amp;"%"</f>
        <v>|-| [[The Well of Ascension/Summary#Chapter 69|Chapter 69]] || [[Marsh]]  || 1,534 || 0.68%</v>
      </c>
    </row>
    <row r="96" customFormat="false" ht="15.75" hidden="false" customHeight="false" outlineLevel="0" collapsed="false">
      <c r="A96" s="6" t="n">
        <v>5</v>
      </c>
      <c r="B96" s="6" t="n">
        <v>70</v>
      </c>
      <c r="C96" s="7" t="s">
        <v>24</v>
      </c>
      <c r="D96" s="8" t="n">
        <v>2049</v>
      </c>
      <c r="E96" s="1" t="n">
        <v>95</v>
      </c>
      <c r="F96" s="7" t="n">
        <v>1</v>
      </c>
      <c r="G96" s="9" t="n">
        <f aca="false">F96/SUM(F:F)</f>
        <v>0.00763358778625954</v>
      </c>
      <c r="H96" s="9" t="n">
        <f aca="false">D96/SUM($D:$D)</f>
        <v>0.00909163516319685</v>
      </c>
      <c r="I96" s="8" t="n">
        <f aca="false">IF(B96=B97,0,IF(B96=B95,D96+J95,D96))</f>
        <v>2049</v>
      </c>
      <c r="J96" s="1" t="n">
        <f aca="false">IF(B96=B97,D96+J95,0)</f>
        <v>0</v>
      </c>
      <c r="K96" s="9" t="n">
        <f aca="false">I96/SUM($I:$I)</f>
        <v>0.00909163516319685</v>
      </c>
      <c r="L96" s="1" t="n">
        <f aca="false">IF(B96=B95,0,IF(B96=B97,1+M97,1))</f>
        <v>1</v>
      </c>
      <c r="M96" s="1" t="n">
        <f aca="false">IF(B96=B95,1+M97,0)</f>
        <v>0</v>
      </c>
      <c r="N96" s="1" t="n">
        <f aca="false">IF(A96=A95,0,IF(A96=A97,1+O97,1))</f>
        <v>0</v>
      </c>
      <c r="O96" s="1" t="n">
        <f aca="false">IF(A96=A95,1+O97,0)</f>
        <v>36</v>
      </c>
      <c r="P96" s="7" t="s">
        <v>62</v>
      </c>
      <c r="Q96" s="1" t="str">
        <f aca="false">IF(OR(B96="Prologue",B96="Epilogue"),B96,"Chapter "&amp;B96)</f>
        <v>Chapter 70</v>
      </c>
      <c r="R96" s="1" t="str">
        <f aca="false">Q96</f>
        <v>Chapter 70</v>
      </c>
      <c r="S96" s="1" t="str">
        <f aca="false">"|-"&amp;CHAR(13)&amp;IF(AND(P96&lt;&gt;"",N96&lt;&gt;0),"| colspan="&amp;CHAR(34)&amp;4&amp;CHAR(34)&amp;" align="&amp;CHAR(34)&amp;"center"&amp;CHAR(34)&amp;" | '''"&amp;P96&amp;"'''"&amp;CHAR(13)&amp;"|-"&amp;CHAR(13),"")&amp;IF(L96&gt;1,"| rowspan="&amp;CHAR(34)&amp;L96&amp;CHAR(34)&amp;"| [[The Well of Ascension/Summary#"&amp;Q96&amp;"|"&amp;R96&amp;"]] || ",IF(L96=1,"| [[The Well of Ascension/Summary#"&amp;Q96&amp;"|"&amp;R96&amp;"]] || ","| "))&amp;"[["&amp;IF(C96="Dalinar Kholin (flashback)","Dalinar Kholin",C96)&amp;"]] "&amp;IF(C96="Dalinar Kholin (flashback)","(flashback)","")&amp;" || "&amp;TEXT(D96,"#,###")&amp;" || "&amp;ROUND(100*H96,2)&amp;"%"</f>
        <v>|-| [[The Well of Ascension/Summary#Chapter 70|Chapter 70]] || [[Elend]]  || 2,049 || 0.91%</v>
      </c>
    </row>
    <row r="97" customFormat="false" ht="15.75" hidden="false" customHeight="false" outlineLevel="0" collapsed="false">
      <c r="A97" s="6" t="n">
        <v>5</v>
      </c>
      <c r="B97" s="6" t="n">
        <v>71</v>
      </c>
      <c r="C97" s="7" t="s">
        <v>42</v>
      </c>
      <c r="D97" s="8" t="n">
        <v>2206</v>
      </c>
      <c r="E97" s="1" t="n">
        <v>96</v>
      </c>
      <c r="F97" s="7" t="n">
        <v>1</v>
      </c>
      <c r="G97" s="9" t="n">
        <f aca="false">F97/SUM(F:F)</f>
        <v>0.00763358778625954</v>
      </c>
      <c r="H97" s="9" t="n">
        <f aca="false">D97/SUM($D:$D)</f>
        <v>0.00978826118595034</v>
      </c>
      <c r="I97" s="1" t="n">
        <f aca="false">IF(B97=B98,0,IF(B97=B96,D97+J96,D97))</f>
        <v>0</v>
      </c>
      <c r="J97" s="8" t="n">
        <f aca="false">IF(B97=B98,D97+J96,0)</f>
        <v>2206</v>
      </c>
      <c r="K97" s="9" t="n">
        <f aca="false">I97/SUM($I:$I)</f>
        <v>0</v>
      </c>
      <c r="L97" s="1" t="n">
        <f aca="false">IF(B97=B96,0,IF(B97=B98,1+M98,1))</f>
        <v>2</v>
      </c>
      <c r="M97" s="1" t="n">
        <f aca="false">IF(B97=B96,1+M98,0)</f>
        <v>0</v>
      </c>
      <c r="N97" s="1" t="n">
        <f aca="false">IF(A97=A96,0,IF(A97=A98,1+O98,1))</f>
        <v>0</v>
      </c>
      <c r="O97" s="1" t="n">
        <f aca="false">IF(A97=A96,1+O98,0)</f>
        <v>35</v>
      </c>
      <c r="P97" s="7" t="s">
        <v>62</v>
      </c>
      <c r="Q97" s="1" t="str">
        <f aca="false">IF(OR(B97="Prologue",B97="Epilogue"),B97,"Chapter "&amp;B97)</f>
        <v>Chapter 71</v>
      </c>
      <c r="R97" s="1" t="str">
        <f aca="false">Q97</f>
        <v>Chapter 71</v>
      </c>
      <c r="S97" s="1" t="str">
        <f aca="false">"|-"&amp;CHAR(13)&amp;IF(AND(P97&lt;&gt;"",N97&lt;&gt;0),"| colspan="&amp;CHAR(34)&amp;4&amp;CHAR(34)&amp;" align="&amp;CHAR(34)&amp;"center"&amp;CHAR(34)&amp;" | '''"&amp;P97&amp;"'''"&amp;CHAR(13)&amp;"|-"&amp;CHAR(13),"")&amp;IF(L97&gt;1,"| rowspan="&amp;CHAR(34)&amp;L97&amp;CHAR(34)&amp;"| [[The Well of Ascension/Summary#"&amp;Q97&amp;"|"&amp;R97&amp;"]] || ",IF(L97=1,"| [[The Well of Ascension/Summary#"&amp;Q97&amp;"|"&amp;R97&amp;"]] || ","| "))&amp;"[["&amp;IF(C97="Dalinar Kholin (flashback)","Dalinar Kholin",C97)&amp;"]] "&amp;IF(C97="Dalinar Kholin (flashback)","(flashback)","")&amp;" || "&amp;TEXT(D97,"#,###")&amp;" || "&amp;ROUND(100*H97,2)&amp;"%"</f>
        <v>|-| rowspan="2"| [[The Well of Ascension/Summary#Chapter 71|Chapter 71]] || [[Sazed]]  || 2,206 || 0.98%</v>
      </c>
    </row>
    <row r="98" customFormat="false" ht="15.75" hidden="false" customHeight="false" outlineLevel="0" collapsed="false">
      <c r="A98" s="6" t="n">
        <v>5</v>
      </c>
      <c r="B98" s="6" t="n">
        <v>71</v>
      </c>
      <c r="C98" s="7" t="s">
        <v>57</v>
      </c>
      <c r="D98" s="8" t="n">
        <v>263</v>
      </c>
      <c r="E98" s="1" t="n">
        <v>97</v>
      </c>
      <c r="F98" s="7" t="n">
        <v>1</v>
      </c>
      <c r="G98" s="9" t="n">
        <f aca="false">F98/SUM(F:F)</f>
        <v>0.00763358778625954</v>
      </c>
      <c r="H98" s="9" t="n">
        <f aca="false">D98/SUM($D:$D)</f>
        <v>0.00116695951582273</v>
      </c>
      <c r="I98" s="8" t="n">
        <f aca="false">IF(B98=B99,0,IF(B98=B97,D98+J97,D98))</f>
        <v>2469</v>
      </c>
      <c r="J98" s="1" t="n">
        <f aca="false">IF(B98=B99,D98+J97,0)</f>
        <v>0</v>
      </c>
      <c r="K98" s="9" t="n">
        <f aca="false">I98/SUM($I:$I)</f>
        <v>0.0109552207017731</v>
      </c>
      <c r="L98" s="1" t="n">
        <f aca="false">IF(B98=B97,0,IF(B98=B99,1+M99,1))</f>
        <v>0</v>
      </c>
      <c r="M98" s="1" t="n">
        <f aca="false">IF(B98=B97,1+M99,0)</f>
        <v>1</v>
      </c>
      <c r="N98" s="1" t="n">
        <f aca="false">IF(A98=A97,0,IF(A98=A99,1+O99,1))</f>
        <v>0</v>
      </c>
      <c r="O98" s="1" t="n">
        <f aca="false">IF(A98=A97,1+O99,0)</f>
        <v>34</v>
      </c>
      <c r="P98" s="7" t="s">
        <v>62</v>
      </c>
      <c r="Q98" s="1" t="str">
        <f aca="false">IF(OR(B98="Prologue",B98="Epilogue"),B98,"Chapter "&amp;B98)</f>
        <v>Chapter 71</v>
      </c>
      <c r="R98" s="1" t="str">
        <f aca="false">Q98</f>
        <v>Chapter 71</v>
      </c>
      <c r="S98" s="1" t="str">
        <f aca="false">"|-"&amp;CHAR(13)&amp;IF(AND(P98&lt;&gt;"",N98&lt;&gt;0),"| colspan="&amp;CHAR(34)&amp;4&amp;CHAR(34)&amp;" align="&amp;CHAR(34)&amp;"center"&amp;CHAR(34)&amp;" | '''"&amp;P98&amp;"'''"&amp;CHAR(13)&amp;"|-"&amp;CHAR(13),"")&amp;IF(L98&gt;1,"| rowspan="&amp;CHAR(34)&amp;L98&amp;CHAR(34)&amp;"| [[The Well of Ascension/Summary#"&amp;Q98&amp;"|"&amp;R98&amp;"]] || ",IF(L98=1,"| [[The Well of Ascension/Summary#"&amp;Q98&amp;"|"&amp;R98&amp;"]] || ","| "))&amp;"[["&amp;IF(C98="Dalinar Kholin (flashback)","Dalinar Kholin",C98)&amp;"]] "&amp;IF(C98="Dalinar Kholin (flashback)","(flashback)","")&amp;" || "&amp;TEXT(D98,"#,###")&amp;" || "&amp;ROUND(100*H98,2)&amp;"%"</f>
        <v>|-| [[TenSoon]]  || 263 || 0.12%</v>
      </c>
    </row>
    <row r="99" customFormat="false" ht="15.75" hidden="false" customHeight="false" outlineLevel="0" collapsed="false">
      <c r="A99" s="6" t="n">
        <v>5</v>
      </c>
      <c r="B99" s="6" t="n">
        <v>72</v>
      </c>
      <c r="C99" s="7" t="s">
        <v>19</v>
      </c>
      <c r="D99" s="8" t="n">
        <v>2522</v>
      </c>
      <c r="E99" s="1" t="n">
        <v>98</v>
      </c>
      <c r="F99" s="7" t="n">
        <v>1</v>
      </c>
      <c r="G99" s="9" t="n">
        <f aca="false">F99/SUM(F:F)</f>
        <v>0.00763358778625954</v>
      </c>
      <c r="H99" s="9" t="n">
        <f aca="false">D99/SUM($D:$D)</f>
        <v>0.0111903874483077</v>
      </c>
      <c r="I99" s="1" t="n">
        <f aca="false">IF(B99=B100,0,IF(B99=B98,D99+J98,D99))</f>
        <v>0</v>
      </c>
      <c r="J99" s="8" t="n">
        <f aca="false">IF(B99=B100,D99+J98,0)</f>
        <v>2522</v>
      </c>
      <c r="K99" s="9" t="n">
        <f aca="false">I99/SUM($I:$I)</f>
        <v>0</v>
      </c>
      <c r="L99" s="1" t="n">
        <f aca="false">IF(B99=B98,0,IF(B99=B100,1+M100,1))</f>
        <v>3</v>
      </c>
      <c r="M99" s="1" t="n">
        <f aca="false">IF(B99=B98,1+M100,0)</f>
        <v>0</v>
      </c>
      <c r="N99" s="1" t="n">
        <f aca="false">IF(A99=A98,0,IF(A99=A100,1+O100,1))</f>
        <v>0</v>
      </c>
      <c r="O99" s="1" t="n">
        <f aca="false">IF(A99=A98,1+O100,0)</f>
        <v>33</v>
      </c>
      <c r="P99" s="7" t="s">
        <v>62</v>
      </c>
      <c r="Q99" s="1" t="str">
        <f aca="false">IF(OR(B99="Prologue",B99="Epilogue"),B99,"Chapter "&amp;B99)</f>
        <v>Chapter 72</v>
      </c>
      <c r="R99" s="1" t="str">
        <f aca="false">Q99</f>
        <v>Chapter 72</v>
      </c>
      <c r="S99" s="1" t="str">
        <f aca="false">"|-"&amp;CHAR(13)&amp;IF(AND(P99&lt;&gt;"",N99&lt;&gt;0),"| colspan="&amp;CHAR(34)&amp;4&amp;CHAR(34)&amp;" align="&amp;CHAR(34)&amp;"center"&amp;CHAR(34)&amp;" | '''"&amp;P99&amp;"'''"&amp;CHAR(13)&amp;"|-"&amp;CHAR(13),"")&amp;IF(L99&gt;1,"| rowspan="&amp;CHAR(34)&amp;L99&amp;CHAR(34)&amp;"| [[The Well of Ascension/Summary#"&amp;Q99&amp;"|"&amp;R99&amp;"]] || ",IF(L99=1,"| [[The Well of Ascension/Summary#"&amp;Q99&amp;"|"&amp;R99&amp;"]] || ","| "))&amp;"[["&amp;IF(C99="Dalinar Kholin (flashback)","Dalinar Kholin",C99)&amp;"]] "&amp;IF(C99="Dalinar Kholin (flashback)","(flashback)","")&amp;" || "&amp;TEXT(D99,"#,###")&amp;" || "&amp;ROUND(100*H99,2)&amp;"%"</f>
        <v>|-| rowspan="3"| [[The Well of Ascension/Summary#Chapter 72|Chapter 72]] || [[Vin]]  || 2,522 || 1.12%</v>
      </c>
    </row>
    <row r="100" customFormat="false" ht="15.75" hidden="false" customHeight="false" outlineLevel="0" collapsed="false">
      <c r="A100" s="6" t="n">
        <v>5</v>
      </c>
      <c r="B100" s="6" t="n">
        <v>72</v>
      </c>
      <c r="C100" s="7" t="s">
        <v>54</v>
      </c>
      <c r="D100" s="8" t="n">
        <v>514</v>
      </c>
      <c r="E100" s="1" t="n">
        <v>99</v>
      </c>
      <c r="F100" s="7" t="n">
        <v>1</v>
      </c>
      <c r="G100" s="9" t="n">
        <f aca="false">F100/SUM(F:F)</f>
        <v>0.00763358778625954</v>
      </c>
      <c r="H100" s="9" t="n">
        <f aca="false">D100/SUM($D:$D)</f>
        <v>0.00228067373054328</v>
      </c>
      <c r="I100" s="1" t="n">
        <f aca="false">IF(B100=B101,0,IF(B100=B99,D100+J99,D100))</f>
        <v>0</v>
      </c>
      <c r="J100" s="8" t="n">
        <f aca="false">IF(B100=B101,D100+J99,0)</f>
        <v>3036</v>
      </c>
      <c r="K100" s="9" t="n">
        <f aca="false">I100/SUM($I:$I)</f>
        <v>0</v>
      </c>
      <c r="L100" s="1" t="n">
        <f aca="false">IF(B100=B99,0,IF(B100=B101,1+M101,1))</f>
        <v>0</v>
      </c>
      <c r="M100" s="1" t="n">
        <f aca="false">IF(B100=B99,1+M101,0)</f>
        <v>2</v>
      </c>
      <c r="N100" s="1" t="n">
        <f aca="false">IF(A100=A99,0,IF(A100=A101,1+O101,1))</f>
        <v>0</v>
      </c>
      <c r="O100" s="1" t="n">
        <f aca="false">IF(A100=A99,1+O101,0)</f>
        <v>32</v>
      </c>
      <c r="P100" s="7" t="s">
        <v>62</v>
      </c>
      <c r="Q100" s="1" t="str">
        <f aca="false">IF(OR(B100="Prologue",B100="Epilogue"),B100,"Chapter "&amp;B100)</f>
        <v>Chapter 72</v>
      </c>
      <c r="R100" s="1" t="str">
        <f aca="false">Q100</f>
        <v>Chapter 72</v>
      </c>
      <c r="S100" s="1" t="str">
        <f aca="false">"|-"&amp;CHAR(13)&amp;IF(AND(P100&lt;&gt;"",N100&lt;&gt;0),"| colspan="&amp;CHAR(34)&amp;4&amp;CHAR(34)&amp;" align="&amp;CHAR(34)&amp;"center"&amp;CHAR(34)&amp;" | '''"&amp;P100&amp;"'''"&amp;CHAR(13)&amp;"|-"&amp;CHAR(13),"")&amp;IF(L100&gt;1,"| rowspan="&amp;CHAR(34)&amp;L100&amp;CHAR(34)&amp;"| [[The Well of Ascension/Summary#"&amp;Q100&amp;"|"&amp;R100&amp;"]] || ",IF(L100=1,"| [[The Well of Ascension/Summary#"&amp;Q100&amp;"|"&amp;R100&amp;"]] || ","| "))&amp;"[["&amp;IF(C100="Dalinar Kholin (flashback)","Dalinar Kholin",C100)&amp;"]] "&amp;IF(C100="Dalinar Kholin (flashback)","(flashback)","")&amp;" || "&amp;TEXT(D100,"#,###")&amp;" || "&amp;ROUND(100*H100,2)&amp;"%"</f>
        <v>|-| [[Marsh]]  || 514 || 0.23%</v>
      </c>
    </row>
    <row r="101" customFormat="false" ht="15.75" hidden="false" customHeight="false" outlineLevel="0" collapsed="false">
      <c r="A101" s="6" t="n">
        <v>5</v>
      </c>
      <c r="B101" s="6" t="n">
        <v>72</v>
      </c>
      <c r="C101" s="7" t="s">
        <v>19</v>
      </c>
      <c r="D101" s="8" t="n">
        <v>257</v>
      </c>
      <c r="E101" s="1" t="n">
        <v>100</v>
      </c>
      <c r="F101" s="7" t="n">
        <v>1</v>
      </c>
      <c r="G101" s="9" t="n">
        <f aca="false">F101/SUM(F:F)</f>
        <v>0.00763358778625954</v>
      </c>
      <c r="H101" s="9" t="n">
        <f aca="false">D101/SUM($D:$D)</f>
        <v>0.00114033686527164</v>
      </c>
      <c r="I101" s="8" t="n">
        <f aca="false">IF(B101=B102,0,IF(B101=B100,D101+J100,D101))</f>
        <v>3293</v>
      </c>
      <c r="J101" s="1" t="n">
        <f aca="false">IF(B101=B102,D101+J100,0)</f>
        <v>0</v>
      </c>
      <c r="K101" s="9" t="n">
        <f aca="false">I101/SUM($I:$I)</f>
        <v>0.0146113980441226</v>
      </c>
      <c r="L101" s="1" t="n">
        <f aca="false">IF(B101=B100,0,IF(B101=B102,1+M102,1))</f>
        <v>0</v>
      </c>
      <c r="M101" s="1" t="n">
        <f aca="false">IF(B101=B100,1+M102,0)</f>
        <v>1</v>
      </c>
      <c r="N101" s="1" t="n">
        <f aca="false">IF(A101=A100,0,IF(A101=A102,1+O102,1))</f>
        <v>0</v>
      </c>
      <c r="O101" s="1" t="n">
        <f aca="false">IF(A101=A100,1+O102,0)</f>
        <v>31</v>
      </c>
      <c r="P101" s="7" t="s">
        <v>62</v>
      </c>
      <c r="Q101" s="1" t="str">
        <f aca="false">IF(OR(B101="Prologue",B101="Epilogue"),B101,"Chapter "&amp;B101)</f>
        <v>Chapter 72</v>
      </c>
      <c r="R101" s="1" t="str">
        <f aca="false">Q101</f>
        <v>Chapter 72</v>
      </c>
      <c r="S101" s="1" t="str">
        <f aca="false">"|-"&amp;CHAR(13)&amp;IF(AND(P101&lt;&gt;"",N101&lt;&gt;0),"| colspan="&amp;CHAR(34)&amp;4&amp;CHAR(34)&amp;" align="&amp;CHAR(34)&amp;"center"&amp;CHAR(34)&amp;" | '''"&amp;P101&amp;"'''"&amp;CHAR(13)&amp;"|-"&amp;CHAR(13),"")&amp;IF(L101&gt;1,"| rowspan="&amp;CHAR(34)&amp;L101&amp;CHAR(34)&amp;"| [[The Well of Ascension/Summary#"&amp;Q101&amp;"|"&amp;R101&amp;"]] || ",IF(L101=1,"| [[The Well of Ascension/Summary#"&amp;Q101&amp;"|"&amp;R101&amp;"]] || ","| "))&amp;"[["&amp;IF(C101="Dalinar Kholin (flashback)","Dalinar Kholin",C101)&amp;"]] "&amp;IF(C101="Dalinar Kholin (flashback)","(flashback)","")&amp;" || "&amp;TEXT(D101,"#,###")&amp;" || "&amp;ROUND(100*H101,2)&amp;"%"</f>
        <v>|-| [[Vin]]  || 257 || 0.11%</v>
      </c>
    </row>
    <row r="102" customFormat="false" ht="15.75" hidden="false" customHeight="false" outlineLevel="0" collapsed="false">
      <c r="A102" s="6" t="n">
        <v>5</v>
      </c>
      <c r="B102" s="6" t="n">
        <v>73</v>
      </c>
      <c r="C102" s="7" t="s">
        <v>57</v>
      </c>
      <c r="D102" s="8" t="n">
        <v>247</v>
      </c>
      <c r="E102" s="1" t="n">
        <v>101</v>
      </c>
      <c r="F102" s="7" t="n">
        <v>1</v>
      </c>
      <c r="G102" s="9" t="n">
        <f aca="false">F102/SUM(F:F)</f>
        <v>0.00763358778625954</v>
      </c>
      <c r="H102" s="9" t="n">
        <f aca="false">D102/SUM($D:$D)</f>
        <v>0.00109596578101983</v>
      </c>
      <c r="I102" s="1" t="n">
        <f aca="false">IF(B102=B103,0,IF(B102=B101,D102+J101,D102))</f>
        <v>0</v>
      </c>
      <c r="J102" s="8" t="n">
        <f aca="false">IF(B102=B103,D102+J101,0)</f>
        <v>247</v>
      </c>
      <c r="K102" s="9" t="n">
        <f aca="false">I102/SUM($I:$I)</f>
        <v>0</v>
      </c>
      <c r="L102" s="1" t="n">
        <f aca="false">IF(B102=B101,0,IF(B102=B103,1+M103,1))</f>
        <v>5</v>
      </c>
      <c r="M102" s="1" t="n">
        <f aca="false">IF(B102=B101,1+M103,0)</f>
        <v>0</v>
      </c>
      <c r="N102" s="1" t="n">
        <f aca="false">IF(A102=A101,0,IF(A102=A103,1+O103,1))</f>
        <v>0</v>
      </c>
      <c r="O102" s="1" t="n">
        <f aca="false">IF(A102=A101,1+O103,0)</f>
        <v>30</v>
      </c>
      <c r="P102" s="7" t="s">
        <v>62</v>
      </c>
      <c r="Q102" s="1" t="str">
        <f aca="false">IF(OR(B102="Prologue",B102="Epilogue"),B102,"Chapter "&amp;B102)</f>
        <v>Chapter 73</v>
      </c>
      <c r="R102" s="1" t="str">
        <f aca="false">Q102</f>
        <v>Chapter 73</v>
      </c>
      <c r="S102" s="1" t="str">
        <f aca="false">"|-"&amp;CHAR(13)&amp;IF(AND(P102&lt;&gt;"",N102&lt;&gt;0),"| colspan="&amp;CHAR(34)&amp;4&amp;CHAR(34)&amp;" align="&amp;CHAR(34)&amp;"center"&amp;CHAR(34)&amp;" | '''"&amp;P102&amp;"'''"&amp;CHAR(13)&amp;"|-"&amp;CHAR(13),"")&amp;IF(L102&gt;1,"| rowspan="&amp;CHAR(34)&amp;L102&amp;CHAR(34)&amp;"| [[The Well of Ascension/Summary#"&amp;Q102&amp;"|"&amp;R102&amp;"]] || ",IF(L102=1,"| [[The Well of Ascension/Summary#"&amp;Q102&amp;"|"&amp;R102&amp;"]] || ","| "))&amp;"[["&amp;IF(C102="Dalinar Kholin (flashback)","Dalinar Kholin",C102)&amp;"]] "&amp;IF(C102="Dalinar Kholin (flashback)","(flashback)","")&amp;" || "&amp;TEXT(D102,"#,###")&amp;" || "&amp;ROUND(100*H102,2)&amp;"%"</f>
        <v>|-| rowspan="5"| [[The Well of Ascension/Summary#Chapter 73|Chapter 73]] || [[TenSoon]]  || 247 || 0.11%</v>
      </c>
    </row>
    <row r="103" customFormat="false" ht="15.75" hidden="false" customHeight="false" outlineLevel="0" collapsed="false">
      <c r="A103" s="6" t="n">
        <v>5</v>
      </c>
      <c r="B103" s="6" t="n">
        <v>73</v>
      </c>
      <c r="C103" s="7" t="s">
        <v>48</v>
      </c>
      <c r="D103" s="8" t="n">
        <v>299</v>
      </c>
      <c r="E103" s="1" t="n">
        <v>102</v>
      </c>
      <c r="F103" s="7" t="n">
        <v>1</v>
      </c>
      <c r="G103" s="9" t="n">
        <f aca="false">F103/SUM(F:F)</f>
        <v>0.00763358778625954</v>
      </c>
      <c r="H103" s="9" t="n">
        <f aca="false">D103/SUM($D:$D)</f>
        <v>0.00132669541912926</v>
      </c>
      <c r="I103" s="1" t="n">
        <f aca="false">IF(B103=B104,0,IF(B103=B102,D103+J102,D103))</f>
        <v>0</v>
      </c>
      <c r="J103" s="8" t="n">
        <f aca="false">IF(B103=B104,D103+J102,0)</f>
        <v>546</v>
      </c>
      <c r="K103" s="9" t="n">
        <f aca="false">I103/SUM($I:$I)</f>
        <v>0</v>
      </c>
      <c r="L103" s="1" t="n">
        <f aca="false">IF(B103=B102,0,IF(B103=B104,1+M104,1))</f>
        <v>0</v>
      </c>
      <c r="M103" s="1" t="n">
        <f aca="false">IF(B103=B102,1+M104,0)</f>
        <v>4</v>
      </c>
      <c r="N103" s="1" t="n">
        <f aca="false">IF(A103=A102,0,IF(A103=A104,1+O104,1))</f>
        <v>0</v>
      </c>
      <c r="O103" s="1" t="n">
        <f aca="false">IF(A103=A102,1+O104,0)</f>
        <v>29</v>
      </c>
      <c r="P103" s="7" t="s">
        <v>62</v>
      </c>
      <c r="Q103" s="1" t="str">
        <f aca="false">IF(OR(B103="Prologue",B103="Epilogue"),B103,"Chapter "&amp;B103)</f>
        <v>Chapter 73</v>
      </c>
      <c r="R103" s="1" t="str">
        <f aca="false">Q103</f>
        <v>Chapter 73</v>
      </c>
      <c r="S103" s="1" t="str">
        <f aca="false">"|-"&amp;CHAR(13)&amp;IF(AND(P103&lt;&gt;"",N103&lt;&gt;0),"| colspan="&amp;CHAR(34)&amp;4&amp;CHAR(34)&amp;" align="&amp;CHAR(34)&amp;"center"&amp;CHAR(34)&amp;" | '''"&amp;P103&amp;"'''"&amp;CHAR(13)&amp;"|-"&amp;CHAR(13),"")&amp;IF(L103&gt;1,"| rowspan="&amp;CHAR(34)&amp;L103&amp;CHAR(34)&amp;"| [[The Well of Ascension/Summary#"&amp;Q103&amp;"|"&amp;R103&amp;"]] || ",IF(L103=1,"| [[The Well of Ascension/Summary#"&amp;Q103&amp;"|"&amp;R103&amp;"]] || ","| "))&amp;"[["&amp;IF(C103="Dalinar Kholin (flashback)","Dalinar Kholin",C103)&amp;"]] "&amp;IF(C103="Dalinar Kholin (flashback)","(flashback)","")&amp;" || "&amp;TEXT(D103,"#,###")&amp;" || "&amp;ROUND(100*H103,2)&amp;"%"</f>
        <v>|-| [[Breeze]]  || 299 || 0.13%</v>
      </c>
    </row>
    <row r="104" customFormat="false" ht="15.75" hidden="false" customHeight="false" outlineLevel="0" collapsed="false">
      <c r="A104" s="6" t="n">
        <v>5</v>
      </c>
      <c r="B104" s="6" t="n">
        <v>73</v>
      </c>
      <c r="C104" s="7" t="s">
        <v>24</v>
      </c>
      <c r="D104" s="8" t="n">
        <v>374</v>
      </c>
      <c r="E104" s="1" t="n">
        <v>103</v>
      </c>
      <c r="F104" s="7" t="n">
        <v>1</v>
      </c>
      <c r="G104" s="9" t="n">
        <f aca="false">F104/SUM(F:F)</f>
        <v>0.00763358778625954</v>
      </c>
      <c r="H104" s="9" t="n">
        <f aca="false">D104/SUM($D:$D)</f>
        <v>0.00165947855101787</v>
      </c>
      <c r="I104" s="1" t="n">
        <f aca="false">IF(B104=B105,0,IF(B104=B103,D104+J103,D104))</f>
        <v>0</v>
      </c>
      <c r="J104" s="8" t="n">
        <f aca="false">IF(B104=B105,D104+J103,0)</f>
        <v>920</v>
      </c>
      <c r="K104" s="9" t="n">
        <f aca="false">I104/SUM($I:$I)</f>
        <v>0</v>
      </c>
      <c r="L104" s="1" t="n">
        <f aca="false">IF(B104=B103,0,IF(B104=B105,1+M105,1))</f>
        <v>0</v>
      </c>
      <c r="M104" s="1" t="n">
        <f aca="false">IF(B104=B103,1+M105,0)</f>
        <v>3</v>
      </c>
      <c r="N104" s="1" t="n">
        <f aca="false">IF(A104=A103,0,IF(A104=A105,1+O105,1))</f>
        <v>0</v>
      </c>
      <c r="O104" s="1" t="n">
        <f aca="false">IF(A104=A103,1+O105,0)</f>
        <v>28</v>
      </c>
      <c r="P104" s="7" t="s">
        <v>62</v>
      </c>
      <c r="Q104" s="1" t="str">
        <f aca="false">IF(OR(B104="Prologue",B104="Epilogue"),B104,"Chapter "&amp;B104)</f>
        <v>Chapter 73</v>
      </c>
      <c r="R104" s="1" t="str">
        <f aca="false">Q104</f>
        <v>Chapter 73</v>
      </c>
      <c r="S104" s="1" t="str">
        <f aca="false">"|-"&amp;CHAR(13)&amp;IF(AND(P104&lt;&gt;"",N104&lt;&gt;0),"| colspan="&amp;CHAR(34)&amp;4&amp;CHAR(34)&amp;" align="&amp;CHAR(34)&amp;"center"&amp;CHAR(34)&amp;" | '''"&amp;P104&amp;"'''"&amp;CHAR(13)&amp;"|-"&amp;CHAR(13),"")&amp;IF(L104&gt;1,"| rowspan="&amp;CHAR(34)&amp;L104&amp;CHAR(34)&amp;"| [[The Well of Ascension/Summary#"&amp;Q104&amp;"|"&amp;R104&amp;"]] || ",IF(L104=1,"| [[The Well of Ascension/Summary#"&amp;Q104&amp;"|"&amp;R104&amp;"]] || ","| "))&amp;"[["&amp;IF(C104="Dalinar Kholin (flashback)","Dalinar Kholin",C104)&amp;"]] "&amp;IF(C104="Dalinar Kholin (flashback)","(flashback)","")&amp;" || "&amp;TEXT(D104,"#,###")&amp;" || "&amp;ROUND(100*H104,2)&amp;"%"</f>
        <v>|-| [[Elend]]  || 374 || 0.17%</v>
      </c>
    </row>
    <row r="105" customFormat="false" ht="15.75" hidden="false" customHeight="false" outlineLevel="0" collapsed="false">
      <c r="A105" s="6" t="n">
        <v>5</v>
      </c>
      <c r="B105" s="6" t="n">
        <v>73</v>
      </c>
      <c r="C105" s="7" t="s">
        <v>19</v>
      </c>
      <c r="D105" s="8" t="n">
        <v>1920</v>
      </c>
      <c r="E105" s="1" t="n">
        <v>104</v>
      </c>
      <c r="F105" s="7" t="n">
        <v>1</v>
      </c>
      <c r="G105" s="9" t="n">
        <f aca="false">F105/SUM(F:F)</f>
        <v>0.00763358778625954</v>
      </c>
      <c r="H105" s="9" t="n">
        <f aca="false">D105/SUM($D:$D)</f>
        <v>0.00851924817634844</v>
      </c>
      <c r="I105" s="1" t="n">
        <f aca="false">IF(B105=B106,0,IF(B105=B104,D105+J104,D105))</f>
        <v>0</v>
      </c>
      <c r="J105" s="8" t="n">
        <f aca="false">IF(B105=B106,D105+J104,0)</f>
        <v>2840</v>
      </c>
      <c r="K105" s="9" t="n">
        <f aca="false">I105/SUM($I:$I)</f>
        <v>0</v>
      </c>
      <c r="L105" s="1" t="n">
        <f aca="false">IF(B105=B104,0,IF(B105=B106,1+M106,1))</f>
        <v>0</v>
      </c>
      <c r="M105" s="1" t="n">
        <f aca="false">IF(B105=B104,1+M106,0)</f>
        <v>2</v>
      </c>
      <c r="N105" s="1" t="n">
        <f aca="false">IF(A105=A104,0,IF(A105=A106,1+O106,1))</f>
        <v>0</v>
      </c>
      <c r="O105" s="1" t="n">
        <f aca="false">IF(A105=A104,1+O106,0)</f>
        <v>27</v>
      </c>
      <c r="P105" s="7" t="s">
        <v>62</v>
      </c>
      <c r="Q105" s="1" t="str">
        <f aca="false">IF(OR(B105="Prologue",B105="Epilogue"),B105,"Chapter "&amp;B105)</f>
        <v>Chapter 73</v>
      </c>
      <c r="R105" s="1" t="str">
        <f aca="false">Q105</f>
        <v>Chapter 73</v>
      </c>
      <c r="S105" s="1" t="str">
        <f aca="false">"|-"&amp;CHAR(13)&amp;IF(AND(P105&lt;&gt;"",N105&lt;&gt;0),"| colspan="&amp;CHAR(34)&amp;4&amp;CHAR(34)&amp;" align="&amp;CHAR(34)&amp;"center"&amp;CHAR(34)&amp;" | '''"&amp;P105&amp;"'''"&amp;CHAR(13)&amp;"|-"&amp;CHAR(13),"")&amp;IF(L105&gt;1,"| rowspan="&amp;CHAR(34)&amp;L105&amp;CHAR(34)&amp;"| [[The Well of Ascension/Summary#"&amp;Q105&amp;"|"&amp;R105&amp;"]] || ",IF(L105=1,"| [[The Well of Ascension/Summary#"&amp;Q105&amp;"|"&amp;R105&amp;"]] || ","| "))&amp;"[["&amp;IF(C105="Dalinar Kholin (flashback)","Dalinar Kholin",C105)&amp;"]] "&amp;IF(C105="Dalinar Kholin (flashback)","(flashback)","")&amp;" || "&amp;TEXT(D105,"#,###")&amp;" || "&amp;ROUND(100*H105,2)&amp;"%"</f>
        <v>|-| [[Vin]]  || 1,920 || 0.85%</v>
      </c>
    </row>
    <row r="106" customFormat="false" ht="15.75" hidden="false" customHeight="false" outlineLevel="0" collapsed="false">
      <c r="A106" s="6" t="n">
        <v>5</v>
      </c>
      <c r="B106" s="6" t="n">
        <v>73</v>
      </c>
      <c r="C106" s="7" t="s">
        <v>54</v>
      </c>
      <c r="D106" s="8" t="n">
        <v>221</v>
      </c>
      <c r="E106" s="1" t="n">
        <v>105</v>
      </c>
      <c r="F106" s="7" t="n">
        <v>1</v>
      </c>
      <c r="G106" s="9" t="n">
        <f aca="false">F106/SUM(F:F)</f>
        <v>0.00763358778625954</v>
      </c>
      <c r="H106" s="9" t="n">
        <f aca="false">D106/SUM($D:$D)</f>
        <v>0.000980600961965107</v>
      </c>
      <c r="I106" s="8" t="n">
        <f aca="false">IF(B106=B107,0,IF(B106=B105,D106+J105,D106))</f>
        <v>3061</v>
      </c>
      <c r="J106" s="1" t="n">
        <f aca="false">IF(B106=B107,D106+J105,0)</f>
        <v>0</v>
      </c>
      <c r="K106" s="9" t="n">
        <f aca="false">I106/SUM($I:$I)</f>
        <v>0.0135819888894805</v>
      </c>
      <c r="L106" s="1" t="n">
        <f aca="false">IF(B106=B105,0,IF(B106=B107,1+M107,1))</f>
        <v>0</v>
      </c>
      <c r="M106" s="1" t="n">
        <f aca="false">IF(B106=B105,1+M107,0)</f>
        <v>1</v>
      </c>
      <c r="N106" s="1" t="n">
        <f aca="false">IF(A106=A105,0,IF(A106=A107,1+O107,1))</f>
        <v>0</v>
      </c>
      <c r="O106" s="1" t="n">
        <f aca="false">IF(A106=A105,1+O107,0)</f>
        <v>26</v>
      </c>
      <c r="P106" s="7" t="s">
        <v>62</v>
      </c>
      <c r="Q106" s="1" t="str">
        <f aca="false">IF(OR(B106="Prologue",B106="Epilogue"),B106,"Chapter "&amp;B106)</f>
        <v>Chapter 73</v>
      </c>
      <c r="R106" s="1" t="str">
        <f aca="false">Q106</f>
        <v>Chapter 73</v>
      </c>
      <c r="S106" s="1" t="str">
        <f aca="false">"|-"&amp;CHAR(13)&amp;IF(AND(P106&lt;&gt;"",N106&lt;&gt;0),"| colspan="&amp;CHAR(34)&amp;4&amp;CHAR(34)&amp;" align="&amp;CHAR(34)&amp;"center"&amp;CHAR(34)&amp;" | '''"&amp;P106&amp;"'''"&amp;CHAR(13)&amp;"|-"&amp;CHAR(13),"")&amp;IF(L106&gt;1,"| rowspan="&amp;CHAR(34)&amp;L106&amp;CHAR(34)&amp;"| [[The Well of Ascension/Summary#"&amp;Q106&amp;"|"&amp;R106&amp;"]] || ",IF(L106=1,"| [[The Well of Ascension/Summary#"&amp;Q106&amp;"|"&amp;R106&amp;"]] || ","| "))&amp;"[["&amp;IF(C106="Dalinar Kholin (flashback)","Dalinar Kholin",C106)&amp;"]] "&amp;IF(C106="Dalinar Kholin (flashback)","(flashback)","")&amp;" || "&amp;TEXT(D106,"#,###")&amp;" || "&amp;ROUND(100*H106,2)&amp;"%"</f>
        <v>|-| [[Marsh]]  || 221 || 0.1%</v>
      </c>
    </row>
    <row r="107" customFormat="false" ht="15.75" hidden="false" customHeight="false" outlineLevel="0" collapsed="false">
      <c r="A107" s="6" t="n">
        <v>5</v>
      </c>
      <c r="B107" s="6" t="n">
        <v>74</v>
      </c>
      <c r="C107" s="7" t="s">
        <v>24</v>
      </c>
      <c r="D107" s="8" t="n">
        <v>955</v>
      </c>
      <c r="E107" s="1" t="n">
        <v>106</v>
      </c>
      <c r="F107" s="7" t="n">
        <v>1</v>
      </c>
      <c r="G107" s="9" t="n">
        <f aca="false">F107/SUM(F:F)</f>
        <v>0.00763358778625954</v>
      </c>
      <c r="H107" s="9" t="n">
        <f aca="false">D107/SUM($D:$D)</f>
        <v>0.00423743854604831</v>
      </c>
      <c r="I107" s="8" t="n">
        <f aca="false">IF(B107=B108,0,IF(B107=B106,D107+J106,D107))</f>
        <v>955</v>
      </c>
      <c r="J107" s="1" t="n">
        <f aca="false">IF(B107=B108,D107+J106,0)</f>
        <v>0</v>
      </c>
      <c r="K107" s="9" t="n">
        <f aca="false">I107/SUM($I:$I)</f>
        <v>0.00423743854604831</v>
      </c>
      <c r="L107" s="1" t="n">
        <f aca="false">IF(B107=B106,0,IF(B107=B108,1+M108,1))</f>
        <v>1</v>
      </c>
      <c r="M107" s="1" t="n">
        <f aca="false">IF(B107=B106,1+M108,0)</f>
        <v>0</v>
      </c>
      <c r="N107" s="1" t="n">
        <f aca="false">IF(A107=A106,0,IF(A107=A108,1+O108,1))</f>
        <v>0</v>
      </c>
      <c r="O107" s="1" t="n">
        <f aca="false">IF(A107=A106,1+O108,0)</f>
        <v>25</v>
      </c>
      <c r="P107" s="7" t="s">
        <v>62</v>
      </c>
      <c r="Q107" s="1" t="str">
        <f aca="false">IF(OR(B107="Prologue",B107="Epilogue"),B107,"Chapter "&amp;B107)</f>
        <v>Chapter 74</v>
      </c>
      <c r="R107" s="1" t="str">
        <f aca="false">Q107</f>
        <v>Chapter 74</v>
      </c>
      <c r="S107" s="1" t="str">
        <f aca="false">"|-"&amp;CHAR(13)&amp;IF(AND(P107&lt;&gt;"",N107&lt;&gt;0),"| colspan="&amp;CHAR(34)&amp;4&amp;CHAR(34)&amp;" align="&amp;CHAR(34)&amp;"center"&amp;CHAR(34)&amp;" | '''"&amp;P107&amp;"'''"&amp;CHAR(13)&amp;"|-"&amp;CHAR(13),"")&amp;IF(L107&gt;1,"| rowspan="&amp;CHAR(34)&amp;L107&amp;CHAR(34)&amp;"| [[The Well of Ascension/Summary#"&amp;Q107&amp;"|"&amp;R107&amp;"]] || ",IF(L107=1,"| [[The Well of Ascension/Summary#"&amp;Q107&amp;"|"&amp;R107&amp;"]] || ","| "))&amp;"[["&amp;IF(C107="Dalinar Kholin (flashback)","Dalinar Kholin",C107)&amp;"]] "&amp;IF(C107="Dalinar Kholin (flashback)","(flashback)","")&amp;" || "&amp;TEXT(D107,"#,###")&amp;" || "&amp;ROUND(100*H107,2)&amp;"%"</f>
        <v>|-| [[The Well of Ascension/Summary#Chapter 74|Chapter 74]] || [[Elend]]  || 955 || 0.42%</v>
      </c>
    </row>
    <row r="108" customFormat="false" ht="15.75" hidden="false" customHeight="false" outlineLevel="0" collapsed="false">
      <c r="A108" s="6" t="n">
        <v>5</v>
      </c>
      <c r="B108" s="6" t="n">
        <v>75</v>
      </c>
      <c r="C108" s="7" t="s">
        <v>42</v>
      </c>
      <c r="D108" s="8" t="n">
        <v>3274</v>
      </c>
      <c r="E108" s="1" t="n">
        <v>107</v>
      </c>
      <c r="F108" s="7" t="n">
        <v>1</v>
      </c>
      <c r="G108" s="9" t="n">
        <f aca="false">F108/SUM(F:F)</f>
        <v>0.00763358778625954</v>
      </c>
      <c r="H108" s="9" t="n">
        <f aca="false">D108/SUM($D:$D)</f>
        <v>0.0145270929840442</v>
      </c>
      <c r="I108" s="8" t="n">
        <f aca="false">IF(B108=B109,0,IF(B108=B107,D108+J107,D108))</f>
        <v>3274</v>
      </c>
      <c r="J108" s="1" t="n">
        <f aca="false">IF(B108=B109,D108+J107,0)</f>
        <v>0</v>
      </c>
      <c r="K108" s="9" t="n">
        <f aca="false">I108/SUM($I:$I)</f>
        <v>0.0145270929840442</v>
      </c>
      <c r="L108" s="1" t="n">
        <f aca="false">IF(B108=B107,0,IF(B108=B109,1+M109,1))</f>
        <v>1</v>
      </c>
      <c r="M108" s="1" t="n">
        <f aca="false">IF(B108=B107,1+M109,0)</f>
        <v>0</v>
      </c>
      <c r="N108" s="1" t="n">
        <f aca="false">IF(A108=A107,0,IF(A108=A109,1+O109,1))</f>
        <v>0</v>
      </c>
      <c r="O108" s="1" t="n">
        <f aca="false">IF(A108=A107,1+O109,0)</f>
        <v>24</v>
      </c>
      <c r="P108" s="7" t="s">
        <v>62</v>
      </c>
      <c r="Q108" s="1" t="str">
        <f aca="false">IF(OR(B108="Prologue",B108="Epilogue"),B108,"Chapter "&amp;B108)</f>
        <v>Chapter 75</v>
      </c>
      <c r="R108" s="1" t="str">
        <f aca="false">Q108</f>
        <v>Chapter 75</v>
      </c>
      <c r="S108" s="1" t="str">
        <f aca="false">"|-"&amp;CHAR(13)&amp;IF(AND(P108&lt;&gt;"",N108&lt;&gt;0),"| colspan="&amp;CHAR(34)&amp;4&amp;CHAR(34)&amp;" align="&amp;CHAR(34)&amp;"center"&amp;CHAR(34)&amp;" | '''"&amp;P108&amp;"'''"&amp;CHAR(13)&amp;"|-"&amp;CHAR(13),"")&amp;IF(L108&gt;1,"| rowspan="&amp;CHAR(34)&amp;L108&amp;CHAR(34)&amp;"| [[The Well of Ascension/Summary#"&amp;Q108&amp;"|"&amp;R108&amp;"]] || ",IF(L108=1,"| [[The Well of Ascension/Summary#"&amp;Q108&amp;"|"&amp;R108&amp;"]] || ","| "))&amp;"[["&amp;IF(C108="Dalinar Kholin (flashback)","Dalinar Kholin",C108)&amp;"]] "&amp;IF(C108="Dalinar Kholin (flashback)","(flashback)","")&amp;" || "&amp;TEXT(D108,"#,###")&amp;" || "&amp;ROUND(100*H108,2)&amp;"%"</f>
        <v>|-| [[The Well of Ascension/Summary#Chapter 75|Chapter 75]] || [[Sazed]]  || 3,274 || 1.45%</v>
      </c>
    </row>
    <row r="109" customFormat="false" ht="15.75" hidden="false" customHeight="false" outlineLevel="0" collapsed="false">
      <c r="A109" s="6" t="n">
        <v>5</v>
      </c>
      <c r="B109" s="6" t="n">
        <v>76</v>
      </c>
      <c r="C109" s="7" t="s">
        <v>19</v>
      </c>
      <c r="D109" s="8" t="n">
        <v>2037</v>
      </c>
      <c r="E109" s="1" t="n">
        <v>108</v>
      </c>
      <c r="F109" s="7" t="n">
        <v>1</v>
      </c>
      <c r="G109" s="9" t="n">
        <f aca="false">F109/SUM(F:F)</f>
        <v>0.00763358778625954</v>
      </c>
      <c r="H109" s="9" t="n">
        <f aca="false">D109/SUM($D:$D)</f>
        <v>0.00903838986209467</v>
      </c>
      <c r="I109" s="8" t="n">
        <f aca="false">IF(B109=B110,0,IF(B109=B108,D109+J108,D109))</f>
        <v>2037</v>
      </c>
      <c r="J109" s="1" t="n">
        <f aca="false">IF(B109=B110,D109+J108,0)</f>
        <v>0</v>
      </c>
      <c r="K109" s="9" t="n">
        <f aca="false">I109/SUM($I:$I)</f>
        <v>0.00903838986209467</v>
      </c>
      <c r="L109" s="1" t="n">
        <f aca="false">IF(B109=B108,0,IF(B109=B110,1+M110,1))</f>
        <v>1</v>
      </c>
      <c r="M109" s="1" t="n">
        <f aca="false">IF(B109=B108,1+M110,0)</f>
        <v>0</v>
      </c>
      <c r="N109" s="1" t="n">
        <f aca="false">IF(A109=A108,0,IF(A109=A110,1+O110,1))</f>
        <v>0</v>
      </c>
      <c r="O109" s="1" t="n">
        <f aca="false">IF(A109=A108,1+O110,0)</f>
        <v>23</v>
      </c>
      <c r="P109" s="7" t="s">
        <v>62</v>
      </c>
      <c r="Q109" s="1" t="str">
        <f aca="false">IF(OR(B109="Prologue",B109="Epilogue"),B109,"Chapter "&amp;B109)</f>
        <v>Chapter 76</v>
      </c>
      <c r="R109" s="1" t="str">
        <f aca="false">Q109</f>
        <v>Chapter 76</v>
      </c>
      <c r="S109" s="1" t="str">
        <f aca="false">"|-"&amp;CHAR(13)&amp;IF(AND(P109&lt;&gt;"",N109&lt;&gt;0),"| colspan="&amp;CHAR(34)&amp;4&amp;CHAR(34)&amp;" align="&amp;CHAR(34)&amp;"center"&amp;CHAR(34)&amp;" | '''"&amp;P109&amp;"'''"&amp;CHAR(13)&amp;"|-"&amp;CHAR(13),"")&amp;IF(L109&gt;1,"| rowspan="&amp;CHAR(34)&amp;L109&amp;CHAR(34)&amp;"| [[The Well of Ascension/Summary#"&amp;Q109&amp;"|"&amp;R109&amp;"]] || ",IF(L109=1,"| [[The Well of Ascension/Summary#"&amp;Q109&amp;"|"&amp;R109&amp;"]] || ","| "))&amp;"[["&amp;IF(C109="Dalinar Kholin (flashback)","Dalinar Kholin",C109)&amp;"]] "&amp;IF(C109="Dalinar Kholin (flashback)","(flashback)","")&amp;" || "&amp;TEXT(D109,"#,###")&amp;" || "&amp;ROUND(100*H109,2)&amp;"%"</f>
        <v>|-| [[The Well of Ascension/Summary#Chapter 76|Chapter 76]] || [[Vin]]  || 2,037 || 0.9%</v>
      </c>
    </row>
    <row r="110" customFormat="false" ht="15.75" hidden="false" customHeight="false" outlineLevel="0" collapsed="false">
      <c r="A110" s="6" t="n">
        <v>5</v>
      </c>
      <c r="B110" s="6" t="n">
        <v>77</v>
      </c>
      <c r="C110" s="7" t="s">
        <v>24</v>
      </c>
      <c r="D110" s="8" t="n">
        <v>965</v>
      </c>
      <c r="E110" s="1" t="n">
        <v>109</v>
      </c>
      <c r="F110" s="7" t="n">
        <v>1</v>
      </c>
      <c r="G110" s="9" t="n">
        <f aca="false">F110/SUM(F:F)</f>
        <v>0.00763358778625954</v>
      </c>
      <c r="H110" s="9" t="n">
        <f aca="false">D110/SUM($D:$D)</f>
        <v>0.00428180963030013</v>
      </c>
      <c r="I110" s="1" t="n">
        <f aca="false">IF(B110=B111,0,IF(B110=B109,D110+J109,D110))</f>
        <v>0</v>
      </c>
      <c r="J110" s="8" t="n">
        <f aca="false">IF(B110=B111,D110+J109,0)</f>
        <v>965</v>
      </c>
      <c r="K110" s="9" t="n">
        <f aca="false">I110/SUM($I:$I)</f>
        <v>0</v>
      </c>
      <c r="L110" s="1" t="n">
        <f aca="false">IF(B110=B109,0,IF(B110=B111,1+M111,1))</f>
        <v>2</v>
      </c>
      <c r="M110" s="1" t="n">
        <f aca="false">IF(B110=B109,1+M111,0)</f>
        <v>0</v>
      </c>
      <c r="N110" s="1" t="n">
        <f aca="false">IF(A110=A109,0,IF(A110=A111,1+O111,1))</f>
        <v>0</v>
      </c>
      <c r="O110" s="1" t="n">
        <f aca="false">IF(A110=A109,1+O111,0)</f>
        <v>22</v>
      </c>
      <c r="P110" s="7" t="s">
        <v>62</v>
      </c>
      <c r="Q110" s="1" t="str">
        <f aca="false">IF(OR(B110="Prologue",B110="Epilogue"),B110,"Chapter "&amp;B110)</f>
        <v>Chapter 77</v>
      </c>
      <c r="R110" s="1" t="str">
        <f aca="false">Q110</f>
        <v>Chapter 77</v>
      </c>
      <c r="S110" s="1" t="str">
        <f aca="false">"|-"&amp;CHAR(13)&amp;IF(AND(P110&lt;&gt;"",N110&lt;&gt;0),"| colspan="&amp;CHAR(34)&amp;4&amp;CHAR(34)&amp;" align="&amp;CHAR(34)&amp;"center"&amp;CHAR(34)&amp;" | '''"&amp;P110&amp;"'''"&amp;CHAR(13)&amp;"|-"&amp;CHAR(13),"")&amp;IF(L110&gt;1,"| rowspan="&amp;CHAR(34)&amp;L110&amp;CHAR(34)&amp;"| [[The Well of Ascension/Summary#"&amp;Q110&amp;"|"&amp;R110&amp;"]] || ",IF(L110=1,"| [[The Well of Ascension/Summary#"&amp;Q110&amp;"|"&amp;R110&amp;"]] || ","| "))&amp;"[["&amp;IF(C110="Dalinar Kholin (flashback)","Dalinar Kholin",C110)&amp;"]] "&amp;IF(C110="Dalinar Kholin (flashback)","(flashback)","")&amp;" || "&amp;TEXT(D110,"#,###")&amp;" || "&amp;ROUND(100*H110,2)&amp;"%"</f>
        <v>|-| rowspan="2"| [[The Well of Ascension/Summary#Chapter 77|Chapter 77]] || [[Elend]]  || 965 || 0.43%</v>
      </c>
    </row>
    <row r="111" customFormat="false" ht="15.75" hidden="false" customHeight="false" outlineLevel="0" collapsed="false">
      <c r="A111" s="6" t="n">
        <v>5</v>
      </c>
      <c r="B111" s="6" t="n">
        <v>77</v>
      </c>
      <c r="C111" s="7" t="s">
        <v>19</v>
      </c>
      <c r="D111" s="8" t="n">
        <v>145</v>
      </c>
      <c r="E111" s="1" t="n">
        <v>110</v>
      </c>
      <c r="F111" s="7" t="n">
        <v>1</v>
      </c>
      <c r="G111" s="9" t="n">
        <f aca="false">F111/SUM(F:F)</f>
        <v>0.00763358778625954</v>
      </c>
      <c r="H111" s="9" t="n">
        <f aca="false">D111/SUM($D:$D)</f>
        <v>0.000643380721651314</v>
      </c>
      <c r="I111" s="8" t="n">
        <f aca="false">IF(B111=B112,0,IF(B111=B110,D111+J110,D111))</f>
        <v>1110</v>
      </c>
      <c r="J111" s="1" t="n">
        <f aca="false">IF(B111=B112,D111+J110,0)</f>
        <v>0</v>
      </c>
      <c r="K111" s="9" t="n">
        <f aca="false">I111/SUM($I:$I)</f>
        <v>0.00492519035195144</v>
      </c>
      <c r="L111" s="1" t="n">
        <f aca="false">IF(B111=B110,0,IF(B111=B112,1+M112,1))</f>
        <v>0</v>
      </c>
      <c r="M111" s="1" t="n">
        <f aca="false">IF(B111=B110,1+M112,0)</f>
        <v>1</v>
      </c>
      <c r="N111" s="1" t="n">
        <f aca="false">IF(A111=A110,0,IF(A111=A112,1+O112,1))</f>
        <v>0</v>
      </c>
      <c r="O111" s="1" t="n">
        <f aca="false">IF(A111=A110,1+O112,0)</f>
        <v>21</v>
      </c>
      <c r="P111" s="7" t="s">
        <v>62</v>
      </c>
      <c r="Q111" s="1" t="str">
        <f aca="false">IF(OR(B111="Prologue",B111="Epilogue"),B111,"Chapter "&amp;B111)</f>
        <v>Chapter 77</v>
      </c>
      <c r="R111" s="1" t="str">
        <f aca="false">Q111</f>
        <v>Chapter 77</v>
      </c>
      <c r="S111" s="1" t="str">
        <f aca="false">"|-"&amp;CHAR(13)&amp;IF(AND(P111&lt;&gt;"",N111&lt;&gt;0),"| colspan="&amp;CHAR(34)&amp;4&amp;CHAR(34)&amp;" align="&amp;CHAR(34)&amp;"center"&amp;CHAR(34)&amp;" | '''"&amp;P111&amp;"'''"&amp;CHAR(13)&amp;"|-"&amp;CHAR(13),"")&amp;IF(L111&gt;1,"| rowspan="&amp;CHAR(34)&amp;L111&amp;CHAR(34)&amp;"| [[The Well of Ascension/Summary#"&amp;Q111&amp;"|"&amp;R111&amp;"]] || ",IF(L111=1,"| [[The Well of Ascension/Summary#"&amp;Q111&amp;"|"&amp;R111&amp;"]] || ","| "))&amp;"[["&amp;IF(C111="Dalinar Kholin (flashback)","Dalinar Kholin",C111)&amp;"]] "&amp;IF(C111="Dalinar Kholin (flashback)","(flashback)","")&amp;" || "&amp;TEXT(D111,"#,###")&amp;" || "&amp;ROUND(100*H111,2)&amp;"%"</f>
        <v>|-| [[Vin]]  || 145 || 0.06%</v>
      </c>
    </row>
    <row r="112" customFormat="false" ht="15.75" hidden="false" customHeight="false" outlineLevel="0" collapsed="false">
      <c r="A112" s="6" t="n">
        <v>5</v>
      </c>
      <c r="B112" s="6" t="n">
        <v>78</v>
      </c>
      <c r="C112" s="7" t="s">
        <v>42</v>
      </c>
      <c r="D112" s="8" t="n">
        <v>2349</v>
      </c>
      <c r="E112" s="1" t="n">
        <v>111</v>
      </c>
      <c r="F112" s="7" t="n">
        <v>1</v>
      </c>
      <c r="G112" s="9" t="n">
        <f aca="false">F112/SUM(F:F)</f>
        <v>0.00763358778625954</v>
      </c>
      <c r="H112" s="9" t="n">
        <f aca="false">D112/SUM($D:$D)</f>
        <v>0.0104227676907513</v>
      </c>
      <c r="I112" s="8" t="n">
        <f aca="false">IF(B112=B113,0,IF(B112=B111,D112+J111,D112))</f>
        <v>2349</v>
      </c>
      <c r="J112" s="1" t="n">
        <f aca="false">IF(B112=B113,D112+J111,0)</f>
        <v>0</v>
      </c>
      <c r="K112" s="9" t="n">
        <f aca="false">I112/SUM($I:$I)</f>
        <v>0.0104227676907513</v>
      </c>
      <c r="L112" s="1" t="n">
        <f aca="false">IF(B112=B111,0,IF(B112=B113,1+M113,1))</f>
        <v>1</v>
      </c>
      <c r="M112" s="1" t="n">
        <f aca="false">IF(B112=B111,1+M113,0)</f>
        <v>0</v>
      </c>
      <c r="N112" s="1" t="n">
        <f aca="false">IF(A112=A111,0,IF(A112=A113,1+O113,1))</f>
        <v>0</v>
      </c>
      <c r="O112" s="1" t="n">
        <f aca="false">IF(A112=A111,1+O113,0)</f>
        <v>20</v>
      </c>
      <c r="P112" s="7" t="s">
        <v>62</v>
      </c>
      <c r="Q112" s="1" t="str">
        <f aca="false">IF(OR(B112="Prologue",B112="Epilogue"),B112,"Chapter "&amp;B112)</f>
        <v>Chapter 78</v>
      </c>
      <c r="R112" s="1" t="str">
        <f aca="false">Q112</f>
        <v>Chapter 78</v>
      </c>
      <c r="S112" s="1" t="str">
        <f aca="false">"|-"&amp;CHAR(13)&amp;IF(AND(P112&lt;&gt;"",N112&lt;&gt;0),"| colspan="&amp;CHAR(34)&amp;4&amp;CHAR(34)&amp;" align="&amp;CHAR(34)&amp;"center"&amp;CHAR(34)&amp;" | '''"&amp;P112&amp;"'''"&amp;CHAR(13)&amp;"|-"&amp;CHAR(13),"")&amp;IF(L112&gt;1,"| rowspan="&amp;CHAR(34)&amp;L112&amp;CHAR(34)&amp;"| [[The Well of Ascension/Summary#"&amp;Q112&amp;"|"&amp;R112&amp;"]] || ",IF(L112=1,"| [[The Well of Ascension/Summary#"&amp;Q112&amp;"|"&amp;R112&amp;"]] || ","| "))&amp;"[["&amp;IF(C112="Dalinar Kholin (flashback)","Dalinar Kholin",C112)&amp;"]] "&amp;IF(C112="Dalinar Kholin (flashback)","(flashback)","")&amp;" || "&amp;TEXT(D112,"#,###")&amp;" || "&amp;ROUND(100*H112,2)&amp;"%"</f>
        <v>|-| [[The Well of Ascension/Summary#Chapter 78|Chapter 78]] || [[Sazed]]  || 2,349 || 1.04%</v>
      </c>
    </row>
    <row r="113" customFormat="false" ht="15.75" hidden="false" customHeight="false" outlineLevel="0" collapsed="false">
      <c r="A113" s="6" t="n">
        <v>5</v>
      </c>
      <c r="B113" s="6" t="n">
        <v>79</v>
      </c>
      <c r="C113" s="7" t="s">
        <v>19</v>
      </c>
      <c r="D113" s="8" t="n">
        <v>642</v>
      </c>
      <c r="E113" s="1" t="n">
        <v>112</v>
      </c>
      <c r="F113" s="7" t="n">
        <v>1</v>
      </c>
      <c r="G113" s="9" t="n">
        <f aca="false">F113/SUM(F:F)</f>
        <v>0.00763358778625954</v>
      </c>
      <c r="H113" s="9" t="n">
        <f aca="false">D113/SUM($D:$D)</f>
        <v>0.00284862360896651</v>
      </c>
      <c r="I113" s="1" t="n">
        <f aca="false">IF(B113=B114,0,IF(B113=B112,D113+J112,D113))</f>
        <v>0</v>
      </c>
      <c r="J113" s="8" t="n">
        <f aca="false">IF(B113=B114,D113+J112,0)</f>
        <v>642</v>
      </c>
      <c r="K113" s="9" t="n">
        <f aca="false">I113/SUM($I:$I)</f>
        <v>0</v>
      </c>
      <c r="L113" s="1" t="n">
        <f aca="false">IF(B113=B112,0,IF(B113=B114,1+M114,1))</f>
        <v>3</v>
      </c>
      <c r="M113" s="1" t="n">
        <f aca="false">IF(B113=B112,1+M114,0)</f>
        <v>0</v>
      </c>
      <c r="N113" s="1" t="n">
        <f aca="false">IF(A113=A112,0,IF(A113=A114,1+O114,1))</f>
        <v>0</v>
      </c>
      <c r="O113" s="1" t="n">
        <f aca="false">IF(A113=A112,1+O114,0)</f>
        <v>19</v>
      </c>
      <c r="P113" s="7" t="s">
        <v>62</v>
      </c>
      <c r="Q113" s="1" t="str">
        <f aca="false">IF(OR(B113="Prologue",B113="Epilogue"),B113,"Chapter "&amp;B113)</f>
        <v>Chapter 79</v>
      </c>
      <c r="R113" s="1" t="str">
        <f aca="false">Q113</f>
        <v>Chapter 79</v>
      </c>
      <c r="S113" s="1" t="str">
        <f aca="false">"|-"&amp;CHAR(13)&amp;IF(AND(P113&lt;&gt;"",N113&lt;&gt;0),"| colspan="&amp;CHAR(34)&amp;4&amp;CHAR(34)&amp;" align="&amp;CHAR(34)&amp;"center"&amp;CHAR(34)&amp;" | '''"&amp;P113&amp;"'''"&amp;CHAR(13)&amp;"|-"&amp;CHAR(13),"")&amp;IF(L113&gt;1,"| rowspan="&amp;CHAR(34)&amp;L113&amp;CHAR(34)&amp;"| [[The Well of Ascension/Summary#"&amp;Q113&amp;"|"&amp;R113&amp;"]] || ",IF(L113=1,"| [[The Well of Ascension/Summary#"&amp;Q113&amp;"|"&amp;R113&amp;"]] || ","| "))&amp;"[["&amp;IF(C113="Dalinar Kholin (flashback)","Dalinar Kholin",C113)&amp;"]] "&amp;IF(C113="Dalinar Kholin (flashback)","(flashback)","")&amp;" || "&amp;TEXT(D113,"#,###")&amp;" || "&amp;ROUND(100*H113,2)&amp;"%"</f>
        <v>|-| rowspan="3"| [[The Well of Ascension/Summary#Chapter 79|Chapter 79]] || [[Vin]]  || 642 || 0.28%</v>
      </c>
    </row>
    <row r="114" customFormat="false" ht="15.75" hidden="false" customHeight="false" outlineLevel="0" collapsed="false">
      <c r="A114" s="6" t="n">
        <v>5</v>
      </c>
      <c r="B114" s="6" t="n">
        <v>79</v>
      </c>
      <c r="C114" s="7" t="s">
        <v>24</v>
      </c>
      <c r="D114" s="8" t="n">
        <v>129</v>
      </c>
      <c r="E114" s="1" t="n">
        <v>113</v>
      </c>
      <c r="F114" s="7" t="n">
        <v>1</v>
      </c>
      <c r="G114" s="9" t="n">
        <f aca="false">F114/SUM(F:F)</f>
        <v>0.00763358778625954</v>
      </c>
      <c r="H114" s="9" t="n">
        <f aca="false">D114/SUM($D:$D)</f>
        <v>0.000572386986848411</v>
      </c>
      <c r="I114" s="1" t="n">
        <f aca="false">IF(B114=B115,0,IF(B114=B113,D114+J113,D114))</f>
        <v>0</v>
      </c>
      <c r="J114" s="8" t="n">
        <f aca="false">IF(B114=B115,D114+J113,0)</f>
        <v>771</v>
      </c>
      <c r="K114" s="9" t="n">
        <f aca="false">I114/SUM($I:$I)</f>
        <v>0</v>
      </c>
      <c r="L114" s="1" t="n">
        <f aca="false">IF(B114=B113,0,IF(B114=B115,1+M115,1))</f>
        <v>0</v>
      </c>
      <c r="M114" s="1" t="n">
        <f aca="false">IF(B114=B113,1+M115,0)</f>
        <v>2</v>
      </c>
      <c r="N114" s="1" t="n">
        <f aca="false">IF(A114=A113,0,IF(A114=A115,1+O115,1))</f>
        <v>0</v>
      </c>
      <c r="O114" s="1" t="n">
        <f aca="false">IF(A114=A113,1+O115,0)</f>
        <v>18</v>
      </c>
      <c r="P114" s="7" t="s">
        <v>62</v>
      </c>
      <c r="Q114" s="1" t="str">
        <f aca="false">IF(OR(B114="Prologue",B114="Epilogue"),B114,"Chapter "&amp;B114)</f>
        <v>Chapter 79</v>
      </c>
      <c r="R114" s="1" t="str">
        <f aca="false">Q114</f>
        <v>Chapter 79</v>
      </c>
      <c r="S114" s="1" t="str">
        <f aca="false">"|-"&amp;CHAR(13)&amp;IF(AND(P114&lt;&gt;"",N114&lt;&gt;0),"| colspan="&amp;CHAR(34)&amp;4&amp;CHAR(34)&amp;" align="&amp;CHAR(34)&amp;"center"&amp;CHAR(34)&amp;" | '''"&amp;P114&amp;"'''"&amp;CHAR(13)&amp;"|-"&amp;CHAR(13),"")&amp;IF(L114&gt;1,"| rowspan="&amp;CHAR(34)&amp;L114&amp;CHAR(34)&amp;"| [[The Well of Ascension/Summary#"&amp;Q114&amp;"|"&amp;R114&amp;"]] || ",IF(L114=1,"| [[The Well of Ascension/Summary#"&amp;Q114&amp;"|"&amp;R114&amp;"]] || ","| "))&amp;"[["&amp;IF(C114="Dalinar Kholin (flashback)","Dalinar Kholin",C114)&amp;"]] "&amp;IF(C114="Dalinar Kholin (flashback)","(flashback)","")&amp;" || "&amp;TEXT(D114,"#,###")&amp;" || "&amp;ROUND(100*H114,2)&amp;"%"</f>
        <v>|-| [[Elend]]  || 129 || 0.06%</v>
      </c>
    </row>
    <row r="115" customFormat="false" ht="15.75" hidden="false" customHeight="false" outlineLevel="0" collapsed="false">
      <c r="A115" s="6" t="n">
        <v>5</v>
      </c>
      <c r="B115" s="6" t="n">
        <v>79</v>
      </c>
      <c r="C115" s="7" t="s">
        <v>42</v>
      </c>
      <c r="D115" s="8" t="n">
        <v>476</v>
      </c>
      <c r="E115" s="1" t="n">
        <v>114</v>
      </c>
      <c r="F115" s="7" t="n">
        <v>1</v>
      </c>
      <c r="G115" s="9" t="n">
        <f aca="false">F115/SUM(F:F)</f>
        <v>0.00763358778625954</v>
      </c>
      <c r="H115" s="9" t="n">
        <f aca="false">D115/SUM($D:$D)</f>
        <v>0.00211206361038638</v>
      </c>
      <c r="I115" s="8" t="n">
        <f aca="false">IF(B115=B116,0,IF(B115=B114,D115+J114,D115))</f>
        <v>1247</v>
      </c>
      <c r="J115" s="1" t="n">
        <f aca="false">IF(B115=B116,D115+J114,0)</f>
        <v>0</v>
      </c>
      <c r="K115" s="9" t="n">
        <f aca="false">I115/SUM($I:$I)</f>
        <v>0.0055330742062013</v>
      </c>
      <c r="L115" s="1" t="n">
        <f aca="false">IF(B115=B114,0,IF(B115=B116,1+M116,1))</f>
        <v>0</v>
      </c>
      <c r="M115" s="1" t="n">
        <f aca="false">IF(B115=B114,1+M116,0)</f>
        <v>1</v>
      </c>
      <c r="N115" s="1" t="n">
        <f aca="false">IF(A115=A114,0,IF(A115=A116,1+O116,1))</f>
        <v>0</v>
      </c>
      <c r="O115" s="1" t="n">
        <f aca="false">IF(A115=A114,1+O116,0)</f>
        <v>17</v>
      </c>
      <c r="P115" s="7" t="s">
        <v>62</v>
      </c>
      <c r="Q115" s="1" t="str">
        <f aca="false">IF(OR(B115="Prologue",B115="Epilogue"),B115,"Chapter "&amp;B115)</f>
        <v>Chapter 79</v>
      </c>
      <c r="R115" s="1" t="str">
        <f aca="false">Q115</f>
        <v>Chapter 79</v>
      </c>
      <c r="S115" s="1" t="str">
        <f aca="false">"|-"&amp;CHAR(13)&amp;IF(AND(P115&lt;&gt;"",N115&lt;&gt;0),"| colspan="&amp;CHAR(34)&amp;4&amp;CHAR(34)&amp;" align="&amp;CHAR(34)&amp;"center"&amp;CHAR(34)&amp;" | '''"&amp;P115&amp;"'''"&amp;CHAR(13)&amp;"|-"&amp;CHAR(13),"")&amp;IF(L115&gt;1,"| rowspan="&amp;CHAR(34)&amp;L115&amp;CHAR(34)&amp;"| [[The Well of Ascension/Summary#"&amp;Q115&amp;"|"&amp;R115&amp;"]] || ",IF(L115=1,"| [[The Well of Ascension/Summary#"&amp;Q115&amp;"|"&amp;R115&amp;"]] || ","| "))&amp;"[["&amp;IF(C115="Dalinar Kholin (flashback)","Dalinar Kholin",C115)&amp;"]] "&amp;IF(C115="Dalinar Kholin (flashback)","(flashback)","")&amp;" || "&amp;TEXT(D115,"#,###")&amp;" || "&amp;ROUND(100*H115,2)&amp;"%"</f>
        <v>|-| [[Sazed]]  || 476 || 0.21%</v>
      </c>
    </row>
    <row r="116" customFormat="false" ht="15.75" hidden="false" customHeight="false" outlineLevel="0" collapsed="false">
      <c r="A116" s="6" t="n">
        <v>5</v>
      </c>
      <c r="B116" s="6" t="n">
        <v>80</v>
      </c>
      <c r="C116" s="7" t="s">
        <v>24</v>
      </c>
      <c r="D116" s="8" t="n">
        <v>772</v>
      </c>
      <c r="E116" s="1" t="n">
        <v>115</v>
      </c>
      <c r="F116" s="7" t="n">
        <v>1</v>
      </c>
      <c r="G116" s="9" t="n">
        <f aca="false">F116/SUM(F:F)</f>
        <v>0.00763358778625954</v>
      </c>
      <c r="H116" s="9" t="n">
        <f aca="false">D116/SUM($D:$D)</f>
        <v>0.0034254477042401</v>
      </c>
      <c r="I116" s="1" t="n">
        <f aca="false">IF(B116=B117,0,IF(B116=B115,D116+J115,D116))</f>
        <v>0</v>
      </c>
      <c r="J116" s="8" t="n">
        <f aca="false">IF(B116=B117,D116+J115,0)</f>
        <v>772</v>
      </c>
      <c r="K116" s="9" t="n">
        <f aca="false">I116/SUM($I:$I)</f>
        <v>0</v>
      </c>
      <c r="L116" s="1" t="n">
        <f aca="false">IF(B116=B115,0,IF(B116=B117,1+M117,1))</f>
        <v>3</v>
      </c>
      <c r="M116" s="1" t="n">
        <f aca="false">IF(B116=B115,1+M117,0)</f>
        <v>0</v>
      </c>
      <c r="N116" s="1" t="n">
        <f aca="false">IF(A116=A115,0,IF(A116=A117,1+O117,1))</f>
        <v>0</v>
      </c>
      <c r="O116" s="1" t="n">
        <f aca="false">IF(A116=A115,1+O117,0)</f>
        <v>16</v>
      </c>
      <c r="P116" s="7" t="s">
        <v>62</v>
      </c>
      <c r="Q116" s="1" t="str">
        <f aca="false">IF(OR(B116="Prologue",B116="Epilogue"),B116,"Chapter "&amp;B116)</f>
        <v>Chapter 80</v>
      </c>
      <c r="R116" s="1" t="str">
        <f aca="false">Q116</f>
        <v>Chapter 80</v>
      </c>
      <c r="S116" s="1" t="str">
        <f aca="false">"|-"&amp;CHAR(13)&amp;IF(AND(P116&lt;&gt;"",N116&lt;&gt;0),"| colspan="&amp;CHAR(34)&amp;4&amp;CHAR(34)&amp;" align="&amp;CHAR(34)&amp;"center"&amp;CHAR(34)&amp;" | '''"&amp;P116&amp;"'''"&amp;CHAR(13)&amp;"|-"&amp;CHAR(13),"")&amp;IF(L116&gt;1,"| rowspan="&amp;CHAR(34)&amp;L116&amp;CHAR(34)&amp;"| [[The Well of Ascension/Summary#"&amp;Q116&amp;"|"&amp;R116&amp;"]] || ",IF(L116=1,"| [[The Well of Ascension/Summary#"&amp;Q116&amp;"|"&amp;R116&amp;"]] || ","| "))&amp;"[["&amp;IF(C116="Dalinar Kholin (flashback)","Dalinar Kholin",C116)&amp;"]] "&amp;IF(C116="Dalinar Kholin (flashback)","(flashback)","")&amp;" || "&amp;TEXT(D116,"#,###")&amp;" || "&amp;ROUND(100*H116,2)&amp;"%"</f>
        <v>|-| rowspan="3"| [[The Well of Ascension/Summary#Chapter 80|Chapter 80]] || [[Elend]]  || 772 || 0.34%</v>
      </c>
    </row>
    <row r="117" customFormat="false" ht="15.75" hidden="false" customHeight="false" outlineLevel="0" collapsed="false">
      <c r="A117" s="6" t="n">
        <v>5</v>
      </c>
      <c r="B117" s="6" t="n">
        <v>80</v>
      </c>
      <c r="C117" s="7" t="s">
        <v>42</v>
      </c>
      <c r="D117" s="8" t="n">
        <v>755</v>
      </c>
      <c r="E117" s="1" t="n">
        <v>116</v>
      </c>
      <c r="F117" s="7" t="n">
        <v>1</v>
      </c>
      <c r="G117" s="9" t="n">
        <f aca="false">F117/SUM(F:F)</f>
        <v>0.00763358778625954</v>
      </c>
      <c r="H117" s="9" t="n">
        <f aca="false">D117/SUM($D:$D)</f>
        <v>0.00335001686101202</v>
      </c>
      <c r="I117" s="1" t="n">
        <f aca="false">IF(B117=B118,0,IF(B117=B116,D117+J116,D117))</f>
        <v>0</v>
      </c>
      <c r="J117" s="8" t="n">
        <f aca="false">IF(B117=B118,D117+J116,0)</f>
        <v>1527</v>
      </c>
      <c r="K117" s="9" t="n">
        <f aca="false">I117/SUM($I:$I)</f>
        <v>0</v>
      </c>
      <c r="L117" s="1" t="n">
        <f aca="false">IF(B117=B116,0,IF(B117=B118,1+M118,1))</f>
        <v>0</v>
      </c>
      <c r="M117" s="1" t="n">
        <f aca="false">IF(B117=B116,1+M118,0)</f>
        <v>2</v>
      </c>
      <c r="N117" s="1" t="n">
        <f aca="false">IF(A117=A116,0,IF(A117=A118,1+O118,1))</f>
        <v>0</v>
      </c>
      <c r="O117" s="1" t="n">
        <f aca="false">IF(A117=A116,1+O118,0)</f>
        <v>15</v>
      </c>
      <c r="P117" s="7" t="s">
        <v>62</v>
      </c>
      <c r="Q117" s="1" t="str">
        <f aca="false">IF(OR(B117="Prologue",B117="Epilogue"),B117,"Chapter "&amp;B117)</f>
        <v>Chapter 80</v>
      </c>
      <c r="R117" s="1" t="str">
        <f aca="false">Q117</f>
        <v>Chapter 80</v>
      </c>
      <c r="S117" s="1" t="str">
        <f aca="false">"|-"&amp;CHAR(13)&amp;IF(AND(P117&lt;&gt;"",N117&lt;&gt;0),"| colspan="&amp;CHAR(34)&amp;4&amp;CHAR(34)&amp;" align="&amp;CHAR(34)&amp;"center"&amp;CHAR(34)&amp;" | '''"&amp;P117&amp;"'''"&amp;CHAR(13)&amp;"|-"&amp;CHAR(13),"")&amp;IF(L117&gt;1,"| rowspan="&amp;CHAR(34)&amp;L117&amp;CHAR(34)&amp;"| [[The Well of Ascension/Summary#"&amp;Q117&amp;"|"&amp;R117&amp;"]] || ",IF(L117=1,"| [[The Well of Ascension/Summary#"&amp;Q117&amp;"|"&amp;R117&amp;"]] || ","| "))&amp;"[["&amp;IF(C117="Dalinar Kholin (flashback)","Dalinar Kholin",C117)&amp;"]] "&amp;IF(C117="Dalinar Kholin (flashback)","(flashback)","")&amp;" || "&amp;TEXT(D117,"#,###")&amp;" || "&amp;ROUND(100*H117,2)&amp;"%"</f>
        <v>|-| [[Sazed]]  || 755 || 0.34%</v>
      </c>
    </row>
    <row r="118" customFormat="false" ht="15.75" hidden="false" customHeight="false" outlineLevel="0" collapsed="false">
      <c r="A118" s="6" t="n">
        <v>5</v>
      </c>
      <c r="B118" s="6" t="n">
        <v>80</v>
      </c>
      <c r="C118" s="7" t="s">
        <v>24</v>
      </c>
      <c r="D118" s="8" t="n">
        <v>1136</v>
      </c>
      <c r="E118" s="1" t="n">
        <v>117</v>
      </c>
      <c r="F118" s="7" t="n">
        <v>1</v>
      </c>
      <c r="G118" s="9" t="n">
        <f aca="false">F118/SUM(F:F)</f>
        <v>0.00763358778625954</v>
      </c>
      <c r="H118" s="9" t="n">
        <f aca="false">D118/SUM($D:$D)</f>
        <v>0.00504055517100616</v>
      </c>
      <c r="I118" s="8" t="n">
        <f aca="false">IF(B118=B119,0,IF(B118=B117,D118+J117,D118))</f>
        <v>2663</v>
      </c>
      <c r="J118" s="1" t="n">
        <f aca="false">IF(B118=B119,D118+J117,0)</f>
        <v>0</v>
      </c>
      <c r="K118" s="9" t="n">
        <f aca="false">I118/SUM($I:$I)</f>
        <v>0.0118160197362583</v>
      </c>
      <c r="L118" s="1" t="n">
        <f aca="false">IF(B118=B117,0,IF(B118=B119,1+M119,1))</f>
        <v>0</v>
      </c>
      <c r="M118" s="1" t="n">
        <f aca="false">IF(B118=B117,1+M119,0)</f>
        <v>1</v>
      </c>
      <c r="N118" s="1" t="n">
        <f aca="false">IF(A118=A117,0,IF(A118=A119,1+O119,1))</f>
        <v>0</v>
      </c>
      <c r="O118" s="1" t="n">
        <f aca="false">IF(A118=A117,1+O119,0)</f>
        <v>14</v>
      </c>
      <c r="P118" s="7" t="s">
        <v>62</v>
      </c>
      <c r="Q118" s="1" t="str">
        <f aca="false">IF(OR(B118="Prologue",B118="Epilogue"),B118,"Chapter "&amp;B118)</f>
        <v>Chapter 80</v>
      </c>
      <c r="R118" s="1" t="str">
        <f aca="false">Q118</f>
        <v>Chapter 80</v>
      </c>
      <c r="S118" s="1" t="str">
        <f aca="false">"|-"&amp;CHAR(13)&amp;IF(AND(P118&lt;&gt;"",N118&lt;&gt;0),"| colspan="&amp;CHAR(34)&amp;4&amp;CHAR(34)&amp;" align="&amp;CHAR(34)&amp;"center"&amp;CHAR(34)&amp;" | '''"&amp;P118&amp;"'''"&amp;CHAR(13)&amp;"|-"&amp;CHAR(13),"")&amp;IF(L118&gt;1,"| rowspan="&amp;CHAR(34)&amp;L118&amp;CHAR(34)&amp;"| [[The Well of Ascension/Summary#"&amp;Q118&amp;"|"&amp;R118&amp;"]] || ",IF(L118=1,"| [[The Well of Ascension/Summary#"&amp;Q118&amp;"|"&amp;R118&amp;"]] || ","| "))&amp;"[["&amp;IF(C118="Dalinar Kholin (flashback)","Dalinar Kholin",C118)&amp;"]] "&amp;IF(C118="Dalinar Kholin (flashback)","(flashback)","")&amp;" || "&amp;TEXT(D118,"#,###")&amp;" || "&amp;ROUND(100*H118,2)&amp;"%"</f>
        <v>|-| [[Elend]]  || 1,136 || 0.5%</v>
      </c>
    </row>
    <row r="119" customFormat="false" ht="15.75" hidden="false" customHeight="false" outlineLevel="0" collapsed="false">
      <c r="A119" s="6" t="n">
        <v>5</v>
      </c>
      <c r="B119" s="6" t="n">
        <v>81</v>
      </c>
      <c r="C119" s="7" t="s">
        <v>19</v>
      </c>
      <c r="D119" s="8" t="n">
        <v>827</v>
      </c>
      <c r="E119" s="1" t="n">
        <v>118</v>
      </c>
      <c r="F119" s="7" t="n">
        <v>1</v>
      </c>
      <c r="G119" s="9" t="n">
        <f aca="false">F119/SUM(F:F)</f>
        <v>0.00763358778625954</v>
      </c>
      <c r="H119" s="9" t="n">
        <f aca="false">D119/SUM($D:$D)</f>
        <v>0.00366948866762508</v>
      </c>
      <c r="I119" s="1" t="n">
        <f aca="false">IF(B119=B120,0,IF(B119=B118,D119+J118,D119))</f>
        <v>0</v>
      </c>
      <c r="J119" s="8" t="n">
        <f aca="false">IF(B119=B120,D119+J118,0)</f>
        <v>827</v>
      </c>
      <c r="K119" s="9" t="n">
        <f aca="false">I119/SUM($I:$I)</f>
        <v>0</v>
      </c>
      <c r="L119" s="1" t="n">
        <f aca="false">IF(B119=B118,0,IF(B119=B120,1+M120,1))</f>
        <v>12</v>
      </c>
      <c r="M119" s="1" t="n">
        <f aca="false">IF(B119=B118,1+M120,0)</f>
        <v>0</v>
      </c>
      <c r="N119" s="1" t="n">
        <f aca="false">IF(A119=A118,0,IF(A119=A120,1+O120,1))</f>
        <v>0</v>
      </c>
      <c r="O119" s="1" t="n">
        <f aca="false">IF(A119=A118,1+O120,0)</f>
        <v>13</v>
      </c>
      <c r="P119" s="7" t="s">
        <v>62</v>
      </c>
      <c r="Q119" s="1" t="str">
        <f aca="false">IF(OR(B119="Prologue",B119="Epilogue"),B119,"Chapter "&amp;B119)</f>
        <v>Chapter 81</v>
      </c>
      <c r="R119" s="1" t="str">
        <f aca="false">Q119</f>
        <v>Chapter 81</v>
      </c>
      <c r="S119" s="1" t="str">
        <f aca="false">"|-"&amp;CHAR(13)&amp;IF(AND(P119&lt;&gt;"",N119&lt;&gt;0),"| colspan="&amp;CHAR(34)&amp;4&amp;CHAR(34)&amp;" align="&amp;CHAR(34)&amp;"center"&amp;CHAR(34)&amp;" | '''"&amp;P119&amp;"'''"&amp;CHAR(13)&amp;"|-"&amp;CHAR(13),"")&amp;IF(L119&gt;1,"| rowspan="&amp;CHAR(34)&amp;L119&amp;CHAR(34)&amp;"| [[The Well of Ascension/Summary#"&amp;Q119&amp;"|"&amp;R119&amp;"]] || ",IF(L119=1,"| [[The Well of Ascension/Summary#"&amp;Q119&amp;"|"&amp;R119&amp;"]] || ","| "))&amp;"[["&amp;IF(C119="Dalinar Kholin (flashback)","Dalinar Kholin",C119)&amp;"]] "&amp;IF(C119="Dalinar Kholin (flashback)","(flashback)","")&amp;" || "&amp;TEXT(D119,"#,###")&amp;" || "&amp;ROUND(100*H119,2)&amp;"%"</f>
        <v>|-| rowspan="12"| [[The Well of Ascension/Summary#Chapter 81|Chapter 81]] || [[Vin]]  || 827 || 0.37%</v>
      </c>
    </row>
    <row r="120" customFormat="false" ht="15.75" hidden="false" customHeight="false" outlineLevel="0" collapsed="false">
      <c r="A120" s="6" t="n">
        <v>5</v>
      </c>
      <c r="B120" s="6" t="n">
        <v>81</v>
      </c>
      <c r="C120" s="7" t="s">
        <v>24</v>
      </c>
      <c r="D120" s="8" t="n">
        <v>1023</v>
      </c>
      <c r="E120" s="1" t="n">
        <v>119</v>
      </c>
      <c r="F120" s="7" t="n">
        <v>1</v>
      </c>
      <c r="G120" s="9" t="n">
        <f aca="false">F120/SUM(F:F)</f>
        <v>0.00763358778625954</v>
      </c>
      <c r="H120" s="9" t="n">
        <f aca="false">D120/SUM($D:$D)</f>
        <v>0.00453916191896065</v>
      </c>
      <c r="I120" s="1" t="n">
        <f aca="false">IF(B120=B121,0,IF(B120=B119,D120+J119,D120))</f>
        <v>0</v>
      </c>
      <c r="J120" s="8" t="n">
        <f aca="false">IF(B120=B121,D120+J119,0)</f>
        <v>1850</v>
      </c>
      <c r="K120" s="9" t="n">
        <f aca="false">I120/SUM($I:$I)</f>
        <v>0</v>
      </c>
      <c r="L120" s="1" t="n">
        <f aca="false">IF(B120=B119,0,IF(B120=B121,1+M121,1))</f>
        <v>0</v>
      </c>
      <c r="M120" s="1" t="n">
        <f aca="false">IF(B120=B119,1+M121,0)</f>
        <v>11</v>
      </c>
      <c r="N120" s="1" t="n">
        <f aca="false">IF(A120=A119,0,IF(A120=A121,1+O121,1))</f>
        <v>0</v>
      </c>
      <c r="O120" s="1" t="n">
        <f aca="false">IF(A120=A119,1+O121,0)</f>
        <v>12</v>
      </c>
      <c r="P120" s="7" t="s">
        <v>62</v>
      </c>
      <c r="Q120" s="1" t="str">
        <f aca="false">IF(OR(B120="Prologue",B120="Epilogue"),B120,"Chapter "&amp;B120)</f>
        <v>Chapter 81</v>
      </c>
      <c r="R120" s="1" t="str">
        <f aca="false">Q120</f>
        <v>Chapter 81</v>
      </c>
      <c r="S120" s="1" t="str">
        <f aca="false">"|-"&amp;CHAR(13)&amp;IF(AND(P120&lt;&gt;"",N120&lt;&gt;0),"| colspan="&amp;CHAR(34)&amp;4&amp;CHAR(34)&amp;" align="&amp;CHAR(34)&amp;"center"&amp;CHAR(34)&amp;" | '''"&amp;P120&amp;"'''"&amp;CHAR(13)&amp;"|-"&amp;CHAR(13),"")&amp;IF(L120&gt;1,"| rowspan="&amp;CHAR(34)&amp;L120&amp;CHAR(34)&amp;"| [[The Well of Ascension/Summary#"&amp;Q120&amp;"|"&amp;R120&amp;"]] || ",IF(L120=1,"| [[The Well of Ascension/Summary#"&amp;Q120&amp;"|"&amp;R120&amp;"]] || ","| "))&amp;"[["&amp;IF(C120="Dalinar Kholin (flashback)","Dalinar Kholin",C120)&amp;"]] "&amp;IF(C120="Dalinar Kholin (flashback)","(flashback)","")&amp;" || "&amp;TEXT(D120,"#,###")&amp;" || "&amp;ROUND(100*H120,2)&amp;"%"</f>
        <v>|-| [[Elend]]  || 1,023 || 0.45%</v>
      </c>
    </row>
    <row r="121" customFormat="false" ht="15.75" hidden="false" customHeight="false" outlineLevel="0" collapsed="false">
      <c r="A121" s="6" t="n">
        <v>5</v>
      </c>
      <c r="B121" s="6" t="n">
        <v>81</v>
      </c>
      <c r="C121" s="7" t="s">
        <v>19</v>
      </c>
      <c r="D121" s="8" t="n">
        <v>725</v>
      </c>
      <c r="E121" s="1" t="n">
        <v>120</v>
      </c>
      <c r="F121" s="7" t="n">
        <v>1</v>
      </c>
      <c r="G121" s="9" t="n">
        <f aca="false">F121/SUM(F:F)</f>
        <v>0.00763358778625954</v>
      </c>
      <c r="H121" s="9" t="n">
        <f aca="false">D121/SUM($D:$D)</f>
        <v>0.00321690360825657</v>
      </c>
      <c r="I121" s="1" t="n">
        <f aca="false">IF(B121=B122,0,IF(B121=B120,D121+J120,D121))</f>
        <v>0</v>
      </c>
      <c r="J121" s="8" t="n">
        <f aca="false">IF(B121=B122,D121+J120,0)</f>
        <v>2575</v>
      </c>
      <c r="K121" s="9" t="n">
        <f aca="false">I121/SUM($I:$I)</f>
        <v>0</v>
      </c>
      <c r="L121" s="1" t="n">
        <f aca="false">IF(B121=B120,0,IF(B121=B122,1+M122,1))</f>
        <v>0</v>
      </c>
      <c r="M121" s="1" t="n">
        <f aca="false">IF(B121=B120,1+M122,0)</f>
        <v>10</v>
      </c>
      <c r="N121" s="1" t="n">
        <f aca="false">IF(A121=A120,0,IF(A121=A122,1+O122,1))</f>
        <v>0</v>
      </c>
      <c r="O121" s="1" t="n">
        <f aca="false">IF(A121=A120,1+O122,0)</f>
        <v>11</v>
      </c>
      <c r="P121" s="7" t="s">
        <v>62</v>
      </c>
      <c r="Q121" s="1" t="str">
        <f aca="false">IF(OR(B121="Prologue",B121="Epilogue"),B121,"Chapter "&amp;B121)</f>
        <v>Chapter 81</v>
      </c>
      <c r="R121" s="1" t="str">
        <f aca="false">Q121</f>
        <v>Chapter 81</v>
      </c>
      <c r="S121" s="1" t="str">
        <f aca="false">"|-"&amp;CHAR(13)&amp;IF(AND(P121&lt;&gt;"",N121&lt;&gt;0),"| colspan="&amp;CHAR(34)&amp;4&amp;CHAR(34)&amp;" align="&amp;CHAR(34)&amp;"center"&amp;CHAR(34)&amp;" | '''"&amp;P121&amp;"'''"&amp;CHAR(13)&amp;"|-"&amp;CHAR(13),"")&amp;IF(L121&gt;1,"| rowspan="&amp;CHAR(34)&amp;L121&amp;CHAR(34)&amp;"| [[The Well of Ascension/Summary#"&amp;Q121&amp;"|"&amp;R121&amp;"]] || ",IF(L121=1,"| [[The Well of Ascension/Summary#"&amp;Q121&amp;"|"&amp;R121&amp;"]] || ","| "))&amp;"[["&amp;IF(C121="Dalinar Kholin (flashback)","Dalinar Kholin",C121)&amp;"]] "&amp;IF(C121="Dalinar Kholin (flashback)","(flashback)","")&amp;" || "&amp;TEXT(D121,"#,###")&amp;" || "&amp;ROUND(100*H121,2)&amp;"%"</f>
        <v>|-| [[Vin]]  || 725 || 0.32%</v>
      </c>
    </row>
    <row r="122" customFormat="false" ht="15.75" hidden="false" customHeight="false" outlineLevel="0" collapsed="false">
      <c r="A122" s="6" t="n">
        <v>5</v>
      </c>
      <c r="B122" s="6" t="n">
        <v>81</v>
      </c>
      <c r="C122" s="7" t="s">
        <v>24</v>
      </c>
      <c r="D122" s="8" t="n">
        <v>286</v>
      </c>
      <c r="E122" s="1" t="n">
        <v>121</v>
      </c>
      <c r="F122" s="7" t="n">
        <v>1</v>
      </c>
      <c r="G122" s="9" t="n">
        <f aca="false">F122/SUM(F:F)</f>
        <v>0.00763358778625954</v>
      </c>
      <c r="H122" s="9" t="n">
        <f aca="false">D122/SUM($D:$D)</f>
        <v>0.0012690130096019</v>
      </c>
      <c r="I122" s="1" t="n">
        <f aca="false">IF(B122=B123,0,IF(B122=B121,D122+J121,D122))</f>
        <v>0</v>
      </c>
      <c r="J122" s="8" t="n">
        <f aca="false">IF(B122=B123,D122+J121,0)</f>
        <v>2861</v>
      </c>
      <c r="K122" s="9" t="n">
        <f aca="false">I122/SUM($I:$I)</f>
        <v>0</v>
      </c>
      <c r="L122" s="1" t="n">
        <f aca="false">IF(B122=B121,0,IF(B122=B123,1+M123,1))</f>
        <v>0</v>
      </c>
      <c r="M122" s="1" t="n">
        <f aca="false">IF(B122=B121,1+M123,0)</f>
        <v>9</v>
      </c>
      <c r="N122" s="1" t="n">
        <f aca="false">IF(A122=A121,0,IF(A122=A123,1+O123,1))</f>
        <v>0</v>
      </c>
      <c r="O122" s="1" t="n">
        <f aca="false">IF(A122=A121,1+O123,0)</f>
        <v>10</v>
      </c>
      <c r="P122" s="7" t="s">
        <v>62</v>
      </c>
      <c r="Q122" s="1" t="str">
        <f aca="false">IF(OR(B122="Prologue",B122="Epilogue"),B122,"Chapter "&amp;B122)</f>
        <v>Chapter 81</v>
      </c>
      <c r="R122" s="1" t="str">
        <f aca="false">Q122</f>
        <v>Chapter 81</v>
      </c>
      <c r="S122" s="1" t="str">
        <f aca="false">"|-"&amp;CHAR(13)&amp;IF(AND(P122&lt;&gt;"",N122&lt;&gt;0),"| colspan="&amp;CHAR(34)&amp;4&amp;CHAR(34)&amp;" align="&amp;CHAR(34)&amp;"center"&amp;CHAR(34)&amp;" | '''"&amp;P122&amp;"'''"&amp;CHAR(13)&amp;"|-"&amp;CHAR(13),"")&amp;IF(L122&gt;1,"| rowspan="&amp;CHAR(34)&amp;L122&amp;CHAR(34)&amp;"| [[The Well of Ascension/Summary#"&amp;Q122&amp;"|"&amp;R122&amp;"]] || ",IF(L122=1,"| [[The Well of Ascension/Summary#"&amp;Q122&amp;"|"&amp;R122&amp;"]] || ","| "))&amp;"[["&amp;IF(C122="Dalinar Kholin (flashback)","Dalinar Kholin",C122)&amp;"]] "&amp;IF(C122="Dalinar Kholin (flashback)","(flashback)","")&amp;" || "&amp;TEXT(D122,"#,###")&amp;" || "&amp;ROUND(100*H122,2)&amp;"%"</f>
        <v>|-| [[Elend]]  || 286 || 0.13%</v>
      </c>
    </row>
    <row r="123" customFormat="false" ht="15.75" hidden="false" customHeight="false" outlineLevel="0" collapsed="false">
      <c r="A123" s="6" t="n">
        <v>5</v>
      </c>
      <c r="B123" s="6" t="n">
        <v>81</v>
      </c>
      <c r="C123" s="7" t="s">
        <v>19</v>
      </c>
      <c r="D123" s="8" t="n">
        <v>245</v>
      </c>
      <c r="E123" s="1" t="n">
        <v>122</v>
      </c>
      <c r="F123" s="7" t="n">
        <v>1</v>
      </c>
      <c r="G123" s="9" t="n">
        <f aca="false">F123/SUM(F:F)</f>
        <v>0.00763358778625954</v>
      </c>
      <c r="H123" s="9" t="n">
        <f aca="false">D123/SUM($D:$D)</f>
        <v>0.00108709156416946</v>
      </c>
      <c r="I123" s="1" t="n">
        <f aca="false">IF(B123=B124,0,IF(B123=B122,D123+J122,D123))</f>
        <v>0</v>
      </c>
      <c r="J123" s="8" t="n">
        <f aca="false">IF(B123=B124,D123+J122,0)</f>
        <v>3106</v>
      </c>
      <c r="K123" s="9" t="n">
        <f aca="false">I123/SUM($I:$I)</f>
        <v>0</v>
      </c>
      <c r="L123" s="1" t="n">
        <f aca="false">IF(B123=B122,0,IF(B123=B124,1+M124,1))</f>
        <v>0</v>
      </c>
      <c r="M123" s="1" t="n">
        <f aca="false">IF(B123=B122,1+M124,0)</f>
        <v>8</v>
      </c>
      <c r="N123" s="1" t="n">
        <f aca="false">IF(A123=A122,0,IF(A123=A124,1+O124,1))</f>
        <v>0</v>
      </c>
      <c r="O123" s="1" t="n">
        <f aca="false">IF(A123=A122,1+O124,0)</f>
        <v>9</v>
      </c>
      <c r="P123" s="7" t="s">
        <v>62</v>
      </c>
      <c r="Q123" s="1" t="str">
        <f aca="false">IF(OR(B123="Prologue",B123="Epilogue"),B123,"Chapter "&amp;B123)</f>
        <v>Chapter 81</v>
      </c>
      <c r="R123" s="1" t="str">
        <f aca="false">Q123</f>
        <v>Chapter 81</v>
      </c>
      <c r="S123" s="1" t="str">
        <f aca="false">"|-"&amp;CHAR(13)&amp;IF(AND(P123&lt;&gt;"",N123&lt;&gt;0),"| colspan="&amp;CHAR(34)&amp;4&amp;CHAR(34)&amp;" align="&amp;CHAR(34)&amp;"center"&amp;CHAR(34)&amp;" | '''"&amp;P123&amp;"'''"&amp;CHAR(13)&amp;"|-"&amp;CHAR(13),"")&amp;IF(L123&gt;1,"| rowspan="&amp;CHAR(34)&amp;L123&amp;CHAR(34)&amp;"| [[The Well of Ascension/Summary#"&amp;Q123&amp;"|"&amp;R123&amp;"]] || ",IF(L123=1,"| [[The Well of Ascension/Summary#"&amp;Q123&amp;"|"&amp;R123&amp;"]] || ","| "))&amp;"[["&amp;IF(C123="Dalinar Kholin (flashback)","Dalinar Kholin",C123)&amp;"]] "&amp;IF(C123="Dalinar Kholin (flashback)","(flashback)","")&amp;" || "&amp;TEXT(D123,"#,###")&amp;" || "&amp;ROUND(100*H123,2)&amp;"%"</f>
        <v>|-| [[Vin]]  || 245 || 0.11%</v>
      </c>
    </row>
    <row r="124" customFormat="false" ht="15.75" hidden="false" customHeight="false" outlineLevel="0" collapsed="false">
      <c r="A124" s="6" t="n">
        <v>5</v>
      </c>
      <c r="B124" s="6" t="n">
        <v>81</v>
      </c>
      <c r="C124" s="7" t="s">
        <v>42</v>
      </c>
      <c r="D124" s="8" t="n">
        <v>144</v>
      </c>
      <c r="E124" s="1" t="n">
        <v>123</v>
      </c>
      <c r="F124" s="7" t="n">
        <v>1</v>
      </c>
      <c r="G124" s="9" t="n">
        <f aca="false">F124/SUM(F:F)</f>
        <v>0.00763358778625954</v>
      </c>
      <c r="H124" s="9" t="n">
        <f aca="false">D124/SUM($D:$D)</f>
        <v>0.000638943613226133</v>
      </c>
      <c r="I124" s="1" t="n">
        <f aca="false">IF(B124=B125,0,IF(B124=B123,D124+J123,D124))</f>
        <v>0</v>
      </c>
      <c r="J124" s="8" t="n">
        <f aca="false">IF(B124=B125,D124+J123,0)</f>
        <v>3250</v>
      </c>
      <c r="K124" s="9" t="n">
        <f aca="false">I124/SUM($I:$I)</f>
        <v>0</v>
      </c>
      <c r="L124" s="1" t="n">
        <f aca="false">IF(B124=B123,0,IF(B124=B125,1+M125,1))</f>
        <v>0</v>
      </c>
      <c r="M124" s="1" t="n">
        <f aca="false">IF(B124=B123,1+M125,0)</f>
        <v>7</v>
      </c>
      <c r="N124" s="1" t="n">
        <f aca="false">IF(A124=A123,0,IF(A124=A125,1+O125,1))</f>
        <v>0</v>
      </c>
      <c r="O124" s="1" t="n">
        <f aca="false">IF(A124=A123,1+O125,0)</f>
        <v>8</v>
      </c>
      <c r="P124" s="7" t="s">
        <v>62</v>
      </c>
      <c r="Q124" s="1" t="str">
        <f aca="false">IF(OR(B124="Prologue",B124="Epilogue"),B124,"Chapter "&amp;B124)</f>
        <v>Chapter 81</v>
      </c>
      <c r="R124" s="1" t="str">
        <f aca="false">Q124</f>
        <v>Chapter 81</v>
      </c>
      <c r="S124" s="1" t="str">
        <f aca="false">"|-"&amp;CHAR(13)&amp;IF(AND(P124&lt;&gt;"",N124&lt;&gt;0),"| colspan="&amp;CHAR(34)&amp;4&amp;CHAR(34)&amp;" align="&amp;CHAR(34)&amp;"center"&amp;CHAR(34)&amp;" | '''"&amp;P124&amp;"'''"&amp;CHAR(13)&amp;"|-"&amp;CHAR(13),"")&amp;IF(L124&gt;1,"| rowspan="&amp;CHAR(34)&amp;L124&amp;CHAR(34)&amp;"| [[The Well of Ascension/Summary#"&amp;Q124&amp;"|"&amp;R124&amp;"]] || ",IF(L124=1,"| [[The Well of Ascension/Summary#"&amp;Q124&amp;"|"&amp;R124&amp;"]] || ","| "))&amp;"[["&amp;IF(C124="Dalinar Kholin (flashback)","Dalinar Kholin",C124)&amp;"]] "&amp;IF(C124="Dalinar Kholin (flashback)","(flashback)","")&amp;" || "&amp;TEXT(D124,"#,###")&amp;" || "&amp;ROUND(100*H124,2)&amp;"%"</f>
        <v>|-| [[Sazed]]  || 144 || 0.06%</v>
      </c>
    </row>
    <row r="125" customFormat="false" ht="15.75" hidden="false" customHeight="false" outlineLevel="0" collapsed="false">
      <c r="A125" s="6" t="n">
        <v>5</v>
      </c>
      <c r="B125" s="6" t="n">
        <v>81</v>
      </c>
      <c r="C125" s="7" t="s">
        <v>24</v>
      </c>
      <c r="D125" s="8" t="n">
        <v>535</v>
      </c>
      <c r="E125" s="1" t="n">
        <v>124</v>
      </c>
      <c r="F125" s="7" t="n">
        <v>1</v>
      </c>
      <c r="G125" s="9" t="n">
        <f aca="false">F125/SUM(F:F)</f>
        <v>0.00763358778625954</v>
      </c>
      <c r="H125" s="9" t="n">
        <f aca="false">D125/SUM($D:$D)</f>
        <v>0.00237385300747209</v>
      </c>
      <c r="I125" s="1" t="n">
        <f aca="false">IF(B125=B126,0,IF(B125=B124,D125+J124,D125))</f>
        <v>0</v>
      </c>
      <c r="J125" s="8" t="n">
        <f aca="false">IF(B125=B126,D125+J124,0)</f>
        <v>3785</v>
      </c>
      <c r="K125" s="9" t="n">
        <f aca="false">I125/SUM($I:$I)</f>
        <v>0</v>
      </c>
      <c r="L125" s="1" t="n">
        <f aca="false">IF(B125=B124,0,IF(B125=B126,1+M126,1))</f>
        <v>0</v>
      </c>
      <c r="M125" s="1" t="n">
        <f aca="false">IF(B125=B124,1+M126,0)</f>
        <v>6</v>
      </c>
      <c r="N125" s="1" t="n">
        <f aca="false">IF(A125=A124,0,IF(A125=A126,1+O126,1))</f>
        <v>0</v>
      </c>
      <c r="O125" s="1" t="n">
        <f aca="false">IF(A125=A124,1+O126,0)</f>
        <v>7</v>
      </c>
      <c r="P125" s="7" t="s">
        <v>62</v>
      </c>
      <c r="Q125" s="1" t="str">
        <f aca="false">IF(OR(B125="Prologue",B125="Epilogue"),B125,"Chapter "&amp;B125)</f>
        <v>Chapter 81</v>
      </c>
      <c r="R125" s="1" t="str">
        <f aca="false">Q125</f>
        <v>Chapter 81</v>
      </c>
      <c r="S125" s="1" t="str">
        <f aca="false">"|-"&amp;CHAR(13)&amp;IF(AND(P125&lt;&gt;"",N125&lt;&gt;0),"| colspan="&amp;CHAR(34)&amp;4&amp;CHAR(34)&amp;" align="&amp;CHAR(34)&amp;"center"&amp;CHAR(34)&amp;" | '''"&amp;P125&amp;"'''"&amp;CHAR(13)&amp;"|-"&amp;CHAR(13),"")&amp;IF(L125&gt;1,"| rowspan="&amp;CHAR(34)&amp;L125&amp;CHAR(34)&amp;"| [[The Well of Ascension/Summary#"&amp;Q125&amp;"|"&amp;R125&amp;"]] || ",IF(L125=1,"| [[The Well of Ascension/Summary#"&amp;Q125&amp;"|"&amp;R125&amp;"]] || ","| "))&amp;"[["&amp;IF(C125="Dalinar Kholin (flashback)","Dalinar Kholin",C125)&amp;"]] "&amp;IF(C125="Dalinar Kholin (flashback)","(flashback)","")&amp;" || "&amp;TEXT(D125,"#,###")&amp;" || "&amp;ROUND(100*H125,2)&amp;"%"</f>
        <v>|-| [[Elend]]  || 535 || 0.24%</v>
      </c>
    </row>
    <row r="126" customFormat="false" ht="15.75" hidden="false" customHeight="false" outlineLevel="0" collapsed="false">
      <c r="A126" s="6" t="n">
        <v>5</v>
      </c>
      <c r="B126" s="6" t="n">
        <v>81</v>
      </c>
      <c r="C126" s="7" t="s">
        <v>63</v>
      </c>
      <c r="D126" s="8" t="n">
        <v>189</v>
      </c>
      <c r="E126" s="1" t="n">
        <v>125</v>
      </c>
      <c r="F126" s="7" t="n">
        <v>1</v>
      </c>
      <c r="G126" s="9" t="n">
        <f aca="false">F126/SUM(F:F)</f>
        <v>0.00763358778625954</v>
      </c>
      <c r="H126" s="9" t="n">
        <f aca="false">D126/SUM($D:$D)</f>
        <v>0.000838613492359299</v>
      </c>
      <c r="I126" s="1" t="n">
        <f aca="false">IF(B126=B127,0,IF(B126=B125,D126+J125,D126))</f>
        <v>0</v>
      </c>
      <c r="J126" s="8" t="n">
        <f aca="false">IF(B126=B127,D126+J125,0)</f>
        <v>3974</v>
      </c>
      <c r="K126" s="9" t="n">
        <f aca="false">I126/SUM($I:$I)</f>
        <v>0</v>
      </c>
      <c r="L126" s="1" t="n">
        <f aca="false">IF(B126=B125,0,IF(B126=B127,1+M127,1))</f>
        <v>0</v>
      </c>
      <c r="M126" s="1" t="n">
        <f aca="false">IF(B126=B125,1+M127,0)</f>
        <v>5</v>
      </c>
      <c r="N126" s="1" t="n">
        <f aca="false">IF(A126=A125,0,IF(A126=A127,1+O127,1))</f>
        <v>0</v>
      </c>
      <c r="O126" s="1" t="n">
        <f aca="false">IF(A126=A125,1+O127,0)</f>
        <v>6</v>
      </c>
      <c r="P126" s="7" t="s">
        <v>62</v>
      </c>
      <c r="Q126" s="1" t="str">
        <f aca="false">IF(OR(B126="Prologue",B126="Epilogue"),B126,"Chapter "&amp;B126)</f>
        <v>Chapter 81</v>
      </c>
      <c r="R126" s="1" t="str">
        <f aca="false">Q126</f>
        <v>Chapter 81</v>
      </c>
      <c r="S126" s="1" t="str">
        <f aca="false">"|-"&amp;CHAR(13)&amp;IF(AND(P126&lt;&gt;"",N126&lt;&gt;0),"| colspan="&amp;CHAR(34)&amp;4&amp;CHAR(34)&amp;" align="&amp;CHAR(34)&amp;"center"&amp;CHAR(34)&amp;" | '''"&amp;P126&amp;"'''"&amp;CHAR(13)&amp;"|-"&amp;CHAR(13),"")&amp;IF(L126&gt;1,"| rowspan="&amp;CHAR(34)&amp;L126&amp;CHAR(34)&amp;"| [[The Well of Ascension/Summary#"&amp;Q126&amp;"|"&amp;R126&amp;"]] || ",IF(L126=1,"| [[The Well of Ascension/Summary#"&amp;Q126&amp;"|"&amp;R126&amp;"]] || ","| "))&amp;"[["&amp;IF(C126="Dalinar Kholin (flashback)","Dalinar Kholin",C126)&amp;"]] "&amp;IF(C126="Dalinar Kholin (flashback)","(flashback)","")&amp;" || "&amp;TEXT(D126,"#,###")&amp;" || "&amp;ROUND(100*H126,2)&amp;"%"</f>
        <v>|-| [[Human]]  || 189 || 0.08%</v>
      </c>
    </row>
    <row r="127" customFormat="false" ht="15.75" hidden="false" customHeight="false" outlineLevel="0" collapsed="false">
      <c r="A127" s="6" t="n">
        <v>5</v>
      </c>
      <c r="B127" s="6" t="n">
        <v>81</v>
      </c>
      <c r="C127" s="7" t="s">
        <v>24</v>
      </c>
      <c r="D127" s="8" t="n">
        <v>1062</v>
      </c>
      <c r="E127" s="1" t="n">
        <v>126</v>
      </c>
      <c r="F127" s="7" t="n">
        <v>1</v>
      </c>
      <c r="G127" s="9" t="n">
        <f aca="false">F127/SUM(F:F)</f>
        <v>0.00763358778625954</v>
      </c>
      <c r="H127" s="9" t="n">
        <f aca="false">D127/SUM($D:$D)</f>
        <v>0.00471220914754273</v>
      </c>
      <c r="I127" s="1" t="n">
        <f aca="false">IF(B127=B128,0,IF(B127=B126,D127+J126,D127))</f>
        <v>0</v>
      </c>
      <c r="J127" s="8" t="n">
        <f aca="false">IF(B127=B128,D127+J126,0)</f>
        <v>5036</v>
      </c>
      <c r="K127" s="9" t="n">
        <f aca="false">I127/SUM($I:$I)</f>
        <v>0</v>
      </c>
      <c r="L127" s="1" t="n">
        <f aca="false">IF(B127=B126,0,IF(B127=B128,1+M128,1))</f>
        <v>0</v>
      </c>
      <c r="M127" s="1" t="n">
        <f aca="false">IF(B127=B126,1+M128,0)</f>
        <v>4</v>
      </c>
      <c r="N127" s="1" t="n">
        <f aca="false">IF(A127=A126,0,IF(A127=A128,1+O128,1))</f>
        <v>0</v>
      </c>
      <c r="O127" s="1" t="n">
        <f aca="false">IF(A127=A126,1+O128,0)</f>
        <v>5</v>
      </c>
      <c r="P127" s="7" t="s">
        <v>62</v>
      </c>
      <c r="Q127" s="1" t="str">
        <f aca="false">IF(OR(B127="Prologue",B127="Epilogue"),B127,"Chapter "&amp;B127)</f>
        <v>Chapter 81</v>
      </c>
      <c r="R127" s="1" t="str">
        <f aca="false">Q127</f>
        <v>Chapter 81</v>
      </c>
      <c r="S127" s="1" t="str">
        <f aca="false">"|-"&amp;CHAR(13)&amp;IF(AND(P127&lt;&gt;"",N127&lt;&gt;0),"| colspan="&amp;CHAR(34)&amp;4&amp;CHAR(34)&amp;" align="&amp;CHAR(34)&amp;"center"&amp;CHAR(34)&amp;" | '''"&amp;P127&amp;"'''"&amp;CHAR(13)&amp;"|-"&amp;CHAR(13),"")&amp;IF(L127&gt;1,"| rowspan="&amp;CHAR(34)&amp;L127&amp;CHAR(34)&amp;"| [[The Well of Ascension/Summary#"&amp;Q127&amp;"|"&amp;R127&amp;"]] || ",IF(L127=1,"| [[The Well of Ascension/Summary#"&amp;Q127&amp;"|"&amp;R127&amp;"]] || ","| "))&amp;"[["&amp;IF(C127="Dalinar Kholin (flashback)","Dalinar Kholin",C127)&amp;"]] "&amp;IF(C127="Dalinar Kholin (flashback)","(flashback)","")&amp;" || "&amp;TEXT(D127,"#,###")&amp;" || "&amp;ROUND(100*H127,2)&amp;"%"</f>
        <v>|-| [[Elend]]  || 1,062 || 0.47%</v>
      </c>
    </row>
    <row r="128" customFormat="false" ht="15.75" hidden="false" customHeight="false" outlineLevel="0" collapsed="false">
      <c r="A128" s="6" t="n">
        <v>5</v>
      </c>
      <c r="B128" s="6" t="n">
        <v>81</v>
      </c>
      <c r="C128" s="7" t="s">
        <v>63</v>
      </c>
      <c r="D128" s="8" t="n">
        <v>45</v>
      </c>
      <c r="E128" s="1" t="n">
        <v>127</v>
      </c>
      <c r="F128" s="7" t="n">
        <v>1</v>
      </c>
      <c r="G128" s="9" t="n">
        <f aca="false">F128/SUM(F:F)</f>
        <v>0.00763358778625954</v>
      </c>
      <c r="H128" s="9" t="n">
        <f aca="false">D128/SUM($D:$D)</f>
        <v>0.000199669879133167</v>
      </c>
      <c r="I128" s="1" t="n">
        <f aca="false">IF(B128=B129,0,IF(B128=B127,D128+J127,D128))</f>
        <v>0</v>
      </c>
      <c r="J128" s="8" t="n">
        <f aca="false">IF(B128=B129,D128+J127,0)</f>
        <v>5081</v>
      </c>
      <c r="K128" s="9" t="n">
        <f aca="false">I128/SUM($I:$I)</f>
        <v>0</v>
      </c>
      <c r="L128" s="1" t="n">
        <f aca="false">IF(B128=B127,0,IF(B128=B129,1+M129,1))</f>
        <v>0</v>
      </c>
      <c r="M128" s="1" t="n">
        <f aca="false">IF(B128=B127,1+M129,0)</f>
        <v>3</v>
      </c>
      <c r="N128" s="1" t="n">
        <f aca="false">IF(A128=A127,0,IF(A128=A129,1+O129,1))</f>
        <v>0</v>
      </c>
      <c r="O128" s="1" t="n">
        <f aca="false">IF(A128=A127,1+O129,0)</f>
        <v>4</v>
      </c>
      <c r="P128" s="7" t="s">
        <v>62</v>
      </c>
      <c r="Q128" s="1" t="str">
        <f aca="false">IF(OR(B128="Prologue",B128="Epilogue"),B128,"Chapter "&amp;B128)</f>
        <v>Chapter 81</v>
      </c>
      <c r="R128" s="1" t="str">
        <f aca="false">Q128</f>
        <v>Chapter 81</v>
      </c>
      <c r="S128" s="1" t="str">
        <f aca="false">"|-"&amp;CHAR(13)&amp;IF(AND(P128&lt;&gt;"",N128&lt;&gt;0),"| colspan="&amp;CHAR(34)&amp;4&amp;CHAR(34)&amp;" align="&amp;CHAR(34)&amp;"center"&amp;CHAR(34)&amp;" | '''"&amp;P128&amp;"'''"&amp;CHAR(13)&amp;"|-"&amp;CHAR(13),"")&amp;IF(L128&gt;1,"| rowspan="&amp;CHAR(34)&amp;L128&amp;CHAR(34)&amp;"| [[The Well of Ascension/Summary#"&amp;Q128&amp;"|"&amp;R128&amp;"]] || ",IF(L128=1,"| [[The Well of Ascension/Summary#"&amp;Q128&amp;"|"&amp;R128&amp;"]] || ","| "))&amp;"[["&amp;IF(C128="Dalinar Kholin (flashback)","Dalinar Kholin",C128)&amp;"]] "&amp;IF(C128="Dalinar Kholin (flashback)","(flashback)","")&amp;" || "&amp;TEXT(D128,"#,###")&amp;" || "&amp;ROUND(100*H128,2)&amp;"%"</f>
        <v>|-| [[Human]]  || 45 || 0.02%</v>
      </c>
    </row>
    <row r="129" customFormat="false" ht="15.75" hidden="false" customHeight="false" outlineLevel="0" collapsed="false">
      <c r="A129" s="6" t="n">
        <v>5</v>
      </c>
      <c r="B129" s="6" t="n">
        <v>81</v>
      </c>
      <c r="C129" s="7" t="s">
        <v>24</v>
      </c>
      <c r="D129" s="8" t="n">
        <v>202</v>
      </c>
      <c r="E129" s="1" t="n">
        <v>128</v>
      </c>
      <c r="F129" s="7" t="n">
        <v>1</v>
      </c>
      <c r="G129" s="9" t="n">
        <f aca="false">F129/SUM(F:F)</f>
        <v>0.00763358778625954</v>
      </c>
      <c r="H129" s="9" t="n">
        <f aca="false">D129/SUM($D:$D)</f>
        <v>0.000896295901886659</v>
      </c>
      <c r="I129" s="1" t="n">
        <f aca="false">IF(B129=B130,0,IF(B129=B128,D129+J128,D129))</f>
        <v>0</v>
      </c>
      <c r="J129" s="8" t="n">
        <f aca="false">IF(B129=B130,D129+J128,0)</f>
        <v>5283</v>
      </c>
      <c r="K129" s="9" t="n">
        <f aca="false">I129/SUM($I:$I)</f>
        <v>0</v>
      </c>
      <c r="L129" s="1" t="n">
        <f aca="false">IF(B129=B128,0,IF(B129=B130,1+M130,1))</f>
        <v>0</v>
      </c>
      <c r="M129" s="1" t="n">
        <f aca="false">IF(B129=B128,1+M130,0)</f>
        <v>2</v>
      </c>
      <c r="N129" s="1" t="n">
        <f aca="false">IF(A129=A128,0,IF(A129=A130,1+O130,1))</f>
        <v>0</v>
      </c>
      <c r="O129" s="1" t="n">
        <f aca="false">IF(A129=A128,1+O130,0)</f>
        <v>3</v>
      </c>
      <c r="P129" s="7" t="s">
        <v>62</v>
      </c>
      <c r="Q129" s="1" t="str">
        <f aca="false">IF(OR(B129="Prologue",B129="Epilogue"),B129,"Chapter "&amp;B129)</f>
        <v>Chapter 81</v>
      </c>
      <c r="R129" s="1" t="str">
        <f aca="false">Q129</f>
        <v>Chapter 81</v>
      </c>
      <c r="S129" s="1" t="str">
        <f aca="false">"|-"&amp;CHAR(13)&amp;IF(AND(P129&lt;&gt;"",N129&lt;&gt;0),"| colspan="&amp;CHAR(34)&amp;4&amp;CHAR(34)&amp;" align="&amp;CHAR(34)&amp;"center"&amp;CHAR(34)&amp;" | '''"&amp;P129&amp;"'''"&amp;CHAR(13)&amp;"|-"&amp;CHAR(13),"")&amp;IF(L129&gt;1,"| rowspan="&amp;CHAR(34)&amp;L129&amp;CHAR(34)&amp;"| [[The Well of Ascension/Summary#"&amp;Q129&amp;"|"&amp;R129&amp;"]] || ",IF(L129=1,"| [[The Well of Ascension/Summary#"&amp;Q129&amp;"|"&amp;R129&amp;"]] || ","| "))&amp;"[["&amp;IF(C129="Dalinar Kholin (flashback)","Dalinar Kholin",C129)&amp;"]] "&amp;IF(C129="Dalinar Kholin (flashback)","(flashback)","")&amp;" || "&amp;TEXT(D129,"#,###")&amp;" || "&amp;ROUND(100*H129,2)&amp;"%"</f>
        <v>|-| [[Elend]]  || 202 || 0.09%</v>
      </c>
    </row>
    <row r="130" customFormat="false" ht="15.75" hidden="false" customHeight="false" outlineLevel="0" collapsed="false">
      <c r="A130" s="6" t="n">
        <v>5</v>
      </c>
      <c r="B130" s="6" t="n">
        <v>81</v>
      </c>
      <c r="C130" s="7" t="s">
        <v>19</v>
      </c>
      <c r="D130" s="8" t="n">
        <v>623</v>
      </c>
      <c r="E130" s="1" t="n">
        <v>129</v>
      </c>
      <c r="F130" s="7" t="n">
        <v>1</v>
      </c>
      <c r="G130" s="9" t="n">
        <f aca="false">F130/SUM(F:F)</f>
        <v>0.00763358778625954</v>
      </c>
      <c r="H130" s="9" t="n">
        <f aca="false">D130/SUM($D:$D)</f>
        <v>0.00276431854888806</v>
      </c>
      <c r="I130" s="8" t="n">
        <f aca="false">IF(B130=B131,0,IF(B130=B129,D130+J129,D130))</f>
        <v>5906</v>
      </c>
      <c r="J130" s="1" t="n">
        <f aca="false">IF(B130=B131,D130+J129,0)</f>
        <v>0</v>
      </c>
      <c r="K130" s="9" t="n">
        <f aca="false">I130/SUM($I:$I)</f>
        <v>0.0262055623591218</v>
      </c>
      <c r="L130" s="1" t="n">
        <f aca="false">IF(B130=B129,0,IF(B130=B131,1+M131,1))</f>
        <v>0</v>
      </c>
      <c r="M130" s="1" t="n">
        <f aca="false">IF(B130=B129,1+M131,0)</f>
        <v>1</v>
      </c>
      <c r="N130" s="1" t="n">
        <f aca="false">IF(A130=A129,0,IF(A130=A131,1+O131,1))</f>
        <v>0</v>
      </c>
      <c r="O130" s="1" t="n">
        <f aca="false">IF(A130=A129,1+O131,0)</f>
        <v>2</v>
      </c>
      <c r="P130" s="7" t="s">
        <v>62</v>
      </c>
      <c r="Q130" s="1" t="str">
        <f aca="false">IF(OR(B130="Prologue",B130="Epilogue"),B130,"Chapter "&amp;B130)</f>
        <v>Chapter 81</v>
      </c>
      <c r="R130" s="1" t="str">
        <f aca="false">Q130</f>
        <v>Chapter 81</v>
      </c>
      <c r="S130" s="1" t="str">
        <f aca="false">"|-"&amp;CHAR(13)&amp;IF(AND(P130&lt;&gt;"",N130&lt;&gt;0),"| colspan="&amp;CHAR(34)&amp;4&amp;CHAR(34)&amp;" align="&amp;CHAR(34)&amp;"center"&amp;CHAR(34)&amp;" | '''"&amp;P130&amp;"'''"&amp;CHAR(13)&amp;"|-"&amp;CHAR(13),"")&amp;IF(L130&gt;1,"| rowspan="&amp;CHAR(34)&amp;L130&amp;CHAR(34)&amp;"| [[The Well of Ascension/Summary#"&amp;Q130&amp;"|"&amp;R130&amp;"]] || ",IF(L130=1,"| [[The Well of Ascension/Summary#"&amp;Q130&amp;"|"&amp;R130&amp;"]] || ","| "))&amp;"[["&amp;IF(C130="Dalinar Kholin (flashback)","Dalinar Kholin",C130)&amp;"]] "&amp;IF(C130="Dalinar Kholin (flashback)","(flashback)","")&amp;" || "&amp;TEXT(D130,"#,###")&amp;" || "&amp;ROUND(100*H130,2)&amp;"%"</f>
        <v>|-| [[Vin]]  || 623 || 0.28%</v>
      </c>
    </row>
    <row r="131" customFormat="false" ht="15.75" hidden="false" customHeight="false" outlineLevel="0" collapsed="false">
      <c r="A131" s="6" t="n">
        <v>5</v>
      </c>
      <c r="B131" s="6" t="n">
        <v>82</v>
      </c>
      <c r="C131" s="7" t="s">
        <v>42</v>
      </c>
      <c r="D131" s="8" t="n">
        <v>2031</v>
      </c>
      <c r="E131" s="1" t="n">
        <v>130</v>
      </c>
      <c r="F131" s="7" t="n">
        <v>1</v>
      </c>
      <c r="G131" s="9" t="n">
        <f aca="false">F131/SUM(F:F)</f>
        <v>0.00763358778625954</v>
      </c>
      <c r="H131" s="9" t="n">
        <f aca="false">D131/SUM($D:$D)</f>
        <v>0.00901176721154358</v>
      </c>
      <c r="I131" s="8" t="n">
        <f aca="false">IF(B131=B132,0,IF(B131=B130,D131+J130,D131))</f>
        <v>2031</v>
      </c>
      <c r="J131" s="1" t="n">
        <f aca="false">IF(B131=B132,D131+J130,0)</f>
        <v>0</v>
      </c>
      <c r="K131" s="9" t="n">
        <f aca="false">I131/SUM($I:$I)</f>
        <v>0.00901176721154358</v>
      </c>
      <c r="L131" s="1" t="n">
        <f aca="false">IF(B131=B130,0,IF(B131=B132,1+M132,1))</f>
        <v>1</v>
      </c>
      <c r="M131" s="1" t="n">
        <f aca="false">IF(B131=B130,1+M132,0)</f>
        <v>0</v>
      </c>
      <c r="N131" s="1" t="n">
        <f aca="false">IF(A131=A130,0,IF(A131=A132,1+O132,1))</f>
        <v>0</v>
      </c>
      <c r="O131" s="1" t="n">
        <f aca="false">IF(A131=A130,1+O132,0)</f>
        <v>1</v>
      </c>
      <c r="P131" s="7" t="s">
        <v>62</v>
      </c>
      <c r="Q131" s="1" t="str">
        <f aca="false">IF(OR(B131="Prologue",B131="Epilogue"),B131,"Chapter "&amp;B131)</f>
        <v>Chapter 82</v>
      </c>
      <c r="R131" s="1" t="str">
        <f aca="false">Q131</f>
        <v>Chapter 82</v>
      </c>
      <c r="S131" s="1" t="str">
        <f aca="false">"|-"&amp;CHAR(13)&amp;IF(AND(P131&lt;&gt;"",N131&lt;&gt;0),"| colspan="&amp;CHAR(34)&amp;4&amp;CHAR(34)&amp;" align="&amp;CHAR(34)&amp;"center"&amp;CHAR(34)&amp;" | '''"&amp;P131&amp;"'''"&amp;CHAR(13)&amp;"|-"&amp;CHAR(13),"")&amp;IF(L131&gt;1,"| rowspan="&amp;CHAR(34)&amp;L131&amp;CHAR(34)&amp;"| [[The Well of Ascension/Summary#"&amp;Q131&amp;"|"&amp;R131&amp;"]] || ",IF(L131=1,"| [[The Well of Ascension/Summary#"&amp;Q131&amp;"|"&amp;R131&amp;"]] || ","| "))&amp;"[["&amp;IF(C131="Dalinar Kholin (flashback)","Dalinar Kholin",C131)&amp;"]] "&amp;IF(C131="Dalinar Kholin (flashback)","(flashback)","")&amp;" || "&amp;TEXT(D131,"#,###")&amp;" || "&amp;ROUND(100*H131,2)&amp;"%"</f>
        <v>|-| [[The Well of Ascension/Summary#Chapter 82|Chapter 82]] || [[Sazed]]  || 2,031 || 0.9%</v>
      </c>
    </row>
    <row r="132" customFormat="false" ht="15.75" hidden="false" customHeight="false" outlineLevel="0" collapsed="false">
      <c r="A132" s="6" t="s">
        <v>29</v>
      </c>
      <c r="B132" s="6" t="s">
        <v>29</v>
      </c>
      <c r="C132" s="7" t="s">
        <v>58</v>
      </c>
      <c r="D132" s="8" t="n">
        <v>1570</v>
      </c>
      <c r="E132" s="1" t="n">
        <v>131</v>
      </c>
      <c r="F132" s="7" t="n">
        <v>1</v>
      </c>
      <c r="G132" s="9" t="n">
        <f aca="false">F132/SUM(F:F)</f>
        <v>0.00763358778625954</v>
      </c>
      <c r="H132" s="9" t="n">
        <f aca="false">D132/SUM($D:$D)</f>
        <v>0.00696626022753492</v>
      </c>
      <c r="I132" s="8" t="n">
        <f aca="false">IF(B132=B133,0,IF(B132=B131,D132+J131,D132))</f>
        <v>1570</v>
      </c>
      <c r="J132" s="1" t="n">
        <f aca="false">IF(B132=B133,D132+J131,0)</f>
        <v>0</v>
      </c>
      <c r="K132" s="9" t="n">
        <f aca="false">I132/SUM($I:$I)</f>
        <v>0.00696626022753492</v>
      </c>
      <c r="L132" s="1" t="n">
        <f aca="false">IF(B132=B131,0,IF(B132=B133,1+M133,1))</f>
        <v>1</v>
      </c>
      <c r="M132" s="1" t="n">
        <f aca="false">IF(B132=B131,1+M133,0)</f>
        <v>0</v>
      </c>
      <c r="N132" s="1" t="n">
        <f aca="false">IF(A132=A131,0,IF(A132=A133,1+O133,1))</f>
        <v>1</v>
      </c>
      <c r="O132" s="1" t="n">
        <f aca="false">IF(A132=A131,1+O133,0)</f>
        <v>0</v>
      </c>
      <c r="Q132" s="1" t="str">
        <f aca="false">IF(OR(B132="Prologue",B132="Epilogue"),B132,"Chapter "&amp;B132)</f>
        <v>Epilogue</v>
      </c>
      <c r="R132" s="1" t="str">
        <f aca="false">Q132</f>
        <v>Epilogue</v>
      </c>
      <c r="S132" s="1" t="str">
        <f aca="false">"|-"&amp;CHAR(13)&amp;IF(AND(P132&lt;&gt;"",N132&lt;&gt;0),"| colspan="&amp;CHAR(34)&amp;4&amp;CHAR(34)&amp;" align="&amp;CHAR(34)&amp;"center"&amp;CHAR(34)&amp;" | '''"&amp;P132&amp;"'''"&amp;CHAR(13)&amp;"|-"&amp;CHAR(13),"")&amp;IF(L132&gt;1,"| rowspan="&amp;CHAR(34)&amp;L132&amp;CHAR(34)&amp;"| [[The Well of Ascension/Summary#"&amp;Q132&amp;"|"&amp;R132&amp;"]] || ",IF(L132=1,"| [[The Well of Ascension/Summary#"&amp;Q132&amp;"|"&amp;R132&amp;"]] || ","| "))&amp;"[["&amp;IF(C132="Dalinar Kholin (flashback)","Dalinar Kholin",C132)&amp;"]] "&amp;IF(C132="Dalinar Kholin (flashback)","(flashback)","")&amp;" || "&amp;TEXT(D132,"#,###")&amp;" || "&amp;ROUND(100*H132,2)&amp;"%"</f>
        <v>|-| [[The Well of Ascension/Summary#Epilogue|Epilogue]] || [[Spook]]  || 1,570 || 0.7%</v>
      </c>
    </row>
    <row r="133" customFormat="false" ht="15.75" hidden="false" customHeight="false" outlineLevel="0" collapsed="false">
      <c r="A133" s="6"/>
      <c r="B133" s="6"/>
      <c r="C133" s="7"/>
      <c r="D133" s="8"/>
      <c r="F133" s="7"/>
      <c r="G133" s="9"/>
      <c r="H133" s="9"/>
      <c r="K133" s="9"/>
    </row>
    <row r="134" customFormat="false" ht="15.75" hidden="false" customHeight="false" outlineLevel="0" collapsed="false">
      <c r="A134" s="6"/>
      <c r="B134" s="6"/>
      <c r="C134" s="7"/>
      <c r="D134" s="8"/>
      <c r="F134" s="7"/>
      <c r="G134" s="9"/>
      <c r="H134" s="9"/>
      <c r="K134" s="9"/>
    </row>
    <row r="135" customFormat="false" ht="15.75" hidden="false" customHeight="false" outlineLevel="0" collapsed="false">
      <c r="A135" s="6"/>
      <c r="B135" s="6"/>
      <c r="C135" s="7"/>
      <c r="D135" s="8"/>
      <c r="F135" s="7"/>
      <c r="G135" s="9"/>
      <c r="H135" s="9"/>
      <c r="K135" s="9"/>
    </row>
    <row r="136" customFormat="false" ht="15.75" hidden="false" customHeight="false" outlineLevel="0" collapsed="false">
      <c r="A136" s="6"/>
      <c r="B136" s="6"/>
      <c r="C136" s="7"/>
      <c r="D136" s="8"/>
      <c r="F136" s="7"/>
      <c r="G136" s="9"/>
      <c r="H136" s="9"/>
      <c r="K136" s="9"/>
    </row>
    <row r="137" customFormat="false" ht="15.75" hidden="false" customHeight="false" outlineLevel="0" collapsed="false">
      <c r="A137" s="6"/>
      <c r="B137" s="6"/>
      <c r="C137" s="7"/>
      <c r="D137" s="8"/>
      <c r="F137" s="7"/>
      <c r="G137" s="9"/>
      <c r="H137" s="9"/>
      <c r="K137" s="9"/>
    </row>
    <row r="138" customFormat="false" ht="15.75" hidden="false" customHeight="false" outlineLevel="0" collapsed="false">
      <c r="A138" s="6"/>
      <c r="B138" s="6"/>
      <c r="C138" s="7"/>
      <c r="D138" s="8"/>
      <c r="F138" s="7"/>
      <c r="G138" s="9"/>
      <c r="H138" s="9"/>
      <c r="K138" s="9"/>
    </row>
    <row r="139" customFormat="false" ht="15.75" hidden="false" customHeight="false" outlineLevel="0" collapsed="false">
      <c r="A139" s="6"/>
      <c r="B139" s="6"/>
      <c r="C139" s="7"/>
      <c r="D139" s="8"/>
      <c r="F139" s="7"/>
      <c r="G139" s="9"/>
      <c r="H139" s="9"/>
      <c r="K139" s="9"/>
    </row>
    <row r="140" customFormat="false" ht="15.75" hidden="false" customHeight="false" outlineLevel="0" collapsed="false">
      <c r="A140" s="6"/>
      <c r="B140" s="6"/>
      <c r="C140" s="7"/>
      <c r="D140" s="8"/>
      <c r="F140" s="7"/>
      <c r="G140" s="9"/>
      <c r="H140" s="9"/>
      <c r="K140" s="9"/>
    </row>
    <row r="141" customFormat="false" ht="15.75" hidden="false" customHeight="false" outlineLevel="0" collapsed="false">
      <c r="A141" s="6"/>
      <c r="B141" s="6"/>
      <c r="C141" s="7"/>
      <c r="D141" s="8"/>
      <c r="F141" s="7"/>
      <c r="G141" s="9"/>
      <c r="H141" s="9"/>
      <c r="K141" s="9"/>
    </row>
    <row r="142" customFormat="false" ht="15.75" hidden="false" customHeight="false" outlineLevel="0" collapsed="false">
      <c r="A142" s="6"/>
      <c r="B142" s="6"/>
      <c r="C142" s="7"/>
      <c r="D142" s="8"/>
      <c r="F142" s="7"/>
      <c r="G142" s="9"/>
      <c r="H142" s="9"/>
      <c r="K142" s="9"/>
    </row>
    <row r="143" customFormat="false" ht="15.75" hidden="false" customHeight="false" outlineLevel="0" collapsed="false">
      <c r="A143" s="6"/>
      <c r="B143" s="6"/>
      <c r="C143" s="7"/>
      <c r="D143" s="8"/>
      <c r="F143" s="7"/>
      <c r="G143" s="9"/>
      <c r="H143" s="9"/>
      <c r="K143" s="9"/>
    </row>
    <row r="144" customFormat="false" ht="15.75" hidden="false" customHeight="false" outlineLevel="0" collapsed="false">
      <c r="A144" s="6"/>
      <c r="B144" s="6"/>
      <c r="C144" s="7"/>
      <c r="D144" s="8"/>
      <c r="F144" s="7"/>
      <c r="G144" s="9"/>
      <c r="H144" s="9"/>
      <c r="K144" s="9"/>
    </row>
    <row r="145" customFormat="false" ht="15.75" hidden="false" customHeight="false" outlineLevel="0" collapsed="false">
      <c r="A145" s="6"/>
      <c r="B145" s="6"/>
      <c r="C145" s="7"/>
      <c r="D145" s="8"/>
      <c r="F145" s="7"/>
      <c r="G145" s="9"/>
      <c r="H145" s="9"/>
      <c r="K145" s="9"/>
    </row>
    <row r="146" customFormat="false" ht="15.75" hidden="false" customHeight="false" outlineLevel="0" collapsed="false">
      <c r="A146" s="6"/>
      <c r="B146" s="6"/>
      <c r="C146" s="7"/>
      <c r="D146" s="8"/>
      <c r="F146" s="7"/>
      <c r="G146" s="9"/>
      <c r="H146" s="9"/>
      <c r="K146" s="9"/>
    </row>
    <row r="147" customFormat="false" ht="15.75" hidden="false" customHeight="false" outlineLevel="0" collapsed="false">
      <c r="A147" s="6"/>
      <c r="B147" s="6"/>
      <c r="C147" s="7"/>
      <c r="D147" s="8"/>
      <c r="F147" s="7"/>
      <c r="G147" s="9"/>
      <c r="H147" s="9"/>
      <c r="K147" s="9"/>
    </row>
    <row r="148" customFormat="false" ht="15.75" hidden="false" customHeight="false" outlineLevel="0" collapsed="false">
      <c r="A148" s="6"/>
      <c r="B148" s="6"/>
      <c r="C148" s="7"/>
      <c r="D148" s="8"/>
      <c r="F148" s="7"/>
      <c r="G148" s="9"/>
      <c r="H148" s="9"/>
      <c r="K148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2</v>
      </c>
      <c r="B1" s="11" t="s">
        <v>30</v>
      </c>
      <c r="C1" s="12" t="s">
        <v>31</v>
      </c>
      <c r="D1" s="12" t="s">
        <v>32</v>
      </c>
      <c r="E1" s="13" t="s">
        <v>33</v>
      </c>
    </row>
    <row r="2" customFormat="false" ht="15.75" hidden="false" customHeight="false" outlineLevel="0" collapsed="false">
      <c r="A2" s="14" t="s">
        <v>48</v>
      </c>
      <c r="B2" s="15" t="n">
        <v>1</v>
      </c>
      <c r="C2" s="16" t="n">
        <v>0.00763358778625954</v>
      </c>
      <c r="D2" s="17" t="n">
        <v>299</v>
      </c>
      <c r="E2" s="18" t="n">
        <v>0.00132669541912926</v>
      </c>
      <c r="G2" s="1" t="str">
        <f aca="false">"|-"&amp;CHAR(13)&amp;"| [["&amp;A2&amp;"]]"&amp;CHAR(13)&amp;"| align="&amp;CHAR(34)&amp;"right"&amp;CHAR(34)&amp;" | "&amp;B2&amp;CHAR(13)&amp;"| align="&amp;CHAR(34)&amp;"right"&amp;CHAR(34)&amp;" | "&amp;ROUND(100*C2,2)&amp;"%"&amp;CHAR(13)&amp;"| align="&amp;CHAR(34)&amp;"right"&amp;CHAR(34)&amp;" | "&amp;TEXT(D2,"#,###")&amp;CHAR(13)&amp;"| align="&amp;CHAR(34)&amp;"right"&amp;CHAR(34)&amp;" | "&amp;ROUND(100*E2,2)&amp;"%"&amp;CHAR(13)&amp;CHAR(13)</f>
        <v>|-| [[Vin]]| align="right" | 36| align="right" | 27.48%| align="right" | 73,783| align="right" | 32.74%</v>
      </c>
    </row>
    <row r="3" customFormat="false" ht="15.75" hidden="false" customHeight="false" outlineLevel="0" collapsed="false">
      <c r="A3" s="19" t="s">
        <v>24</v>
      </c>
      <c r="B3" s="20" t="n">
        <v>32</v>
      </c>
      <c r="C3" s="21" t="n">
        <v>0.244274809160305</v>
      </c>
      <c r="D3" s="22" t="n">
        <v>43271</v>
      </c>
      <c r="E3" s="23" t="n">
        <v>0.191998118666028</v>
      </c>
      <c r="G3" s="1" t="str">
        <f aca="false">"|-"&amp;CHAR(13)&amp;"| [["&amp;A3&amp;"]]"&amp;CHAR(13)&amp;"| align="&amp;CHAR(34)&amp;"right"&amp;CHAR(34)&amp;" | "&amp;B3&amp;CHAR(13)&amp;"| align="&amp;CHAR(34)&amp;"right"&amp;CHAR(34)&amp;" | "&amp;ROUND(100*C3,2)&amp;"%"&amp;CHAR(13)&amp;"| align="&amp;CHAR(34)&amp;"right"&amp;CHAR(34)&amp;" | "&amp;TEXT(D3,"#,###")&amp;CHAR(13)&amp;"| align="&amp;CHAR(34)&amp;"right"&amp;CHAR(34)&amp;" | "&amp;ROUND(100*E3,2)&amp;"%"&amp;CHAR(13)&amp;CHAR(13)</f>
        <v>|-| [[Sazed]]| align="right" | 23| align="right" | 17.56%| align="right" | 47,383| align="right" | 21.02%</v>
      </c>
    </row>
    <row r="4" customFormat="false" ht="15.75" hidden="false" customHeight="false" outlineLevel="0" collapsed="false">
      <c r="A4" s="19" t="s">
        <v>55</v>
      </c>
      <c r="B4" s="20" t="n">
        <v>1</v>
      </c>
      <c r="C4" s="21" t="n">
        <v>0.00763358778625954</v>
      </c>
      <c r="D4" s="22" t="n">
        <v>3741</v>
      </c>
      <c r="E4" s="23" t="n">
        <v>0.0165992226186039</v>
      </c>
      <c r="G4" s="1" t="str">
        <f aca="false">"|-"&amp;CHAR(13)&amp;"| [["&amp;A4&amp;"]]"&amp;CHAR(13)&amp;"| align="&amp;CHAR(34)&amp;"right"&amp;CHAR(34)&amp;" | "&amp;B4&amp;CHAR(13)&amp;"| align="&amp;CHAR(34)&amp;"right"&amp;CHAR(34)&amp;" | "&amp;ROUND(100*C4,2)&amp;"%"&amp;CHAR(13)&amp;"| align="&amp;CHAR(34)&amp;"right"&amp;CHAR(34)&amp;" | "&amp;TEXT(D4,"#,###")&amp;CHAR(13)&amp;"| align="&amp;CHAR(34)&amp;"right"&amp;CHAR(34)&amp;" | "&amp;ROUND(100*E4,2)&amp;"%"&amp;CHAR(13)&amp;CHAR(13)</f>
        <v>|-| [[Elend]]| align="right" | 32| align="right" | 24.43%| align="right" | 43,271| align="right" | 19.2%</v>
      </c>
    </row>
    <row r="5" customFormat="false" ht="15.75" hidden="false" customHeight="false" outlineLevel="0" collapsed="false">
      <c r="A5" s="19" t="s">
        <v>63</v>
      </c>
      <c r="B5" s="20" t="n">
        <v>2</v>
      </c>
      <c r="C5" s="21" t="n">
        <v>0.0152671755725191</v>
      </c>
      <c r="D5" s="22" t="n">
        <v>234</v>
      </c>
      <c r="E5" s="23" t="n">
        <v>0.00103828337149247</v>
      </c>
      <c r="G5" s="1" t="str">
        <f aca="false">"|-"&amp;CHAR(13)&amp;"| [["&amp;A5&amp;"]]"&amp;CHAR(13)&amp;"| align="&amp;CHAR(34)&amp;"right"&amp;CHAR(34)&amp;" | "&amp;B5&amp;CHAR(13)&amp;"| align="&amp;CHAR(34)&amp;"right"&amp;CHAR(34)&amp;" | "&amp;ROUND(100*C5,2)&amp;"%"&amp;CHAR(13)&amp;"| align="&amp;CHAR(34)&amp;"right"&amp;CHAR(34)&amp;" | "&amp;TEXT(D5,"#,###")&amp;CHAR(13)&amp;"| align="&amp;CHAR(34)&amp;"right"&amp;CHAR(34)&amp;" | "&amp;ROUND(100*E5,2)&amp;"%"&amp;CHAR(13)&amp;CHAR(13)</f>
        <v>|-| [[Spook]]| align="right" | 14| align="right" | 10.69%| align="right" | 32,296| align="right" | 14.33%</v>
      </c>
    </row>
    <row r="6" customFormat="false" ht="15.75" hidden="false" customHeight="false" outlineLevel="0" collapsed="false">
      <c r="A6" s="19" t="s">
        <v>54</v>
      </c>
      <c r="B6" s="20" t="n">
        <v>8</v>
      </c>
      <c r="C6" s="21" t="n">
        <v>0.0610687022898168</v>
      </c>
      <c r="D6" s="22" t="n">
        <v>7594</v>
      </c>
      <c r="E6" s="23" t="n">
        <v>0.0336954013808282</v>
      </c>
      <c r="G6" s="1" t="str">
        <f aca="false">"|-"&amp;CHAR(13)&amp;"| [["&amp;A6&amp;"]]"&amp;CHAR(13)&amp;"| align="&amp;CHAR(34)&amp;"right"&amp;CHAR(34)&amp;" | "&amp;B6&amp;CHAR(13)&amp;"| align="&amp;CHAR(34)&amp;"right"&amp;CHAR(34)&amp;" | "&amp;ROUND(100*C6,2)&amp;"%"&amp;CHAR(13)&amp;"| align="&amp;CHAR(34)&amp;"right"&amp;CHAR(34)&amp;" | "&amp;TEXT(D6,"#,###")&amp;CHAR(13)&amp;"| align="&amp;CHAR(34)&amp;"right"&amp;CHAR(34)&amp;" | "&amp;ROUND(100*E6,2)&amp;"%"&amp;CHAR(13)&amp;CHAR(13)</f>
        <v>|-| [[TenSoon]]| align="right" | 13| align="right" | 9.92%| align="right" | 15,991| align="right" | 7.1%</v>
      </c>
    </row>
    <row r="7" customFormat="false" ht="15.75" hidden="false" customHeight="false" outlineLevel="0" collapsed="false">
      <c r="A7" s="19" t="s">
        <v>42</v>
      </c>
      <c r="B7" s="20" t="n">
        <v>23</v>
      </c>
      <c r="C7" s="21" t="n">
        <v>0.175572519083969</v>
      </c>
      <c r="D7" s="22" t="n">
        <v>47383</v>
      </c>
      <c r="E7" s="23" t="n">
        <v>0.210243508510374</v>
      </c>
      <c r="G7" s="1" t="str">
        <f aca="false">"|-"&amp;CHAR(13)&amp;"| [["&amp;A7&amp;"]]"&amp;CHAR(13)&amp;"| align="&amp;CHAR(34)&amp;"right"&amp;CHAR(34)&amp;" | "&amp;B7&amp;CHAR(13)&amp;"| align="&amp;CHAR(34)&amp;"right"&amp;CHAR(34)&amp;" | "&amp;ROUND(100*C7,2)&amp;"%"&amp;CHAR(13)&amp;"| align="&amp;CHAR(34)&amp;"right"&amp;CHAR(34)&amp;" | "&amp;TEXT(D7,"#,###")&amp;CHAR(13)&amp;"| align="&amp;CHAR(34)&amp;"right"&amp;CHAR(34)&amp;" | "&amp;ROUND(100*E7,2)&amp;"%"&amp;CHAR(13)&amp;CHAR(13)</f>
        <v>|-| [[Marsh]]| align="right" | 8| align="right" | 6.11%| align="right" | 7,594| align="right" | 3.37%</v>
      </c>
    </row>
    <row r="8" customFormat="false" ht="15.75" hidden="false" customHeight="false" outlineLevel="0" collapsed="false">
      <c r="A8" s="19" t="s">
        <v>58</v>
      </c>
      <c r="B8" s="20" t="n">
        <v>14</v>
      </c>
      <c r="C8" s="21" t="n">
        <v>0.106870229007634</v>
      </c>
      <c r="D8" s="22" t="n">
        <v>32296</v>
      </c>
      <c r="E8" s="23" t="n">
        <v>0.143300853699661</v>
      </c>
      <c r="G8" s="1" t="str">
        <f aca="false">"|-"&amp;CHAR(13)&amp;"| [["&amp;A8&amp;"]]"&amp;CHAR(13)&amp;"| align="&amp;CHAR(34)&amp;"right"&amp;CHAR(34)&amp;" | "&amp;B8&amp;CHAR(13)&amp;"| align="&amp;CHAR(34)&amp;"right"&amp;CHAR(34)&amp;" | "&amp;ROUND(100*C8,2)&amp;"%"&amp;CHAR(13)&amp;"| align="&amp;CHAR(34)&amp;"right"&amp;CHAR(34)&amp;" | "&amp;TEXT(D8,"#,###")&amp;CHAR(13)&amp;"| align="&amp;CHAR(34)&amp;"right"&amp;CHAR(34)&amp;" | "&amp;ROUND(100*E8,2)&amp;"%"&amp;CHAR(13)&amp;CHAR(13)</f>
        <v>|-| [[Fatren]]| align="right" | 1| align="right" | 0.76%| align="right" | 3,741| align="right" | 1.66%</v>
      </c>
    </row>
    <row r="9" customFormat="false" ht="15.75" hidden="false" customHeight="false" outlineLevel="0" collapsed="false">
      <c r="A9" s="19" t="s">
        <v>57</v>
      </c>
      <c r="B9" s="20" t="n">
        <v>13</v>
      </c>
      <c r="C9" s="21" t="n">
        <v>0.099236641221374</v>
      </c>
      <c r="D9" s="22" t="n">
        <v>15991</v>
      </c>
      <c r="E9" s="23" t="n">
        <v>0.070953800827077</v>
      </c>
      <c r="G9" s="1" t="str">
        <f aca="false">"|-"&amp;CHAR(13)&amp;"| [["&amp;A9&amp;"]]"&amp;CHAR(13)&amp;"| align="&amp;CHAR(34)&amp;"right"&amp;CHAR(34)&amp;" | "&amp;B9&amp;CHAR(13)&amp;"| align="&amp;CHAR(34)&amp;"right"&amp;CHAR(34)&amp;" | "&amp;ROUND(100*C9,2)&amp;"%"&amp;CHAR(13)&amp;"| align="&amp;CHAR(34)&amp;"right"&amp;CHAR(34)&amp;" | "&amp;TEXT(D9,"#,###")&amp;CHAR(13)&amp;"| align="&amp;CHAR(34)&amp;"right"&amp;CHAR(34)&amp;" | "&amp;ROUND(100*E9,2)&amp;"%"&amp;CHAR(13)&amp;CHAR(13)</f>
        <v>|-| [[Wellen]]| align="right" | 1| align="right" | 0.76%| align="right" | 780| align="right" | 0.35%</v>
      </c>
    </row>
    <row r="10" customFormat="false" ht="15.75" hidden="false" customHeight="false" outlineLevel="0" collapsed="false">
      <c r="A10" s="19" t="s">
        <v>19</v>
      </c>
      <c r="B10" s="20" t="n">
        <v>36</v>
      </c>
      <c r="C10" s="21" t="n">
        <v>0.274809160305343</v>
      </c>
      <c r="D10" s="22" t="n">
        <v>73783</v>
      </c>
      <c r="E10" s="23" t="n">
        <v>0.327383170935165</v>
      </c>
      <c r="G10" s="1" t="str">
        <f aca="false">"|-"&amp;CHAR(13)&amp;"| [["&amp;A10&amp;"]]"&amp;CHAR(13)&amp;"| align="&amp;CHAR(34)&amp;"right"&amp;CHAR(34)&amp;" | "&amp;B10&amp;CHAR(13)&amp;"| align="&amp;CHAR(34)&amp;"right"&amp;CHAR(34)&amp;" | "&amp;ROUND(100*C10,2)&amp;"%"&amp;CHAR(13)&amp;"| align="&amp;CHAR(34)&amp;"right"&amp;CHAR(34)&amp;" | "&amp;TEXT(D10,"#,###")&amp;CHAR(13)&amp;"| align="&amp;CHAR(34)&amp;"right"&amp;CHAR(34)&amp;" | "&amp;ROUND(100*E10,2)&amp;"%"&amp;CHAR(13)&amp;CHAR(13)</f>
        <v>|-| [[Breeze]]| align="right" | 1| align="right" | 0.76%| align="right" | 299| align="right" | 0.13%</v>
      </c>
    </row>
    <row r="11" customFormat="false" ht="15.75" hidden="false" customHeight="false" outlineLevel="0" collapsed="false">
      <c r="A11" s="19" t="s">
        <v>50</v>
      </c>
      <c r="B11" s="20" t="n">
        <v>1</v>
      </c>
      <c r="C11" s="21" t="n">
        <v>0.00763358778625954</v>
      </c>
      <c r="D11" s="22" t="n">
        <v>780</v>
      </c>
      <c r="E11" s="23" t="n">
        <v>0.00346094457164155</v>
      </c>
      <c r="G11" s="1" t="str">
        <f aca="false">"|-"&amp;CHAR(13)&amp;"| [["&amp;A11&amp;"]]"&amp;CHAR(13)&amp;"| align="&amp;CHAR(34)&amp;"right"&amp;CHAR(34)&amp;" | "&amp;B11&amp;CHAR(13)&amp;"| align="&amp;CHAR(34)&amp;"right"&amp;CHAR(34)&amp;" | "&amp;ROUND(100*C11,2)&amp;"%"&amp;CHAR(13)&amp;"| align="&amp;CHAR(34)&amp;"right"&amp;CHAR(34)&amp;" | "&amp;TEXT(D11,"#,###")&amp;CHAR(13)&amp;"| align="&amp;CHAR(34)&amp;"right"&amp;CHAR(34)&amp;" | "&amp;ROUND(100*E11,2)&amp;"%"&amp;CHAR(13)&amp;CHAR(13)</f>
        <v>|-| [[Human]]| align="right" | 2| align="right" | 1.53%| align="right" | 234| align="right" | 0.1%</v>
      </c>
    </row>
    <row r="12" customFormat="false" ht="15.75" hidden="false" customHeight="false" outlineLevel="0" collapsed="false">
      <c r="A12" s="19" t="s">
        <v>64</v>
      </c>
      <c r="B12" s="33"/>
      <c r="C12" s="34"/>
      <c r="D12" s="34"/>
      <c r="E12" s="35"/>
    </row>
    <row r="13" customFormat="false" ht="15.75" hidden="false" customHeight="false" outlineLevel="0" collapsed="false">
      <c r="A13" s="28" t="s">
        <v>34</v>
      </c>
      <c r="B13" s="29" t="n">
        <v>131</v>
      </c>
      <c r="C13" s="30" t="n">
        <v>0.999999999999741</v>
      </c>
      <c r="D13" s="31" t="n">
        <v>225372</v>
      </c>
      <c r="E13" s="3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3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36" t="s">
        <v>65</v>
      </c>
      <c r="B1" s="36" t="str">
        <f aca="false">TFE!A1</f>
        <v>Part</v>
      </c>
      <c r="C1" s="36" t="str">
        <f aca="false">TFE!B1</f>
        <v>Chapter</v>
      </c>
      <c r="D1" s="36" t="str">
        <f aca="false">TFE!C1</f>
        <v>Character</v>
      </c>
      <c r="E1" s="37" t="str">
        <f aca="false">TFE!D1</f>
        <v>Word Count</v>
      </c>
      <c r="F1" s="37" t="str">
        <f aca="false">TFE!E1</f>
        <v>PoV _number</v>
      </c>
      <c r="G1" s="37" t="str">
        <f aca="false">TFE!F1</f>
        <v>PoV</v>
      </c>
      <c r="H1" s="37" t="str">
        <f aca="false">TFE!G1</f>
        <v>PoV_percent</v>
      </c>
      <c r="I1" s="36" t="str">
        <f aca="false">TFE!H1</f>
        <v>Word_percent</v>
      </c>
      <c r="J1" s="36" t="str">
        <f aca="false">TFE!I1</f>
        <v>Chapter Words</v>
      </c>
      <c r="K1" s="36" t="str">
        <f aca="false">TFE!J1</f>
        <v>carryover</v>
      </c>
      <c r="L1" s="36" t="str">
        <f aca="false">TFE!K1</f>
        <v>Chapter Word_percent</v>
      </c>
      <c r="M1" s="36" t="str">
        <f aca="false">TFE!L1</f>
        <v>PoVs/Ch</v>
      </c>
      <c r="N1" s="36" t="str">
        <f aca="false">TFE!M1</f>
        <v>carryover</v>
      </c>
      <c r="O1" s="36" t="str">
        <f aca="false">TFE!N1</f>
        <v>number_PoVs/Part</v>
      </c>
      <c r="P1" s="36" t="str">
        <f aca="false">TFE!O1</f>
        <v>carryover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customFormat="false" ht="15.75" hidden="false" customHeight="false" outlineLevel="0" collapsed="false">
      <c r="A2" s="7" t="n">
        <v>1</v>
      </c>
      <c r="B2" s="1" t="str">
        <f aca="false">TFE!A2</f>
        <v>Prologue</v>
      </c>
      <c r="C2" s="1" t="str">
        <f aca="false">TFE!B2</f>
        <v>Prologue</v>
      </c>
      <c r="D2" s="1" t="str">
        <f aca="false">TFE!C2</f>
        <v>Tresting</v>
      </c>
      <c r="E2" s="8" t="n">
        <f aca="false">TFE!D2</f>
        <v>1327</v>
      </c>
      <c r="F2" s="1" t="n">
        <f aca="false">TFE!E2</f>
        <v>1</v>
      </c>
      <c r="G2" s="1" t="n">
        <f aca="false">TFE!F2</f>
        <v>1</v>
      </c>
      <c r="H2" s="9" t="n">
        <f aca="false">G2/SUM($G:$G)</f>
        <v>0.00282485875706215</v>
      </c>
      <c r="I2" s="9" t="n">
        <f aca="false">E2/SUM($E:$E)</f>
        <v>0.00195191263903884</v>
      </c>
      <c r="J2" s="1" t="n">
        <f aca="false">IF(C2=C3,0,IF(C2=C1,E2+K1,E2))</f>
        <v>0</v>
      </c>
      <c r="K2" s="8" t="n">
        <f aca="false">E2</f>
        <v>1327</v>
      </c>
      <c r="L2" s="9" t="n">
        <f aca="false">J2/SUM($J:$J)</f>
        <v>0</v>
      </c>
      <c r="M2" s="1" t="n">
        <f aca="false">IF(C2=C1,0,IF(C2=C3,1+N3,1))</f>
        <v>3</v>
      </c>
      <c r="N2" s="1" t="n">
        <f aca="false">IF(C2=C1,1+N3,0)</f>
        <v>0</v>
      </c>
      <c r="O2" s="1" t="n">
        <f aca="false">IF(B2=B1,0,IF(B2=B3,1+P3,1))</f>
        <v>3</v>
      </c>
      <c r="P2" s="1" t="n">
        <f aca="false">IF(B2=B1,1+P3,0)</f>
        <v>0</v>
      </c>
    </row>
    <row r="3" customFormat="false" ht="15.75" hidden="false" customHeight="false" outlineLevel="0" collapsed="false">
      <c r="A3" s="7" t="n">
        <v>1</v>
      </c>
      <c r="B3" s="1" t="str">
        <f aca="false">TFE!A3</f>
        <v>Prologue</v>
      </c>
      <c r="C3" s="1" t="str">
        <f aca="false">TFE!B3</f>
        <v>Prologue</v>
      </c>
      <c r="D3" s="1" t="str">
        <f aca="false">TFE!C3</f>
        <v>Kelsier</v>
      </c>
      <c r="E3" s="8" t="n">
        <f aca="false">TFE!D3</f>
        <v>2552</v>
      </c>
      <c r="F3" s="1" t="n">
        <f aca="false">TFE!E3</f>
        <v>2</v>
      </c>
      <c r="G3" s="1" t="n">
        <f aca="false">TFE!F3</f>
        <v>1</v>
      </c>
      <c r="H3" s="9" t="n">
        <f aca="false">G3/SUM($G:$G)</f>
        <v>0.00282485875706215</v>
      </c>
      <c r="I3" s="9" t="n">
        <f aca="false">E3/SUM($E:$E)</f>
        <v>0.00375379129979437</v>
      </c>
      <c r="J3" s="1" t="n">
        <f aca="false">IF(C3=C4,0,IF(C3=C2,E3+K2,E3))</f>
        <v>0</v>
      </c>
      <c r="K3" s="8" t="n">
        <f aca="false">E3</f>
        <v>2552</v>
      </c>
      <c r="L3" s="9" t="n">
        <f aca="false">J3/SUM($J:$J)</f>
        <v>0</v>
      </c>
      <c r="M3" s="1" t="n">
        <f aca="false">IF(C3=C2,0,IF(C3=C4,1+N4,1))</f>
        <v>0</v>
      </c>
      <c r="N3" s="1" t="n">
        <f aca="false">IF(C3=C2,1+N4,0)</f>
        <v>2</v>
      </c>
      <c r="O3" s="1" t="n">
        <f aca="false">IF(B3=B2,0,IF(B3=B4,1+P4,1))</f>
        <v>0</v>
      </c>
      <c r="P3" s="1" t="n">
        <f aca="false">IF(B3=B2,1+P4,0)</f>
        <v>2</v>
      </c>
    </row>
    <row r="4" customFormat="false" ht="15.75" hidden="false" customHeight="false" outlineLevel="0" collapsed="false">
      <c r="A4" s="7" t="n">
        <v>1</v>
      </c>
      <c r="B4" s="1" t="str">
        <f aca="false">TFE!A4</f>
        <v>Prologue</v>
      </c>
      <c r="C4" s="1" t="str">
        <f aca="false">TFE!B4</f>
        <v>Prologue</v>
      </c>
      <c r="D4" s="1" t="str">
        <f aca="false">TFE!C4</f>
        <v>Mennis</v>
      </c>
      <c r="E4" s="8" t="n">
        <f aca="false">TFE!D4</f>
        <v>1037</v>
      </c>
      <c r="F4" s="1" t="n">
        <f aca="false">TFE!E4</f>
        <v>3</v>
      </c>
      <c r="G4" s="1" t="n">
        <f aca="false">TFE!F4</f>
        <v>1</v>
      </c>
      <c r="H4" s="9" t="n">
        <f aca="false">G4/SUM($G:$G)</f>
        <v>0.00282485875706215</v>
      </c>
      <c r="I4" s="9" t="n">
        <f aca="false">E4/SUM($E:$E)</f>
        <v>0.00152534544588039</v>
      </c>
      <c r="J4" s="8" t="n">
        <f aca="false">IF(C4=C5,0,IF(C4=C3,E4+K3,E4))</f>
        <v>3589</v>
      </c>
      <c r="K4" s="8" t="n">
        <f aca="false">E4</f>
        <v>1037</v>
      </c>
      <c r="L4" s="9" t="n">
        <f aca="false">J4/SUM($J:$J)</f>
        <v>0.0060587542161434</v>
      </c>
      <c r="M4" s="1" t="n">
        <f aca="false">IF(C4=C3,0,IF(C4=C5,1+N5,1))</f>
        <v>0</v>
      </c>
      <c r="N4" s="1" t="n">
        <f aca="false">IF(C4=C3,1+N5,0)</f>
        <v>1</v>
      </c>
      <c r="O4" s="1" t="n">
        <f aca="false">IF(B4=B3,0,IF(B4=B5,1+P5,1))</f>
        <v>0</v>
      </c>
      <c r="P4" s="1" t="n">
        <f aca="false">IF(B4=B3,1+P5,0)</f>
        <v>1</v>
      </c>
    </row>
    <row r="5" customFormat="false" ht="15.75" hidden="false" customHeight="false" outlineLevel="0" collapsed="false">
      <c r="A5" s="7" t="n">
        <v>1</v>
      </c>
      <c r="B5" s="1" t="n">
        <f aca="false">TFE!A5</f>
        <v>1</v>
      </c>
      <c r="C5" s="1" t="n">
        <f aca="false">TFE!B5</f>
        <v>1</v>
      </c>
      <c r="D5" s="1" t="str">
        <f aca="false">TFE!C5</f>
        <v>Vin</v>
      </c>
      <c r="E5" s="8" t="n">
        <f aca="false">TFE!D5</f>
        <v>2957</v>
      </c>
      <c r="F5" s="1" t="n">
        <f aca="false">TFE!E5</f>
        <v>4</v>
      </c>
      <c r="G5" s="1" t="n">
        <f aca="false">TFE!F5</f>
        <v>1</v>
      </c>
      <c r="H5" s="9" t="n">
        <f aca="false">G5/SUM($G:$G)</f>
        <v>0.00282485875706215</v>
      </c>
      <c r="I5" s="9" t="n">
        <f aca="false">E5/SUM($E:$E)</f>
        <v>0.00434951444886048</v>
      </c>
      <c r="J5" s="8" t="n">
        <f aca="false">IF(C5=C6,0,IF(C5=C4,E5+K4,E5))</f>
        <v>2957</v>
      </c>
      <c r="K5" s="8" t="n">
        <f aca="false">E5</f>
        <v>2957</v>
      </c>
      <c r="L5" s="9" t="n">
        <f aca="false">J5/SUM($J:$J)</f>
        <v>0.0049918462572126</v>
      </c>
      <c r="M5" s="1" t="n">
        <f aca="false">IF(C5=C4,0,IF(C5=C6,1+N6,1))</f>
        <v>1</v>
      </c>
      <c r="N5" s="1" t="n">
        <f aca="false">IF(C5=C4,1+N6,0)</f>
        <v>0</v>
      </c>
      <c r="O5" s="1" t="n">
        <f aca="false">IF(B5=B4,0,IF(B5=B6,1+P6,1))</f>
        <v>14</v>
      </c>
      <c r="P5" s="1" t="n">
        <f aca="false">IF(B5=B4,1+P6,0)</f>
        <v>0</v>
      </c>
    </row>
    <row r="6" customFormat="false" ht="15.75" hidden="false" customHeight="false" outlineLevel="0" collapsed="false">
      <c r="A6" s="7" t="n">
        <v>1</v>
      </c>
      <c r="B6" s="1" t="n">
        <f aca="false">TFE!A6</f>
        <v>1</v>
      </c>
      <c r="C6" s="1" t="n">
        <f aca="false">TFE!B6</f>
        <v>2</v>
      </c>
      <c r="D6" s="1" t="str">
        <f aca="false">TFE!C6</f>
        <v>Kelsier</v>
      </c>
      <c r="E6" s="8" t="n">
        <f aca="false">TFE!D6</f>
        <v>1808</v>
      </c>
      <c r="F6" s="1" t="n">
        <f aca="false">TFE!E6</f>
        <v>5</v>
      </c>
      <c r="G6" s="1" t="n">
        <f aca="false">TFE!F6</f>
        <v>1</v>
      </c>
      <c r="H6" s="9" t="n">
        <f aca="false">G6/SUM($G:$G)</f>
        <v>0.00282485875706215</v>
      </c>
      <c r="I6" s="9" t="n">
        <f aca="false">E6/SUM($E:$E)</f>
        <v>0.00265942581113958</v>
      </c>
      <c r="J6" s="1" t="n">
        <f aca="false">IF(C6=C7,0,IF(C6=C5,E6+K5,E6))</f>
        <v>0</v>
      </c>
      <c r="K6" s="8" t="n">
        <f aca="false">E6</f>
        <v>1808</v>
      </c>
      <c r="L6" s="9" t="n">
        <f aca="false">J6/SUM($J:$J)</f>
        <v>0</v>
      </c>
      <c r="M6" s="1" t="n">
        <f aca="false">IF(C6=C5,0,IF(C6=C7,1+N7,1))</f>
        <v>3</v>
      </c>
      <c r="N6" s="1" t="n">
        <f aca="false">IF(C6=C5,1+N7,0)</f>
        <v>0</v>
      </c>
      <c r="O6" s="1" t="n">
        <f aca="false">IF(B6=B5,0,IF(B6=B7,1+P7,1))</f>
        <v>0</v>
      </c>
      <c r="P6" s="1" t="n">
        <f aca="false">IF(B6=B5,1+P7,0)</f>
        <v>13</v>
      </c>
    </row>
    <row r="7" customFormat="false" ht="15.75" hidden="false" customHeight="false" outlineLevel="0" collapsed="false">
      <c r="A7" s="7" t="n">
        <v>1</v>
      </c>
      <c r="B7" s="1" t="n">
        <f aca="false">TFE!A7</f>
        <v>1</v>
      </c>
      <c r="C7" s="1" t="n">
        <f aca="false">TFE!B7</f>
        <v>2</v>
      </c>
      <c r="D7" s="1" t="str">
        <f aca="false">TFE!C7</f>
        <v>Vin</v>
      </c>
      <c r="E7" s="8" t="n">
        <f aca="false">TFE!D7</f>
        <v>2387</v>
      </c>
      <c r="F7" s="1" t="n">
        <f aca="false">TFE!E7</f>
        <v>6</v>
      </c>
      <c r="G7" s="1" t="n">
        <f aca="false">TFE!F7</f>
        <v>1</v>
      </c>
      <c r="H7" s="9" t="n">
        <f aca="false">G7/SUM($G:$G)</f>
        <v>0.00282485875706215</v>
      </c>
      <c r="I7" s="9" t="n">
        <f aca="false">E7/SUM($E:$E)</f>
        <v>0.00351108927610076</v>
      </c>
      <c r="J7" s="1" t="n">
        <f aca="false">IF(C7=C8,0,IF(C7=C6,E7+K6,E7))</f>
        <v>0</v>
      </c>
      <c r="K7" s="8" t="n">
        <f aca="false">E7</f>
        <v>2387</v>
      </c>
      <c r="L7" s="9" t="n">
        <f aca="false">J7/SUM($J:$J)</f>
        <v>0</v>
      </c>
      <c r="M7" s="1" t="n">
        <f aca="false">IF(C7=C6,0,IF(C7=C8,1+N8,1))</f>
        <v>0</v>
      </c>
      <c r="N7" s="1" t="n">
        <f aca="false">IF(C7=C6,1+N8,0)</f>
        <v>2</v>
      </c>
      <c r="O7" s="1" t="n">
        <f aca="false">IF(B7=B6,0,IF(B7=B8,1+P8,1))</f>
        <v>0</v>
      </c>
      <c r="P7" s="1" t="n">
        <f aca="false">IF(B7=B6,1+P8,0)</f>
        <v>12</v>
      </c>
    </row>
    <row r="8" customFormat="false" ht="15.75" hidden="false" customHeight="false" outlineLevel="0" collapsed="false">
      <c r="A8" s="7" t="n">
        <v>1</v>
      </c>
      <c r="B8" s="1" t="n">
        <f aca="false">TFE!A8</f>
        <v>1</v>
      </c>
      <c r="C8" s="1" t="n">
        <f aca="false">TFE!B8</f>
        <v>2</v>
      </c>
      <c r="D8" s="1" t="str">
        <f aca="false">TFE!C8</f>
        <v>Kelsier</v>
      </c>
      <c r="E8" s="8" t="n">
        <f aca="false">TFE!D8</f>
        <v>1154</v>
      </c>
      <c r="F8" s="1" t="n">
        <f aca="false">TFE!E8</f>
        <v>7</v>
      </c>
      <c r="G8" s="1" t="n">
        <f aca="false">TFE!F8</f>
        <v>1</v>
      </c>
      <c r="H8" s="9" t="n">
        <f aca="false">G8/SUM($G:$G)</f>
        <v>0.00282485875706215</v>
      </c>
      <c r="I8" s="9" t="n">
        <f aca="false">E8/SUM($E:$E)</f>
        <v>0.00169744324449949</v>
      </c>
      <c r="J8" s="8" t="n">
        <f aca="false">IF(C8=C9,0,IF(C8=C7,E8+K7,E8))</f>
        <v>3541</v>
      </c>
      <c r="K8" s="8" t="n">
        <f aca="false">E8</f>
        <v>1154</v>
      </c>
      <c r="L8" s="9" t="n">
        <f aca="false">J8/SUM($J:$J)</f>
        <v>0.00597772323192081</v>
      </c>
      <c r="M8" s="1" t="n">
        <f aca="false">IF(C8=C7,0,IF(C8=C9,1+N9,1))</f>
        <v>0</v>
      </c>
      <c r="N8" s="1" t="n">
        <f aca="false">IF(C8=C7,1+N9,0)</f>
        <v>1</v>
      </c>
      <c r="O8" s="1" t="n">
        <f aca="false">IF(B8=B7,0,IF(B8=B9,1+P9,1))</f>
        <v>0</v>
      </c>
      <c r="P8" s="1" t="n">
        <f aca="false">IF(B8=B7,1+P9,0)</f>
        <v>11</v>
      </c>
    </row>
    <row r="9" customFormat="false" ht="15.75" hidden="false" customHeight="false" outlineLevel="0" collapsed="false">
      <c r="A9" s="7" t="n">
        <v>1</v>
      </c>
      <c r="B9" s="1" t="n">
        <f aca="false">TFE!A9</f>
        <v>1</v>
      </c>
      <c r="C9" s="1" t="n">
        <f aca="false">TFE!B9</f>
        <v>3</v>
      </c>
      <c r="D9" s="1" t="str">
        <f aca="false">TFE!C9</f>
        <v>Vin</v>
      </c>
      <c r="E9" s="8" t="n">
        <f aca="false">TFE!D9</f>
        <v>5889</v>
      </c>
      <c r="F9" s="1" t="n">
        <f aca="false">TFE!E9</f>
        <v>8</v>
      </c>
      <c r="G9" s="1" t="n">
        <f aca="false">TFE!F9</f>
        <v>1</v>
      </c>
      <c r="H9" s="9" t="n">
        <f aca="false">G9/SUM($G:$G)</f>
        <v>0.00282485875706215</v>
      </c>
      <c r="I9" s="9" t="n">
        <f aca="false">E9/SUM($E:$E)</f>
        <v>0.00866225586382798</v>
      </c>
      <c r="J9" s="8" t="n">
        <f aca="false">IF(C9=C10,0,IF(C9=C8,E9+K8,E9))</f>
        <v>5889</v>
      </c>
      <c r="K9" s="8" t="n">
        <f aca="false">E9</f>
        <v>5889</v>
      </c>
      <c r="L9" s="9" t="n">
        <f aca="false">J9/SUM($J:$J)</f>
        <v>0.00994148887680927</v>
      </c>
      <c r="M9" s="1" t="n">
        <f aca="false">IF(C9=C8,0,IF(C9=C10,1+N10,1))</f>
        <v>1</v>
      </c>
      <c r="N9" s="1" t="n">
        <f aca="false">IF(C9=C8,1+N10,0)</f>
        <v>0</v>
      </c>
      <c r="O9" s="1" t="n">
        <f aca="false">IF(B9=B8,0,IF(B9=B10,1+P10,1))</f>
        <v>0</v>
      </c>
      <c r="P9" s="1" t="n">
        <f aca="false">IF(B9=B8,1+P10,0)</f>
        <v>10</v>
      </c>
    </row>
    <row r="10" customFormat="false" ht="15.75" hidden="false" customHeight="false" outlineLevel="0" collapsed="false">
      <c r="A10" s="7" t="n">
        <v>1</v>
      </c>
      <c r="B10" s="1" t="n">
        <f aca="false">TFE!A10</f>
        <v>1</v>
      </c>
      <c r="C10" s="1" t="n">
        <f aca="false">TFE!B10</f>
        <v>4</v>
      </c>
      <c r="D10" s="1" t="str">
        <f aca="false">TFE!C10</f>
        <v>Vin</v>
      </c>
      <c r="E10" s="8" t="n">
        <f aca="false">TFE!D10</f>
        <v>7595</v>
      </c>
      <c r="F10" s="1" t="n">
        <f aca="false">TFE!E10</f>
        <v>9</v>
      </c>
      <c r="G10" s="1" t="n">
        <f aca="false">TFE!F10</f>
        <v>1</v>
      </c>
      <c r="H10" s="9" t="n">
        <f aca="false">G10/SUM($G:$G)</f>
        <v>0.00282485875706215</v>
      </c>
      <c r="I10" s="9" t="n">
        <f aca="false">E10/SUM($E:$E)</f>
        <v>0.0111716476966842</v>
      </c>
      <c r="J10" s="8" t="n">
        <f aca="false">IF(C10=C11,0,IF(C10=C9,E10+K9,E10))</f>
        <v>7595</v>
      </c>
      <c r="K10" s="8" t="n">
        <f aca="false">E10</f>
        <v>7595</v>
      </c>
      <c r="L10" s="9" t="n">
        <f aca="false">J10/SUM($J:$J)</f>
        <v>0.0128214651077206</v>
      </c>
      <c r="M10" s="1" t="n">
        <f aca="false">IF(C10=C9,0,IF(C10=C11,1+N11,1))</f>
        <v>1</v>
      </c>
      <c r="N10" s="1" t="n">
        <f aca="false">IF(C10=C9,1+N11,0)</f>
        <v>0</v>
      </c>
      <c r="O10" s="1" t="n">
        <f aca="false">IF(B10=B9,0,IF(B10=B11,1+P11,1))</f>
        <v>0</v>
      </c>
      <c r="P10" s="1" t="n">
        <f aca="false">IF(B10=B9,1+P11,0)</f>
        <v>9</v>
      </c>
    </row>
    <row r="11" customFormat="false" ht="15.75" hidden="false" customHeight="false" outlineLevel="0" collapsed="false">
      <c r="A11" s="7" t="n">
        <v>1</v>
      </c>
      <c r="B11" s="1" t="n">
        <f aca="false">TFE!A11</f>
        <v>1</v>
      </c>
      <c r="C11" s="1" t="n">
        <f aca="false">TFE!B11</f>
        <v>5</v>
      </c>
      <c r="D11" s="1" t="str">
        <f aca="false">TFE!C11</f>
        <v>Vin</v>
      </c>
      <c r="E11" s="8" t="n">
        <f aca="false">TFE!D11</f>
        <v>1260</v>
      </c>
      <c r="F11" s="1" t="n">
        <f aca="false">TFE!E11</f>
        <v>10</v>
      </c>
      <c r="G11" s="1" t="n">
        <f aca="false">TFE!F11</f>
        <v>1</v>
      </c>
      <c r="H11" s="9" t="n">
        <f aca="false">G11/SUM($G:$G)</f>
        <v>0.00282485875706215</v>
      </c>
      <c r="I11" s="9" t="n">
        <f aca="false">E11/SUM($E:$E)</f>
        <v>0.00185336090820568</v>
      </c>
      <c r="J11" s="1" t="n">
        <f aca="false">IF(C11=C12,0,IF(C11=C10,E11+K10,E11))</f>
        <v>0</v>
      </c>
      <c r="K11" s="8" t="n">
        <f aca="false">E11</f>
        <v>1260</v>
      </c>
      <c r="L11" s="9" t="n">
        <f aca="false">J11/SUM($J:$J)</f>
        <v>0</v>
      </c>
      <c r="M11" s="1" t="n">
        <f aca="false">IF(C11=C10,0,IF(C11=C12,1+N12,1))</f>
        <v>2</v>
      </c>
      <c r="N11" s="1" t="n">
        <f aca="false">IF(C11=C10,1+N12,0)</f>
        <v>0</v>
      </c>
      <c r="O11" s="1" t="n">
        <f aca="false">IF(B11=B10,0,IF(B11=B12,1+P12,1))</f>
        <v>0</v>
      </c>
      <c r="P11" s="1" t="n">
        <f aca="false">IF(B11=B10,1+P12,0)</f>
        <v>8</v>
      </c>
    </row>
    <row r="12" customFormat="false" ht="15.75" hidden="false" customHeight="false" outlineLevel="0" collapsed="false">
      <c r="A12" s="7" t="n">
        <v>1</v>
      </c>
      <c r="B12" s="1" t="n">
        <f aca="false">TFE!A12</f>
        <v>1</v>
      </c>
      <c r="C12" s="1" t="n">
        <f aca="false">TFE!B12</f>
        <v>5</v>
      </c>
      <c r="D12" s="1" t="str">
        <f aca="false">TFE!C12</f>
        <v>Kelsier</v>
      </c>
      <c r="E12" s="8" t="n">
        <f aca="false">TFE!D12</f>
        <v>5681</v>
      </c>
      <c r="F12" s="1" t="n">
        <f aca="false">TFE!E12</f>
        <v>11</v>
      </c>
      <c r="G12" s="1" t="n">
        <f aca="false">TFE!F12</f>
        <v>1</v>
      </c>
      <c r="H12" s="9" t="n">
        <f aca="false">G12/SUM($G:$G)</f>
        <v>0.00282485875706215</v>
      </c>
      <c r="I12" s="9" t="n">
        <f aca="false">E12/SUM($E:$E)</f>
        <v>0.00835630422183848</v>
      </c>
      <c r="J12" s="8" t="n">
        <f aca="false">IF(C12=C13,0,IF(C12=C11,E12+K11,E12))</f>
        <v>6941</v>
      </c>
      <c r="K12" s="8" t="n">
        <f aca="false">E12</f>
        <v>5681</v>
      </c>
      <c r="L12" s="9" t="n">
        <f aca="false">J12/SUM($J:$J)</f>
        <v>0.0117174179476877</v>
      </c>
      <c r="M12" s="1" t="n">
        <f aca="false">IF(C12=C11,0,IF(C12=C13,1+N13,1))</f>
        <v>0</v>
      </c>
      <c r="N12" s="1" t="n">
        <f aca="false">IF(C12=C11,1+N13,0)</f>
        <v>1</v>
      </c>
      <c r="O12" s="1" t="n">
        <f aca="false">IF(B12=B11,0,IF(B12=B13,1+P13,1))</f>
        <v>0</v>
      </c>
      <c r="P12" s="1" t="n">
        <f aca="false">IF(B12=B11,1+P13,0)</f>
        <v>7</v>
      </c>
    </row>
    <row r="13" customFormat="false" ht="15.75" hidden="false" customHeight="false" outlineLevel="0" collapsed="false">
      <c r="A13" s="7" t="n">
        <v>1</v>
      </c>
      <c r="B13" s="1" t="n">
        <f aca="false">TFE!A13</f>
        <v>1</v>
      </c>
      <c r="C13" s="1" t="n">
        <f aca="false">TFE!B13</f>
        <v>6</v>
      </c>
      <c r="D13" s="1" t="str">
        <f aca="false">TFE!C13</f>
        <v>Vin</v>
      </c>
      <c r="E13" s="8" t="n">
        <f aca="false">TFE!D13</f>
        <v>8467</v>
      </c>
      <c r="F13" s="1" t="n">
        <f aca="false">TFE!E13</f>
        <v>12</v>
      </c>
      <c r="G13" s="1" t="n">
        <f aca="false">TFE!F13</f>
        <v>1</v>
      </c>
      <c r="H13" s="9" t="n">
        <f aca="false">G13/SUM($G:$G)</f>
        <v>0.00282485875706215</v>
      </c>
      <c r="I13" s="9" t="n">
        <f aca="false">E13/SUM($E:$E)</f>
        <v>0.012454291118871</v>
      </c>
      <c r="J13" s="8" t="n">
        <f aca="false">IF(C13=C14,0,IF(C13=C12,E13+K12,E13))</f>
        <v>8467</v>
      </c>
      <c r="K13" s="8" t="n">
        <f aca="false">E13</f>
        <v>8467</v>
      </c>
      <c r="L13" s="9" t="n">
        <f aca="false">J13/SUM($J:$J)</f>
        <v>0.0142935279877643</v>
      </c>
      <c r="M13" s="1" t="n">
        <f aca="false">IF(C13=C12,0,IF(C13=C14,1+N14,1))</f>
        <v>1</v>
      </c>
      <c r="N13" s="1" t="n">
        <f aca="false">IF(C13=C12,1+N14,0)</f>
        <v>0</v>
      </c>
      <c r="O13" s="1" t="n">
        <f aca="false">IF(B13=B12,0,IF(B13=B14,1+P14,1))</f>
        <v>0</v>
      </c>
      <c r="P13" s="1" t="n">
        <f aca="false">IF(B13=B12,1+P14,0)</f>
        <v>6</v>
      </c>
    </row>
    <row r="14" customFormat="false" ht="15.75" hidden="false" customHeight="false" outlineLevel="0" collapsed="false">
      <c r="A14" s="7" t="n">
        <v>1</v>
      </c>
      <c r="B14" s="1" t="n">
        <f aca="false">TFE!A14</f>
        <v>1</v>
      </c>
      <c r="C14" s="1" t="n">
        <f aca="false">TFE!B14</f>
        <v>7</v>
      </c>
      <c r="D14" s="1" t="str">
        <f aca="false">TFE!C14</f>
        <v>Kelsier</v>
      </c>
      <c r="E14" s="8" t="n">
        <f aca="false">TFE!D14</f>
        <v>1218</v>
      </c>
      <c r="F14" s="1" t="n">
        <f aca="false">TFE!E14</f>
        <v>13</v>
      </c>
      <c r="G14" s="1" t="n">
        <f aca="false">TFE!F14</f>
        <v>1</v>
      </c>
      <c r="H14" s="9" t="n">
        <f aca="false">G14/SUM($G:$G)</f>
        <v>0.00282485875706215</v>
      </c>
      <c r="I14" s="9" t="n">
        <f aca="false">E14/SUM($E:$E)</f>
        <v>0.00179158221126549</v>
      </c>
      <c r="J14" s="1" t="n">
        <f aca="false">IF(C14=C15,0,IF(C14=C13,E14+K13,E14))</f>
        <v>0</v>
      </c>
      <c r="K14" s="8" t="n">
        <f aca="false">E14</f>
        <v>1218</v>
      </c>
      <c r="L14" s="9" t="n">
        <f aca="false">J14/SUM($J:$J)</f>
        <v>0</v>
      </c>
      <c r="M14" s="1" t="n">
        <f aca="false">IF(C14=C13,0,IF(C14=C15,1+N15,1))</f>
        <v>2</v>
      </c>
      <c r="N14" s="1" t="n">
        <f aca="false">IF(C14=C13,1+N15,0)</f>
        <v>0</v>
      </c>
      <c r="O14" s="1" t="n">
        <f aca="false">IF(B14=B13,0,IF(B14=B15,1+P15,1))</f>
        <v>0</v>
      </c>
      <c r="P14" s="1" t="n">
        <f aca="false">IF(B14=B13,1+P15,0)</f>
        <v>5</v>
      </c>
    </row>
    <row r="15" customFormat="false" ht="15.75" hidden="false" customHeight="false" outlineLevel="0" collapsed="false">
      <c r="A15" s="7" t="n">
        <v>1</v>
      </c>
      <c r="B15" s="1" t="n">
        <f aca="false">TFE!A15</f>
        <v>1</v>
      </c>
      <c r="C15" s="1" t="n">
        <f aca="false">TFE!B15</f>
        <v>7</v>
      </c>
      <c r="D15" s="1" t="str">
        <f aca="false">TFE!C15</f>
        <v>Vin</v>
      </c>
      <c r="E15" s="8" t="n">
        <f aca="false">TFE!D15</f>
        <v>4940</v>
      </c>
      <c r="F15" s="1" t="n">
        <f aca="false">TFE!E15</f>
        <v>14</v>
      </c>
      <c r="G15" s="1" t="n">
        <f aca="false">TFE!F15</f>
        <v>1</v>
      </c>
      <c r="H15" s="9" t="n">
        <f aca="false">G15/SUM($G:$G)</f>
        <v>0.00282485875706215</v>
      </c>
      <c r="I15" s="9" t="n">
        <f aca="false">E15/SUM($E:$E)</f>
        <v>0.00726635149725085</v>
      </c>
      <c r="J15" s="8" t="n">
        <f aca="false">IF(C15=C16,0,IF(C15=C14,E15+K14,E15))</f>
        <v>6158</v>
      </c>
      <c r="K15" s="8" t="n">
        <f aca="false">E15</f>
        <v>4940</v>
      </c>
      <c r="L15" s="9" t="n">
        <f aca="false">J15/SUM($J:$J)</f>
        <v>0.0103956000175567</v>
      </c>
      <c r="M15" s="1" t="n">
        <f aca="false">IF(C15=C14,0,IF(C15=C16,1+N16,1))</f>
        <v>0</v>
      </c>
      <c r="N15" s="1" t="n">
        <f aca="false">IF(C15=C14,1+N16,0)</f>
        <v>1</v>
      </c>
      <c r="O15" s="1" t="n">
        <f aca="false">IF(B15=B14,0,IF(B15=B16,1+P16,1))</f>
        <v>0</v>
      </c>
      <c r="P15" s="1" t="n">
        <f aca="false">IF(B15=B14,1+P16,0)</f>
        <v>4</v>
      </c>
    </row>
    <row r="16" customFormat="false" ht="15.75" hidden="false" customHeight="false" outlineLevel="0" collapsed="false">
      <c r="A16" s="7" t="n">
        <v>1</v>
      </c>
      <c r="B16" s="1" t="n">
        <f aca="false">TFE!A16</f>
        <v>1</v>
      </c>
      <c r="C16" s="1" t="n">
        <f aca="false">TFE!B16</f>
        <v>8</v>
      </c>
      <c r="D16" s="1" t="str">
        <f aca="false">TFE!C16</f>
        <v>Vin</v>
      </c>
      <c r="E16" s="8" t="n">
        <f aca="false">TFE!D16</f>
        <v>2976</v>
      </c>
      <c r="F16" s="1" t="n">
        <f aca="false">TFE!E16</f>
        <v>15</v>
      </c>
      <c r="G16" s="1" t="n">
        <f aca="false">TFE!F16</f>
        <v>1</v>
      </c>
      <c r="H16" s="9" t="n">
        <f aca="false">G16/SUM($G:$G)</f>
        <v>0.00282485875706215</v>
      </c>
      <c r="I16" s="9" t="n">
        <f aca="false">E16/SUM($E:$E)</f>
        <v>0.00437746195461914</v>
      </c>
      <c r="J16" s="1" t="n">
        <f aca="false">IF(C16=C17,0,IF(C16=C15,E16+K15,E16))</f>
        <v>0</v>
      </c>
      <c r="K16" s="8" t="n">
        <f aca="false">E16</f>
        <v>2976</v>
      </c>
      <c r="L16" s="9" t="n">
        <f aca="false">J16/SUM($J:$J)</f>
        <v>0</v>
      </c>
      <c r="M16" s="1" t="n">
        <f aca="false">IF(C16=C15,0,IF(C16=C17,1+N17,1))</f>
        <v>3</v>
      </c>
      <c r="N16" s="1" t="n">
        <f aca="false">IF(C16=C15,1+N17,0)</f>
        <v>0</v>
      </c>
      <c r="O16" s="1" t="n">
        <f aca="false">IF(B16=B15,0,IF(B16=B17,1+P17,1))</f>
        <v>0</v>
      </c>
      <c r="P16" s="1" t="n">
        <f aca="false">IF(B16=B15,1+P17,0)</f>
        <v>3</v>
      </c>
    </row>
    <row r="17" customFormat="false" ht="15.75" hidden="false" customHeight="false" outlineLevel="0" collapsed="false">
      <c r="A17" s="7" t="n">
        <v>1</v>
      </c>
      <c r="B17" s="1" t="n">
        <f aca="false">TFE!A17</f>
        <v>1</v>
      </c>
      <c r="C17" s="1" t="n">
        <f aca="false">TFE!B17</f>
        <v>8</v>
      </c>
      <c r="D17" s="1" t="str">
        <f aca="false">TFE!C17</f>
        <v>Kelsier</v>
      </c>
      <c r="E17" s="8" t="n">
        <f aca="false">TFE!D17</f>
        <v>1095</v>
      </c>
      <c r="F17" s="1" t="n">
        <f aca="false">TFE!E17</f>
        <v>16</v>
      </c>
      <c r="G17" s="1" t="n">
        <f aca="false">TFE!F17</f>
        <v>1</v>
      </c>
      <c r="H17" s="9" t="n">
        <f aca="false">G17/SUM($G:$G)</f>
        <v>0.00282485875706215</v>
      </c>
      <c r="I17" s="9" t="n">
        <f aca="false">E17/SUM($E:$E)</f>
        <v>0.00161065888451208</v>
      </c>
      <c r="J17" s="1" t="n">
        <f aca="false">IF(C17=C18,0,IF(C17=C16,E17+K16,E17))</f>
        <v>0</v>
      </c>
      <c r="K17" s="8" t="n">
        <f aca="false">E17</f>
        <v>1095</v>
      </c>
      <c r="L17" s="9" t="n">
        <f aca="false">J17/SUM($J:$J)</f>
        <v>0</v>
      </c>
      <c r="M17" s="1" t="n">
        <f aca="false">IF(C17=C16,0,IF(C17=C18,1+N18,1))</f>
        <v>0</v>
      </c>
      <c r="N17" s="1" t="n">
        <f aca="false">IF(C17=C16,1+N18,0)</f>
        <v>2</v>
      </c>
      <c r="O17" s="1" t="n">
        <f aca="false">IF(B17=B16,0,IF(B17=B18,1+P18,1))</f>
        <v>0</v>
      </c>
      <c r="P17" s="1" t="n">
        <f aca="false">IF(B17=B16,1+P18,0)</f>
        <v>2</v>
      </c>
    </row>
    <row r="18" customFormat="false" ht="15.75" hidden="false" customHeight="false" outlineLevel="0" collapsed="false">
      <c r="A18" s="7" t="n">
        <v>1</v>
      </c>
      <c r="B18" s="1" t="n">
        <f aca="false">TFE!A18</f>
        <v>1</v>
      </c>
      <c r="C18" s="1" t="n">
        <f aca="false">TFE!B18</f>
        <v>8</v>
      </c>
      <c r="D18" s="1" t="str">
        <f aca="false">TFE!C18</f>
        <v>Vin</v>
      </c>
      <c r="E18" s="8" t="n">
        <f aca="false">TFE!D18</f>
        <v>3419</v>
      </c>
      <c r="F18" s="1" t="n">
        <f aca="false">TFE!E18</f>
        <v>17</v>
      </c>
      <c r="G18" s="1" t="n">
        <f aca="false">TFE!F18</f>
        <v>1</v>
      </c>
      <c r="H18" s="9" t="n">
        <f aca="false">G18/SUM($G:$G)</f>
        <v>0.00282485875706215</v>
      </c>
      <c r="I18" s="9" t="n">
        <f aca="false">E18/SUM($E:$E)</f>
        <v>0.00502908011520256</v>
      </c>
      <c r="J18" s="8" t="n">
        <f aca="false">IF(C18=C19,0,IF(C18=C17,E18+K17,E18))</f>
        <v>4514</v>
      </c>
      <c r="K18" s="8" t="n">
        <f aca="false">E18</f>
        <v>3419</v>
      </c>
      <c r="L18" s="9" t="n">
        <f aca="false">J18/SUM($J:$J)</f>
        <v>0.00762028880793293</v>
      </c>
      <c r="M18" s="1" t="n">
        <f aca="false">IF(C18=C17,0,IF(C18=C19,1+N19,1))</f>
        <v>0</v>
      </c>
      <c r="N18" s="1" t="n">
        <f aca="false">IF(C18=C17,1+N19,0)</f>
        <v>1</v>
      </c>
      <c r="O18" s="1" t="n">
        <f aca="false">IF(B18=B17,0,IF(B18=B19,1+P19,1))</f>
        <v>0</v>
      </c>
      <c r="P18" s="1" t="n">
        <f aca="false">IF(B18=B17,1+P19,0)</f>
        <v>1</v>
      </c>
    </row>
    <row r="19" customFormat="false" ht="15.75" hidden="false" customHeight="false" outlineLevel="0" collapsed="false">
      <c r="A19" s="7" t="n">
        <v>1</v>
      </c>
      <c r="B19" s="1" t="n">
        <f aca="false">TFE!A19</f>
        <v>2</v>
      </c>
      <c r="C19" s="1" t="n">
        <f aca="false">TFE!B19</f>
        <v>9</v>
      </c>
      <c r="D19" s="1" t="str">
        <f aca="false">TFE!C19</f>
        <v>Vin</v>
      </c>
      <c r="E19" s="8" t="n">
        <f aca="false">TFE!D19</f>
        <v>3809</v>
      </c>
      <c r="F19" s="1" t="n">
        <f aca="false">TFE!E19</f>
        <v>18</v>
      </c>
      <c r="G19" s="1" t="n">
        <f aca="false">TFE!F19</f>
        <v>1</v>
      </c>
      <c r="H19" s="9" t="n">
        <f aca="false">G19/SUM($G:$G)</f>
        <v>0.00282485875706215</v>
      </c>
      <c r="I19" s="9" t="n">
        <f aca="false">E19/SUM($E:$E)</f>
        <v>0.00560273944393289</v>
      </c>
      <c r="J19" s="1" t="n">
        <f aca="false">IF(C19=C20,0,IF(C19=C18,E19+K18,E19))</f>
        <v>0</v>
      </c>
      <c r="K19" s="8" t="n">
        <f aca="false">E19</f>
        <v>3809</v>
      </c>
      <c r="L19" s="9" t="n">
        <f aca="false">J19/SUM($J:$J)</f>
        <v>0</v>
      </c>
      <c r="M19" s="1" t="n">
        <f aca="false">IF(C19=C18,0,IF(C19=C20,1+N20,1))</f>
        <v>2</v>
      </c>
      <c r="N19" s="1" t="n">
        <f aca="false">IF(C19=C18,1+N20,0)</f>
        <v>0</v>
      </c>
      <c r="O19" s="1" t="n">
        <f aca="false">IF(B19=B18,0,IF(B19=B20,1+P20,1))</f>
        <v>11</v>
      </c>
      <c r="P19" s="1" t="n">
        <f aca="false">IF(B19=B18,1+P20,0)</f>
        <v>0</v>
      </c>
    </row>
    <row r="20" customFormat="false" ht="15.75" hidden="false" customHeight="false" outlineLevel="0" collapsed="false">
      <c r="A20" s="7" t="n">
        <v>1</v>
      </c>
      <c r="B20" s="1" t="n">
        <f aca="false">TFE!A20</f>
        <v>2</v>
      </c>
      <c r="C20" s="1" t="n">
        <f aca="false">TFE!B20</f>
        <v>9</v>
      </c>
      <c r="D20" s="1" t="str">
        <f aca="false">TFE!C20</f>
        <v>Kelsier</v>
      </c>
      <c r="E20" s="8" t="n">
        <f aca="false">TFE!D20</f>
        <v>899</v>
      </c>
      <c r="F20" s="1" t="n">
        <f aca="false">TFE!E20</f>
        <v>19</v>
      </c>
      <c r="G20" s="1" t="n">
        <f aca="false">TFE!F20</f>
        <v>1</v>
      </c>
      <c r="H20" s="9" t="n">
        <f aca="false">G20/SUM($G:$G)</f>
        <v>0.00282485875706215</v>
      </c>
      <c r="I20" s="9" t="n">
        <f aca="false">E20/SUM($E:$E)</f>
        <v>0.0013223582987912</v>
      </c>
      <c r="J20" s="8" t="n">
        <f aca="false">IF(C20=C21,0,IF(C20=C19,E20+K19,E20))</f>
        <v>4708</v>
      </c>
      <c r="K20" s="8" t="n">
        <f aca="false">E20</f>
        <v>899</v>
      </c>
      <c r="L20" s="9" t="n">
        <f aca="false">J20/SUM($J:$J)</f>
        <v>0.00794778903583258</v>
      </c>
      <c r="M20" s="1" t="n">
        <f aca="false">IF(C20=C19,0,IF(C20=C21,1+N21,1))</f>
        <v>0</v>
      </c>
      <c r="N20" s="1" t="n">
        <f aca="false">IF(C20=C19,1+N21,0)</f>
        <v>1</v>
      </c>
      <c r="O20" s="1" t="n">
        <f aca="false">IF(B20=B19,0,IF(B20=B21,1+P21,1))</f>
        <v>0</v>
      </c>
      <c r="P20" s="1" t="n">
        <f aca="false">IF(B20=B19,1+P21,0)</f>
        <v>10</v>
      </c>
    </row>
    <row r="21" customFormat="false" ht="15.75" hidden="false" customHeight="false" outlineLevel="0" collapsed="false">
      <c r="A21" s="7" t="n">
        <v>1</v>
      </c>
      <c r="B21" s="1" t="n">
        <f aca="false">TFE!A21</f>
        <v>2</v>
      </c>
      <c r="C21" s="1" t="n">
        <f aca="false">TFE!B21</f>
        <v>10</v>
      </c>
      <c r="D21" s="1" t="str">
        <f aca="false">TFE!C21</f>
        <v>Vin</v>
      </c>
      <c r="E21" s="8" t="n">
        <f aca="false">TFE!D21</f>
        <v>4074</v>
      </c>
      <c r="F21" s="1" t="n">
        <f aca="false">TFE!E21</f>
        <v>20</v>
      </c>
      <c r="G21" s="1" t="n">
        <f aca="false">TFE!F21</f>
        <v>1</v>
      </c>
      <c r="H21" s="9" t="n">
        <f aca="false">G21/SUM($G:$G)</f>
        <v>0.00282485875706215</v>
      </c>
      <c r="I21" s="9" t="n">
        <f aca="false">E21/SUM($E:$E)</f>
        <v>0.00599253360319837</v>
      </c>
      <c r="J21" s="1" t="n">
        <f aca="false">IF(C21=C22,0,IF(C21=C20,E21+K20,E21))</f>
        <v>0</v>
      </c>
      <c r="K21" s="8" t="n">
        <f aca="false">E21</f>
        <v>4074</v>
      </c>
      <c r="L21" s="9" t="n">
        <f aca="false">J21/SUM($J:$J)</f>
        <v>0</v>
      </c>
      <c r="M21" s="1" t="n">
        <f aca="false">IF(C21=C20,0,IF(C21=C22,1+N22,1))</f>
        <v>3</v>
      </c>
      <c r="N21" s="1" t="n">
        <f aca="false">IF(C21=C20,1+N22,0)</f>
        <v>0</v>
      </c>
      <c r="O21" s="1" t="n">
        <f aca="false">IF(B21=B20,0,IF(B21=B22,1+P22,1))</f>
        <v>0</v>
      </c>
      <c r="P21" s="1" t="n">
        <f aca="false">IF(B21=B20,1+P22,0)</f>
        <v>9</v>
      </c>
    </row>
    <row r="22" customFormat="false" ht="15.75" hidden="false" customHeight="false" outlineLevel="0" collapsed="false">
      <c r="A22" s="7" t="n">
        <v>1</v>
      </c>
      <c r="B22" s="1" t="n">
        <f aca="false">TFE!A22</f>
        <v>2</v>
      </c>
      <c r="C22" s="1" t="n">
        <f aca="false">TFE!B22</f>
        <v>10</v>
      </c>
      <c r="D22" s="1" t="str">
        <f aca="false">TFE!C22</f>
        <v>Kelsier</v>
      </c>
      <c r="E22" s="8" t="n">
        <f aca="false">TFE!D22</f>
        <v>1216</v>
      </c>
      <c r="F22" s="1" t="n">
        <f aca="false">TFE!E22</f>
        <v>21</v>
      </c>
      <c r="G22" s="1" t="n">
        <f aca="false">TFE!F22</f>
        <v>1</v>
      </c>
      <c r="H22" s="9" t="n">
        <f aca="false">G22/SUM($G:$G)</f>
        <v>0.00282485875706215</v>
      </c>
      <c r="I22" s="9" t="n">
        <f aca="false">E22/SUM($E:$E)</f>
        <v>0.00178864036855405</v>
      </c>
      <c r="J22" s="1" t="n">
        <f aca="false">IF(C22=C23,0,IF(C22=C21,E22+K21,E22))</f>
        <v>0</v>
      </c>
      <c r="K22" s="8" t="n">
        <f aca="false">E22</f>
        <v>1216</v>
      </c>
      <c r="L22" s="9" t="n">
        <f aca="false">J22/SUM($J:$J)</f>
        <v>0</v>
      </c>
      <c r="M22" s="1" t="n">
        <f aca="false">IF(C22=C21,0,IF(C22=C23,1+N23,1))</f>
        <v>0</v>
      </c>
      <c r="N22" s="1" t="n">
        <f aca="false">IF(C22=C21,1+N23,0)</f>
        <v>2</v>
      </c>
      <c r="O22" s="1" t="n">
        <f aca="false">IF(B22=B21,0,IF(B22=B23,1+P23,1))</f>
        <v>0</v>
      </c>
      <c r="P22" s="1" t="n">
        <f aca="false">IF(B22=B21,1+P23,0)</f>
        <v>8</v>
      </c>
    </row>
    <row r="23" customFormat="false" ht="15.75" hidden="false" customHeight="false" outlineLevel="0" collapsed="false">
      <c r="A23" s="7" t="n">
        <v>1</v>
      </c>
      <c r="B23" s="1" t="n">
        <f aca="false">TFE!A23</f>
        <v>2</v>
      </c>
      <c r="C23" s="1" t="n">
        <f aca="false">TFE!B23</f>
        <v>10</v>
      </c>
      <c r="D23" s="1" t="str">
        <f aca="false">TFE!C23</f>
        <v>Vin</v>
      </c>
      <c r="E23" s="8" t="n">
        <f aca="false">TFE!D23</f>
        <v>934</v>
      </c>
      <c r="F23" s="1" t="n">
        <f aca="false">TFE!E23</f>
        <v>22</v>
      </c>
      <c r="G23" s="1" t="n">
        <f aca="false">TFE!F23</f>
        <v>1</v>
      </c>
      <c r="H23" s="9" t="n">
        <f aca="false">G23/SUM($G:$G)</f>
        <v>0.00282485875706215</v>
      </c>
      <c r="I23" s="9" t="n">
        <f aca="false">E23/SUM($E:$E)</f>
        <v>0.00137384054624135</v>
      </c>
      <c r="J23" s="8" t="n">
        <f aca="false">IF(C23=C24,0,IF(C23=C22,E23+K22,E23))</f>
        <v>2150</v>
      </c>
      <c r="K23" s="8" t="n">
        <f aca="false">E23</f>
        <v>934</v>
      </c>
      <c r="L23" s="9" t="n">
        <f aca="false">J23/SUM($J:$J)</f>
        <v>0.00362951283497027</v>
      </c>
      <c r="M23" s="1" t="n">
        <f aca="false">IF(C23=C22,0,IF(C23=C24,1+N24,1))</f>
        <v>0</v>
      </c>
      <c r="N23" s="1" t="n">
        <f aca="false">IF(C23=C22,1+N24,0)</f>
        <v>1</v>
      </c>
      <c r="O23" s="1" t="n">
        <f aca="false">IF(B23=B22,0,IF(B23=B24,1+P24,1))</f>
        <v>0</v>
      </c>
      <c r="P23" s="1" t="n">
        <f aca="false">IF(B23=B22,1+P24,0)</f>
        <v>7</v>
      </c>
    </row>
    <row r="24" customFormat="false" ht="15.75" hidden="false" customHeight="false" outlineLevel="0" collapsed="false">
      <c r="A24" s="7" t="n">
        <v>1</v>
      </c>
      <c r="B24" s="1" t="n">
        <f aca="false">TFE!A24</f>
        <v>2</v>
      </c>
      <c r="C24" s="1" t="n">
        <f aca="false">TFE!B24</f>
        <v>11</v>
      </c>
      <c r="D24" s="1" t="str">
        <f aca="false">TFE!C24</f>
        <v>Vin</v>
      </c>
      <c r="E24" s="8" t="n">
        <f aca="false">TFE!D24</f>
        <v>1793</v>
      </c>
      <c r="F24" s="1" t="n">
        <f aca="false">TFE!E24</f>
        <v>23</v>
      </c>
      <c r="G24" s="1" t="n">
        <f aca="false">TFE!F24</f>
        <v>1</v>
      </c>
      <c r="H24" s="9" t="n">
        <f aca="false">G24/SUM($G:$G)</f>
        <v>0.00282485875706215</v>
      </c>
      <c r="I24" s="9" t="n">
        <f aca="false">E24/SUM($E:$E)</f>
        <v>0.0026373619908038</v>
      </c>
      <c r="J24" s="1" t="n">
        <f aca="false">IF(C24=C25,0,IF(C24=C23,E24+K23,E24))</f>
        <v>0</v>
      </c>
      <c r="K24" s="8" t="n">
        <f aca="false">E24</f>
        <v>1793</v>
      </c>
      <c r="L24" s="9" t="n">
        <f aca="false">J24/SUM($J:$J)</f>
        <v>0</v>
      </c>
      <c r="M24" s="1" t="n">
        <f aca="false">IF(C24=C23,0,IF(C24=C25,1+N25,1))</f>
        <v>2</v>
      </c>
      <c r="N24" s="1" t="n">
        <f aca="false">IF(C24=C23,1+N25,0)</f>
        <v>0</v>
      </c>
      <c r="O24" s="1" t="n">
        <f aca="false">IF(B24=B23,0,IF(B24=B25,1+P25,1))</f>
        <v>0</v>
      </c>
      <c r="P24" s="1" t="n">
        <f aca="false">IF(B24=B23,1+P25,0)</f>
        <v>6</v>
      </c>
    </row>
    <row r="25" customFormat="false" ht="15.75" hidden="false" customHeight="false" outlineLevel="0" collapsed="false">
      <c r="A25" s="7" t="n">
        <v>1</v>
      </c>
      <c r="B25" s="1" t="n">
        <f aca="false">TFE!A25</f>
        <v>2</v>
      </c>
      <c r="C25" s="1" t="n">
        <f aca="false">TFE!B25</f>
        <v>11</v>
      </c>
      <c r="D25" s="1" t="str">
        <f aca="false">TFE!C25</f>
        <v>Kelsier</v>
      </c>
      <c r="E25" s="8" t="n">
        <f aca="false">TFE!D25</f>
        <v>1271</v>
      </c>
      <c r="F25" s="1" t="n">
        <f aca="false">TFE!E25</f>
        <v>24</v>
      </c>
      <c r="G25" s="1" t="n">
        <f aca="false">TFE!F25</f>
        <v>1</v>
      </c>
      <c r="H25" s="9" t="n">
        <f aca="false">G25/SUM($G:$G)</f>
        <v>0.00282485875706215</v>
      </c>
      <c r="I25" s="9" t="n">
        <f aca="false">E25/SUM($E:$E)</f>
        <v>0.00186954104311859</v>
      </c>
      <c r="J25" s="8" t="n">
        <f aca="false">IF(C25=C26,0,IF(C25=C24,E25+K24,E25))</f>
        <v>3064</v>
      </c>
      <c r="K25" s="8" t="n">
        <f aca="false">E25</f>
        <v>1271</v>
      </c>
      <c r="L25" s="9" t="n">
        <f aca="false">J25/SUM($J:$J)</f>
        <v>0.0051724778262088</v>
      </c>
      <c r="M25" s="1" t="n">
        <f aca="false">IF(C25=C24,0,IF(C25=C26,1+N26,1))</f>
        <v>0</v>
      </c>
      <c r="N25" s="1" t="n">
        <f aca="false">IF(C25=C24,1+N26,0)</f>
        <v>1</v>
      </c>
      <c r="O25" s="1" t="n">
        <f aca="false">IF(B25=B24,0,IF(B25=B26,1+P26,1))</f>
        <v>0</v>
      </c>
      <c r="P25" s="1" t="n">
        <f aca="false">IF(B25=B24,1+P26,0)</f>
        <v>5</v>
      </c>
    </row>
    <row r="26" customFormat="false" ht="15.75" hidden="false" customHeight="false" outlineLevel="0" collapsed="false">
      <c r="A26" s="7" t="n">
        <v>1</v>
      </c>
      <c r="B26" s="1" t="n">
        <f aca="false">TFE!A26</f>
        <v>2</v>
      </c>
      <c r="C26" s="1" t="n">
        <f aca="false">TFE!B26</f>
        <v>12</v>
      </c>
      <c r="D26" s="1" t="str">
        <f aca="false">TFE!C26</f>
        <v>Vin</v>
      </c>
      <c r="E26" s="8" t="n">
        <f aca="false">TFE!D26</f>
        <v>6451</v>
      </c>
      <c r="F26" s="1" t="n">
        <f aca="false">TFE!E26</f>
        <v>25</v>
      </c>
      <c r="G26" s="1" t="n">
        <f aca="false">TFE!F26</f>
        <v>1</v>
      </c>
      <c r="H26" s="9" t="n">
        <f aca="false">G26/SUM($G:$G)</f>
        <v>0.00282485875706215</v>
      </c>
      <c r="I26" s="9" t="n">
        <f aca="false">E26/SUM($E:$E)</f>
        <v>0.00948891366574195</v>
      </c>
      <c r="J26" s="8" t="n">
        <f aca="false">IF(C26=C27,0,IF(C26=C25,E26+K25,E26))</f>
        <v>6451</v>
      </c>
      <c r="K26" s="8" t="n">
        <f aca="false">E26</f>
        <v>6451</v>
      </c>
      <c r="L26" s="9" t="n">
        <f aca="false">J26/SUM($J:$J)</f>
        <v>0.0108902266504155</v>
      </c>
      <c r="M26" s="1" t="n">
        <f aca="false">IF(C26=C25,0,IF(C26=C27,1+N27,1))</f>
        <v>1</v>
      </c>
      <c r="N26" s="1" t="n">
        <f aca="false">IF(C26=C25,1+N27,0)</f>
        <v>0</v>
      </c>
      <c r="O26" s="1" t="n">
        <f aca="false">IF(B26=B25,0,IF(B26=B27,1+P27,1))</f>
        <v>0</v>
      </c>
      <c r="P26" s="1" t="n">
        <f aca="false">IF(B26=B25,1+P27,0)</f>
        <v>4</v>
      </c>
    </row>
    <row r="27" customFormat="false" ht="15.75" hidden="false" customHeight="false" outlineLevel="0" collapsed="false">
      <c r="A27" s="7" t="n">
        <v>1</v>
      </c>
      <c r="B27" s="1" t="n">
        <f aca="false">TFE!A27</f>
        <v>2</v>
      </c>
      <c r="C27" s="1" t="n">
        <f aca="false">TFE!B27</f>
        <v>13</v>
      </c>
      <c r="D27" s="1" t="str">
        <f aca="false">TFE!C27</f>
        <v>Vin</v>
      </c>
      <c r="E27" s="8" t="n">
        <f aca="false">TFE!D27</f>
        <v>4141</v>
      </c>
      <c r="F27" s="1" t="n">
        <f aca="false">TFE!E27</f>
        <v>26</v>
      </c>
      <c r="G27" s="1" t="n">
        <f aca="false">TFE!F27</f>
        <v>1</v>
      </c>
      <c r="H27" s="9" t="n">
        <f aca="false">G27/SUM($G:$G)</f>
        <v>0.00282485875706215</v>
      </c>
      <c r="I27" s="9" t="n">
        <f aca="false">E27/SUM($E:$E)</f>
        <v>0.00609108533403153</v>
      </c>
      <c r="J27" s="8" t="n">
        <f aca="false">IF(C27=C28,0,IF(C27=C26,E27+K26,E27))</f>
        <v>4141</v>
      </c>
      <c r="K27" s="8" t="n">
        <f aca="false">E27</f>
        <v>4141</v>
      </c>
      <c r="L27" s="9" t="n">
        <f aca="false">J27/SUM($J:$J)</f>
        <v>0.00699061053470321</v>
      </c>
      <c r="M27" s="1" t="n">
        <f aca="false">IF(C27=C26,0,IF(C27=C28,1+N28,1))</f>
        <v>1</v>
      </c>
      <c r="N27" s="1" t="n">
        <f aca="false">IF(C27=C26,1+N28,0)</f>
        <v>0</v>
      </c>
      <c r="O27" s="1" t="n">
        <f aca="false">IF(B27=B26,0,IF(B27=B28,1+P28,1))</f>
        <v>0</v>
      </c>
      <c r="P27" s="1" t="n">
        <f aca="false">IF(B27=B26,1+P28,0)</f>
        <v>3</v>
      </c>
    </row>
    <row r="28" customFormat="false" ht="15.75" hidden="false" customHeight="false" outlineLevel="0" collapsed="false">
      <c r="A28" s="7" t="n">
        <v>1</v>
      </c>
      <c r="B28" s="1" t="n">
        <f aca="false">TFE!A28</f>
        <v>2</v>
      </c>
      <c r="C28" s="1" t="n">
        <f aca="false">TFE!B28</f>
        <v>14</v>
      </c>
      <c r="D28" s="1" t="str">
        <f aca="false">TFE!C28</f>
        <v>Vin</v>
      </c>
      <c r="E28" s="8" t="n">
        <f aca="false">TFE!D28</f>
        <v>4018</v>
      </c>
      <c r="F28" s="1" t="n">
        <f aca="false">TFE!E28</f>
        <v>27</v>
      </c>
      <c r="G28" s="1" t="n">
        <f aca="false">TFE!F28</f>
        <v>1</v>
      </c>
      <c r="H28" s="9" t="n">
        <f aca="false">G28/SUM($G:$G)</f>
        <v>0.00282485875706215</v>
      </c>
      <c r="I28" s="9" t="n">
        <f aca="false">E28/SUM($E:$E)</f>
        <v>0.00591016200727812</v>
      </c>
      <c r="J28" s="8" t="n">
        <f aca="false">IF(C28=C29,0,IF(C28=C27,E28+K27,E28))</f>
        <v>4018</v>
      </c>
      <c r="K28" s="8" t="n">
        <f aca="false">E28</f>
        <v>4018</v>
      </c>
      <c r="L28" s="9" t="n">
        <f aca="false">J28/SUM($J:$J)</f>
        <v>0.00678296863763282</v>
      </c>
      <c r="M28" s="1" t="n">
        <f aca="false">IF(C28=C27,0,IF(C28=C29,1+N29,1))</f>
        <v>1</v>
      </c>
      <c r="N28" s="1" t="n">
        <f aca="false">IF(C28=C27,1+N29,0)</f>
        <v>0</v>
      </c>
      <c r="O28" s="1" t="n">
        <f aca="false">IF(B28=B27,0,IF(B28=B29,1+P29,1))</f>
        <v>0</v>
      </c>
      <c r="P28" s="1" t="n">
        <f aca="false">IF(B28=B27,1+P29,0)</f>
        <v>2</v>
      </c>
    </row>
    <row r="29" customFormat="false" ht="15.75" hidden="false" customHeight="false" outlineLevel="0" collapsed="false">
      <c r="A29" s="7" t="n">
        <v>1</v>
      </c>
      <c r="B29" s="1" t="n">
        <f aca="false">TFE!A29</f>
        <v>2</v>
      </c>
      <c r="C29" s="1" t="n">
        <f aca="false">TFE!B29</f>
        <v>15</v>
      </c>
      <c r="D29" s="1" t="str">
        <f aca="false">TFE!C29</f>
        <v>Kelsier</v>
      </c>
      <c r="E29" s="8" t="n">
        <f aca="false">TFE!D29</f>
        <v>1762</v>
      </c>
      <c r="F29" s="1" t="n">
        <f aca="false">TFE!E29</f>
        <v>28</v>
      </c>
      <c r="G29" s="1" t="n">
        <f aca="false">TFE!F29</f>
        <v>1</v>
      </c>
      <c r="H29" s="9" t="n">
        <f aca="false">G29/SUM($G:$G)</f>
        <v>0.00282485875706215</v>
      </c>
      <c r="I29" s="9" t="n">
        <f aca="false">E29/SUM($E:$E)</f>
        <v>0.00259176342877652</v>
      </c>
      <c r="J29" s="8" t="n">
        <f aca="false">IF(C29=C30,0,IF(C29=C28,E29+K28,E29))</f>
        <v>1762</v>
      </c>
      <c r="K29" s="8" t="n">
        <f aca="false">E29</f>
        <v>1762</v>
      </c>
      <c r="L29" s="9" t="n">
        <f aca="false">J29/SUM($J:$J)</f>
        <v>0.00297451237917099</v>
      </c>
      <c r="M29" s="1" t="n">
        <f aca="false">IF(C29=C28,0,IF(C29=C30,1+N30,1))</f>
        <v>1</v>
      </c>
      <c r="N29" s="1" t="n">
        <f aca="false">IF(C29=C28,1+N30,0)</f>
        <v>0</v>
      </c>
      <c r="O29" s="1" t="n">
        <f aca="false">IF(B29=B28,0,IF(B29=B30,1+P30,1))</f>
        <v>0</v>
      </c>
      <c r="P29" s="1" t="n">
        <f aca="false">IF(B29=B28,1+P30,0)</f>
        <v>1</v>
      </c>
    </row>
    <row r="30" customFormat="false" ht="15.75" hidden="false" customHeight="false" outlineLevel="0" collapsed="false">
      <c r="A30" s="7" t="n">
        <v>1</v>
      </c>
      <c r="B30" s="1" t="n">
        <f aca="false">TFE!A30</f>
        <v>3</v>
      </c>
      <c r="C30" s="1" t="n">
        <f aca="false">TFE!B30</f>
        <v>16</v>
      </c>
      <c r="D30" s="1" t="str">
        <f aca="false">TFE!C30</f>
        <v>Vin</v>
      </c>
      <c r="E30" s="8" t="n">
        <f aca="false">TFE!D30</f>
        <v>3436</v>
      </c>
      <c r="F30" s="1" t="n">
        <f aca="false">TFE!E30</f>
        <v>29</v>
      </c>
      <c r="G30" s="1" t="n">
        <f aca="false">TFE!F30</f>
        <v>1</v>
      </c>
      <c r="H30" s="9" t="n">
        <f aca="false">G30/SUM($G:$G)</f>
        <v>0.00282485875706215</v>
      </c>
      <c r="I30" s="9" t="n">
        <f aca="false">E30/SUM($E:$E)</f>
        <v>0.00505408577824978</v>
      </c>
      <c r="J30" s="8" t="n">
        <f aca="false">IF(C30=C31,0,IF(C30=C29,E30+K29,E30))</f>
        <v>3436</v>
      </c>
      <c r="K30" s="8" t="n">
        <f aca="false">E30</f>
        <v>3436</v>
      </c>
      <c r="L30" s="9" t="n">
        <f aca="false">J30/SUM($J:$J)</f>
        <v>0.00580046795393389</v>
      </c>
      <c r="M30" s="1" t="n">
        <f aca="false">IF(C30=C29,0,IF(C30=C31,1+N31,1))</f>
        <v>1</v>
      </c>
      <c r="N30" s="1" t="n">
        <f aca="false">IF(C30=C29,1+N31,0)</f>
        <v>0</v>
      </c>
      <c r="O30" s="1" t="n">
        <f aca="false">IF(B30=B29,0,IF(B30=B31,1+P31,1))</f>
        <v>12</v>
      </c>
      <c r="P30" s="1" t="n">
        <f aca="false">IF(B30=B29,1+P31,0)</f>
        <v>0</v>
      </c>
    </row>
    <row r="31" customFormat="false" ht="15.75" hidden="false" customHeight="false" outlineLevel="0" collapsed="false">
      <c r="A31" s="7" t="n">
        <v>1</v>
      </c>
      <c r="B31" s="1" t="n">
        <f aca="false">TFE!A31</f>
        <v>3</v>
      </c>
      <c r="C31" s="1" t="n">
        <f aca="false">TFE!B31</f>
        <v>17</v>
      </c>
      <c r="D31" s="1" t="str">
        <f aca="false">TFE!C31</f>
        <v>Vin</v>
      </c>
      <c r="E31" s="8" t="n">
        <f aca="false">TFE!D31</f>
        <v>3930</v>
      </c>
      <c r="F31" s="1" t="n">
        <f aca="false">TFE!E31</f>
        <v>30</v>
      </c>
      <c r="G31" s="1" t="n">
        <f aca="false">TFE!F31</f>
        <v>1</v>
      </c>
      <c r="H31" s="9" t="n">
        <f aca="false">G31/SUM($G:$G)</f>
        <v>0.00282485875706215</v>
      </c>
      <c r="I31" s="9" t="n">
        <f aca="false">E31/SUM($E:$E)</f>
        <v>0.00578072092797487</v>
      </c>
      <c r="J31" s="8" t="n">
        <f aca="false">IF(C31=C32,0,IF(C31=C30,E31+K30,E31))</f>
        <v>3930</v>
      </c>
      <c r="K31" s="8" t="n">
        <f aca="false">E31</f>
        <v>3930</v>
      </c>
      <c r="L31" s="9" t="n">
        <f aca="false">J31/SUM($J:$J)</f>
        <v>0.00663441183322473</v>
      </c>
      <c r="M31" s="1" t="n">
        <f aca="false">IF(C31=C30,0,IF(C31=C32,1+N32,1))</f>
        <v>1</v>
      </c>
      <c r="N31" s="1" t="n">
        <f aca="false">IF(C31=C30,1+N32,0)</f>
        <v>0</v>
      </c>
      <c r="O31" s="1" t="n">
        <f aca="false">IF(B31=B30,0,IF(B31=B32,1+P32,1))</f>
        <v>0</v>
      </c>
      <c r="P31" s="1" t="n">
        <f aca="false">IF(B31=B30,1+P32,0)</f>
        <v>11</v>
      </c>
    </row>
    <row r="32" customFormat="false" ht="15.75" hidden="false" customHeight="false" outlineLevel="0" collapsed="false">
      <c r="A32" s="7" t="n">
        <v>1</v>
      </c>
      <c r="B32" s="1" t="n">
        <f aca="false">TFE!A32</f>
        <v>3</v>
      </c>
      <c r="C32" s="1" t="n">
        <f aca="false">TFE!B32</f>
        <v>18</v>
      </c>
      <c r="D32" s="1" t="str">
        <f aca="false">TFE!C32</f>
        <v>Vin</v>
      </c>
      <c r="E32" s="8" t="n">
        <f aca="false">TFE!D32</f>
        <v>7542</v>
      </c>
      <c r="F32" s="1" t="n">
        <f aca="false">TFE!E32</f>
        <v>31</v>
      </c>
      <c r="G32" s="1" t="n">
        <f aca="false">TFE!F32</f>
        <v>1</v>
      </c>
      <c r="H32" s="9" t="n">
        <f aca="false">G32/SUM($G:$G)</f>
        <v>0.00282485875706215</v>
      </c>
      <c r="I32" s="9" t="n">
        <f aca="false">E32/SUM($E:$E)</f>
        <v>0.0110936888648312</v>
      </c>
      <c r="J32" s="8" t="n">
        <f aca="false">IF(C32=C33,0,IF(C32=C31,E32+K31,E32))</f>
        <v>7542</v>
      </c>
      <c r="K32" s="8" t="n">
        <f aca="false">E32</f>
        <v>7542</v>
      </c>
      <c r="L32" s="9" t="n">
        <f aca="false">J32/SUM($J:$J)</f>
        <v>0.0127319933959748</v>
      </c>
      <c r="M32" s="1" t="n">
        <f aca="false">IF(C32=C31,0,IF(C32=C33,1+N33,1))</f>
        <v>1</v>
      </c>
      <c r="N32" s="1" t="n">
        <f aca="false">IF(C32=C31,1+N33,0)</f>
        <v>0</v>
      </c>
      <c r="O32" s="1" t="n">
        <f aca="false">IF(B32=B31,0,IF(B32=B33,1+P33,1))</f>
        <v>0</v>
      </c>
      <c r="P32" s="1" t="n">
        <f aca="false">IF(B32=B31,1+P33,0)</f>
        <v>10</v>
      </c>
    </row>
    <row r="33" customFormat="false" ht="15.75" hidden="false" customHeight="false" outlineLevel="0" collapsed="false">
      <c r="A33" s="7" t="n">
        <v>1</v>
      </c>
      <c r="B33" s="1" t="n">
        <f aca="false">TFE!A33</f>
        <v>3</v>
      </c>
      <c r="C33" s="1" t="n">
        <f aca="false">TFE!B33</f>
        <v>19</v>
      </c>
      <c r="D33" s="1" t="str">
        <f aca="false">TFE!C33</f>
        <v>Kelsier</v>
      </c>
      <c r="E33" s="8" t="n">
        <f aca="false">TFE!D33</f>
        <v>5231</v>
      </c>
      <c r="F33" s="1" t="n">
        <f aca="false">TFE!E33</f>
        <v>32</v>
      </c>
      <c r="G33" s="1" t="n">
        <f aca="false">TFE!F33</f>
        <v>1</v>
      </c>
      <c r="H33" s="9" t="n">
        <f aca="false">G33/SUM($G:$G)</f>
        <v>0.00282485875706215</v>
      </c>
      <c r="I33" s="9" t="n">
        <f aca="false">E33/SUM($E:$E)</f>
        <v>0.00769438961176502</v>
      </c>
      <c r="J33" s="8" t="n">
        <f aca="false">IF(C33=C34,0,IF(C33=C32,E33+K32,E33))</f>
        <v>5231</v>
      </c>
      <c r="K33" s="8" t="n">
        <f aca="false">E33</f>
        <v>5231</v>
      </c>
      <c r="L33" s="9" t="n">
        <f aca="false">J33/SUM($J:$J)</f>
        <v>0.0088306891347579</v>
      </c>
      <c r="M33" s="1" t="n">
        <f aca="false">IF(C33=C32,0,IF(C33=C34,1+N34,1))</f>
        <v>1</v>
      </c>
      <c r="N33" s="1" t="n">
        <f aca="false">IF(C33=C32,1+N34,0)</f>
        <v>0</v>
      </c>
      <c r="O33" s="1" t="n">
        <f aca="false">IF(B33=B32,0,IF(B33=B34,1+P34,1))</f>
        <v>0</v>
      </c>
      <c r="P33" s="1" t="n">
        <f aca="false">IF(B33=B32,1+P34,0)</f>
        <v>9</v>
      </c>
    </row>
    <row r="34" customFormat="false" ht="15.75" hidden="false" customHeight="false" outlineLevel="0" collapsed="false">
      <c r="A34" s="7" t="n">
        <v>1</v>
      </c>
      <c r="B34" s="1" t="n">
        <f aca="false">TFE!A34</f>
        <v>3</v>
      </c>
      <c r="C34" s="1" t="n">
        <f aca="false">TFE!B34</f>
        <v>20</v>
      </c>
      <c r="D34" s="1" t="str">
        <f aca="false">TFE!C34</f>
        <v>Vin</v>
      </c>
      <c r="E34" s="8" t="n">
        <f aca="false">TFE!D34</f>
        <v>5493</v>
      </c>
      <c r="F34" s="1" t="n">
        <f aca="false">TFE!E34</f>
        <v>33</v>
      </c>
      <c r="G34" s="1" t="n">
        <f aca="false">TFE!F34</f>
        <v>1</v>
      </c>
      <c r="H34" s="9" t="n">
        <f aca="false">G34/SUM($G:$G)</f>
        <v>0.00282485875706215</v>
      </c>
      <c r="I34" s="9" t="n">
        <f aca="false">E34/SUM($E:$E)</f>
        <v>0.00807977100696334</v>
      </c>
      <c r="J34" s="8" t="n">
        <f aca="false">IF(C34=C35,0,IF(C34=C33,E34+K33,E34))</f>
        <v>5493</v>
      </c>
      <c r="K34" s="8" t="n">
        <f aca="false">E34</f>
        <v>5493</v>
      </c>
      <c r="L34" s="9" t="n">
        <f aca="false">J34/SUM($J:$J)</f>
        <v>0.00927298325697288</v>
      </c>
      <c r="M34" s="1" t="n">
        <f aca="false">IF(C34=C33,0,IF(C34=C35,1+N35,1))</f>
        <v>1</v>
      </c>
      <c r="N34" s="1" t="n">
        <f aca="false">IF(C34=C33,1+N35,0)</f>
        <v>0</v>
      </c>
      <c r="O34" s="1" t="n">
        <f aca="false">IF(B34=B33,0,IF(B34=B35,1+P35,1))</f>
        <v>0</v>
      </c>
      <c r="P34" s="1" t="n">
        <f aca="false">IF(B34=B33,1+P35,0)</f>
        <v>8</v>
      </c>
    </row>
    <row r="35" customFormat="false" ht="15.75" hidden="false" customHeight="false" outlineLevel="0" collapsed="false">
      <c r="A35" s="7" t="n">
        <v>1</v>
      </c>
      <c r="B35" s="1" t="n">
        <f aca="false">TFE!A35</f>
        <v>3</v>
      </c>
      <c r="C35" s="1" t="n">
        <f aca="false">TFE!B35</f>
        <v>21</v>
      </c>
      <c r="D35" s="1" t="str">
        <f aca="false">TFE!C35</f>
        <v>Kelsier</v>
      </c>
      <c r="E35" s="8" t="n">
        <f aca="false">TFE!D35</f>
        <v>7227</v>
      </c>
      <c r="F35" s="1" t="n">
        <f aca="false">TFE!E35</f>
        <v>34</v>
      </c>
      <c r="G35" s="1" t="n">
        <f aca="false">TFE!F35</f>
        <v>1</v>
      </c>
      <c r="H35" s="9" t="n">
        <f aca="false">G35/SUM($G:$G)</f>
        <v>0.00282485875706215</v>
      </c>
      <c r="I35" s="9" t="n">
        <f aca="false">E35/SUM($E:$E)</f>
        <v>0.0106303486377797</v>
      </c>
      <c r="J35" s="8" t="n">
        <f aca="false">IF(C35=C36,0,IF(C35=C34,E35+K34,E35))</f>
        <v>7227</v>
      </c>
      <c r="K35" s="8" t="n">
        <f aca="false">E35</f>
        <v>7227</v>
      </c>
      <c r="L35" s="9" t="n">
        <f aca="false">J35/SUM($J:$J)</f>
        <v>0.012200227562014</v>
      </c>
      <c r="M35" s="1" t="n">
        <f aca="false">IF(C35=C34,0,IF(C35=C36,1+N36,1))</f>
        <v>1</v>
      </c>
      <c r="N35" s="1" t="n">
        <f aca="false">IF(C35=C34,1+N36,0)</f>
        <v>0</v>
      </c>
      <c r="O35" s="1" t="n">
        <f aca="false">IF(B35=B34,0,IF(B35=B36,1+P36,1))</f>
        <v>0</v>
      </c>
      <c r="P35" s="1" t="n">
        <f aca="false">IF(B35=B34,1+P36,0)</f>
        <v>7</v>
      </c>
    </row>
    <row r="36" customFormat="false" ht="15.75" hidden="false" customHeight="false" outlineLevel="0" collapsed="false">
      <c r="A36" s="7" t="n">
        <v>1</v>
      </c>
      <c r="B36" s="1" t="n">
        <f aca="false">TFE!A36</f>
        <v>3</v>
      </c>
      <c r="C36" s="1" t="n">
        <f aca="false">TFE!B36</f>
        <v>22</v>
      </c>
      <c r="D36" s="1" t="str">
        <f aca="false">TFE!C36</f>
        <v>Vin</v>
      </c>
      <c r="E36" s="8" t="n">
        <f aca="false">TFE!D36</f>
        <v>4591</v>
      </c>
      <c r="F36" s="1" t="n">
        <f aca="false">TFE!E36</f>
        <v>35</v>
      </c>
      <c r="G36" s="1" t="n">
        <f aca="false">TFE!F36</f>
        <v>1</v>
      </c>
      <c r="H36" s="9" t="n">
        <f aca="false">G36/SUM($G:$G)</f>
        <v>0.00282485875706215</v>
      </c>
      <c r="I36" s="9" t="n">
        <f aca="false">E36/SUM($E:$E)</f>
        <v>0.00675299994410499</v>
      </c>
      <c r="J36" s="8" t="n">
        <f aca="false">IF(C36=C37,0,IF(C36=C35,E36+K35,E36))</f>
        <v>4591</v>
      </c>
      <c r="K36" s="8" t="n">
        <f aca="false">E36</f>
        <v>4591</v>
      </c>
      <c r="L36" s="9" t="n">
        <f aca="false">J36/SUM($J:$J)</f>
        <v>0.00775027601179001</v>
      </c>
      <c r="M36" s="1" t="n">
        <f aca="false">IF(C36=C35,0,IF(C36=C37,1+N37,1))</f>
        <v>1</v>
      </c>
      <c r="N36" s="1" t="n">
        <f aca="false">IF(C36=C35,1+N37,0)</f>
        <v>0</v>
      </c>
      <c r="O36" s="1" t="n">
        <f aca="false">IF(B36=B35,0,IF(B36=B37,1+P37,1))</f>
        <v>0</v>
      </c>
      <c r="P36" s="1" t="n">
        <f aca="false">IF(B36=B35,1+P37,0)</f>
        <v>6</v>
      </c>
    </row>
    <row r="37" customFormat="false" ht="15.75" hidden="false" customHeight="false" outlineLevel="0" collapsed="false">
      <c r="A37" s="7" t="n">
        <v>1</v>
      </c>
      <c r="B37" s="1" t="n">
        <f aca="false">TFE!A37</f>
        <v>3</v>
      </c>
      <c r="C37" s="1" t="n">
        <f aca="false">TFE!B37</f>
        <v>23</v>
      </c>
      <c r="D37" s="1" t="str">
        <f aca="false">TFE!C37</f>
        <v>Vin</v>
      </c>
      <c r="E37" s="8" t="n">
        <f aca="false">TFE!D37</f>
        <v>6205</v>
      </c>
      <c r="F37" s="1" t="n">
        <f aca="false">TFE!E37</f>
        <v>36</v>
      </c>
      <c r="G37" s="1" t="n">
        <f aca="false">TFE!F37</f>
        <v>1</v>
      </c>
      <c r="H37" s="9" t="n">
        <f aca="false">G37/SUM($G:$G)</f>
        <v>0.00282485875706215</v>
      </c>
      <c r="I37" s="9" t="n">
        <f aca="false">E37/SUM($E:$E)</f>
        <v>0.00912706701223512</v>
      </c>
      <c r="J37" s="8" t="n">
        <f aca="false">IF(C37=C38,0,IF(C37=C36,E37+K36,E37))</f>
        <v>6205</v>
      </c>
      <c r="K37" s="8" t="n">
        <f aca="false">E37</f>
        <v>6205</v>
      </c>
      <c r="L37" s="9" t="n">
        <f aca="false">J37/SUM($J:$J)</f>
        <v>0.0104749428562747</v>
      </c>
      <c r="M37" s="1" t="n">
        <f aca="false">IF(C37=C36,0,IF(C37=C38,1+N38,1))</f>
        <v>1</v>
      </c>
      <c r="N37" s="1" t="n">
        <f aca="false">IF(C37=C36,1+N38,0)</f>
        <v>0</v>
      </c>
      <c r="O37" s="1" t="n">
        <f aca="false">IF(B37=B36,0,IF(B37=B38,1+P38,1))</f>
        <v>0</v>
      </c>
      <c r="P37" s="1" t="n">
        <f aca="false">IF(B37=B36,1+P38,0)</f>
        <v>5</v>
      </c>
    </row>
    <row r="38" customFormat="false" ht="15.75" hidden="false" customHeight="false" outlineLevel="0" collapsed="false">
      <c r="A38" s="7" t="n">
        <v>1</v>
      </c>
      <c r="B38" s="1" t="n">
        <f aca="false">TFE!A38</f>
        <v>3</v>
      </c>
      <c r="C38" s="1" t="n">
        <f aca="false">TFE!B38</f>
        <v>24</v>
      </c>
      <c r="D38" s="1" t="str">
        <f aca="false">TFE!C38</f>
        <v>Vin</v>
      </c>
      <c r="E38" s="8" t="n">
        <f aca="false">TFE!D38</f>
        <v>4774</v>
      </c>
      <c r="F38" s="1" t="n">
        <f aca="false">TFE!E38</f>
        <v>37</v>
      </c>
      <c r="G38" s="1" t="n">
        <f aca="false">TFE!F38</f>
        <v>1</v>
      </c>
      <c r="H38" s="9" t="n">
        <f aca="false">G38/SUM($G:$G)</f>
        <v>0.00282485875706215</v>
      </c>
      <c r="I38" s="9" t="n">
        <f aca="false">E38/SUM($E:$E)</f>
        <v>0.00702217855220153</v>
      </c>
      <c r="J38" s="8" t="n">
        <f aca="false">IF(C38=C39,0,IF(C38=C37,E38+K37,E38))</f>
        <v>4774</v>
      </c>
      <c r="K38" s="8" t="n">
        <f aca="false">E38</f>
        <v>4774</v>
      </c>
      <c r="L38" s="9" t="n">
        <f aca="false">J38/SUM($J:$J)</f>
        <v>0.00805920663913864</v>
      </c>
      <c r="M38" s="1" t="n">
        <f aca="false">IF(C38=C37,0,IF(C38=C39,1+N39,1))</f>
        <v>1</v>
      </c>
      <c r="N38" s="1" t="n">
        <f aca="false">IF(C38=C37,1+N39,0)</f>
        <v>0</v>
      </c>
      <c r="O38" s="1" t="n">
        <f aca="false">IF(B38=B37,0,IF(B38=B39,1+P39,1))</f>
        <v>0</v>
      </c>
      <c r="P38" s="1" t="n">
        <f aca="false">IF(B38=B37,1+P39,0)</f>
        <v>4</v>
      </c>
    </row>
    <row r="39" customFormat="false" ht="15.75" hidden="false" customHeight="false" outlineLevel="0" collapsed="false">
      <c r="A39" s="7" t="n">
        <v>1</v>
      </c>
      <c r="B39" s="1" t="n">
        <f aca="false">TFE!A39</f>
        <v>3</v>
      </c>
      <c r="C39" s="1" t="n">
        <f aca="false">TFE!B39</f>
        <v>25</v>
      </c>
      <c r="D39" s="1" t="str">
        <f aca="false">TFE!C39</f>
        <v>Kelsier</v>
      </c>
      <c r="E39" s="8" t="n">
        <f aca="false">TFE!D39</f>
        <v>770</v>
      </c>
      <c r="F39" s="1" t="n">
        <f aca="false">TFE!E39</f>
        <v>38</v>
      </c>
      <c r="G39" s="1" t="n">
        <f aca="false">TFE!F39</f>
        <v>1</v>
      </c>
      <c r="H39" s="9" t="n">
        <f aca="false">G39/SUM($G:$G)</f>
        <v>0.00282485875706215</v>
      </c>
      <c r="I39" s="9" t="n">
        <f aca="false">E39/SUM($E:$E)</f>
        <v>0.00113260944390347</v>
      </c>
      <c r="J39" s="1" t="n">
        <f aca="false">IF(C39=C40,0,IF(C39=C38,E39+K38,E39))</f>
        <v>0</v>
      </c>
      <c r="K39" s="8" t="n">
        <f aca="false">E39</f>
        <v>770</v>
      </c>
      <c r="L39" s="9" t="n">
        <f aca="false">J39/SUM($J:$J)</f>
        <v>0</v>
      </c>
      <c r="M39" s="1" t="n">
        <f aca="false">IF(C39=C38,0,IF(C39=C40,1+N40,1))</f>
        <v>3</v>
      </c>
      <c r="N39" s="1" t="n">
        <f aca="false">IF(C39=C38,1+N40,0)</f>
        <v>0</v>
      </c>
      <c r="O39" s="1" t="n">
        <f aca="false">IF(B39=B38,0,IF(B39=B40,1+P40,1))</f>
        <v>0</v>
      </c>
      <c r="P39" s="1" t="n">
        <f aca="false">IF(B39=B38,1+P40,0)</f>
        <v>3</v>
      </c>
    </row>
    <row r="40" customFormat="false" ht="15.75" hidden="false" customHeight="false" outlineLevel="0" collapsed="false">
      <c r="A40" s="7" t="n">
        <v>1</v>
      </c>
      <c r="B40" s="1" t="n">
        <f aca="false">TFE!A40</f>
        <v>3</v>
      </c>
      <c r="C40" s="1" t="n">
        <f aca="false">TFE!B40</f>
        <v>25</v>
      </c>
      <c r="D40" s="1" t="str">
        <f aca="false">TFE!C40</f>
        <v>Vin</v>
      </c>
      <c r="E40" s="8" t="n">
        <f aca="false">TFE!D40</f>
        <v>2030</v>
      </c>
      <c r="F40" s="1" t="n">
        <f aca="false">TFE!E40</f>
        <v>39</v>
      </c>
      <c r="G40" s="1" t="n">
        <f aca="false">TFE!F40</f>
        <v>1</v>
      </c>
      <c r="H40" s="9" t="n">
        <f aca="false">G40/SUM($G:$G)</f>
        <v>0.00282485875706215</v>
      </c>
      <c r="I40" s="9" t="n">
        <f aca="false">E40/SUM($E:$E)</f>
        <v>0.00298597035210915</v>
      </c>
      <c r="J40" s="1" t="n">
        <f aca="false">IF(C40=C41,0,IF(C40=C39,E40+K39,E40))</f>
        <v>0</v>
      </c>
      <c r="K40" s="8" t="n">
        <f aca="false">E40</f>
        <v>2030</v>
      </c>
      <c r="L40" s="9" t="n">
        <f aca="false">J40/SUM($J:$J)</f>
        <v>0</v>
      </c>
      <c r="M40" s="1" t="n">
        <f aca="false">IF(C40=C39,0,IF(C40=C41,1+N41,1))</f>
        <v>0</v>
      </c>
      <c r="N40" s="1" t="n">
        <f aca="false">IF(C40=C39,1+N41,0)</f>
        <v>2</v>
      </c>
      <c r="O40" s="1" t="n">
        <f aca="false">IF(B40=B39,0,IF(B40=B41,1+P41,1))</f>
        <v>0</v>
      </c>
      <c r="P40" s="1" t="n">
        <f aca="false">IF(B40=B39,1+P41,0)</f>
        <v>2</v>
      </c>
    </row>
    <row r="41" customFormat="false" ht="15.75" hidden="false" customHeight="false" outlineLevel="0" collapsed="false">
      <c r="A41" s="7" t="n">
        <v>1</v>
      </c>
      <c r="B41" s="1" t="n">
        <f aca="false">TFE!A41</f>
        <v>3</v>
      </c>
      <c r="C41" s="1" t="n">
        <f aca="false">TFE!B41</f>
        <v>25</v>
      </c>
      <c r="D41" s="1" t="str">
        <f aca="false">TFE!C41</f>
        <v>Kelsier</v>
      </c>
      <c r="E41" s="8" t="n">
        <f aca="false">TFE!D41</f>
        <v>2132</v>
      </c>
      <c r="F41" s="1" t="n">
        <f aca="false">TFE!E41</f>
        <v>40</v>
      </c>
      <c r="G41" s="1" t="n">
        <f aca="false">TFE!F41</f>
        <v>1</v>
      </c>
      <c r="H41" s="9" t="n">
        <f aca="false">G41/SUM($G:$G)</f>
        <v>0.00282485875706215</v>
      </c>
      <c r="I41" s="9" t="n">
        <f aca="false">E41/SUM($E:$E)</f>
        <v>0.00313600433039247</v>
      </c>
      <c r="J41" s="8" t="n">
        <f aca="false">IF(C41=C42,0,IF(C41=C40,E41+K40,E41))</f>
        <v>4162</v>
      </c>
      <c r="K41" s="8" t="n">
        <f aca="false">E41</f>
        <v>2132</v>
      </c>
      <c r="L41" s="9" t="n">
        <f aca="false">J41/SUM($J:$J)</f>
        <v>0.00702606159030059</v>
      </c>
      <c r="M41" s="1" t="n">
        <f aca="false">IF(C41=C40,0,IF(C41=C42,1+N42,1))</f>
        <v>0</v>
      </c>
      <c r="N41" s="1" t="n">
        <f aca="false">IF(C41=C40,1+N42,0)</f>
        <v>1</v>
      </c>
      <c r="O41" s="1" t="n">
        <f aca="false">IF(B41=B40,0,IF(B41=B42,1+P42,1))</f>
        <v>0</v>
      </c>
      <c r="P41" s="1" t="n">
        <f aca="false">IF(B41=B40,1+P42,0)</f>
        <v>1</v>
      </c>
    </row>
    <row r="42" customFormat="false" ht="15.75" hidden="false" customHeight="false" outlineLevel="0" collapsed="false">
      <c r="A42" s="7" t="n">
        <v>1</v>
      </c>
      <c r="B42" s="1" t="n">
        <f aca="false">TFE!A42</f>
        <v>4</v>
      </c>
      <c r="C42" s="1" t="n">
        <f aca="false">TFE!B42</f>
        <v>26</v>
      </c>
      <c r="D42" s="1" t="str">
        <f aca="false">TFE!C42</f>
        <v>Vin</v>
      </c>
      <c r="E42" s="8" t="n">
        <f aca="false">TFE!D42</f>
        <v>4454</v>
      </c>
      <c r="F42" s="1" t="n">
        <f aca="false">TFE!E42</f>
        <v>41</v>
      </c>
      <c r="G42" s="1" t="n">
        <f aca="false">TFE!F42</f>
        <v>1</v>
      </c>
      <c r="H42" s="9" t="n">
        <f aca="false">G42/SUM($G:$G)</f>
        <v>0.00282485875706215</v>
      </c>
      <c r="I42" s="9" t="n">
        <f aca="false">E42/SUM($E:$E)</f>
        <v>0.00655148371837151</v>
      </c>
      <c r="J42" s="8" t="n">
        <f aca="false">IF(C42=C43,0,IF(C42=C41,E42+K41,E42))</f>
        <v>4454</v>
      </c>
      <c r="K42" s="8" t="n">
        <f aca="false">E42</f>
        <v>4454</v>
      </c>
      <c r="L42" s="9" t="n">
        <f aca="false">J42/SUM($J:$J)</f>
        <v>0.00751900007765469</v>
      </c>
      <c r="M42" s="1" t="n">
        <f aca="false">IF(C42=C41,0,IF(C42=C43,1+N43,1))</f>
        <v>1</v>
      </c>
      <c r="N42" s="1" t="n">
        <f aca="false">IF(C42=C41,1+N43,0)</f>
        <v>0</v>
      </c>
      <c r="O42" s="1" t="n">
        <f aca="false">IF(B42=B41,0,IF(B42=B43,1+P43,1))</f>
        <v>26</v>
      </c>
      <c r="P42" s="1" t="n">
        <f aca="false">IF(B42=B41,1+P43,0)</f>
        <v>0</v>
      </c>
    </row>
    <row r="43" customFormat="false" ht="15.75" hidden="false" customHeight="false" outlineLevel="0" collapsed="false">
      <c r="A43" s="7" t="n">
        <v>1</v>
      </c>
      <c r="B43" s="1" t="n">
        <f aca="false">TFE!A43</f>
        <v>4</v>
      </c>
      <c r="C43" s="1" t="n">
        <f aca="false">TFE!B43</f>
        <v>27</v>
      </c>
      <c r="D43" s="1" t="str">
        <f aca="false">TFE!C43</f>
        <v>Vin</v>
      </c>
      <c r="E43" s="8" t="n">
        <f aca="false">TFE!D43</f>
        <v>5466</v>
      </c>
      <c r="F43" s="1" t="n">
        <f aca="false">TFE!E43</f>
        <v>42</v>
      </c>
      <c r="G43" s="1" t="n">
        <f aca="false">TFE!F43</f>
        <v>1</v>
      </c>
      <c r="H43" s="9" t="n">
        <f aca="false">G43/SUM($G:$G)</f>
        <v>0.00282485875706215</v>
      </c>
      <c r="I43" s="9" t="n">
        <f aca="false">E43/SUM($E:$E)</f>
        <v>0.00804005613035893</v>
      </c>
      <c r="J43" s="8" t="n">
        <f aca="false">IF(C43=C44,0,IF(C43=C42,E43+K42,E43))</f>
        <v>5466</v>
      </c>
      <c r="K43" s="8" t="n">
        <f aca="false">E43</f>
        <v>5466</v>
      </c>
      <c r="L43" s="9" t="n">
        <f aca="false">J43/SUM($J:$J)</f>
        <v>0.00922740332834768</v>
      </c>
      <c r="M43" s="1" t="n">
        <f aca="false">IF(C43=C42,0,IF(C43=C44,1+N44,1))</f>
        <v>1</v>
      </c>
      <c r="N43" s="1" t="n">
        <f aca="false">IF(C43=C42,1+N44,0)</f>
        <v>0</v>
      </c>
      <c r="O43" s="1" t="n">
        <f aca="false">IF(B43=B42,0,IF(B43=B44,1+P44,1))</f>
        <v>0</v>
      </c>
      <c r="P43" s="1" t="n">
        <f aca="false">IF(B43=B42,1+P44,0)</f>
        <v>25</v>
      </c>
    </row>
    <row r="44" customFormat="false" ht="15.75" hidden="false" customHeight="false" outlineLevel="0" collapsed="false">
      <c r="A44" s="7" t="n">
        <v>1</v>
      </c>
      <c r="B44" s="1" t="n">
        <f aca="false">TFE!A44</f>
        <v>4</v>
      </c>
      <c r="C44" s="1" t="n">
        <f aca="false">TFE!B44</f>
        <v>28</v>
      </c>
      <c r="D44" s="1" t="str">
        <f aca="false">TFE!C44</f>
        <v>Vin</v>
      </c>
      <c r="E44" s="8" t="n">
        <f aca="false">TFE!D44</f>
        <v>4405</v>
      </c>
      <c r="F44" s="1" t="n">
        <f aca="false">TFE!E44</f>
        <v>43</v>
      </c>
      <c r="G44" s="1" t="n">
        <f aca="false">TFE!F44</f>
        <v>1</v>
      </c>
      <c r="H44" s="9" t="n">
        <f aca="false">G44/SUM($G:$G)</f>
        <v>0.00282485875706215</v>
      </c>
      <c r="I44" s="9" t="n">
        <f aca="false">E44/SUM($E:$E)</f>
        <v>0.00647940857194129</v>
      </c>
      <c r="J44" s="1" t="n">
        <f aca="false">IF(C44=C45,0,IF(C44=C43,E44+K43,E44))</f>
        <v>0</v>
      </c>
      <c r="K44" s="8" t="n">
        <f aca="false">E44</f>
        <v>4405</v>
      </c>
      <c r="L44" s="9" t="n">
        <f aca="false">J44/SUM($J:$J)</f>
        <v>0</v>
      </c>
      <c r="M44" s="1" t="n">
        <f aca="false">IF(C44=C43,0,IF(C44=C45,1+N45,1))</f>
        <v>2</v>
      </c>
      <c r="N44" s="1" t="n">
        <f aca="false">IF(C44=C43,1+N45,0)</f>
        <v>0</v>
      </c>
      <c r="O44" s="1" t="n">
        <f aca="false">IF(B44=B43,0,IF(B44=B45,1+P45,1))</f>
        <v>0</v>
      </c>
      <c r="P44" s="1" t="n">
        <f aca="false">IF(B44=B43,1+P45,0)</f>
        <v>24</v>
      </c>
    </row>
    <row r="45" customFormat="false" ht="15.75" hidden="false" customHeight="false" outlineLevel="0" collapsed="false">
      <c r="A45" s="7" t="n">
        <v>1</v>
      </c>
      <c r="B45" s="1" t="n">
        <f aca="false">TFE!A45</f>
        <v>4</v>
      </c>
      <c r="C45" s="1" t="n">
        <f aca="false">TFE!B45</f>
        <v>28</v>
      </c>
      <c r="D45" s="1" t="str">
        <f aca="false">TFE!C45</f>
        <v>Elend</v>
      </c>
      <c r="E45" s="8" t="n">
        <f aca="false">TFE!D45</f>
        <v>2699</v>
      </c>
      <c r="F45" s="1" t="n">
        <f aca="false">TFE!E45</f>
        <v>44</v>
      </c>
      <c r="G45" s="1" t="n">
        <f aca="false">TFE!F45</f>
        <v>1</v>
      </c>
      <c r="H45" s="9" t="n">
        <f aca="false">G45/SUM($G:$G)</f>
        <v>0.00282485875706215</v>
      </c>
      <c r="I45" s="9" t="n">
        <f aca="false">E45/SUM($E:$E)</f>
        <v>0.00397001673908503</v>
      </c>
      <c r="J45" s="8" t="n">
        <f aca="false">IF(C45=C46,0,IF(C45=C44,E45+K44,E45))</f>
        <v>7104</v>
      </c>
      <c r="K45" s="8" t="n">
        <f aca="false">E45</f>
        <v>2699</v>
      </c>
      <c r="L45" s="9" t="n">
        <f aca="false">J45/SUM($J:$J)</f>
        <v>0.0119925856649436</v>
      </c>
      <c r="M45" s="1" t="n">
        <f aca="false">IF(C45=C44,0,IF(C45=C46,1+N46,1))</f>
        <v>0</v>
      </c>
      <c r="N45" s="1" t="n">
        <f aca="false">IF(C45=C44,1+N46,0)</f>
        <v>1</v>
      </c>
      <c r="O45" s="1" t="n">
        <f aca="false">IF(B45=B44,0,IF(B45=B46,1+P46,1))</f>
        <v>0</v>
      </c>
      <c r="P45" s="1" t="n">
        <f aca="false">IF(B45=B44,1+P46,0)</f>
        <v>23</v>
      </c>
    </row>
    <row r="46" customFormat="false" ht="15.75" hidden="false" customHeight="false" outlineLevel="0" collapsed="false">
      <c r="A46" s="7" t="n">
        <v>1</v>
      </c>
      <c r="B46" s="1" t="n">
        <f aca="false">TFE!A46</f>
        <v>4</v>
      </c>
      <c r="C46" s="1" t="n">
        <f aca="false">TFE!B46</f>
        <v>29</v>
      </c>
      <c r="D46" s="1" t="str">
        <f aca="false">TFE!C46</f>
        <v>Vin</v>
      </c>
      <c r="E46" s="8" t="n">
        <f aca="false">TFE!D46</f>
        <v>3252</v>
      </c>
      <c r="F46" s="1" t="n">
        <f aca="false">TFE!E46</f>
        <v>45</v>
      </c>
      <c r="G46" s="1" t="n">
        <f aca="false">TFE!F46</f>
        <v>1</v>
      </c>
      <c r="H46" s="9" t="n">
        <f aca="false">G46/SUM($G:$G)</f>
        <v>0.00282485875706215</v>
      </c>
      <c r="I46" s="9" t="n">
        <f aca="false">E46/SUM($E:$E)</f>
        <v>0.00478343624879752</v>
      </c>
      <c r="J46" s="1" t="n">
        <f aca="false">IF(C46=C47,0,IF(C46=C45,E46+K45,E46))</f>
        <v>0</v>
      </c>
      <c r="K46" s="8" t="n">
        <f aca="false">E46</f>
        <v>3252</v>
      </c>
      <c r="L46" s="9" t="n">
        <f aca="false">J46/SUM($J:$J)</f>
        <v>0</v>
      </c>
      <c r="M46" s="1" t="n">
        <f aca="false">IF(C46=C45,0,IF(C46=C47,1+N47,1))</f>
        <v>2</v>
      </c>
      <c r="N46" s="1" t="n">
        <f aca="false">IF(C46=C45,1+N47,0)</f>
        <v>0</v>
      </c>
      <c r="O46" s="1" t="n">
        <f aca="false">IF(B46=B45,0,IF(B46=B47,1+P47,1))</f>
        <v>0</v>
      </c>
      <c r="P46" s="1" t="n">
        <f aca="false">IF(B46=B45,1+P47,0)</f>
        <v>22</v>
      </c>
    </row>
    <row r="47" customFormat="false" ht="15.75" hidden="false" customHeight="false" outlineLevel="0" collapsed="false">
      <c r="A47" s="7" t="n">
        <v>1</v>
      </c>
      <c r="B47" s="1" t="n">
        <f aca="false">TFE!A47</f>
        <v>4</v>
      </c>
      <c r="C47" s="1" t="n">
        <f aca="false">TFE!B47</f>
        <v>29</v>
      </c>
      <c r="D47" s="1" t="str">
        <f aca="false">TFE!C47</f>
        <v>Kelsier</v>
      </c>
      <c r="E47" s="8" t="n">
        <f aca="false">TFE!D47</f>
        <v>2489</v>
      </c>
      <c r="F47" s="1" t="n">
        <f aca="false">TFE!E47</f>
        <v>46</v>
      </c>
      <c r="G47" s="1" t="n">
        <f aca="false">TFE!F47</f>
        <v>1</v>
      </c>
      <c r="H47" s="9" t="n">
        <f aca="false">G47/SUM($G:$G)</f>
        <v>0.00282485875706215</v>
      </c>
      <c r="I47" s="9" t="n">
        <f aca="false">E47/SUM($E:$E)</f>
        <v>0.00366112325438408</v>
      </c>
      <c r="J47" s="8" t="n">
        <f aca="false">IF(C47=C48,0,IF(C47=C46,E47+K46,E47))</f>
        <v>5741</v>
      </c>
      <c r="K47" s="8" t="n">
        <f aca="false">E47</f>
        <v>2489</v>
      </c>
      <c r="L47" s="9" t="n">
        <f aca="false">J47/SUM($J:$J)</f>
        <v>0.00969164334212294</v>
      </c>
      <c r="M47" s="1" t="n">
        <f aca="false">IF(C47=C46,0,IF(C47=C48,1+N48,1))</f>
        <v>0</v>
      </c>
      <c r="N47" s="1" t="n">
        <f aca="false">IF(C47=C46,1+N48,0)</f>
        <v>1</v>
      </c>
      <c r="O47" s="1" t="n">
        <f aca="false">IF(B47=B46,0,IF(B47=B48,1+P48,1))</f>
        <v>0</v>
      </c>
      <c r="P47" s="1" t="n">
        <f aca="false">IF(B47=B46,1+P48,0)</f>
        <v>21</v>
      </c>
    </row>
    <row r="48" customFormat="false" ht="15.75" hidden="false" customHeight="false" outlineLevel="0" collapsed="false">
      <c r="A48" s="7" t="n">
        <v>1</v>
      </c>
      <c r="B48" s="1" t="n">
        <f aca="false">TFE!A48</f>
        <v>4</v>
      </c>
      <c r="C48" s="1" t="n">
        <f aca="false">TFE!B48</f>
        <v>30</v>
      </c>
      <c r="D48" s="1" t="str">
        <f aca="false">TFE!C48</f>
        <v>Vin</v>
      </c>
      <c r="E48" s="8" t="n">
        <f aca="false">TFE!D48</f>
        <v>6045</v>
      </c>
      <c r="F48" s="1" t="n">
        <f aca="false">TFE!E48</f>
        <v>47</v>
      </c>
      <c r="G48" s="1" t="n">
        <f aca="false">TFE!F48</f>
        <v>1</v>
      </c>
      <c r="H48" s="9" t="n">
        <f aca="false">G48/SUM($G:$G)</f>
        <v>0.00282485875706215</v>
      </c>
      <c r="I48" s="9" t="n">
        <f aca="false">E48/SUM($E:$E)</f>
        <v>0.00889171959532012</v>
      </c>
      <c r="J48" s="8" t="n">
        <f aca="false">IF(C48=C49,0,IF(C48=C47,E48+K47,E48))</f>
        <v>6045</v>
      </c>
      <c r="K48" s="8" t="n">
        <f aca="false">E48</f>
        <v>6045</v>
      </c>
      <c r="L48" s="9" t="n">
        <f aca="false">J48/SUM($J:$J)</f>
        <v>0.0102048395755327</v>
      </c>
      <c r="M48" s="1" t="n">
        <f aca="false">IF(C48=C47,0,IF(C48=C49,1+N49,1))</f>
        <v>1</v>
      </c>
      <c r="N48" s="1" t="n">
        <f aca="false">IF(C48=C47,1+N49,0)</f>
        <v>0</v>
      </c>
      <c r="O48" s="1" t="n">
        <f aca="false">IF(B48=B47,0,IF(B48=B49,1+P49,1))</f>
        <v>0</v>
      </c>
      <c r="P48" s="1" t="n">
        <f aca="false">IF(B48=B47,1+P49,0)</f>
        <v>20</v>
      </c>
    </row>
    <row r="49" customFormat="false" ht="15.75" hidden="false" customHeight="false" outlineLevel="0" collapsed="false">
      <c r="A49" s="7" t="n">
        <v>1</v>
      </c>
      <c r="B49" s="1" t="n">
        <f aca="false">TFE!A49</f>
        <v>4</v>
      </c>
      <c r="C49" s="1" t="n">
        <f aca="false">TFE!B49</f>
        <v>31</v>
      </c>
      <c r="D49" s="1" t="str">
        <f aca="false">TFE!C49</f>
        <v>Kelsier</v>
      </c>
      <c r="E49" s="8" t="n">
        <f aca="false">TFE!D49</f>
        <v>1218</v>
      </c>
      <c r="F49" s="1" t="n">
        <f aca="false">TFE!E49</f>
        <v>48</v>
      </c>
      <c r="G49" s="1" t="n">
        <f aca="false">TFE!F49</f>
        <v>1</v>
      </c>
      <c r="H49" s="9" t="n">
        <f aca="false">G49/SUM($G:$G)</f>
        <v>0.00282485875706215</v>
      </c>
      <c r="I49" s="9" t="n">
        <f aca="false">E49/SUM($E:$E)</f>
        <v>0.00179158221126549</v>
      </c>
      <c r="J49" s="1" t="n">
        <f aca="false">IF(C49=C50,0,IF(C49=C48,E49+K48,E49))</f>
        <v>0</v>
      </c>
      <c r="K49" s="8" t="n">
        <f aca="false">E49</f>
        <v>1218</v>
      </c>
      <c r="L49" s="9" t="n">
        <f aca="false">J49/SUM($J:$J)</f>
        <v>0</v>
      </c>
      <c r="M49" s="1" t="n">
        <f aca="false">IF(C49=C48,0,IF(C49=C50,1+N50,1))</f>
        <v>3</v>
      </c>
      <c r="N49" s="1" t="n">
        <f aca="false">IF(C49=C48,1+N50,0)</f>
        <v>0</v>
      </c>
      <c r="O49" s="1" t="n">
        <f aca="false">IF(B49=B48,0,IF(B49=B50,1+P50,1))</f>
        <v>0</v>
      </c>
      <c r="P49" s="1" t="n">
        <f aca="false">IF(B49=B48,1+P50,0)</f>
        <v>19</v>
      </c>
    </row>
    <row r="50" customFormat="false" ht="15.75" hidden="false" customHeight="false" outlineLevel="0" collapsed="false">
      <c r="A50" s="7" t="n">
        <v>1</v>
      </c>
      <c r="B50" s="1" t="n">
        <f aca="false">TFE!A50</f>
        <v>4</v>
      </c>
      <c r="C50" s="1" t="n">
        <f aca="false">TFE!B50</f>
        <v>31</v>
      </c>
      <c r="D50" s="1" t="str">
        <f aca="false">TFE!C50</f>
        <v>Vin</v>
      </c>
      <c r="E50" s="8" t="n">
        <f aca="false">TFE!D50</f>
        <v>2185</v>
      </c>
      <c r="F50" s="1" t="n">
        <f aca="false">TFE!E50</f>
        <v>49</v>
      </c>
      <c r="G50" s="1" t="n">
        <f aca="false">TFE!F50</f>
        <v>1</v>
      </c>
      <c r="H50" s="9" t="n">
        <f aca="false">G50/SUM($G:$G)</f>
        <v>0.00282485875706215</v>
      </c>
      <c r="I50" s="9" t="n">
        <f aca="false">E50/SUM($E:$E)</f>
        <v>0.00321396316224557</v>
      </c>
      <c r="J50" s="1" t="n">
        <f aca="false">IF(C50=C51,0,IF(C50=C49,E50+K49,E50))</f>
        <v>0</v>
      </c>
      <c r="K50" s="8" t="n">
        <f aca="false">E50</f>
        <v>2185</v>
      </c>
      <c r="L50" s="9" t="n">
        <f aca="false">J50/SUM($J:$J)</f>
        <v>0</v>
      </c>
      <c r="M50" s="1" t="n">
        <f aca="false">IF(C50=C49,0,IF(C50=C51,1+N51,1))</f>
        <v>0</v>
      </c>
      <c r="N50" s="1" t="n">
        <f aca="false">IF(C50=C49,1+N51,0)</f>
        <v>2</v>
      </c>
      <c r="O50" s="1" t="n">
        <f aca="false">IF(B50=B49,0,IF(B50=B51,1+P51,1))</f>
        <v>0</v>
      </c>
      <c r="P50" s="1" t="n">
        <f aca="false">IF(B50=B49,1+P51,0)</f>
        <v>18</v>
      </c>
    </row>
    <row r="51" customFormat="false" ht="15.75" hidden="false" customHeight="false" outlineLevel="0" collapsed="false">
      <c r="A51" s="7" t="n">
        <v>1</v>
      </c>
      <c r="B51" s="1" t="n">
        <f aca="false">TFE!A51</f>
        <v>4</v>
      </c>
      <c r="C51" s="1" t="n">
        <f aca="false">TFE!B51</f>
        <v>31</v>
      </c>
      <c r="D51" s="1" t="str">
        <f aca="false">TFE!C51</f>
        <v>Elend</v>
      </c>
      <c r="E51" s="8" t="n">
        <f aca="false">TFE!D51</f>
        <v>2713</v>
      </c>
      <c r="F51" s="1" t="n">
        <f aca="false">TFE!E51</f>
        <v>50</v>
      </c>
      <c r="G51" s="1" t="n">
        <f aca="false">TFE!F51</f>
        <v>1</v>
      </c>
      <c r="H51" s="9" t="n">
        <f aca="false">G51/SUM($G:$G)</f>
        <v>0.00282485875706215</v>
      </c>
      <c r="I51" s="9" t="n">
        <f aca="false">E51/SUM($E:$E)</f>
        <v>0.00399060963806509</v>
      </c>
      <c r="J51" s="8" t="n">
        <f aca="false">IF(C51=C52,0,IF(C51=C50,E51+K50,E51))</f>
        <v>4898</v>
      </c>
      <c r="K51" s="8" t="n">
        <f aca="false">E51</f>
        <v>2713</v>
      </c>
      <c r="L51" s="9" t="n">
        <f aca="false">J51/SUM($J:$J)</f>
        <v>0.00826853668171367</v>
      </c>
      <c r="M51" s="1" t="n">
        <f aca="false">IF(C51=C50,0,IF(C51=C52,1+N52,1))</f>
        <v>0</v>
      </c>
      <c r="N51" s="1" t="n">
        <f aca="false">IF(C51=C50,1+N52,0)</f>
        <v>1</v>
      </c>
      <c r="O51" s="1" t="n">
        <f aca="false">IF(B51=B50,0,IF(B51=B52,1+P52,1))</f>
        <v>0</v>
      </c>
      <c r="P51" s="1" t="n">
        <f aca="false">IF(B51=B50,1+P52,0)</f>
        <v>17</v>
      </c>
    </row>
    <row r="52" customFormat="false" ht="15.75" hidden="false" customHeight="false" outlineLevel="0" collapsed="false">
      <c r="A52" s="7" t="n">
        <v>1</v>
      </c>
      <c r="B52" s="1" t="n">
        <f aca="false">TFE!A52</f>
        <v>4</v>
      </c>
      <c r="C52" s="1" t="n">
        <f aca="false">TFE!B52</f>
        <v>32</v>
      </c>
      <c r="D52" s="1" t="str">
        <f aca="false">TFE!C52</f>
        <v>Vin</v>
      </c>
      <c r="E52" s="8" t="n">
        <f aca="false">TFE!D52</f>
        <v>3038</v>
      </c>
      <c r="F52" s="1" t="n">
        <f aca="false">TFE!E52</f>
        <v>51</v>
      </c>
      <c r="G52" s="1" t="n">
        <f aca="false">TFE!F52</f>
        <v>1</v>
      </c>
      <c r="H52" s="9" t="n">
        <f aca="false">G52/SUM($G:$G)</f>
        <v>0.00282485875706215</v>
      </c>
      <c r="I52" s="9" t="n">
        <f aca="false">E52/SUM($E:$E)</f>
        <v>0.0044686590786737</v>
      </c>
      <c r="J52" s="1" t="n">
        <f aca="false">IF(C52=C53,0,IF(C52=C51,E52+K51,E52))</f>
        <v>0</v>
      </c>
      <c r="K52" s="8" t="n">
        <f aca="false">E52</f>
        <v>3038</v>
      </c>
      <c r="L52" s="9" t="n">
        <f aca="false">J52/SUM($J:$J)</f>
        <v>0</v>
      </c>
      <c r="M52" s="1" t="n">
        <f aca="false">IF(C52=C51,0,IF(C52=C53,1+N53,1))</f>
        <v>4</v>
      </c>
      <c r="N52" s="1" t="n">
        <f aca="false">IF(C52=C51,1+N53,0)</f>
        <v>0</v>
      </c>
      <c r="O52" s="1" t="n">
        <f aca="false">IF(B52=B51,0,IF(B52=B53,1+P53,1))</f>
        <v>0</v>
      </c>
      <c r="P52" s="1" t="n">
        <f aca="false">IF(B52=B51,1+P53,0)</f>
        <v>16</v>
      </c>
    </row>
    <row r="53" customFormat="false" ht="15.75" hidden="false" customHeight="false" outlineLevel="0" collapsed="false">
      <c r="A53" s="7" t="n">
        <v>1</v>
      </c>
      <c r="B53" s="1" t="n">
        <f aca="false">TFE!A53</f>
        <v>4</v>
      </c>
      <c r="C53" s="1" t="n">
        <f aca="false">TFE!B53</f>
        <v>32</v>
      </c>
      <c r="D53" s="1" t="str">
        <f aca="false">TFE!C53</f>
        <v>Kelsier</v>
      </c>
      <c r="E53" s="8" t="n">
        <f aca="false">TFE!D53</f>
        <v>581</v>
      </c>
      <c r="F53" s="1" t="n">
        <f aca="false">TFE!E53</f>
        <v>52</v>
      </c>
      <c r="G53" s="1" t="n">
        <f aca="false">TFE!F53</f>
        <v>1</v>
      </c>
      <c r="H53" s="9" t="n">
        <f aca="false">G53/SUM($G:$G)</f>
        <v>0.00282485875706215</v>
      </c>
      <c r="I53" s="9" t="n">
        <f aca="false">E53/SUM($E:$E)</f>
        <v>0.00085460530767262</v>
      </c>
      <c r="J53" s="1" t="n">
        <f aca="false">IF(C53=C54,0,IF(C53=C52,E53+K52,E53))</f>
        <v>0</v>
      </c>
      <c r="K53" s="8" t="n">
        <f aca="false">E53</f>
        <v>581</v>
      </c>
      <c r="L53" s="9" t="n">
        <f aca="false">J53/SUM($J:$J)</f>
        <v>0</v>
      </c>
      <c r="M53" s="1" t="n">
        <f aca="false">IF(C53=C52,0,IF(C53=C54,1+N54,1))</f>
        <v>0</v>
      </c>
      <c r="N53" s="1" t="n">
        <f aca="false">IF(C53=C52,1+N54,0)</f>
        <v>3</v>
      </c>
      <c r="O53" s="1" t="n">
        <f aca="false">IF(B53=B52,0,IF(B53=B54,1+P54,1))</f>
        <v>0</v>
      </c>
      <c r="P53" s="1" t="n">
        <f aca="false">IF(B53=B52,1+P54,0)</f>
        <v>15</v>
      </c>
    </row>
    <row r="54" customFormat="false" ht="15.75" hidden="false" customHeight="false" outlineLevel="0" collapsed="false">
      <c r="A54" s="7" t="n">
        <v>1</v>
      </c>
      <c r="B54" s="1" t="n">
        <f aca="false">TFE!A54</f>
        <v>4</v>
      </c>
      <c r="C54" s="1" t="n">
        <f aca="false">TFE!B54</f>
        <v>32</v>
      </c>
      <c r="D54" s="1" t="str">
        <f aca="false">TFE!C54</f>
        <v>Walin</v>
      </c>
      <c r="E54" s="8" t="n">
        <f aca="false">TFE!D54</f>
        <v>876</v>
      </c>
      <c r="F54" s="1" t="n">
        <f aca="false">TFE!E54</f>
        <v>53</v>
      </c>
      <c r="G54" s="1" t="n">
        <f aca="false">TFE!F54</f>
        <v>1</v>
      </c>
      <c r="H54" s="9" t="n">
        <f aca="false">G54/SUM($G:$G)</f>
        <v>0.00282485875706215</v>
      </c>
      <c r="I54" s="9" t="n">
        <f aca="false">E54/SUM($E:$E)</f>
        <v>0.00128852710760966</v>
      </c>
      <c r="J54" s="1" t="n">
        <f aca="false">IF(C54=C55,0,IF(C54=C53,E54+K53,E54))</f>
        <v>0</v>
      </c>
      <c r="K54" s="8" t="n">
        <f aca="false">E54</f>
        <v>876</v>
      </c>
      <c r="L54" s="9" t="n">
        <f aca="false">J54/SUM($J:$J)</f>
        <v>0</v>
      </c>
      <c r="M54" s="1" t="n">
        <f aca="false">IF(C54=C53,0,IF(C54=C55,1+N55,1))</f>
        <v>0</v>
      </c>
      <c r="N54" s="1" t="n">
        <f aca="false">IF(C54=C53,1+N55,0)</f>
        <v>2</v>
      </c>
      <c r="O54" s="1" t="n">
        <f aca="false">IF(B54=B53,0,IF(B54=B55,1+P55,1))</f>
        <v>0</v>
      </c>
      <c r="P54" s="1" t="n">
        <f aca="false">IF(B54=B53,1+P55,0)</f>
        <v>14</v>
      </c>
    </row>
    <row r="55" customFormat="false" ht="15.75" hidden="false" customHeight="false" outlineLevel="0" collapsed="false">
      <c r="A55" s="7" t="n">
        <v>1</v>
      </c>
      <c r="B55" s="1" t="n">
        <f aca="false">TFE!A55</f>
        <v>4</v>
      </c>
      <c r="C55" s="1" t="n">
        <f aca="false">TFE!B55</f>
        <v>32</v>
      </c>
      <c r="D55" s="1" t="str">
        <f aca="false">TFE!C55</f>
        <v>Kelsier</v>
      </c>
      <c r="E55" s="8" t="n">
        <f aca="false">TFE!D55</f>
        <v>417</v>
      </c>
      <c r="F55" s="1" t="n">
        <f aca="false">TFE!E55</f>
        <v>54</v>
      </c>
      <c r="G55" s="1" t="n">
        <f aca="false">TFE!F55</f>
        <v>1</v>
      </c>
      <c r="H55" s="9" t="n">
        <f aca="false">G55/SUM($G:$G)</f>
        <v>0.00282485875706215</v>
      </c>
      <c r="I55" s="9" t="n">
        <f aca="false">E55/SUM($E:$E)</f>
        <v>0.000613374205334738</v>
      </c>
      <c r="J55" s="8" t="n">
        <f aca="false">IF(C55=C56,0,IF(C55=C54,E55+K54,E55))</f>
        <v>1293</v>
      </c>
      <c r="K55" s="8" t="n">
        <f aca="false">E55</f>
        <v>417</v>
      </c>
      <c r="L55" s="9" t="n">
        <f aca="false">J55/SUM($J:$J)</f>
        <v>0.00218277213749608</v>
      </c>
      <c r="M55" s="1" t="n">
        <f aca="false">IF(C55=C54,0,IF(C55=C56,1+N56,1))</f>
        <v>0</v>
      </c>
      <c r="N55" s="1" t="n">
        <f aca="false">IF(C55=C54,1+N56,0)</f>
        <v>1</v>
      </c>
      <c r="O55" s="1" t="n">
        <f aca="false">IF(B55=B54,0,IF(B55=B56,1+P56,1))</f>
        <v>0</v>
      </c>
      <c r="P55" s="1" t="n">
        <f aca="false">IF(B55=B54,1+P56,0)</f>
        <v>13</v>
      </c>
    </row>
    <row r="56" customFormat="false" ht="15.75" hidden="false" customHeight="false" outlineLevel="0" collapsed="false">
      <c r="A56" s="7" t="n">
        <v>1</v>
      </c>
      <c r="B56" s="1" t="n">
        <f aca="false">TFE!A56</f>
        <v>4</v>
      </c>
      <c r="C56" s="1" t="n">
        <f aca="false">TFE!B56</f>
        <v>33</v>
      </c>
      <c r="D56" s="1" t="str">
        <f aca="false">TFE!C56</f>
        <v>Vin</v>
      </c>
      <c r="E56" s="8" t="n">
        <f aca="false">TFE!D56</f>
        <v>2776</v>
      </c>
      <c r="F56" s="1" t="n">
        <f aca="false">TFE!E56</f>
        <v>55</v>
      </c>
      <c r="G56" s="1" t="n">
        <f aca="false">TFE!F56</f>
        <v>1</v>
      </c>
      <c r="H56" s="9" t="n">
        <f aca="false">G56/SUM($G:$G)</f>
        <v>0.00282485875706215</v>
      </c>
      <c r="I56" s="9" t="n">
        <f aca="false">E56/SUM($E:$E)</f>
        <v>0.00408327768347538</v>
      </c>
      <c r="J56" s="1" t="n">
        <f aca="false">IF(C56=C57,0,IF(C56=C55,E56+K55,E56))</f>
        <v>0</v>
      </c>
      <c r="K56" s="8" t="n">
        <f aca="false">E56</f>
        <v>2776</v>
      </c>
      <c r="L56" s="9" t="n">
        <f aca="false">J56/SUM($J:$J)</f>
        <v>0</v>
      </c>
      <c r="M56" s="1" t="n">
        <f aca="false">IF(C56=C55,0,IF(C56=C57,1+N57,1))</f>
        <v>6</v>
      </c>
      <c r="N56" s="1" t="n">
        <f aca="false">IF(C56=C55,1+N57,0)</f>
        <v>0</v>
      </c>
      <c r="O56" s="1" t="n">
        <f aca="false">IF(B56=B55,0,IF(B56=B57,1+P57,1))</f>
        <v>0</v>
      </c>
      <c r="P56" s="1" t="n">
        <f aca="false">IF(B56=B55,1+P57,0)</f>
        <v>12</v>
      </c>
    </row>
    <row r="57" customFormat="false" ht="15.75" hidden="false" customHeight="false" outlineLevel="0" collapsed="false">
      <c r="A57" s="7" t="n">
        <v>1</v>
      </c>
      <c r="B57" s="1" t="n">
        <f aca="false">TFE!A57</f>
        <v>4</v>
      </c>
      <c r="C57" s="1" t="n">
        <f aca="false">TFE!B57</f>
        <v>33</v>
      </c>
      <c r="D57" s="1" t="str">
        <f aca="false">TFE!C57</f>
        <v>Kelsier</v>
      </c>
      <c r="E57" s="8" t="n">
        <f aca="false">TFE!D57</f>
        <v>313</v>
      </c>
      <c r="F57" s="1" t="n">
        <f aca="false">TFE!E57</f>
        <v>56</v>
      </c>
      <c r="G57" s="1" t="n">
        <f aca="false">TFE!F57</f>
        <v>1</v>
      </c>
      <c r="H57" s="9" t="n">
        <f aca="false">G57/SUM($G:$G)</f>
        <v>0.00282485875706215</v>
      </c>
      <c r="I57" s="9" t="n">
        <f aca="false">E57/SUM($E:$E)</f>
        <v>0.000460398384339983</v>
      </c>
      <c r="J57" s="1" t="n">
        <f aca="false">IF(C57=C58,0,IF(C57=C56,E57+K56,E57))</f>
        <v>0</v>
      </c>
      <c r="K57" s="8" t="n">
        <f aca="false">E57</f>
        <v>313</v>
      </c>
      <c r="L57" s="9" t="n">
        <f aca="false">J57/SUM($J:$J)</f>
        <v>0</v>
      </c>
      <c r="M57" s="1" t="n">
        <f aca="false">IF(C57=C56,0,IF(C57=C58,1+N58,1))</f>
        <v>0</v>
      </c>
      <c r="N57" s="1" t="n">
        <f aca="false">IF(C57=C56,1+N58,0)</f>
        <v>5</v>
      </c>
      <c r="O57" s="1" t="n">
        <f aca="false">IF(B57=B56,0,IF(B57=B58,1+P58,1))</f>
        <v>0</v>
      </c>
      <c r="P57" s="1" t="n">
        <f aca="false">IF(B57=B56,1+P58,0)</f>
        <v>11</v>
      </c>
    </row>
    <row r="58" customFormat="false" ht="15.75" hidden="false" customHeight="false" outlineLevel="0" collapsed="false">
      <c r="A58" s="7" t="n">
        <v>1</v>
      </c>
      <c r="B58" s="1" t="n">
        <f aca="false">TFE!A58</f>
        <v>4</v>
      </c>
      <c r="C58" s="1" t="n">
        <f aca="false">TFE!B58</f>
        <v>33</v>
      </c>
      <c r="D58" s="1" t="str">
        <f aca="false">TFE!C58</f>
        <v>Vin</v>
      </c>
      <c r="E58" s="8" t="n">
        <f aca="false">TFE!D58</f>
        <v>72</v>
      </c>
      <c r="F58" s="1" t="n">
        <f aca="false">TFE!E58</f>
        <v>57</v>
      </c>
      <c r="G58" s="1" t="n">
        <f aca="false">TFE!F58</f>
        <v>1</v>
      </c>
      <c r="H58" s="9" t="n">
        <f aca="false">G58/SUM($G:$G)</f>
        <v>0.00282485875706215</v>
      </c>
      <c r="I58" s="9" t="n">
        <f aca="false">E58/SUM($E:$E)</f>
        <v>0.000105906337611753</v>
      </c>
      <c r="J58" s="1" t="n">
        <f aca="false">IF(C58=C59,0,IF(C58=C57,E58+K57,E58))</f>
        <v>0</v>
      </c>
      <c r="K58" s="8" t="n">
        <f aca="false">E58</f>
        <v>72</v>
      </c>
      <c r="L58" s="9" t="n">
        <f aca="false">J58/SUM($J:$J)</f>
        <v>0</v>
      </c>
      <c r="M58" s="1" t="n">
        <f aca="false">IF(C58=C57,0,IF(C58=C59,1+N59,1))</f>
        <v>0</v>
      </c>
      <c r="N58" s="1" t="n">
        <f aca="false">IF(C58=C57,1+N59,0)</f>
        <v>4</v>
      </c>
      <c r="O58" s="1" t="n">
        <f aca="false">IF(B58=B57,0,IF(B58=B59,1+P59,1))</f>
        <v>0</v>
      </c>
      <c r="P58" s="1" t="n">
        <f aca="false">IF(B58=B57,1+P59,0)</f>
        <v>10</v>
      </c>
    </row>
    <row r="59" customFormat="false" ht="15.75" hidden="false" customHeight="false" outlineLevel="0" collapsed="false">
      <c r="A59" s="7" t="n">
        <v>1</v>
      </c>
      <c r="B59" s="1" t="n">
        <f aca="false">TFE!A59</f>
        <v>4</v>
      </c>
      <c r="C59" s="1" t="n">
        <f aca="false">TFE!B59</f>
        <v>33</v>
      </c>
      <c r="D59" s="1" t="str">
        <f aca="false">TFE!C59</f>
        <v>Kelsier</v>
      </c>
      <c r="E59" s="8" t="n">
        <f aca="false">TFE!D59</f>
        <v>418</v>
      </c>
      <c r="F59" s="1" t="n">
        <f aca="false">TFE!E59</f>
        <v>58</v>
      </c>
      <c r="G59" s="1" t="n">
        <f aca="false">TFE!F59</f>
        <v>1</v>
      </c>
      <c r="H59" s="9" t="n">
        <f aca="false">G59/SUM($G:$G)</f>
        <v>0.00282485875706215</v>
      </c>
      <c r="I59" s="9" t="n">
        <f aca="false">E59/SUM($E:$E)</f>
        <v>0.000614845126690456</v>
      </c>
      <c r="J59" s="1" t="n">
        <f aca="false">IF(C59=C60,0,IF(C59=C58,E59+K58,E59))</f>
        <v>0</v>
      </c>
      <c r="K59" s="8" t="n">
        <f aca="false">E59</f>
        <v>418</v>
      </c>
      <c r="L59" s="9" t="n">
        <f aca="false">J59/SUM($J:$J)</f>
        <v>0</v>
      </c>
      <c r="M59" s="1" t="n">
        <f aca="false">IF(C59=C58,0,IF(C59=C60,1+N60,1))</f>
        <v>0</v>
      </c>
      <c r="N59" s="1" t="n">
        <f aca="false">IF(C59=C58,1+N60,0)</f>
        <v>3</v>
      </c>
      <c r="O59" s="1" t="n">
        <f aca="false">IF(B59=B58,0,IF(B59=B60,1+P60,1))</f>
        <v>0</v>
      </c>
      <c r="P59" s="1" t="n">
        <f aca="false">IF(B59=B58,1+P60,0)</f>
        <v>9</v>
      </c>
    </row>
    <row r="60" customFormat="false" ht="15.75" hidden="false" customHeight="false" outlineLevel="0" collapsed="false">
      <c r="A60" s="7" t="n">
        <v>1</v>
      </c>
      <c r="B60" s="1" t="n">
        <f aca="false">TFE!A60</f>
        <v>4</v>
      </c>
      <c r="C60" s="1" t="n">
        <f aca="false">TFE!B60</f>
        <v>33</v>
      </c>
      <c r="D60" s="1" t="str">
        <f aca="false">TFE!C60</f>
        <v>Vin</v>
      </c>
      <c r="E60" s="8" t="n">
        <f aca="false">TFE!D60</f>
        <v>187</v>
      </c>
      <c r="F60" s="1" t="n">
        <f aca="false">TFE!E60</f>
        <v>59</v>
      </c>
      <c r="G60" s="1" t="n">
        <f aca="false">TFE!F60</f>
        <v>1</v>
      </c>
      <c r="H60" s="9" t="n">
        <f aca="false">G60/SUM($G:$G)</f>
        <v>0.00282485875706215</v>
      </c>
      <c r="I60" s="9" t="n">
        <f aca="false">E60/SUM($E:$E)</f>
        <v>0.000275062293519415</v>
      </c>
      <c r="J60" s="1" t="n">
        <f aca="false">IF(C60=C61,0,IF(C60=C59,E60+K59,E60))</f>
        <v>0</v>
      </c>
      <c r="K60" s="8" t="n">
        <f aca="false">E60</f>
        <v>187</v>
      </c>
      <c r="L60" s="9" t="n">
        <f aca="false">J60/SUM($J:$J)</f>
        <v>0</v>
      </c>
      <c r="M60" s="1" t="n">
        <f aca="false">IF(C60=C59,0,IF(C60=C61,1+N61,1))</f>
        <v>0</v>
      </c>
      <c r="N60" s="1" t="n">
        <f aca="false">IF(C60=C59,1+N61,0)</f>
        <v>2</v>
      </c>
      <c r="O60" s="1" t="n">
        <f aca="false">IF(B60=B59,0,IF(B60=B61,1+P61,1))</f>
        <v>0</v>
      </c>
      <c r="P60" s="1" t="n">
        <f aca="false">IF(B60=B59,1+P61,0)</f>
        <v>8</v>
      </c>
    </row>
    <row r="61" customFormat="false" ht="15.75" hidden="false" customHeight="false" outlineLevel="0" collapsed="false">
      <c r="A61" s="7" t="n">
        <v>1</v>
      </c>
      <c r="B61" s="1" t="n">
        <f aca="false">TFE!A61</f>
        <v>4</v>
      </c>
      <c r="C61" s="1" t="n">
        <f aca="false">TFE!B61</f>
        <v>33</v>
      </c>
      <c r="D61" s="1" t="str">
        <f aca="false">TFE!C61</f>
        <v>Kelsier</v>
      </c>
      <c r="E61" s="8" t="n">
        <f aca="false">TFE!D61</f>
        <v>479</v>
      </c>
      <c r="F61" s="1" t="n">
        <f aca="false">TFE!E61</f>
        <v>60</v>
      </c>
      <c r="G61" s="1" t="n">
        <f aca="false">TFE!F61</f>
        <v>1</v>
      </c>
      <c r="H61" s="9" t="n">
        <f aca="false">G61/SUM($G:$G)</f>
        <v>0.00282485875706215</v>
      </c>
      <c r="I61" s="9" t="n">
        <f aca="false">E61/SUM($E:$E)</f>
        <v>0.000704571329389303</v>
      </c>
      <c r="J61" s="8" t="n">
        <f aca="false">IF(C61=C62,0,IF(C61=C60,E61+K60,E61))</f>
        <v>666</v>
      </c>
      <c r="K61" s="8" t="n">
        <f aca="false">E61</f>
        <v>479</v>
      </c>
      <c r="L61" s="9" t="n">
        <f aca="false">J61/SUM($J:$J)</f>
        <v>0.00112430490608847</v>
      </c>
      <c r="M61" s="1" t="n">
        <f aca="false">IF(C61=C60,0,IF(C61=C62,1+N62,1))</f>
        <v>0</v>
      </c>
      <c r="N61" s="1" t="n">
        <f aca="false">IF(C61=C60,1+N62,0)</f>
        <v>1</v>
      </c>
      <c r="O61" s="1" t="n">
        <f aca="false">IF(B61=B60,0,IF(B61=B62,1+P62,1))</f>
        <v>0</v>
      </c>
      <c r="P61" s="1" t="n">
        <f aca="false">IF(B61=B60,1+P62,0)</f>
        <v>7</v>
      </c>
    </row>
    <row r="62" customFormat="false" ht="15.75" hidden="false" customHeight="false" outlineLevel="0" collapsed="false">
      <c r="A62" s="7" t="n">
        <v>1</v>
      </c>
      <c r="B62" s="1" t="n">
        <f aca="false">TFE!A62</f>
        <v>4</v>
      </c>
      <c r="C62" s="1" t="n">
        <f aca="false">TFE!B62</f>
        <v>34</v>
      </c>
      <c r="D62" s="1" t="str">
        <f aca="false">TFE!C62</f>
        <v>Kelsier</v>
      </c>
      <c r="E62" s="8" t="n">
        <f aca="false">TFE!D62</f>
        <v>1912</v>
      </c>
      <c r="F62" s="1" t="n">
        <f aca="false">TFE!E62</f>
        <v>61</v>
      </c>
      <c r="G62" s="1" t="n">
        <f aca="false">TFE!F62</f>
        <v>1</v>
      </c>
      <c r="H62" s="9" t="n">
        <f aca="false">G62/SUM($G:$G)</f>
        <v>0.00282485875706215</v>
      </c>
      <c r="I62" s="9" t="n">
        <f aca="false">E62/SUM($E:$E)</f>
        <v>0.00281240163213434</v>
      </c>
      <c r="J62" s="1" t="n">
        <f aca="false">IF(C62=C63,0,IF(C62=C61,E62+K61,E62))</f>
        <v>0</v>
      </c>
      <c r="K62" s="8" t="n">
        <f aca="false">E62</f>
        <v>1912</v>
      </c>
      <c r="L62" s="9" t="n">
        <f aca="false">J62/SUM($J:$J)</f>
        <v>0</v>
      </c>
      <c r="M62" s="1" t="n">
        <f aca="false">IF(C62=C61,0,IF(C62=C63,1+N63,1))</f>
        <v>6</v>
      </c>
      <c r="N62" s="1" t="n">
        <f aca="false">IF(C62=C61,1+N63,0)</f>
        <v>0</v>
      </c>
      <c r="O62" s="1" t="n">
        <f aca="false">IF(B62=B61,0,IF(B62=B63,1+P63,1))</f>
        <v>0</v>
      </c>
      <c r="P62" s="1" t="n">
        <f aca="false">IF(B62=B61,1+P63,0)</f>
        <v>6</v>
      </c>
    </row>
    <row r="63" customFormat="false" ht="15.75" hidden="false" customHeight="false" outlineLevel="0" collapsed="false">
      <c r="A63" s="7" t="n">
        <v>1</v>
      </c>
      <c r="B63" s="1" t="n">
        <f aca="false">TFE!A63</f>
        <v>4</v>
      </c>
      <c r="C63" s="1" t="n">
        <f aca="false">TFE!B63</f>
        <v>34</v>
      </c>
      <c r="D63" s="1" t="str">
        <f aca="false">TFE!C63</f>
        <v>Vin</v>
      </c>
      <c r="E63" s="8" t="n">
        <f aca="false">TFE!D63</f>
        <v>247</v>
      </c>
      <c r="F63" s="1" t="n">
        <f aca="false">TFE!E63</f>
        <v>62</v>
      </c>
      <c r="G63" s="1" t="n">
        <f aca="false">TFE!F63</f>
        <v>1</v>
      </c>
      <c r="H63" s="9" t="n">
        <f aca="false">G63/SUM($G:$G)</f>
        <v>0.00282485875706215</v>
      </c>
      <c r="I63" s="9" t="n">
        <f aca="false">E63/SUM($E:$E)</f>
        <v>0.000363317574862542</v>
      </c>
      <c r="J63" s="1" t="n">
        <f aca="false">IF(C63=C64,0,IF(C63=C62,E63+K62,E63))</f>
        <v>0</v>
      </c>
      <c r="K63" s="8" t="n">
        <f aca="false">E63</f>
        <v>247</v>
      </c>
      <c r="L63" s="9" t="n">
        <f aca="false">J63/SUM($J:$J)</f>
        <v>0</v>
      </c>
      <c r="M63" s="1" t="n">
        <f aca="false">IF(C63=C62,0,IF(C63=C64,1+N64,1))</f>
        <v>0</v>
      </c>
      <c r="N63" s="1" t="n">
        <f aca="false">IF(C63=C62,1+N64,0)</f>
        <v>5</v>
      </c>
      <c r="O63" s="1" t="n">
        <f aca="false">IF(B63=B62,0,IF(B63=B64,1+P64,1))</f>
        <v>0</v>
      </c>
      <c r="P63" s="1" t="n">
        <f aca="false">IF(B63=B62,1+P64,0)</f>
        <v>5</v>
      </c>
    </row>
    <row r="64" customFormat="false" ht="15.75" hidden="false" customHeight="false" outlineLevel="0" collapsed="false">
      <c r="A64" s="7" t="n">
        <v>1</v>
      </c>
      <c r="B64" s="1" t="n">
        <f aca="false">TFE!A64</f>
        <v>4</v>
      </c>
      <c r="C64" s="1" t="n">
        <f aca="false">TFE!B64</f>
        <v>34</v>
      </c>
      <c r="D64" s="1" t="str">
        <f aca="false">TFE!C64</f>
        <v>Kelsier</v>
      </c>
      <c r="E64" s="8" t="n">
        <f aca="false">TFE!D64</f>
        <v>296</v>
      </c>
      <c r="F64" s="1" t="n">
        <f aca="false">TFE!E64</f>
        <v>63</v>
      </c>
      <c r="G64" s="1" t="n">
        <f aca="false">TFE!F64</f>
        <v>1</v>
      </c>
      <c r="H64" s="9" t="n">
        <f aca="false">G64/SUM($G:$G)</f>
        <v>0.00282485875706215</v>
      </c>
      <c r="I64" s="9" t="n">
        <f aca="false">E64/SUM($E:$E)</f>
        <v>0.000435392721292763</v>
      </c>
      <c r="J64" s="1" t="n">
        <f aca="false">IF(C64=C65,0,IF(C64=C63,E64+K63,E64))</f>
        <v>0</v>
      </c>
      <c r="K64" s="8" t="n">
        <f aca="false">E64</f>
        <v>296</v>
      </c>
      <c r="L64" s="9" t="n">
        <f aca="false">J64/SUM($J:$J)</f>
        <v>0</v>
      </c>
      <c r="M64" s="1" t="n">
        <f aca="false">IF(C64=C63,0,IF(C64=C65,1+N65,1))</f>
        <v>0</v>
      </c>
      <c r="N64" s="1" t="n">
        <f aca="false">IF(C64=C63,1+N65,0)</f>
        <v>4</v>
      </c>
      <c r="O64" s="1" t="n">
        <f aca="false">IF(B64=B63,0,IF(B64=B65,1+P65,1))</f>
        <v>0</v>
      </c>
      <c r="P64" s="1" t="n">
        <f aca="false">IF(B64=B63,1+P65,0)</f>
        <v>4</v>
      </c>
    </row>
    <row r="65" customFormat="false" ht="15.75" hidden="false" customHeight="false" outlineLevel="0" collapsed="false">
      <c r="A65" s="7" t="n">
        <v>1</v>
      </c>
      <c r="B65" s="1" t="n">
        <f aca="false">TFE!A65</f>
        <v>4</v>
      </c>
      <c r="C65" s="1" t="n">
        <f aca="false">TFE!B65</f>
        <v>34</v>
      </c>
      <c r="D65" s="1" t="str">
        <f aca="false">TFE!C65</f>
        <v>Vin</v>
      </c>
      <c r="E65" s="8" t="n">
        <f aca="false">TFE!D65</f>
        <v>161</v>
      </c>
      <c r="F65" s="1" t="n">
        <f aca="false">TFE!E65</f>
        <v>64</v>
      </c>
      <c r="G65" s="1" t="n">
        <f aca="false">TFE!F65</f>
        <v>1</v>
      </c>
      <c r="H65" s="9" t="n">
        <f aca="false">G65/SUM($G:$G)</f>
        <v>0.00282485875706215</v>
      </c>
      <c r="I65" s="9" t="n">
        <f aca="false">E65/SUM($E:$E)</f>
        <v>0.000236818338270726</v>
      </c>
      <c r="J65" s="1" t="n">
        <f aca="false">IF(C65=C66,0,IF(C65=C64,E65+K64,E65))</f>
        <v>0</v>
      </c>
      <c r="K65" s="8" t="n">
        <f aca="false">E65</f>
        <v>161</v>
      </c>
      <c r="L65" s="9" t="n">
        <f aca="false">J65/SUM($J:$J)</f>
        <v>0</v>
      </c>
      <c r="M65" s="1" t="n">
        <f aca="false">IF(C65=C64,0,IF(C65=C66,1+N66,1))</f>
        <v>0</v>
      </c>
      <c r="N65" s="1" t="n">
        <f aca="false">IF(C65=C64,1+N66,0)</f>
        <v>3</v>
      </c>
      <c r="O65" s="1" t="n">
        <f aca="false">IF(B65=B64,0,IF(B65=B66,1+P66,1))</f>
        <v>0</v>
      </c>
      <c r="P65" s="1" t="n">
        <f aca="false">IF(B65=B64,1+P66,0)</f>
        <v>3</v>
      </c>
    </row>
    <row r="66" customFormat="false" ht="15.75" hidden="false" customHeight="false" outlineLevel="0" collapsed="false">
      <c r="A66" s="7" t="n">
        <v>1</v>
      </c>
      <c r="B66" s="1" t="n">
        <f aca="false">TFE!A66</f>
        <v>4</v>
      </c>
      <c r="C66" s="1" t="n">
        <f aca="false">TFE!B66</f>
        <v>34</v>
      </c>
      <c r="D66" s="1" t="str">
        <f aca="false">TFE!C66</f>
        <v>Kelsier</v>
      </c>
      <c r="E66" s="8" t="n">
        <f aca="false">TFE!D66</f>
        <v>622</v>
      </c>
      <c r="F66" s="1" t="n">
        <f aca="false">TFE!E66</f>
        <v>65</v>
      </c>
      <c r="G66" s="1" t="n">
        <f aca="false">TFE!F66</f>
        <v>1</v>
      </c>
      <c r="H66" s="9" t="n">
        <f aca="false">G66/SUM($G:$G)</f>
        <v>0.00282485875706215</v>
      </c>
      <c r="I66" s="9" t="n">
        <f aca="false">E66/SUM($E:$E)</f>
        <v>0.000914913083257091</v>
      </c>
      <c r="J66" s="1" t="n">
        <f aca="false">IF(C66=C67,0,IF(C66=C65,E66+K65,E66))</f>
        <v>0</v>
      </c>
      <c r="K66" s="8" t="n">
        <f aca="false">E66</f>
        <v>622</v>
      </c>
      <c r="L66" s="9" t="n">
        <f aca="false">J66/SUM($J:$J)</f>
        <v>0</v>
      </c>
      <c r="M66" s="1" t="n">
        <f aca="false">IF(C66=C65,0,IF(C66=C67,1+N67,1))</f>
        <v>0</v>
      </c>
      <c r="N66" s="1" t="n">
        <f aca="false">IF(C66=C65,1+N67,0)</f>
        <v>2</v>
      </c>
      <c r="O66" s="1" t="n">
        <f aca="false">IF(B66=B65,0,IF(B66=B67,1+P67,1))</f>
        <v>0</v>
      </c>
      <c r="P66" s="1" t="n">
        <f aca="false">IF(B66=B65,1+P67,0)</f>
        <v>2</v>
      </c>
    </row>
    <row r="67" customFormat="false" ht="15.75" hidden="false" customHeight="false" outlineLevel="0" collapsed="false">
      <c r="A67" s="7" t="n">
        <v>1</v>
      </c>
      <c r="B67" s="1" t="n">
        <f aca="false">TFE!A67</f>
        <v>4</v>
      </c>
      <c r="C67" s="1" t="n">
        <f aca="false">TFE!B67</f>
        <v>34</v>
      </c>
      <c r="D67" s="1" t="str">
        <f aca="false">TFE!C67</f>
        <v>Vin</v>
      </c>
      <c r="E67" s="8" t="n">
        <f aca="false">TFE!D67</f>
        <v>1076</v>
      </c>
      <c r="F67" s="1" t="n">
        <f aca="false">TFE!E67</f>
        <v>66</v>
      </c>
      <c r="G67" s="1" t="n">
        <f aca="false">TFE!F67</f>
        <v>1</v>
      </c>
      <c r="H67" s="9" t="n">
        <f aca="false">G67/SUM($G:$G)</f>
        <v>0.00282485875706215</v>
      </c>
      <c r="I67" s="9" t="n">
        <f aca="false">E67/SUM($E:$E)</f>
        <v>0.00158271137875342</v>
      </c>
      <c r="J67" s="8" t="n">
        <f aca="false">IF(C67=C68,0,IF(C67=C66,E67+K66,E67))</f>
        <v>1698</v>
      </c>
      <c r="K67" s="8" t="n">
        <f aca="false">E67</f>
        <v>1076</v>
      </c>
      <c r="L67" s="9" t="n">
        <f aca="false">J67/SUM($J:$J)</f>
        <v>0.0028664710668742</v>
      </c>
      <c r="M67" s="1" t="n">
        <f aca="false">IF(C67=C66,0,IF(C67=C68,1+N68,1))</f>
        <v>0</v>
      </c>
      <c r="N67" s="1" t="n">
        <f aca="false">IF(C67=C66,1+N68,0)</f>
        <v>1</v>
      </c>
      <c r="O67" s="1" t="n">
        <f aca="false">IF(B67=B66,0,IF(B67=B68,1+P68,1))</f>
        <v>0</v>
      </c>
      <c r="P67" s="1" t="n">
        <f aca="false">IF(B67=B66,1+P68,0)</f>
        <v>1</v>
      </c>
    </row>
    <row r="68" customFormat="false" ht="15.75" hidden="false" customHeight="false" outlineLevel="0" collapsed="false">
      <c r="A68" s="7" t="n">
        <v>1</v>
      </c>
      <c r="B68" s="1" t="n">
        <f aca="false">TFE!A68</f>
        <v>5</v>
      </c>
      <c r="C68" s="1" t="n">
        <f aca="false">TFE!B68</f>
        <v>35</v>
      </c>
      <c r="D68" s="1" t="str">
        <f aca="false">TFE!C68</f>
        <v>Vin</v>
      </c>
      <c r="E68" s="8" t="n">
        <f aca="false">TFE!D68</f>
        <v>3933</v>
      </c>
      <c r="F68" s="1" t="n">
        <f aca="false">TFE!E68</f>
        <v>67</v>
      </c>
      <c r="G68" s="1" t="n">
        <f aca="false">TFE!F68</f>
        <v>1</v>
      </c>
      <c r="H68" s="9" t="n">
        <f aca="false">G68/SUM($G:$G)</f>
        <v>0.00282485875706215</v>
      </c>
      <c r="I68" s="9" t="n">
        <f aca="false">E68/SUM($E:$E)</f>
        <v>0.00578513369204202</v>
      </c>
      <c r="J68" s="8" t="n">
        <f aca="false">IF(C68=C69,0,IF(C68=C67,E68+K67,E68))</f>
        <v>3933</v>
      </c>
      <c r="K68" s="8" t="n">
        <f aca="false">E68</f>
        <v>3933</v>
      </c>
      <c r="L68" s="9" t="n">
        <f aca="false">J68/SUM($J:$J)</f>
        <v>0.00663947626973864</v>
      </c>
      <c r="M68" s="1" t="n">
        <f aca="false">IF(C68=C67,0,IF(C68=C69,1+N69,1))</f>
        <v>1</v>
      </c>
      <c r="N68" s="1" t="n">
        <f aca="false">IF(C68=C67,1+N69,0)</f>
        <v>0</v>
      </c>
      <c r="O68" s="1" t="n">
        <f aca="false">IF(B68=B67,0,IF(B68=B69,1+P69,1))</f>
        <v>9</v>
      </c>
      <c r="P68" s="1" t="n">
        <f aca="false">IF(B68=B67,1+P69,0)</f>
        <v>0</v>
      </c>
    </row>
    <row r="69" customFormat="false" ht="15.75" hidden="false" customHeight="false" outlineLevel="0" collapsed="false">
      <c r="A69" s="7" t="n">
        <v>1</v>
      </c>
      <c r="B69" s="1" t="n">
        <f aca="false">TFE!A69</f>
        <v>5</v>
      </c>
      <c r="C69" s="1" t="n">
        <f aca="false">TFE!B69</f>
        <v>36</v>
      </c>
      <c r="D69" s="1" t="str">
        <f aca="false">TFE!C69</f>
        <v>Vin</v>
      </c>
      <c r="E69" s="8" t="n">
        <f aca="false">TFE!D69</f>
        <v>1575</v>
      </c>
      <c r="F69" s="1" t="n">
        <f aca="false">TFE!E69</f>
        <v>68</v>
      </c>
      <c r="G69" s="1" t="n">
        <f aca="false">TFE!F69</f>
        <v>1</v>
      </c>
      <c r="H69" s="9" t="n">
        <f aca="false">G69/SUM($G:$G)</f>
        <v>0.00282485875706215</v>
      </c>
      <c r="I69" s="9" t="n">
        <f aca="false">E69/SUM($E:$E)</f>
        <v>0.0023167011352571</v>
      </c>
      <c r="J69" s="1" t="n">
        <f aca="false">IF(C69=C70,0,IF(C69=C68,E69+K68,E69))</f>
        <v>0</v>
      </c>
      <c r="K69" s="8" t="n">
        <f aca="false">E69</f>
        <v>1575</v>
      </c>
      <c r="L69" s="9" t="n">
        <f aca="false">J69/SUM($J:$J)</f>
        <v>0</v>
      </c>
      <c r="M69" s="1" t="n">
        <f aca="false">IF(C69=C68,0,IF(C69=C70,1+N70,1))</f>
        <v>3</v>
      </c>
      <c r="N69" s="1" t="n">
        <f aca="false">IF(C69=C68,1+N70,0)</f>
        <v>0</v>
      </c>
      <c r="O69" s="1" t="n">
        <f aca="false">IF(B69=B68,0,IF(B69=B70,1+P70,1))</f>
        <v>0</v>
      </c>
      <c r="P69" s="1" t="n">
        <f aca="false">IF(B69=B68,1+P70,0)</f>
        <v>8</v>
      </c>
    </row>
    <row r="70" customFormat="false" ht="15.75" hidden="false" customHeight="false" outlineLevel="0" collapsed="false">
      <c r="A70" s="7" t="n">
        <v>1</v>
      </c>
      <c r="B70" s="1" t="n">
        <f aca="false">TFE!A70</f>
        <v>5</v>
      </c>
      <c r="C70" s="1" t="n">
        <f aca="false">TFE!B70</f>
        <v>36</v>
      </c>
      <c r="D70" s="1" t="str">
        <f aca="false">TFE!C70</f>
        <v>Elend</v>
      </c>
      <c r="E70" s="8" t="n">
        <f aca="false">TFE!D70</f>
        <v>951</v>
      </c>
      <c r="F70" s="1" t="n">
        <f aca="false">TFE!E70</f>
        <v>69</v>
      </c>
      <c r="G70" s="1" t="n">
        <f aca="false">TFE!F70</f>
        <v>1</v>
      </c>
      <c r="H70" s="9" t="n">
        <f aca="false">G70/SUM($G:$G)</f>
        <v>0.00282485875706215</v>
      </c>
      <c r="I70" s="9" t="n">
        <f aca="false">E70/SUM($E:$E)</f>
        <v>0.00139884620928857</v>
      </c>
      <c r="J70" s="1" t="n">
        <f aca="false">IF(C70=C71,0,IF(C70=C69,E70+K69,E70))</f>
        <v>0</v>
      </c>
      <c r="K70" s="8" t="n">
        <f aca="false">E70</f>
        <v>951</v>
      </c>
      <c r="L70" s="9" t="n">
        <f aca="false">J70/SUM($J:$J)</f>
        <v>0</v>
      </c>
      <c r="M70" s="1" t="n">
        <f aca="false">IF(C70=C69,0,IF(C70=C71,1+N71,1))</f>
        <v>0</v>
      </c>
      <c r="N70" s="1" t="n">
        <f aca="false">IF(C70=C69,1+N71,0)</f>
        <v>2</v>
      </c>
      <c r="O70" s="1" t="n">
        <f aca="false">IF(B70=B69,0,IF(B70=B71,1+P71,1))</f>
        <v>0</v>
      </c>
      <c r="P70" s="1" t="n">
        <f aca="false">IF(B70=B69,1+P71,0)</f>
        <v>7</v>
      </c>
    </row>
    <row r="71" customFormat="false" ht="15.75" hidden="false" customHeight="false" outlineLevel="0" collapsed="false">
      <c r="A71" s="7" t="n">
        <v>1</v>
      </c>
      <c r="B71" s="1" t="n">
        <f aca="false">TFE!A71</f>
        <v>5</v>
      </c>
      <c r="C71" s="1" t="n">
        <f aca="false">TFE!B71</f>
        <v>36</v>
      </c>
      <c r="D71" s="1" t="str">
        <f aca="false">TFE!C71</f>
        <v>Vin</v>
      </c>
      <c r="E71" s="8" t="n">
        <f aca="false">TFE!D71</f>
        <v>3137</v>
      </c>
      <c r="F71" s="1" t="n">
        <f aca="false">TFE!E71</f>
        <v>70</v>
      </c>
      <c r="G71" s="1" t="n">
        <f aca="false">TFE!F71</f>
        <v>1</v>
      </c>
      <c r="H71" s="9" t="n">
        <f aca="false">G71/SUM($G:$G)</f>
        <v>0.00282485875706215</v>
      </c>
      <c r="I71" s="9" t="n">
        <f aca="false">E71/SUM($E:$E)</f>
        <v>0.00461428029288986</v>
      </c>
      <c r="J71" s="8" t="n">
        <f aca="false">IF(C71=C72,0,IF(C71=C70,E71+K70,E71))</f>
        <v>4088</v>
      </c>
      <c r="K71" s="8" t="n">
        <f aca="false">E71</f>
        <v>3137</v>
      </c>
      <c r="L71" s="9" t="n">
        <f aca="false">J71/SUM($J:$J)</f>
        <v>0.00690113882295743</v>
      </c>
      <c r="M71" s="1" t="n">
        <f aca="false">IF(C71=C70,0,IF(C71=C72,1+N72,1))</f>
        <v>0</v>
      </c>
      <c r="N71" s="1" t="n">
        <f aca="false">IF(C71=C70,1+N72,0)</f>
        <v>1</v>
      </c>
      <c r="O71" s="1" t="n">
        <f aca="false">IF(B71=B70,0,IF(B71=B72,1+P72,1))</f>
        <v>0</v>
      </c>
      <c r="P71" s="1" t="n">
        <f aca="false">IF(B71=B70,1+P72,0)</f>
        <v>6</v>
      </c>
    </row>
    <row r="72" customFormat="false" ht="15.75" hidden="false" customHeight="false" outlineLevel="0" collapsed="false">
      <c r="A72" s="7" t="n">
        <v>1</v>
      </c>
      <c r="B72" s="1" t="n">
        <f aca="false">TFE!A72</f>
        <v>5</v>
      </c>
      <c r="C72" s="1" t="n">
        <f aca="false">TFE!B72</f>
        <v>37</v>
      </c>
      <c r="D72" s="1" t="str">
        <f aca="false">TFE!C72</f>
        <v>Dockson</v>
      </c>
      <c r="E72" s="8" t="n">
        <f aca="false">TFE!D72</f>
        <v>1102</v>
      </c>
      <c r="F72" s="1" t="n">
        <f aca="false">TFE!E72</f>
        <v>71</v>
      </c>
      <c r="G72" s="1" t="n">
        <f aca="false">TFE!F72</f>
        <v>1</v>
      </c>
      <c r="H72" s="9" t="n">
        <f aca="false">G72/SUM($G:$G)</f>
        <v>0.00282485875706215</v>
      </c>
      <c r="I72" s="9" t="n">
        <f aca="false">E72/SUM($E:$E)</f>
        <v>0.00162095533400211</v>
      </c>
      <c r="J72" s="1" t="n">
        <f aca="false">IF(C72=C73,0,IF(C72=C71,E72+K71,E72))</f>
        <v>0</v>
      </c>
      <c r="K72" s="8" t="n">
        <f aca="false">E72</f>
        <v>1102</v>
      </c>
      <c r="L72" s="9" t="n">
        <f aca="false">J72/SUM($J:$J)</f>
        <v>0</v>
      </c>
      <c r="M72" s="1" t="n">
        <f aca="false">IF(C72=C71,0,IF(C72=C73,1+N73,1))</f>
        <v>2</v>
      </c>
      <c r="N72" s="1" t="n">
        <f aca="false">IF(C72=C71,1+N73,0)</f>
        <v>0</v>
      </c>
      <c r="O72" s="1" t="n">
        <f aca="false">IF(B72=B71,0,IF(B72=B73,1+P73,1))</f>
        <v>0</v>
      </c>
      <c r="P72" s="1" t="n">
        <f aca="false">IF(B72=B71,1+P73,0)</f>
        <v>5</v>
      </c>
    </row>
    <row r="73" customFormat="false" ht="15.75" hidden="false" customHeight="false" outlineLevel="0" collapsed="false">
      <c r="A73" s="7" t="n">
        <v>1</v>
      </c>
      <c r="B73" s="1" t="n">
        <f aca="false">TFE!A73</f>
        <v>5</v>
      </c>
      <c r="C73" s="1" t="n">
        <f aca="false">TFE!B73</f>
        <v>37</v>
      </c>
      <c r="D73" s="1" t="str">
        <f aca="false">TFE!C73</f>
        <v>Vin</v>
      </c>
      <c r="E73" s="8" t="n">
        <f aca="false">TFE!D73</f>
        <v>3171</v>
      </c>
      <c r="F73" s="1" t="n">
        <f aca="false">TFE!E73</f>
        <v>72</v>
      </c>
      <c r="G73" s="1" t="n">
        <f aca="false">TFE!F73</f>
        <v>1</v>
      </c>
      <c r="H73" s="9" t="n">
        <f aca="false">G73/SUM($G:$G)</f>
        <v>0.00282485875706215</v>
      </c>
      <c r="I73" s="9" t="n">
        <f aca="false">E73/SUM($E:$E)</f>
        <v>0.0046642916189843</v>
      </c>
      <c r="J73" s="8" t="n">
        <f aca="false">IF(C73=C74,0,IF(C73=C72,E73+K72,E73))</f>
        <v>4273</v>
      </c>
      <c r="K73" s="8" t="n">
        <f aca="false">E73</f>
        <v>3171</v>
      </c>
      <c r="L73" s="9" t="n">
        <f aca="false">J73/SUM($J:$J)</f>
        <v>0.00721344574131534</v>
      </c>
      <c r="M73" s="1" t="n">
        <f aca="false">IF(C73=C72,0,IF(C73=C74,1+N74,1))</f>
        <v>0</v>
      </c>
      <c r="N73" s="1" t="n">
        <f aca="false">IF(C73=C72,1+N74,0)</f>
        <v>1</v>
      </c>
      <c r="O73" s="1" t="n">
        <f aca="false">IF(B73=B72,0,IF(B73=B74,1+P74,1))</f>
        <v>0</v>
      </c>
      <c r="P73" s="1" t="n">
        <f aca="false">IF(B73=B72,1+P74,0)</f>
        <v>4</v>
      </c>
    </row>
    <row r="74" customFormat="false" ht="15.75" hidden="false" customHeight="false" outlineLevel="0" collapsed="false">
      <c r="A74" s="7" t="n">
        <v>1</v>
      </c>
      <c r="B74" s="1" t="n">
        <f aca="false">TFE!A74</f>
        <v>5</v>
      </c>
      <c r="C74" s="1" t="n">
        <f aca="false">TFE!B74</f>
        <v>38</v>
      </c>
      <c r="D74" s="1" t="str">
        <f aca="false">TFE!C74</f>
        <v>Vin</v>
      </c>
      <c r="E74" s="8" t="n">
        <f aca="false">TFE!D74</f>
        <v>358</v>
      </c>
      <c r="F74" s="1" t="n">
        <f aca="false">TFE!E74</f>
        <v>73</v>
      </c>
      <c r="G74" s="1" t="n">
        <f aca="false">TFE!F74</f>
        <v>1</v>
      </c>
      <c r="H74" s="9" t="n">
        <f aca="false">G74/SUM($G:$G)</f>
        <v>0.00282485875706215</v>
      </c>
      <c r="I74" s="9" t="n">
        <f aca="false">E74/SUM($E:$E)</f>
        <v>0.000526589845347329</v>
      </c>
      <c r="J74" s="1" t="n">
        <f aca="false">IF(C74=C75,0,IF(C74=C73,E74+K73,E74))</f>
        <v>0</v>
      </c>
      <c r="K74" s="8" t="n">
        <f aca="false">E74</f>
        <v>358</v>
      </c>
      <c r="L74" s="9" t="n">
        <f aca="false">J74/SUM($J:$J)</f>
        <v>0</v>
      </c>
      <c r="M74" s="1" t="n">
        <f aca="false">IF(C74=C73,0,IF(C74=C75,1+N75,1))</f>
        <v>3</v>
      </c>
      <c r="N74" s="1" t="n">
        <f aca="false">IF(C74=C73,1+N75,0)</f>
        <v>0</v>
      </c>
      <c r="O74" s="1" t="n">
        <f aca="false">IF(B74=B73,0,IF(B74=B75,1+P75,1))</f>
        <v>0</v>
      </c>
      <c r="P74" s="1" t="n">
        <f aca="false">IF(B74=B73,1+P75,0)</f>
        <v>3</v>
      </c>
    </row>
    <row r="75" customFormat="false" ht="15.75" hidden="false" customHeight="false" outlineLevel="0" collapsed="false">
      <c r="A75" s="7" t="n">
        <v>1</v>
      </c>
      <c r="B75" s="1" t="n">
        <f aca="false">TFE!A75</f>
        <v>5</v>
      </c>
      <c r="C75" s="1" t="n">
        <f aca="false">TFE!B75</f>
        <v>38</v>
      </c>
      <c r="D75" s="1" t="str">
        <f aca="false">TFE!C75</f>
        <v>Kar</v>
      </c>
      <c r="E75" s="8" t="n">
        <f aca="false">TFE!D75</f>
        <v>584</v>
      </c>
      <c r="F75" s="1" t="n">
        <f aca="false">TFE!E75</f>
        <v>74</v>
      </c>
      <c r="G75" s="1" t="n">
        <f aca="false">TFE!F75</f>
        <v>1</v>
      </c>
      <c r="H75" s="9" t="n">
        <f aca="false">G75/SUM($G:$G)</f>
        <v>0.00282485875706215</v>
      </c>
      <c r="I75" s="9" t="n">
        <f aca="false">E75/SUM($E:$E)</f>
        <v>0.000859018071739776</v>
      </c>
      <c r="J75" s="1" t="n">
        <f aca="false">IF(C75=C76,0,IF(C75=C74,E75+K74,E75))</f>
        <v>0</v>
      </c>
      <c r="K75" s="8" t="n">
        <f aca="false">E75</f>
        <v>584</v>
      </c>
      <c r="L75" s="9" t="n">
        <f aca="false">J75/SUM($J:$J)</f>
        <v>0</v>
      </c>
      <c r="M75" s="1" t="n">
        <f aca="false">IF(C75=C74,0,IF(C75=C76,1+N76,1))</f>
        <v>0</v>
      </c>
      <c r="N75" s="1" t="n">
        <f aca="false">IF(C75=C74,1+N76,0)</f>
        <v>2</v>
      </c>
      <c r="O75" s="1" t="n">
        <f aca="false">IF(B75=B74,0,IF(B75=B76,1+P76,1))</f>
        <v>0</v>
      </c>
      <c r="P75" s="1" t="n">
        <f aca="false">IF(B75=B74,1+P76,0)</f>
        <v>2</v>
      </c>
    </row>
    <row r="76" customFormat="false" ht="15.75" hidden="false" customHeight="false" outlineLevel="0" collapsed="false">
      <c r="A76" s="7" t="n">
        <v>1</v>
      </c>
      <c r="B76" s="1" t="n">
        <f aca="false">TFE!A76</f>
        <v>5</v>
      </c>
      <c r="C76" s="1" t="n">
        <f aca="false">TFE!B76</f>
        <v>38</v>
      </c>
      <c r="D76" s="1" t="str">
        <f aca="false">TFE!C76</f>
        <v>Vin</v>
      </c>
      <c r="E76" s="8" t="n">
        <f aca="false">TFE!D76</f>
        <v>3795</v>
      </c>
      <c r="F76" s="1" t="n">
        <f aca="false">TFE!E76</f>
        <v>75</v>
      </c>
      <c r="G76" s="1" t="n">
        <f aca="false">TFE!F76</f>
        <v>1</v>
      </c>
      <c r="H76" s="9" t="n">
        <f aca="false">G76/SUM($G:$G)</f>
        <v>0.00282485875706215</v>
      </c>
      <c r="I76" s="9" t="n">
        <f aca="false">E76/SUM($E:$E)</f>
        <v>0.00558214654495283</v>
      </c>
      <c r="J76" s="8" t="n">
        <f aca="false">IF(C76=C77,0,IF(C76=C75,E76+K75,E76))</f>
        <v>4379</v>
      </c>
      <c r="K76" s="8" t="n">
        <f aca="false">E76</f>
        <v>3795</v>
      </c>
      <c r="L76" s="9" t="n">
        <f aca="false">J76/SUM($J:$J)</f>
        <v>0.00739238916480689</v>
      </c>
      <c r="M76" s="1" t="n">
        <f aca="false">IF(C76=C75,0,IF(C76=C77,1+N77,1))</f>
        <v>0</v>
      </c>
      <c r="N76" s="1" t="n">
        <f aca="false">IF(C76=C75,1+N77,0)</f>
        <v>1</v>
      </c>
      <c r="O76" s="1" t="n">
        <f aca="false">IF(B76=B75,0,IF(B76=B77,1+P77,1))</f>
        <v>0</v>
      </c>
      <c r="P76" s="1" t="n">
        <f aca="false">IF(B76=B75,1+P77,0)</f>
        <v>1</v>
      </c>
    </row>
    <row r="77" customFormat="false" ht="15.75" hidden="false" customHeight="false" outlineLevel="0" collapsed="false">
      <c r="A77" s="7" t="n">
        <v>1</v>
      </c>
      <c r="B77" s="1" t="str">
        <f aca="false">TFE!A77</f>
        <v>Epilogue</v>
      </c>
      <c r="C77" s="1" t="str">
        <f aca="false">TFE!B77</f>
        <v>Epilogue</v>
      </c>
      <c r="D77" s="1" t="str">
        <f aca="false">TFE!C77</f>
        <v>Vin</v>
      </c>
      <c r="E77" s="8" t="n">
        <f aca="false">TFE!D77</f>
        <v>3609</v>
      </c>
      <c r="F77" s="1" t="n">
        <f aca="false">TFE!E77</f>
        <v>76</v>
      </c>
      <c r="G77" s="1" t="n">
        <f aca="false">TFE!F77</f>
        <v>1</v>
      </c>
      <c r="H77" s="9" t="n">
        <f aca="false">G77/SUM($G:$G)</f>
        <v>0.00282485875706215</v>
      </c>
      <c r="I77" s="9" t="n">
        <f aca="false">E77/SUM($E:$E)</f>
        <v>0.00530855517278913</v>
      </c>
      <c r="J77" s="8" t="n">
        <f aca="false">IF(C77=C78,0,IF(C77=C76,E77+K76,E77))</f>
        <v>3609</v>
      </c>
      <c r="K77" s="8" t="n">
        <f aca="false">E77</f>
        <v>3609</v>
      </c>
      <c r="L77" s="9" t="n">
        <f aca="false">J77/SUM($J:$J)</f>
        <v>0.00609251712623614</v>
      </c>
      <c r="M77" s="1" t="n">
        <f aca="false">IF(C77=C76,0,IF(C77=C78,1+N78,1))</f>
        <v>1</v>
      </c>
      <c r="N77" s="1" t="n">
        <f aca="false">IF(C77=C76,1+N78,0)</f>
        <v>0</v>
      </c>
      <c r="O77" s="1" t="n">
        <f aca="false">IF(B77=B76,0,IF(B77=B78,1+P78,1))</f>
        <v>1</v>
      </c>
      <c r="P77" s="1" t="n">
        <f aca="false">IF(B77=B76,1+P78,0)</f>
        <v>0</v>
      </c>
    </row>
    <row r="78" customFormat="false" ht="15.75" hidden="false" customHeight="false" outlineLevel="0" collapsed="false">
      <c r="A78" s="7" t="n">
        <v>2</v>
      </c>
      <c r="B78" s="1" t="n">
        <f aca="false">WoA!A2</f>
        <v>1</v>
      </c>
      <c r="C78" s="1" t="n">
        <f aca="false">WoA!B2</f>
        <v>1</v>
      </c>
      <c r="D78" s="1" t="str">
        <f aca="false">WoA!C2</f>
        <v>Elend</v>
      </c>
      <c r="E78" s="8" t="n">
        <f aca="false">WoA!D2</f>
        <v>614</v>
      </c>
      <c r="F78" s="1" t="n">
        <f aca="false">WoA!E2</f>
        <v>1</v>
      </c>
      <c r="G78" s="1" t="n">
        <f aca="false">WoA!F2</f>
        <v>1</v>
      </c>
      <c r="H78" s="9" t="n">
        <f aca="false">G78/SUM($G:$G)</f>
        <v>0.00282485875706215</v>
      </c>
      <c r="I78" s="9" t="n">
        <f aca="false">E78/SUM($E:$E)</f>
        <v>0.00090314571241134</v>
      </c>
      <c r="J78" s="1" t="n">
        <f aca="false">IF(C78=C79,0,IF(C78=C77,E78+K77,E78))</f>
        <v>0</v>
      </c>
      <c r="K78" s="8" t="n">
        <f aca="false">E78</f>
        <v>614</v>
      </c>
      <c r="L78" s="9" t="n">
        <f aca="false">J78/SUM($J:$J)</f>
        <v>0</v>
      </c>
      <c r="M78" s="1" t="n">
        <f aca="false">IF(C78=C77,0,IF(C78=C79,1+N79,1))</f>
        <v>2</v>
      </c>
      <c r="N78" s="1" t="n">
        <f aca="false">IF(C78=C77,1+N79,0)</f>
        <v>0</v>
      </c>
      <c r="O78" s="1" t="n">
        <f aca="false">IF(B78=B77,0,IF(B78=B79,1+P79,1))</f>
        <v>17</v>
      </c>
      <c r="P78" s="1" t="n">
        <f aca="false">IF(B78=B77,1+P79,0)</f>
        <v>0</v>
      </c>
    </row>
    <row r="79" customFormat="false" ht="15.75" hidden="false" customHeight="false" outlineLevel="0" collapsed="false">
      <c r="A79" s="7" t="n">
        <v>2</v>
      </c>
      <c r="B79" s="1" t="n">
        <f aca="false">WoA!A3</f>
        <v>1</v>
      </c>
      <c r="C79" s="1" t="n">
        <f aca="false">WoA!B3</f>
        <v>1</v>
      </c>
      <c r="D79" s="1" t="str">
        <f aca="false">WoA!C3</f>
        <v>Vin</v>
      </c>
      <c r="E79" s="8" t="n">
        <f aca="false">WoA!D3</f>
        <v>875</v>
      </c>
      <c r="F79" s="1" t="n">
        <f aca="false">WoA!E3</f>
        <v>2</v>
      </c>
      <c r="G79" s="1" t="n">
        <f aca="false">WoA!F3</f>
        <v>1</v>
      </c>
      <c r="H79" s="9" t="n">
        <f aca="false">G79/SUM($G:$G)</f>
        <v>0.00282485875706215</v>
      </c>
      <c r="I79" s="9" t="n">
        <f aca="false">E79/SUM($E:$E)</f>
        <v>0.00128705618625395</v>
      </c>
      <c r="J79" s="8" t="n">
        <f aca="false">IF(C79=C80,0,IF(C79=C78,E79+K78,E79))</f>
        <v>1489</v>
      </c>
      <c r="K79" s="8" t="n">
        <f aca="false">E79</f>
        <v>875</v>
      </c>
      <c r="L79" s="9" t="n">
        <f aca="false">J79/SUM($J:$J)</f>
        <v>0.00251364865640499</v>
      </c>
      <c r="M79" s="1" t="n">
        <f aca="false">IF(C79=C78,0,IF(C79=C80,1+N80,1))</f>
        <v>0</v>
      </c>
      <c r="N79" s="1" t="n">
        <f aca="false">IF(C79=C78,1+N80,0)</f>
        <v>1</v>
      </c>
      <c r="O79" s="1" t="n">
        <f aca="false">IF(B79=B78,0,IF(B79=B80,1+P80,1))</f>
        <v>0</v>
      </c>
      <c r="P79" s="1" t="n">
        <f aca="false">IF(B79=B78,1+P80,0)</f>
        <v>16</v>
      </c>
    </row>
    <row r="80" customFormat="false" ht="15.75" hidden="false" customHeight="false" outlineLevel="0" collapsed="false">
      <c r="A80" s="7" t="n">
        <v>2</v>
      </c>
      <c r="B80" s="1" t="n">
        <f aca="false">WoA!A4</f>
        <v>1</v>
      </c>
      <c r="C80" s="1" t="n">
        <f aca="false">WoA!B4</f>
        <v>2</v>
      </c>
      <c r="D80" s="1" t="str">
        <f aca="false">WoA!C4</f>
        <v>Vin</v>
      </c>
      <c r="E80" s="8" t="n">
        <f aca="false">WoA!D4</f>
        <v>3959</v>
      </c>
      <c r="F80" s="1" t="n">
        <f aca="false">WoA!E4</f>
        <v>3</v>
      </c>
      <c r="G80" s="1" t="n">
        <f aca="false">WoA!F4</f>
        <v>1</v>
      </c>
      <c r="H80" s="9" t="n">
        <f aca="false">G80/SUM($G:$G)</f>
        <v>0.00282485875706215</v>
      </c>
      <c r="I80" s="9" t="n">
        <f aca="false">E80/SUM($E:$E)</f>
        <v>0.00582337764729071</v>
      </c>
      <c r="J80" s="8" t="n">
        <f aca="false">IF(C80=C81,0,IF(C80=C79,E80+K79,E80))</f>
        <v>3959</v>
      </c>
      <c r="K80" s="8" t="n">
        <f aca="false">E80</f>
        <v>3959</v>
      </c>
      <c r="L80" s="9" t="n">
        <f aca="false">J80/SUM($J:$J)</f>
        <v>0.00668336805285921</v>
      </c>
      <c r="M80" s="1" t="n">
        <f aca="false">IF(C80=C79,0,IF(C80=C81,1+N81,1))</f>
        <v>1</v>
      </c>
      <c r="N80" s="1" t="n">
        <f aca="false">IF(C80=C79,1+N81,0)</f>
        <v>0</v>
      </c>
      <c r="O80" s="1" t="n">
        <f aca="false">IF(B80=B79,0,IF(B80=B81,1+P81,1))</f>
        <v>0</v>
      </c>
      <c r="P80" s="1" t="n">
        <f aca="false">IF(B80=B79,1+P81,0)</f>
        <v>15</v>
      </c>
    </row>
    <row r="81" customFormat="false" ht="15.75" hidden="false" customHeight="false" outlineLevel="0" collapsed="false">
      <c r="A81" s="7" t="n">
        <v>2</v>
      </c>
      <c r="B81" s="1" t="n">
        <f aca="false">WoA!A5</f>
        <v>1</v>
      </c>
      <c r="C81" s="1" t="n">
        <f aca="false">WoA!B5</f>
        <v>3</v>
      </c>
      <c r="D81" s="1" t="str">
        <f aca="false">WoA!C5</f>
        <v>Elend</v>
      </c>
      <c r="E81" s="8" t="n">
        <f aca="false">WoA!D5</f>
        <v>608</v>
      </c>
      <c r="F81" s="1" t="n">
        <f aca="false">WoA!E5</f>
        <v>4</v>
      </c>
      <c r="G81" s="1" t="n">
        <f aca="false">WoA!F5</f>
        <v>1</v>
      </c>
      <c r="H81" s="9" t="n">
        <f aca="false">G81/SUM($G:$G)</f>
        <v>0.00282485875706215</v>
      </c>
      <c r="I81" s="9" t="n">
        <f aca="false">E81/SUM($E:$E)</f>
        <v>0.000894320184277027</v>
      </c>
      <c r="J81" s="1" t="n">
        <f aca="false">IF(C81=C82,0,IF(C81=C80,E81+K80,E81))</f>
        <v>0</v>
      </c>
      <c r="K81" s="8" t="n">
        <f aca="false">E81</f>
        <v>608</v>
      </c>
      <c r="L81" s="9" t="n">
        <f aca="false">J81/SUM($J:$J)</f>
        <v>0</v>
      </c>
      <c r="M81" s="1" t="n">
        <f aca="false">IF(C81=C80,0,IF(C81=C82,1+N82,1))</f>
        <v>3</v>
      </c>
      <c r="N81" s="1" t="n">
        <f aca="false">IF(C81=C80,1+N82,0)</f>
        <v>0</v>
      </c>
      <c r="O81" s="1" t="n">
        <f aca="false">IF(B81=B80,0,IF(B81=B82,1+P82,1))</f>
        <v>0</v>
      </c>
      <c r="P81" s="1" t="n">
        <f aca="false">IF(B81=B80,1+P82,0)</f>
        <v>14</v>
      </c>
    </row>
    <row r="82" customFormat="false" ht="15.75" hidden="false" customHeight="false" outlineLevel="0" collapsed="false">
      <c r="A82" s="7" t="n">
        <v>2</v>
      </c>
      <c r="B82" s="1" t="n">
        <f aca="false">WoA!A6</f>
        <v>1</v>
      </c>
      <c r="C82" s="1" t="n">
        <f aca="false">WoA!B6</f>
        <v>3</v>
      </c>
      <c r="D82" s="1" t="str">
        <f aca="false">WoA!C6</f>
        <v>Vin</v>
      </c>
      <c r="E82" s="8" t="n">
        <f aca="false">WoA!D6</f>
        <v>1564</v>
      </c>
      <c r="F82" s="1" t="n">
        <f aca="false">WoA!E6</f>
        <v>5</v>
      </c>
      <c r="G82" s="1" t="n">
        <f aca="false">WoA!F6</f>
        <v>1</v>
      </c>
      <c r="H82" s="9" t="n">
        <f aca="false">G82/SUM($G:$G)</f>
        <v>0.00282485875706215</v>
      </c>
      <c r="I82" s="9" t="n">
        <f aca="false">E82/SUM($E:$E)</f>
        <v>0.0023005210003442</v>
      </c>
      <c r="J82" s="1" t="n">
        <f aca="false">IF(C82=C83,0,IF(C82=C81,E82+K81,E82))</f>
        <v>0</v>
      </c>
      <c r="K82" s="8" t="n">
        <f aca="false">E82</f>
        <v>1564</v>
      </c>
      <c r="L82" s="9" t="n">
        <f aca="false">J82/SUM($J:$J)</f>
        <v>0</v>
      </c>
      <c r="M82" s="1" t="n">
        <f aca="false">IF(C82=C81,0,IF(C82=C83,1+N83,1))</f>
        <v>0</v>
      </c>
      <c r="N82" s="1" t="n">
        <f aca="false">IF(C82=C81,1+N83,0)</f>
        <v>2</v>
      </c>
      <c r="O82" s="1" t="n">
        <f aca="false">IF(B82=B81,0,IF(B82=B83,1+P83,1))</f>
        <v>0</v>
      </c>
      <c r="P82" s="1" t="n">
        <f aca="false">IF(B82=B81,1+P83,0)</f>
        <v>13</v>
      </c>
    </row>
    <row r="83" customFormat="false" ht="15.75" hidden="false" customHeight="false" outlineLevel="0" collapsed="false">
      <c r="A83" s="7" t="n">
        <v>2</v>
      </c>
      <c r="B83" s="1" t="n">
        <f aca="false">WoA!A7</f>
        <v>1</v>
      </c>
      <c r="C83" s="1" t="n">
        <f aca="false">WoA!B7</f>
        <v>3</v>
      </c>
      <c r="D83" s="1" t="str">
        <f aca="false">WoA!C7</f>
        <v>Elend</v>
      </c>
      <c r="E83" s="8" t="n">
        <f aca="false">WoA!D7</f>
        <v>2754</v>
      </c>
      <c r="F83" s="1" t="n">
        <f aca="false">WoA!E7</f>
        <v>6</v>
      </c>
      <c r="G83" s="1" t="n">
        <f aca="false">WoA!F7</f>
        <v>1</v>
      </c>
      <c r="H83" s="9" t="n">
        <f aca="false">G83/SUM($G:$G)</f>
        <v>0.00282485875706215</v>
      </c>
      <c r="I83" s="9" t="n">
        <f aca="false">E83/SUM($E:$E)</f>
        <v>0.00405091741364956</v>
      </c>
      <c r="J83" s="8" t="n">
        <f aca="false">IF(C83=C84,0,IF(C83=C82,E83+K82,E83))</f>
        <v>4318</v>
      </c>
      <c r="K83" s="8" t="n">
        <f aca="false">E83</f>
        <v>2754</v>
      </c>
      <c r="L83" s="9" t="n">
        <f aca="false">J83/SUM($J:$J)</f>
        <v>0.00728941228902402</v>
      </c>
      <c r="M83" s="1" t="n">
        <f aca="false">IF(C83=C82,0,IF(C83=C84,1+N84,1))</f>
        <v>0</v>
      </c>
      <c r="N83" s="1" t="n">
        <f aca="false">IF(C83=C82,1+N84,0)</f>
        <v>1</v>
      </c>
      <c r="O83" s="1" t="n">
        <f aca="false">IF(B83=B82,0,IF(B83=B84,1+P84,1))</f>
        <v>0</v>
      </c>
      <c r="P83" s="1" t="n">
        <f aca="false">IF(B83=B82,1+P84,0)</f>
        <v>12</v>
      </c>
    </row>
    <row r="84" customFormat="false" ht="15.75" hidden="false" customHeight="false" outlineLevel="0" collapsed="false">
      <c r="A84" s="7" t="n">
        <v>2</v>
      </c>
      <c r="B84" s="1" t="n">
        <f aca="false">WoA!A8</f>
        <v>1</v>
      </c>
      <c r="C84" s="1" t="n">
        <f aca="false">WoA!B8</f>
        <v>4</v>
      </c>
      <c r="D84" s="1" t="str">
        <f aca="false">WoA!C8</f>
        <v>Sazed</v>
      </c>
      <c r="E84" s="8" t="n">
        <f aca="false">WoA!D8</f>
        <v>1590</v>
      </c>
      <c r="F84" s="1" t="n">
        <f aca="false">WoA!E8</f>
        <v>7</v>
      </c>
      <c r="G84" s="1" t="n">
        <f aca="false">WoA!F8</f>
        <v>1</v>
      </c>
      <c r="H84" s="9" t="n">
        <f aca="false">G84/SUM($G:$G)</f>
        <v>0.00282485875706215</v>
      </c>
      <c r="I84" s="9" t="n">
        <f aca="false">E84/SUM($E:$E)</f>
        <v>0.00233876495559288</v>
      </c>
      <c r="J84" s="8" t="n">
        <f aca="false">IF(C84=C85,0,IF(C84=C83,E84+K83,E84))</f>
        <v>1590</v>
      </c>
      <c r="K84" s="8" t="n">
        <f aca="false">E84</f>
        <v>1590</v>
      </c>
      <c r="L84" s="9" t="n">
        <f aca="false">J84/SUM($J:$J)</f>
        <v>0.00268415135237336</v>
      </c>
      <c r="M84" s="1" t="n">
        <f aca="false">IF(C84=C83,0,IF(C84=C85,1+N85,1))</f>
        <v>1</v>
      </c>
      <c r="N84" s="1" t="n">
        <f aca="false">IF(C84=C83,1+N85,0)</f>
        <v>0</v>
      </c>
      <c r="O84" s="1" t="n">
        <f aca="false">IF(B84=B83,0,IF(B84=B85,1+P85,1))</f>
        <v>0</v>
      </c>
      <c r="P84" s="1" t="n">
        <f aca="false">IF(B84=B83,1+P85,0)</f>
        <v>11</v>
      </c>
    </row>
    <row r="85" customFormat="false" ht="15.75" hidden="false" customHeight="false" outlineLevel="0" collapsed="false">
      <c r="A85" s="7" t="n">
        <v>2</v>
      </c>
      <c r="B85" s="1" t="n">
        <f aca="false">WoA!A9</f>
        <v>1</v>
      </c>
      <c r="C85" s="1" t="n">
        <f aca="false">WoA!B9</f>
        <v>5</v>
      </c>
      <c r="D85" s="1" t="str">
        <f aca="false">WoA!C9</f>
        <v>Vin</v>
      </c>
      <c r="E85" s="8" t="n">
        <f aca="false">WoA!D9</f>
        <v>6589</v>
      </c>
      <c r="F85" s="1" t="n">
        <f aca="false">WoA!E9</f>
        <v>8</v>
      </c>
      <c r="G85" s="1" t="n">
        <f aca="false">WoA!F9</f>
        <v>1</v>
      </c>
      <c r="H85" s="9" t="n">
        <f aca="false">G85/SUM($G:$G)</f>
        <v>0.00282485875706215</v>
      </c>
      <c r="I85" s="9" t="n">
        <f aca="false">E85/SUM($E:$E)</f>
        <v>0.00969190081283114</v>
      </c>
      <c r="J85" s="8" t="n">
        <f aca="false">IF(C85=C86,0,IF(C85=C84,E85+K84,E85))</f>
        <v>6589</v>
      </c>
      <c r="K85" s="8" t="n">
        <f aca="false">E85</f>
        <v>6589</v>
      </c>
      <c r="L85" s="9" t="n">
        <f aca="false">J85/SUM($J:$J)</f>
        <v>0.0111231907300554</v>
      </c>
      <c r="M85" s="1" t="n">
        <f aca="false">IF(C85=C84,0,IF(C85=C86,1+N86,1))</f>
        <v>1</v>
      </c>
      <c r="N85" s="1" t="n">
        <f aca="false">IF(C85=C84,1+N86,0)</f>
        <v>0</v>
      </c>
      <c r="O85" s="1" t="n">
        <f aca="false">IF(B85=B84,0,IF(B85=B86,1+P86,1))</f>
        <v>0</v>
      </c>
      <c r="P85" s="1" t="n">
        <f aca="false">IF(B85=B84,1+P86,0)</f>
        <v>10</v>
      </c>
    </row>
    <row r="86" customFormat="false" ht="15.75" hidden="false" customHeight="false" outlineLevel="0" collapsed="false">
      <c r="A86" s="7" t="n">
        <v>2</v>
      </c>
      <c r="B86" s="1" t="n">
        <f aca="false">WoA!A10</f>
        <v>1</v>
      </c>
      <c r="C86" s="1" t="n">
        <f aca="false">WoA!B10</f>
        <v>6</v>
      </c>
      <c r="D86" s="1" t="str">
        <f aca="false">WoA!C10</f>
        <v>Elend</v>
      </c>
      <c r="E86" s="8" t="n">
        <f aca="false">WoA!D10</f>
        <v>3417</v>
      </c>
      <c r="F86" s="1" t="n">
        <f aca="false">WoA!E10</f>
        <v>9</v>
      </c>
      <c r="G86" s="1" t="n">
        <f aca="false">WoA!F10</f>
        <v>1</v>
      </c>
      <c r="H86" s="9" t="n">
        <f aca="false">G86/SUM($G:$G)</f>
        <v>0.00282485875706215</v>
      </c>
      <c r="I86" s="9" t="n">
        <f aca="false">E86/SUM($E:$E)</f>
        <v>0.00502613827249112</v>
      </c>
      <c r="J86" s="1" t="n">
        <f aca="false">IF(C86=C87,0,IF(C86=C85,E86+K85,E86))</f>
        <v>0</v>
      </c>
      <c r="K86" s="8" t="n">
        <f aca="false">E86</f>
        <v>3417</v>
      </c>
      <c r="L86" s="9" t="n">
        <f aca="false">J86/SUM($J:$J)</f>
        <v>0</v>
      </c>
      <c r="M86" s="1" t="n">
        <f aca="false">IF(C86=C85,0,IF(C86=C87,1+N87,1))</f>
        <v>2</v>
      </c>
      <c r="N86" s="1" t="n">
        <f aca="false">IF(C86=C85,1+N87,0)</f>
        <v>0</v>
      </c>
      <c r="O86" s="1" t="n">
        <f aca="false">IF(B86=B85,0,IF(B86=B87,1+P87,1))</f>
        <v>0</v>
      </c>
      <c r="P86" s="1" t="n">
        <f aca="false">IF(B86=B85,1+P87,0)</f>
        <v>9</v>
      </c>
    </row>
    <row r="87" customFormat="false" ht="15.75" hidden="false" customHeight="false" outlineLevel="0" collapsed="false">
      <c r="A87" s="7" t="n">
        <v>2</v>
      </c>
      <c r="B87" s="1" t="n">
        <f aca="false">WoA!A11</f>
        <v>1</v>
      </c>
      <c r="C87" s="1" t="n">
        <f aca="false">WoA!B11</f>
        <v>6</v>
      </c>
      <c r="D87" s="1" t="str">
        <f aca="false">WoA!C11</f>
        <v>Vin</v>
      </c>
      <c r="E87" s="8" t="n">
        <f aca="false">WoA!D11</f>
        <v>380</v>
      </c>
      <c r="F87" s="1" t="n">
        <f aca="false">WoA!E11</f>
        <v>10</v>
      </c>
      <c r="G87" s="1" t="n">
        <f aca="false">WoA!F11</f>
        <v>1</v>
      </c>
      <c r="H87" s="9" t="n">
        <f aca="false">G87/SUM($G:$G)</f>
        <v>0.00282485875706215</v>
      </c>
      <c r="I87" s="9" t="n">
        <f aca="false">E87/SUM($E:$E)</f>
        <v>0.000558950115173142</v>
      </c>
      <c r="J87" s="8" t="n">
        <f aca="false">IF(C87=C88,0,IF(C87=C86,E87+K86,E87))</f>
        <v>3797</v>
      </c>
      <c r="K87" s="8" t="n">
        <f aca="false">E87</f>
        <v>380</v>
      </c>
      <c r="L87" s="9" t="n">
        <f aca="false">J87/SUM($J:$J)</f>
        <v>0.00640988848110796</v>
      </c>
      <c r="M87" s="1" t="n">
        <f aca="false">IF(C87=C86,0,IF(C87=C88,1+N88,1))</f>
        <v>0</v>
      </c>
      <c r="N87" s="1" t="n">
        <f aca="false">IF(C87=C86,1+N88,0)</f>
        <v>1</v>
      </c>
      <c r="O87" s="1" t="n">
        <f aca="false">IF(B87=B86,0,IF(B87=B88,1+P88,1))</f>
        <v>0</v>
      </c>
      <c r="P87" s="1" t="n">
        <f aca="false">IF(B87=B86,1+P88,0)</f>
        <v>8</v>
      </c>
    </row>
    <row r="88" customFormat="false" ht="15.75" hidden="false" customHeight="false" outlineLevel="0" collapsed="false">
      <c r="A88" s="7" t="n">
        <v>2</v>
      </c>
      <c r="B88" s="1" t="n">
        <f aca="false">WoA!A12</f>
        <v>1</v>
      </c>
      <c r="C88" s="1" t="n">
        <f aca="false">WoA!B12</f>
        <v>7</v>
      </c>
      <c r="D88" s="1" t="str">
        <f aca="false">WoA!C12</f>
        <v>Sazed</v>
      </c>
      <c r="E88" s="8" t="n">
        <f aca="false">WoA!D12</f>
        <v>1711</v>
      </c>
      <c r="F88" s="1" t="n">
        <f aca="false">WoA!E12</f>
        <v>11</v>
      </c>
      <c r="G88" s="1" t="n">
        <f aca="false">WoA!F12</f>
        <v>1</v>
      </c>
      <c r="H88" s="9" t="n">
        <f aca="false">G88/SUM($G:$G)</f>
        <v>0.00282485875706215</v>
      </c>
      <c r="I88" s="9" t="n">
        <f aca="false">E88/SUM($E:$E)</f>
        <v>0.00251674643963486</v>
      </c>
      <c r="J88" s="8" t="n">
        <f aca="false">IF(C88=C89,0,IF(C88=C87,E88+K87,E88))</f>
        <v>1711</v>
      </c>
      <c r="K88" s="8" t="n">
        <f aca="false">E88</f>
        <v>1711</v>
      </c>
      <c r="L88" s="9" t="n">
        <f aca="false">J88/SUM($J:$J)</f>
        <v>0.00288841695843448</v>
      </c>
      <c r="M88" s="1" t="n">
        <f aca="false">IF(C88=C87,0,IF(C88=C89,1+N89,1))</f>
        <v>1</v>
      </c>
      <c r="N88" s="1" t="n">
        <f aca="false">IF(C88=C87,1+N89,0)</f>
        <v>0</v>
      </c>
      <c r="O88" s="1" t="n">
        <f aca="false">IF(B88=B87,0,IF(B88=B89,1+P89,1))</f>
        <v>0</v>
      </c>
      <c r="P88" s="1" t="n">
        <f aca="false">IF(B88=B87,1+P89,0)</f>
        <v>7</v>
      </c>
    </row>
    <row r="89" customFormat="false" ht="15.75" hidden="false" customHeight="false" outlineLevel="0" collapsed="false">
      <c r="A89" s="7" t="n">
        <v>2</v>
      </c>
      <c r="B89" s="1" t="n">
        <f aca="false">WoA!A13</f>
        <v>1</v>
      </c>
      <c r="C89" s="1" t="n">
        <f aca="false">WoA!B13</f>
        <v>8</v>
      </c>
      <c r="D89" s="1" t="str">
        <f aca="false">WoA!C13</f>
        <v>Vin</v>
      </c>
      <c r="E89" s="8" t="n">
        <f aca="false">WoA!D13</f>
        <v>4434</v>
      </c>
      <c r="F89" s="1" t="n">
        <f aca="false">WoA!E13</f>
        <v>12</v>
      </c>
      <c r="G89" s="1" t="n">
        <f aca="false">WoA!F13</f>
        <v>1</v>
      </c>
      <c r="H89" s="9" t="n">
        <f aca="false">G89/SUM($G:$G)</f>
        <v>0.00282485875706215</v>
      </c>
      <c r="I89" s="9" t="n">
        <f aca="false">E89/SUM($E:$E)</f>
        <v>0.00652206529125714</v>
      </c>
      <c r="J89" s="8" t="n">
        <f aca="false">IF(C89=C90,0,IF(C89=C88,E89+K88,E89))</f>
        <v>4434</v>
      </c>
      <c r="K89" s="8" t="n">
        <f aca="false">E89</f>
        <v>4434</v>
      </c>
      <c r="L89" s="9" t="n">
        <f aca="false">J89/SUM($J:$J)</f>
        <v>0.00748523716756195</v>
      </c>
      <c r="M89" s="1" t="n">
        <f aca="false">IF(C89=C88,0,IF(C89=C90,1+N90,1))</f>
        <v>1</v>
      </c>
      <c r="N89" s="1" t="n">
        <f aca="false">IF(C89=C88,1+N90,0)</f>
        <v>0</v>
      </c>
      <c r="O89" s="1" t="n">
        <f aca="false">IF(B89=B88,0,IF(B89=B90,1+P90,1))</f>
        <v>0</v>
      </c>
      <c r="P89" s="1" t="n">
        <f aca="false">IF(B89=B88,1+P90,0)</f>
        <v>6</v>
      </c>
    </row>
    <row r="90" customFormat="false" ht="15.75" hidden="false" customHeight="false" outlineLevel="0" collapsed="false">
      <c r="A90" s="7" t="n">
        <v>2</v>
      </c>
      <c r="B90" s="1" t="n">
        <f aca="false">WoA!A14</f>
        <v>1</v>
      </c>
      <c r="C90" s="1" t="n">
        <f aca="false">WoA!B14</f>
        <v>9</v>
      </c>
      <c r="D90" s="1" t="str">
        <f aca="false">WoA!C14</f>
        <v>Sazed</v>
      </c>
      <c r="E90" s="8" t="n">
        <f aca="false">WoA!D14</f>
        <v>648</v>
      </c>
      <c r="F90" s="1" t="n">
        <f aca="false">WoA!E14</f>
        <v>13</v>
      </c>
      <c r="G90" s="1" t="n">
        <f aca="false">WoA!F14</f>
        <v>1</v>
      </c>
      <c r="H90" s="9" t="n">
        <f aca="false">G90/SUM($G:$G)</f>
        <v>0.00282485875706215</v>
      </c>
      <c r="I90" s="9" t="n">
        <f aca="false">E90/SUM($E:$E)</f>
        <v>0.000953157038505779</v>
      </c>
      <c r="J90" s="8" t="n">
        <f aca="false">IF(C90=C91,0,IF(C90=C89,E90+K89,E90))</f>
        <v>648</v>
      </c>
      <c r="K90" s="8" t="n">
        <f aca="false">E90</f>
        <v>648</v>
      </c>
      <c r="L90" s="9" t="n">
        <f aca="false">J90/SUM($J:$J)</f>
        <v>0.00109391828700499</v>
      </c>
      <c r="M90" s="1" t="n">
        <f aca="false">IF(C90=C89,0,IF(C90=C91,1+N91,1))</f>
        <v>1</v>
      </c>
      <c r="N90" s="1" t="n">
        <f aca="false">IF(C90=C89,1+N91,0)</f>
        <v>0</v>
      </c>
      <c r="O90" s="1" t="n">
        <f aca="false">IF(B90=B89,0,IF(B90=B91,1+P91,1))</f>
        <v>0</v>
      </c>
      <c r="P90" s="1" t="n">
        <f aca="false">IF(B90=B89,1+P91,0)</f>
        <v>5</v>
      </c>
    </row>
    <row r="91" customFormat="false" ht="15.75" hidden="false" customHeight="false" outlineLevel="0" collapsed="false">
      <c r="A91" s="7" t="n">
        <v>2</v>
      </c>
      <c r="B91" s="1" t="n">
        <f aca="false">WoA!A15</f>
        <v>1</v>
      </c>
      <c r="C91" s="1" t="n">
        <f aca="false">WoA!B15</f>
        <v>10</v>
      </c>
      <c r="D91" s="1" t="str">
        <f aca="false">WoA!C15</f>
        <v>Vin</v>
      </c>
      <c r="E91" s="8" t="n">
        <f aca="false">WoA!D15</f>
        <v>2937</v>
      </c>
      <c r="F91" s="1" t="n">
        <f aca="false">WoA!E15</f>
        <v>14</v>
      </c>
      <c r="G91" s="1" t="n">
        <f aca="false">WoA!F15</f>
        <v>1</v>
      </c>
      <c r="H91" s="9" t="n">
        <f aca="false">G91/SUM($G:$G)</f>
        <v>0.00282485875706215</v>
      </c>
      <c r="I91" s="9" t="n">
        <f aca="false">E91/SUM($E:$E)</f>
        <v>0.0043200960217461</v>
      </c>
      <c r="J91" s="1" t="n">
        <f aca="false">IF(C91=C92,0,IF(C91=C90,E91+K90,E91))</f>
        <v>0</v>
      </c>
      <c r="K91" s="8" t="n">
        <f aca="false">E91</f>
        <v>2937</v>
      </c>
      <c r="L91" s="9" t="n">
        <f aca="false">J91/SUM($J:$J)</f>
        <v>0</v>
      </c>
      <c r="M91" s="1" t="n">
        <f aca="false">IF(C91=C90,0,IF(C91=C92,1+N92,1))</f>
        <v>2</v>
      </c>
      <c r="N91" s="1" t="n">
        <f aca="false">IF(C91=C90,1+N92,0)</f>
        <v>0</v>
      </c>
      <c r="O91" s="1" t="n">
        <f aca="false">IF(B91=B90,0,IF(B91=B92,1+P92,1))</f>
        <v>0</v>
      </c>
      <c r="P91" s="1" t="n">
        <f aca="false">IF(B91=B90,1+P92,0)</f>
        <v>4</v>
      </c>
    </row>
    <row r="92" customFormat="false" ht="15.75" hidden="false" customHeight="false" outlineLevel="0" collapsed="false">
      <c r="A92" s="7" t="n">
        <v>2</v>
      </c>
      <c r="B92" s="1" t="n">
        <f aca="false">WoA!A16</f>
        <v>1</v>
      </c>
      <c r="C92" s="1" t="n">
        <f aca="false">WoA!B16</f>
        <v>10</v>
      </c>
      <c r="D92" s="1" t="str">
        <f aca="false">WoA!C16</f>
        <v>Elend</v>
      </c>
      <c r="E92" s="8" t="n">
        <f aca="false">WoA!D16</f>
        <v>719</v>
      </c>
      <c r="F92" s="1" t="n">
        <f aca="false">WoA!E16</f>
        <v>15</v>
      </c>
      <c r="G92" s="1" t="n">
        <f aca="false">WoA!F16</f>
        <v>1</v>
      </c>
      <c r="H92" s="9" t="n">
        <f aca="false">G92/SUM($G:$G)</f>
        <v>0.00282485875706215</v>
      </c>
      <c r="I92" s="9" t="n">
        <f aca="false">E92/SUM($E:$E)</f>
        <v>0.00105759245476181</v>
      </c>
      <c r="J92" s="8" t="n">
        <f aca="false">IF(C92=C93,0,IF(C92=C91,E92+K91,E92))</f>
        <v>3656</v>
      </c>
      <c r="K92" s="8" t="n">
        <f aca="false">E92</f>
        <v>719</v>
      </c>
      <c r="L92" s="9" t="n">
        <f aca="false">J92/SUM($J:$J)</f>
        <v>0.0061718599649541</v>
      </c>
      <c r="M92" s="1" t="n">
        <f aca="false">IF(C92=C91,0,IF(C92=C93,1+N93,1))</f>
        <v>0</v>
      </c>
      <c r="N92" s="1" t="n">
        <f aca="false">IF(C92=C91,1+N93,0)</f>
        <v>1</v>
      </c>
      <c r="O92" s="1" t="n">
        <f aca="false">IF(B92=B91,0,IF(B92=B93,1+P93,1))</f>
        <v>0</v>
      </c>
      <c r="P92" s="1" t="n">
        <f aca="false">IF(B92=B91,1+P93,0)</f>
        <v>3</v>
      </c>
    </row>
    <row r="93" customFormat="false" ht="15.75" hidden="false" customHeight="false" outlineLevel="0" collapsed="false">
      <c r="A93" s="7" t="n">
        <v>2</v>
      </c>
      <c r="B93" s="1" t="n">
        <f aca="false">WoA!A17</f>
        <v>1</v>
      </c>
      <c r="C93" s="1" t="n">
        <f aca="false">WoA!B17</f>
        <v>11</v>
      </c>
      <c r="D93" s="1" t="str">
        <f aca="false">WoA!C17</f>
        <v>Elend</v>
      </c>
      <c r="E93" s="8" t="n">
        <f aca="false">WoA!D17</f>
        <v>686</v>
      </c>
      <c r="F93" s="1" t="n">
        <f aca="false">WoA!E17</f>
        <v>16</v>
      </c>
      <c r="G93" s="1" t="n">
        <f aca="false">WoA!F17</f>
        <v>1</v>
      </c>
      <c r="H93" s="9" t="n">
        <f aca="false">G93/SUM($G:$G)</f>
        <v>0.00282485875706215</v>
      </c>
      <c r="I93" s="9" t="n">
        <f aca="false">E93/SUM($E:$E)</f>
        <v>0.00100905205002309</v>
      </c>
      <c r="J93" s="1" t="n">
        <f aca="false">IF(C93=C94,0,IF(C93=C92,E93+K92,E93))</f>
        <v>0</v>
      </c>
      <c r="K93" s="8" t="n">
        <f aca="false">E93</f>
        <v>686</v>
      </c>
      <c r="L93" s="9" t="n">
        <f aca="false">J93/SUM($J:$J)</f>
        <v>0</v>
      </c>
      <c r="M93" s="1" t="n">
        <f aca="false">IF(C93=C92,0,IF(C93=C94,1+N94,1))</f>
        <v>2</v>
      </c>
      <c r="N93" s="1" t="n">
        <f aca="false">IF(C93=C92,1+N94,0)</f>
        <v>0</v>
      </c>
      <c r="O93" s="1" t="n">
        <f aca="false">IF(B93=B92,0,IF(B93=B94,1+P94,1))</f>
        <v>0</v>
      </c>
      <c r="P93" s="1" t="n">
        <f aca="false">IF(B93=B92,1+P94,0)</f>
        <v>2</v>
      </c>
    </row>
    <row r="94" customFormat="false" ht="15.75" hidden="false" customHeight="false" outlineLevel="0" collapsed="false">
      <c r="A94" s="7" t="n">
        <v>2</v>
      </c>
      <c r="B94" s="1" t="n">
        <f aca="false">WoA!A18</f>
        <v>1</v>
      </c>
      <c r="C94" s="1" t="n">
        <f aca="false">WoA!B18</f>
        <v>11</v>
      </c>
      <c r="D94" s="1" t="str">
        <f aca="false">WoA!C18</f>
        <v>Vin</v>
      </c>
      <c r="E94" s="8" t="n">
        <f aca="false">WoA!D18</f>
        <v>4201</v>
      </c>
      <c r="F94" s="1" t="n">
        <f aca="false">WoA!E18</f>
        <v>17</v>
      </c>
      <c r="G94" s="1" t="n">
        <f aca="false">WoA!F18</f>
        <v>1</v>
      </c>
      <c r="H94" s="9" t="n">
        <f aca="false">G94/SUM($G:$G)</f>
        <v>0.00282485875706215</v>
      </c>
      <c r="I94" s="9" t="n">
        <f aca="false">E94/SUM($E:$E)</f>
        <v>0.00617934061537466</v>
      </c>
      <c r="J94" s="8" t="n">
        <f aca="false">IF(C94=C95,0,IF(C94=C93,E94+K93,E94))</f>
        <v>4887</v>
      </c>
      <c r="K94" s="8" t="n">
        <f aca="false">E94</f>
        <v>4201</v>
      </c>
      <c r="L94" s="9" t="n">
        <f aca="false">J94/SUM($J:$J)</f>
        <v>0.00824996708116266</v>
      </c>
      <c r="M94" s="1" t="n">
        <f aca="false">IF(C94=C93,0,IF(C94=C95,1+N95,1))</f>
        <v>0</v>
      </c>
      <c r="N94" s="1" t="n">
        <f aca="false">IF(C94=C93,1+N95,0)</f>
        <v>1</v>
      </c>
      <c r="O94" s="1" t="n">
        <f aca="false">IF(B94=B93,0,IF(B94=B95,1+P95,1))</f>
        <v>0</v>
      </c>
      <c r="P94" s="1" t="n">
        <f aca="false">IF(B94=B93,1+P95,0)</f>
        <v>1</v>
      </c>
    </row>
    <row r="95" customFormat="false" ht="15.75" hidden="false" customHeight="false" outlineLevel="0" collapsed="false">
      <c r="A95" s="7" t="n">
        <v>2</v>
      </c>
      <c r="B95" s="1" t="n">
        <f aca="false">WoA!A19</f>
        <v>2</v>
      </c>
      <c r="C95" s="1" t="n">
        <f aca="false">WoA!B19</f>
        <v>12</v>
      </c>
      <c r="D95" s="1" t="str">
        <f aca="false">WoA!C19</f>
        <v>Sazed</v>
      </c>
      <c r="E95" s="8" t="n">
        <f aca="false">WoA!D19</f>
        <v>4467</v>
      </c>
      <c r="F95" s="1" t="n">
        <f aca="false">WoA!E19</f>
        <v>18</v>
      </c>
      <c r="G95" s="1" t="n">
        <f aca="false">WoA!F19</f>
        <v>1</v>
      </c>
      <c r="H95" s="9" t="n">
        <f aca="false">G95/SUM($G:$G)</f>
        <v>0.00282485875706215</v>
      </c>
      <c r="I95" s="9" t="n">
        <f aca="false">E95/SUM($E:$E)</f>
        <v>0.00657060569599586</v>
      </c>
      <c r="J95" s="8" t="n">
        <f aca="false">IF(C95=C96,0,IF(C95=C94,E95+K94,E95))</f>
        <v>4467</v>
      </c>
      <c r="K95" s="8" t="n">
        <f aca="false">E95</f>
        <v>4467</v>
      </c>
      <c r="L95" s="9" t="n">
        <f aca="false">J95/SUM($J:$J)</f>
        <v>0.00754094596921498</v>
      </c>
      <c r="M95" s="1" t="n">
        <f aca="false">IF(C95=C94,0,IF(C95=C96,1+N96,1))</f>
        <v>1</v>
      </c>
      <c r="N95" s="1" t="n">
        <f aca="false">IF(C95=C94,1+N96,0)</f>
        <v>0</v>
      </c>
      <c r="O95" s="1" t="n">
        <f aca="false">IF(B95=B94,0,IF(B95=B96,1+P96,1))</f>
        <v>29</v>
      </c>
      <c r="P95" s="1" t="n">
        <f aca="false">IF(B95=B94,1+P96,0)</f>
        <v>0</v>
      </c>
    </row>
    <row r="96" customFormat="false" ht="15.75" hidden="false" customHeight="false" outlineLevel="0" collapsed="false">
      <c r="A96" s="7" t="n">
        <v>2</v>
      </c>
      <c r="B96" s="1" t="n">
        <f aca="false">WoA!A20</f>
        <v>2</v>
      </c>
      <c r="C96" s="1" t="n">
        <f aca="false">WoA!B20</f>
        <v>13</v>
      </c>
      <c r="D96" s="1" t="str">
        <f aca="false">WoA!C20</f>
        <v>Vin</v>
      </c>
      <c r="E96" s="8" t="n">
        <f aca="false">WoA!D20</f>
        <v>2954</v>
      </c>
      <c r="F96" s="1" t="n">
        <f aca="false">WoA!E20</f>
        <v>19</v>
      </c>
      <c r="G96" s="1" t="n">
        <f aca="false">WoA!F20</f>
        <v>1</v>
      </c>
      <c r="H96" s="9" t="n">
        <f aca="false">G96/SUM($G:$G)</f>
        <v>0.00282485875706215</v>
      </c>
      <c r="I96" s="9" t="n">
        <f aca="false">E96/SUM($E:$E)</f>
        <v>0.00434510168479332</v>
      </c>
      <c r="J96" s="1" t="n">
        <f aca="false">IF(C96=C97,0,IF(C96=C95,E96+K95,E96))</f>
        <v>0</v>
      </c>
      <c r="K96" s="8" t="n">
        <f aca="false">E96</f>
        <v>2954</v>
      </c>
      <c r="L96" s="9" t="n">
        <f aca="false">J96/SUM($J:$J)</f>
        <v>0</v>
      </c>
      <c r="M96" s="1" t="n">
        <f aca="false">IF(C96=C95,0,IF(C96=C97,1+N97,1))</f>
        <v>2</v>
      </c>
      <c r="N96" s="1" t="n">
        <f aca="false">IF(C96=C95,1+N97,0)</f>
        <v>0</v>
      </c>
      <c r="O96" s="1" t="n">
        <f aca="false">IF(B96=B95,0,IF(B96=B97,1+P97,1))</f>
        <v>0</v>
      </c>
      <c r="P96" s="1" t="n">
        <f aca="false">IF(B96=B95,1+P97,0)</f>
        <v>28</v>
      </c>
    </row>
    <row r="97" customFormat="false" ht="15.75" hidden="false" customHeight="false" outlineLevel="0" collapsed="false">
      <c r="A97" s="7" t="n">
        <v>2</v>
      </c>
      <c r="B97" s="1" t="n">
        <f aca="false">WoA!A21</f>
        <v>2</v>
      </c>
      <c r="C97" s="1" t="n">
        <f aca="false">WoA!B21</f>
        <v>13</v>
      </c>
      <c r="D97" s="1" t="str">
        <f aca="false">WoA!C21</f>
        <v>Elend</v>
      </c>
      <c r="E97" s="8" t="n">
        <f aca="false">WoA!D21</f>
        <v>3649</v>
      </c>
      <c r="F97" s="1" t="n">
        <f aca="false">WoA!E21</f>
        <v>20</v>
      </c>
      <c r="G97" s="1" t="n">
        <f aca="false">WoA!F21</f>
        <v>1</v>
      </c>
      <c r="H97" s="9" t="n">
        <f aca="false">G97/SUM($G:$G)</f>
        <v>0.00282485875706215</v>
      </c>
      <c r="I97" s="9" t="n">
        <f aca="false">E97/SUM($E:$E)</f>
        <v>0.00536739202701788</v>
      </c>
      <c r="J97" s="8" t="n">
        <f aca="false">IF(C97=C98,0,IF(C97=C96,E97+K96,E97))</f>
        <v>6603</v>
      </c>
      <c r="K97" s="8" t="n">
        <f aca="false">E97</f>
        <v>3649</v>
      </c>
      <c r="L97" s="9" t="n">
        <f aca="false">J97/SUM($J:$J)</f>
        <v>0.0111468247671203</v>
      </c>
      <c r="M97" s="1" t="n">
        <f aca="false">IF(C97=C96,0,IF(C97=C98,1+N98,1))</f>
        <v>0</v>
      </c>
      <c r="N97" s="1" t="n">
        <f aca="false">IF(C97=C96,1+N98,0)</f>
        <v>1</v>
      </c>
      <c r="O97" s="1" t="n">
        <f aca="false">IF(B97=B96,0,IF(B97=B98,1+P98,1))</f>
        <v>0</v>
      </c>
      <c r="P97" s="1" t="n">
        <f aca="false">IF(B97=B96,1+P98,0)</f>
        <v>27</v>
      </c>
    </row>
    <row r="98" customFormat="false" ht="15.75" hidden="false" customHeight="false" outlineLevel="0" collapsed="false">
      <c r="A98" s="7" t="n">
        <v>2</v>
      </c>
      <c r="B98" s="1" t="n">
        <f aca="false">WoA!A22</f>
        <v>2</v>
      </c>
      <c r="C98" s="1" t="n">
        <f aca="false">WoA!B22</f>
        <v>14</v>
      </c>
      <c r="D98" s="1" t="str">
        <f aca="false">WoA!C22</f>
        <v>Elend</v>
      </c>
      <c r="E98" s="8" t="n">
        <f aca="false">WoA!D22</f>
        <v>1095</v>
      </c>
      <c r="F98" s="1" t="n">
        <f aca="false">WoA!E22</f>
        <v>21</v>
      </c>
      <c r="G98" s="1" t="n">
        <f aca="false">WoA!F22</f>
        <v>1</v>
      </c>
      <c r="H98" s="9" t="n">
        <f aca="false">G98/SUM($G:$G)</f>
        <v>0.00282485875706215</v>
      </c>
      <c r="I98" s="9" t="n">
        <f aca="false">E98/SUM($E:$E)</f>
        <v>0.00161065888451208</v>
      </c>
      <c r="J98" s="1" t="n">
        <f aca="false">IF(C98=C99,0,IF(C98=C97,E98+K97,E98))</f>
        <v>0</v>
      </c>
      <c r="K98" s="8" t="n">
        <f aca="false">E98</f>
        <v>1095</v>
      </c>
      <c r="L98" s="9" t="n">
        <f aca="false">J98/SUM($J:$J)</f>
        <v>0</v>
      </c>
      <c r="M98" s="1" t="n">
        <f aca="false">IF(C98=C97,0,IF(C98=C99,1+N99,1))</f>
        <v>2</v>
      </c>
      <c r="N98" s="1" t="n">
        <f aca="false">IF(C98=C97,1+N99,0)</f>
        <v>0</v>
      </c>
      <c r="O98" s="1" t="n">
        <f aca="false">IF(B98=B97,0,IF(B98=B99,1+P99,1))</f>
        <v>0</v>
      </c>
      <c r="P98" s="1" t="n">
        <f aca="false">IF(B98=B97,1+P99,0)</f>
        <v>26</v>
      </c>
    </row>
    <row r="99" customFormat="false" ht="15.75" hidden="false" customHeight="false" outlineLevel="0" collapsed="false">
      <c r="A99" s="7" t="n">
        <v>2</v>
      </c>
      <c r="B99" s="1" t="n">
        <f aca="false">WoA!A23</f>
        <v>2</v>
      </c>
      <c r="C99" s="1" t="n">
        <f aca="false">WoA!B23</f>
        <v>14</v>
      </c>
      <c r="D99" s="1" t="str">
        <f aca="false">WoA!C23</f>
        <v>Vin</v>
      </c>
      <c r="E99" s="8" t="n">
        <f aca="false">WoA!D23</f>
        <v>2165</v>
      </c>
      <c r="F99" s="1" t="n">
        <f aca="false">WoA!E23</f>
        <v>22</v>
      </c>
      <c r="G99" s="1" t="n">
        <f aca="false">WoA!F23</f>
        <v>1</v>
      </c>
      <c r="H99" s="9" t="n">
        <f aca="false">G99/SUM($G:$G)</f>
        <v>0.00282485875706215</v>
      </c>
      <c r="I99" s="9" t="n">
        <f aca="false">E99/SUM($E:$E)</f>
        <v>0.00318454473513119</v>
      </c>
      <c r="J99" s="8" t="n">
        <f aca="false">IF(C99=C100,0,IF(C99=C98,E99+K98,E99))</f>
        <v>3260</v>
      </c>
      <c r="K99" s="8" t="n">
        <f aca="false">E99</f>
        <v>2165</v>
      </c>
      <c r="L99" s="9" t="n">
        <f aca="false">J99/SUM($J:$J)</f>
        <v>0.00550335434511771</v>
      </c>
      <c r="M99" s="1" t="n">
        <f aca="false">IF(C99=C98,0,IF(C99=C100,1+N100,1))</f>
        <v>0</v>
      </c>
      <c r="N99" s="1" t="n">
        <f aca="false">IF(C99=C98,1+N100,0)</f>
        <v>1</v>
      </c>
      <c r="O99" s="1" t="n">
        <f aca="false">IF(B99=B98,0,IF(B99=B100,1+P100,1))</f>
        <v>0</v>
      </c>
      <c r="P99" s="1" t="n">
        <f aca="false">IF(B99=B98,1+P100,0)</f>
        <v>25</v>
      </c>
    </row>
    <row r="100" customFormat="false" ht="15.75" hidden="false" customHeight="false" outlineLevel="0" collapsed="false">
      <c r="A100" s="7" t="n">
        <v>2</v>
      </c>
      <c r="B100" s="1" t="n">
        <f aca="false">WoA!A24</f>
        <v>2</v>
      </c>
      <c r="C100" s="1" t="n">
        <f aca="false">WoA!B24</f>
        <v>15</v>
      </c>
      <c r="D100" s="1" t="str">
        <f aca="false">WoA!C24</f>
        <v>Sazed</v>
      </c>
      <c r="E100" s="8" t="n">
        <f aca="false">WoA!D24</f>
        <v>2472</v>
      </c>
      <c r="F100" s="1" t="n">
        <f aca="false">WoA!E24</f>
        <v>23</v>
      </c>
      <c r="G100" s="1" t="n">
        <f aca="false">WoA!F24</f>
        <v>1</v>
      </c>
      <c r="H100" s="9" t="n">
        <f aca="false">G100/SUM($G:$G)</f>
        <v>0.00282485875706215</v>
      </c>
      <c r="I100" s="9" t="n">
        <f aca="false">E100/SUM($E:$E)</f>
        <v>0.00363611759133686</v>
      </c>
      <c r="J100" s="8" t="n">
        <f aca="false">IF(C100=C101,0,IF(C100=C99,E100+K99,E100))</f>
        <v>2472</v>
      </c>
      <c r="K100" s="8" t="n">
        <f aca="false">E100</f>
        <v>2472</v>
      </c>
      <c r="L100" s="9" t="n">
        <f aca="false">J100/SUM($J:$J)</f>
        <v>0.00417309568746349</v>
      </c>
      <c r="M100" s="1" t="n">
        <f aca="false">IF(C100=C99,0,IF(C100=C101,1+N101,1))</f>
        <v>1</v>
      </c>
      <c r="N100" s="1" t="n">
        <f aca="false">IF(C100=C99,1+N101,0)</f>
        <v>0</v>
      </c>
      <c r="O100" s="1" t="n">
        <f aca="false">IF(B100=B99,0,IF(B100=B101,1+P101,1))</f>
        <v>0</v>
      </c>
      <c r="P100" s="1" t="n">
        <f aca="false">IF(B100=B99,1+P101,0)</f>
        <v>24</v>
      </c>
    </row>
    <row r="101" customFormat="false" ht="15.75" hidden="false" customHeight="false" outlineLevel="0" collapsed="false">
      <c r="A101" s="7" t="n">
        <v>2</v>
      </c>
      <c r="B101" s="1" t="n">
        <f aca="false">WoA!A25</f>
        <v>2</v>
      </c>
      <c r="C101" s="1" t="n">
        <f aca="false">WoA!B25</f>
        <v>16</v>
      </c>
      <c r="D101" s="1" t="str">
        <f aca="false">WoA!C25</f>
        <v>Vin</v>
      </c>
      <c r="E101" s="8" t="n">
        <f aca="false">WoA!D25</f>
        <v>1877</v>
      </c>
      <c r="F101" s="1" t="n">
        <f aca="false">WoA!E25</f>
        <v>24</v>
      </c>
      <c r="G101" s="1" t="n">
        <f aca="false">WoA!F25</f>
        <v>1</v>
      </c>
      <c r="H101" s="9" t="n">
        <f aca="false">G101/SUM($G:$G)</f>
        <v>0.00282485875706215</v>
      </c>
      <c r="I101" s="9" t="n">
        <f aca="false">E101/SUM($E:$E)</f>
        <v>0.00276091938468418</v>
      </c>
      <c r="J101" s="1" t="n">
        <f aca="false">IF(C101=C102,0,IF(C101=C100,E101+K100,E101))</f>
        <v>0</v>
      </c>
      <c r="K101" s="8" t="n">
        <f aca="false">E101</f>
        <v>1877</v>
      </c>
      <c r="L101" s="9" t="n">
        <f aca="false">J101/SUM($J:$J)</f>
        <v>0</v>
      </c>
      <c r="M101" s="1" t="n">
        <f aca="false">IF(C101=C100,0,IF(C101=C102,1+N102,1))</f>
        <v>2</v>
      </c>
      <c r="N101" s="1" t="n">
        <f aca="false">IF(C101=C100,1+N102,0)</f>
        <v>0</v>
      </c>
      <c r="O101" s="1" t="n">
        <f aca="false">IF(B101=B100,0,IF(B101=B102,1+P102,1))</f>
        <v>0</v>
      </c>
      <c r="P101" s="1" t="n">
        <f aca="false">IF(B101=B100,1+P102,0)</f>
        <v>23</v>
      </c>
    </row>
    <row r="102" customFormat="false" ht="15.75" hidden="false" customHeight="false" outlineLevel="0" collapsed="false">
      <c r="A102" s="7" t="n">
        <v>2</v>
      </c>
      <c r="B102" s="1" t="n">
        <f aca="false">WoA!A26</f>
        <v>2</v>
      </c>
      <c r="C102" s="1" t="n">
        <f aca="false">WoA!B26</f>
        <v>16</v>
      </c>
      <c r="D102" s="1" t="str">
        <f aca="false">WoA!C26</f>
        <v>Elend</v>
      </c>
      <c r="E102" s="8" t="n">
        <f aca="false">WoA!D26</f>
        <v>2799</v>
      </c>
      <c r="F102" s="1" t="n">
        <f aca="false">WoA!E26</f>
        <v>25</v>
      </c>
      <c r="G102" s="1" t="n">
        <f aca="false">WoA!F26</f>
        <v>1</v>
      </c>
      <c r="H102" s="9" t="n">
        <f aca="false">G102/SUM($G:$G)</f>
        <v>0.00282485875706215</v>
      </c>
      <c r="I102" s="9" t="n">
        <f aca="false">E102/SUM($E:$E)</f>
        <v>0.00411710887465691</v>
      </c>
      <c r="J102" s="8" t="n">
        <f aca="false">IF(C102=C103,0,IF(C102=C101,E102+K101,E102))</f>
        <v>4676</v>
      </c>
      <c r="K102" s="8" t="n">
        <f aca="false">E102</f>
        <v>2799</v>
      </c>
      <c r="L102" s="9" t="n">
        <f aca="false">J102/SUM($J:$J)</f>
        <v>0.00789376837968418</v>
      </c>
      <c r="M102" s="1" t="n">
        <f aca="false">IF(C102=C101,0,IF(C102=C103,1+N103,1))</f>
        <v>0</v>
      </c>
      <c r="N102" s="1" t="n">
        <f aca="false">IF(C102=C101,1+N103,0)</f>
        <v>1</v>
      </c>
      <c r="O102" s="1" t="n">
        <f aca="false">IF(B102=B101,0,IF(B102=B103,1+P103,1))</f>
        <v>0</v>
      </c>
      <c r="P102" s="1" t="n">
        <f aca="false">IF(B102=B101,1+P103,0)</f>
        <v>22</v>
      </c>
    </row>
    <row r="103" customFormat="false" ht="15.75" hidden="false" customHeight="false" outlineLevel="0" collapsed="false">
      <c r="A103" s="7" t="n">
        <v>2</v>
      </c>
      <c r="B103" s="1" t="n">
        <f aca="false">WoA!A27</f>
        <v>2</v>
      </c>
      <c r="C103" s="1" t="n">
        <f aca="false">WoA!B27</f>
        <v>17</v>
      </c>
      <c r="D103" s="1" t="str">
        <f aca="false">WoA!C27</f>
        <v>Vin</v>
      </c>
      <c r="E103" s="8" t="n">
        <f aca="false">WoA!D27</f>
        <v>4659</v>
      </c>
      <c r="F103" s="1" t="n">
        <f aca="false">WoA!E27</f>
        <v>26</v>
      </c>
      <c r="G103" s="1" t="n">
        <f aca="false">WoA!F27</f>
        <v>1</v>
      </c>
      <c r="H103" s="9" t="n">
        <f aca="false">G103/SUM($G:$G)</f>
        <v>0.00282485875706215</v>
      </c>
      <c r="I103" s="9" t="n">
        <f aca="false">E103/SUM($E:$E)</f>
        <v>0.00685302259629387</v>
      </c>
      <c r="J103" s="8" t="n">
        <f aca="false">IF(C103=C104,0,IF(C103=C102,E103+K102,E103))</f>
        <v>4659</v>
      </c>
      <c r="K103" s="8" t="n">
        <f aca="false">E103</f>
        <v>4659</v>
      </c>
      <c r="L103" s="9" t="n">
        <f aca="false">J103/SUM($J:$J)</f>
        <v>0.00786506990610535</v>
      </c>
      <c r="M103" s="1" t="n">
        <f aca="false">IF(C103=C102,0,IF(C103=C104,1+N104,1))</f>
        <v>1</v>
      </c>
      <c r="N103" s="1" t="n">
        <f aca="false">IF(C103=C102,1+N104,0)</f>
        <v>0</v>
      </c>
      <c r="O103" s="1" t="n">
        <f aca="false">IF(B103=B102,0,IF(B103=B104,1+P104,1))</f>
        <v>0</v>
      </c>
      <c r="P103" s="1" t="n">
        <f aca="false">IF(B103=B102,1+P104,0)</f>
        <v>21</v>
      </c>
    </row>
    <row r="104" customFormat="false" ht="15.75" hidden="false" customHeight="false" outlineLevel="0" collapsed="false">
      <c r="A104" s="7" t="n">
        <v>2</v>
      </c>
      <c r="B104" s="1" t="n">
        <f aca="false">WoA!A28</f>
        <v>2</v>
      </c>
      <c r="C104" s="1" t="n">
        <f aca="false">WoA!B28</f>
        <v>18</v>
      </c>
      <c r="D104" s="1" t="str">
        <f aca="false">WoA!C28</f>
        <v>Zane</v>
      </c>
      <c r="E104" s="8" t="n">
        <f aca="false">WoA!D28</f>
        <v>2592</v>
      </c>
      <c r="F104" s="1" t="n">
        <f aca="false">WoA!E28</f>
        <v>27</v>
      </c>
      <c r="G104" s="1" t="n">
        <f aca="false">WoA!F28</f>
        <v>1</v>
      </c>
      <c r="H104" s="9" t="n">
        <f aca="false">G104/SUM($G:$G)</f>
        <v>0.00282485875706215</v>
      </c>
      <c r="I104" s="9" t="n">
        <f aca="false">E104/SUM($E:$E)</f>
        <v>0.00381262815402312</v>
      </c>
      <c r="J104" s="1" t="n">
        <f aca="false">IF(C104=C105,0,IF(C104=C103,E104+K103,E104))</f>
        <v>0</v>
      </c>
      <c r="K104" s="8" t="n">
        <f aca="false">E104</f>
        <v>2592</v>
      </c>
      <c r="L104" s="9" t="n">
        <f aca="false">J104/SUM($J:$J)</f>
        <v>0</v>
      </c>
      <c r="M104" s="1" t="n">
        <f aca="false">IF(C104=C103,0,IF(C104=C105,1+N105,1))</f>
        <v>2</v>
      </c>
      <c r="N104" s="1" t="n">
        <f aca="false">IF(C104=C103,1+N105,0)</f>
        <v>0</v>
      </c>
      <c r="O104" s="1" t="n">
        <f aca="false">IF(B104=B103,0,IF(B104=B105,1+P105,1))</f>
        <v>0</v>
      </c>
      <c r="P104" s="1" t="n">
        <f aca="false">IF(B104=B103,1+P105,0)</f>
        <v>20</v>
      </c>
    </row>
    <row r="105" customFormat="false" ht="15.75" hidden="false" customHeight="false" outlineLevel="0" collapsed="false">
      <c r="A105" s="7" t="n">
        <v>2</v>
      </c>
      <c r="B105" s="1" t="n">
        <f aca="false">WoA!A29</f>
        <v>2</v>
      </c>
      <c r="C105" s="1" t="n">
        <f aca="false">WoA!B29</f>
        <v>18</v>
      </c>
      <c r="D105" s="1" t="str">
        <f aca="false">WoA!C29</f>
        <v>Straff</v>
      </c>
      <c r="E105" s="8" t="n">
        <f aca="false">WoA!D29</f>
        <v>641</v>
      </c>
      <c r="F105" s="1" t="n">
        <f aca="false">WoA!E29</f>
        <v>28</v>
      </c>
      <c r="G105" s="1" t="n">
        <f aca="false">WoA!F29</f>
        <v>1</v>
      </c>
      <c r="H105" s="9" t="n">
        <f aca="false">G105/SUM($G:$G)</f>
        <v>0.00282485875706215</v>
      </c>
      <c r="I105" s="9" t="n">
        <f aca="false">E105/SUM($E:$E)</f>
        <v>0.000942860589015748</v>
      </c>
      <c r="J105" s="8" t="n">
        <f aca="false">IF(C105=C106,0,IF(C105=C104,E105+K104,E105))</f>
        <v>3233</v>
      </c>
      <c r="K105" s="8" t="n">
        <f aca="false">E105</f>
        <v>641</v>
      </c>
      <c r="L105" s="9" t="n">
        <f aca="false">J105/SUM($J:$J)</f>
        <v>0.00545777441649251</v>
      </c>
      <c r="M105" s="1" t="n">
        <f aca="false">IF(C105=C104,0,IF(C105=C106,1+N106,1))</f>
        <v>0</v>
      </c>
      <c r="N105" s="1" t="n">
        <f aca="false">IF(C105=C104,1+N106,0)</f>
        <v>1</v>
      </c>
      <c r="O105" s="1" t="n">
        <f aca="false">IF(B105=B104,0,IF(B105=B106,1+P106,1))</f>
        <v>0</v>
      </c>
      <c r="P105" s="1" t="n">
        <f aca="false">IF(B105=B104,1+P106,0)</f>
        <v>19</v>
      </c>
    </row>
    <row r="106" customFormat="false" ht="15.75" hidden="false" customHeight="false" outlineLevel="0" collapsed="false">
      <c r="A106" s="7" t="n">
        <v>2</v>
      </c>
      <c r="B106" s="1" t="n">
        <f aca="false">WoA!A30</f>
        <v>2</v>
      </c>
      <c r="C106" s="1" t="n">
        <f aca="false">WoA!B30</f>
        <v>19</v>
      </c>
      <c r="D106" s="1" t="str">
        <f aca="false">WoA!C30</f>
        <v>Sazed</v>
      </c>
      <c r="E106" s="8" t="n">
        <f aca="false">WoA!D30</f>
        <v>4577</v>
      </c>
      <c r="F106" s="1" t="n">
        <f aca="false">WoA!E30</f>
        <v>29</v>
      </c>
      <c r="G106" s="1" t="n">
        <f aca="false">WoA!F30</f>
        <v>1</v>
      </c>
      <c r="H106" s="9" t="n">
        <f aca="false">G106/SUM($G:$G)</f>
        <v>0.00282485875706215</v>
      </c>
      <c r="I106" s="9" t="n">
        <f aca="false">E106/SUM($E:$E)</f>
        <v>0.00673240704512493</v>
      </c>
      <c r="J106" s="8" t="n">
        <f aca="false">IF(C106=C107,0,IF(C106=C105,E106+K105,E106))</f>
        <v>4577</v>
      </c>
      <c r="K106" s="8" t="n">
        <f aca="false">E106</f>
        <v>4577</v>
      </c>
      <c r="L106" s="9" t="n">
        <f aca="false">J106/SUM($J:$J)</f>
        <v>0.00772664197472509</v>
      </c>
      <c r="M106" s="1" t="n">
        <f aca="false">IF(C106=C105,0,IF(C106=C107,1+N107,1))</f>
        <v>1</v>
      </c>
      <c r="N106" s="1" t="n">
        <f aca="false">IF(C106=C105,1+N107,0)</f>
        <v>0</v>
      </c>
      <c r="O106" s="1" t="n">
        <f aca="false">IF(B106=B105,0,IF(B106=B107,1+P107,1))</f>
        <v>0</v>
      </c>
      <c r="P106" s="1" t="n">
        <f aca="false">IF(B106=B105,1+P107,0)</f>
        <v>18</v>
      </c>
    </row>
    <row r="107" customFormat="false" ht="15.75" hidden="false" customHeight="false" outlineLevel="0" collapsed="false">
      <c r="A107" s="7" t="n">
        <v>2</v>
      </c>
      <c r="B107" s="1" t="n">
        <f aca="false">WoA!A31</f>
        <v>2</v>
      </c>
      <c r="C107" s="1" t="n">
        <f aca="false">WoA!B31</f>
        <v>20</v>
      </c>
      <c r="D107" s="1" t="str">
        <f aca="false">WoA!C31</f>
        <v>Vin</v>
      </c>
      <c r="E107" s="8" t="n">
        <f aca="false">WoA!D31</f>
        <v>2796</v>
      </c>
      <c r="F107" s="1" t="n">
        <f aca="false">WoA!E31</f>
        <v>30</v>
      </c>
      <c r="G107" s="1" t="n">
        <f aca="false">WoA!F31</f>
        <v>1</v>
      </c>
      <c r="H107" s="9" t="n">
        <f aca="false">G107/SUM($G:$G)</f>
        <v>0.00282485875706215</v>
      </c>
      <c r="I107" s="9" t="n">
        <f aca="false">E107/SUM($E:$E)</f>
        <v>0.00411269611058975</v>
      </c>
      <c r="J107" s="8" t="n">
        <f aca="false">IF(C107=C108,0,IF(C107=C106,E107+K106,E107))</f>
        <v>0</v>
      </c>
      <c r="K107" s="8" t="n">
        <f aca="false">E107</f>
        <v>2796</v>
      </c>
      <c r="L107" s="9" t="n">
        <f aca="false">J107/SUM($J:$J)</f>
        <v>0</v>
      </c>
      <c r="M107" s="1" t="n">
        <f aca="false">IF(C107=C106,0,IF(C107=C108,1+N108,1))</f>
        <v>2</v>
      </c>
      <c r="N107" s="1" t="n">
        <f aca="false">IF(C107=C106,1+N108,0)</f>
        <v>0</v>
      </c>
      <c r="O107" s="1" t="n">
        <f aca="false">IF(B107=B106,0,IF(B107=B108,1+P108,1))</f>
        <v>0</v>
      </c>
      <c r="P107" s="1" t="n">
        <f aca="false">IF(B107=B106,1+P108,0)</f>
        <v>17</v>
      </c>
    </row>
    <row r="108" customFormat="false" ht="15.75" hidden="false" customHeight="false" outlineLevel="0" collapsed="false">
      <c r="A108" s="7" t="n">
        <v>2</v>
      </c>
      <c r="B108" s="1" t="n">
        <f aca="false">WoA!A32</f>
        <v>2</v>
      </c>
      <c r="C108" s="1" t="n">
        <f aca="false">WoA!B32</f>
        <v>20</v>
      </c>
      <c r="D108" s="1" t="str">
        <f aca="false">WoA!C32</f>
        <v>Elend</v>
      </c>
      <c r="E108" s="8" t="n">
        <f aca="false">WoA!D32</f>
        <v>1820</v>
      </c>
      <c r="F108" s="1" t="n">
        <f aca="false">WoA!E32</f>
        <v>31</v>
      </c>
      <c r="G108" s="1" t="n">
        <f aca="false">WoA!F32</f>
        <v>1</v>
      </c>
      <c r="H108" s="9" t="n">
        <f aca="false">G108/SUM($G:$G)</f>
        <v>0.00282485875706215</v>
      </c>
      <c r="I108" s="9" t="n">
        <f aca="false">E108/SUM($E:$E)</f>
        <v>0.00267707686740821</v>
      </c>
      <c r="J108" s="8" t="n">
        <f aca="false">IF(C108=C109,0,IF(C108=C107,E108+K107,E108))</f>
        <v>4616</v>
      </c>
      <c r="K108" s="8" t="n">
        <f aca="false">E108</f>
        <v>1820</v>
      </c>
      <c r="L108" s="9" t="n">
        <f aca="false">J108/SUM($J:$J)</f>
        <v>0.00779247964940594</v>
      </c>
      <c r="M108" s="1" t="n">
        <f aca="false">IF(C108=C107,0,IF(C108=C109,1+N109,1))</f>
        <v>0</v>
      </c>
      <c r="N108" s="1" t="n">
        <f aca="false">IF(C108=C107,1+N109,0)</f>
        <v>1</v>
      </c>
      <c r="O108" s="1" t="n">
        <f aca="false">IF(B108=B107,0,IF(B108=B109,1+P109,1))</f>
        <v>0</v>
      </c>
      <c r="P108" s="1" t="n">
        <f aca="false">IF(B108=B107,1+P109,0)</f>
        <v>16</v>
      </c>
    </row>
    <row r="109" customFormat="false" ht="15.75" hidden="false" customHeight="false" outlineLevel="0" collapsed="false">
      <c r="A109" s="7" t="n">
        <v>2</v>
      </c>
      <c r="B109" s="1" t="n">
        <f aca="false">WoA!A33</f>
        <v>2</v>
      </c>
      <c r="C109" s="1" t="n">
        <f aca="false">WoA!B33</f>
        <v>21</v>
      </c>
      <c r="D109" s="1" t="str">
        <f aca="false">WoA!C33</f>
        <v>Elend</v>
      </c>
      <c r="E109" s="8" t="n">
        <f aca="false">WoA!D33</f>
        <v>1757</v>
      </c>
      <c r="F109" s="1" t="n">
        <f aca="false">WoA!E33</f>
        <v>32</v>
      </c>
      <c r="G109" s="1" t="n">
        <f aca="false">WoA!F33</f>
        <v>1</v>
      </c>
      <c r="H109" s="9" t="n">
        <f aca="false">G109/SUM($G:$G)</f>
        <v>0.00282485875706215</v>
      </c>
      <c r="I109" s="9" t="n">
        <f aca="false">E109/SUM($E:$E)</f>
        <v>0.00258440882199792</v>
      </c>
      <c r="J109" s="8" t="n">
        <f aca="false">IF(C109=C110,0,IF(C109=C108,E109+K108,E109))</f>
        <v>1757</v>
      </c>
      <c r="K109" s="8" t="n">
        <f aca="false">E109</f>
        <v>1757</v>
      </c>
      <c r="L109" s="9" t="n">
        <f aca="false">J109/SUM($J:$J)</f>
        <v>0.0029660716516478</v>
      </c>
      <c r="M109" s="1" t="n">
        <f aca="false">IF(C109=C108,0,IF(C109=C110,1+N110,1))</f>
        <v>1</v>
      </c>
      <c r="N109" s="1" t="n">
        <f aca="false">IF(C109=C108,1+N110,0)</f>
        <v>0</v>
      </c>
      <c r="O109" s="1" t="n">
        <f aca="false">IF(B109=B108,0,IF(B109=B110,1+P110,1))</f>
        <v>0</v>
      </c>
      <c r="P109" s="1" t="n">
        <f aca="false">IF(B109=B108,1+P110,0)</f>
        <v>15</v>
      </c>
    </row>
    <row r="110" customFormat="false" ht="15.75" hidden="false" customHeight="false" outlineLevel="0" collapsed="false">
      <c r="A110" s="7" t="n">
        <v>2</v>
      </c>
      <c r="B110" s="1" t="n">
        <f aca="false">WoA!A34</f>
        <v>2</v>
      </c>
      <c r="C110" s="1" t="n">
        <f aca="false">WoA!B34</f>
        <v>22</v>
      </c>
      <c r="D110" s="1" t="str">
        <f aca="false">WoA!C34</f>
        <v>Vin</v>
      </c>
      <c r="E110" s="8" t="n">
        <f aca="false">WoA!D34</f>
        <v>5084</v>
      </c>
      <c r="F110" s="1" t="n">
        <f aca="false">WoA!E34</f>
        <v>33</v>
      </c>
      <c r="G110" s="1" t="n">
        <f aca="false">WoA!F34</f>
        <v>1</v>
      </c>
      <c r="H110" s="9" t="n">
        <f aca="false">G110/SUM($G:$G)</f>
        <v>0.00282485875706215</v>
      </c>
      <c r="I110" s="9" t="n">
        <f aca="false">E110/SUM($E:$E)</f>
        <v>0.00747816417247435</v>
      </c>
      <c r="J110" s="8" t="n">
        <f aca="false">IF(C110=C111,0,IF(C110=C109,E110+K109,E110))</f>
        <v>5084</v>
      </c>
      <c r="K110" s="8" t="n">
        <f aca="false">E110</f>
        <v>5084</v>
      </c>
      <c r="L110" s="9" t="n">
        <f aca="false">J110/SUM($J:$J)</f>
        <v>0.00858253174557621</v>
      </c>
      <c r="M110" s="1" t="n">
        <f aca="false">IF(C110=C109,0,IF(C110=C111,1+N111,1))</f>
        <v>1</v>
      </c>
      <c r="N110" s="1" t="n">
        <f aca="false">IF(C110=C109,1+N111,0)</f>
        <v>0</v>
      </c>
      <c r="O110" s="1" t="n">
        <f aca="false">IF(B110=B109,0,IF(B110=B111,1+P111,1))</f>
        <v>0</v>
      </c>
      <c r="P110" s="1" t="n">
        <f aca="false">IF(B110=B109,1+P111,0)</f>
        <v>14</v>
      </c>
    </row>
    <row r="111" customFormat="false" ht="15.75" hidden="false" customHeight="false" outlineLevel="0" collapsed="false">
      <c r="A111" s="7" t="n">
        <v>2</v>
      </c>
      <c r="B111" s="1" t="n">
        <f aca="false">WoA!A35</f>
        <v>2</v>
      </c>
      <c r="C111" s="1" t="n">
        <f aca="false">WoA!B35</f>
        <v>23</v>
      </c>
      <c r="D111" s="1" t="str">
        <f aca="false">WoA!C35</f>
        <v>Elend</v>
      </c>
      <c r="E111" s="8" t="n">
        <f aca="false">WoA!D35</f>
        <v>2871</v>
      </c>
      <c r="F111" s="1" t="n">
        <f aca="false">WoA!E35</f>
        <v>34</v>
      </c>
      <c r="G111" s="1" t="n">
        <f aca="false">WoA!F35</f>
        <v>1</v>
      </c>
      <c r="H111" s="9" t="n">
        <f aca="false">G111/SUM($G:$G)</f>
        <v>0.00282485875706215</v>
      </c>
      <c r="I111" s="9" t="n">
        <f aca="false">E111/SUM($E:$E)</f>
        <v>0.00422301521226866</v>
      </c>
      <c r="J111" s="8" t="n">
        <f aca="false">IF(C111=C112,0,IF(C111=C110,E111+K110,E111))</f>
        <v>0</v>
      </c>
      <c r="K111" s="8" t="n">
        <f aca="false">E111</f>
        <v>2871</v>
      </c>
      <c r="L111" s="9" t="n">
        <f aca="false">J111/SUM($J:$J)</f>
        <v>0</v>
      </c>
      <c r="M111" s="1" t="n">
        <f aca="false">IF(C111=C110,0,IF(C111=C112,1+N112,1))</f>
        <v>2</v>
      </c>
      <c r="N111" s="1" t="n">
        <f aca="false">IF(C111=C110,1+N112,0)</f>
        <v>0</v>
      </c>
      <c r="O111" s="1" t="n">
        <f aca="false">IF(B111=B110,0,IF(B111=B112,1+P112,1))</f>
        <v>0</v>
      </c>
      <c r="P111" s="1" t="n">
        <f aca="false">IF(B111=B110,1+P112,0)</f>
        <v>13</v>
      </c>
    </row>
    <row r="112" customFormat="false" ht="15.75" hidden="false" customHeight="false" outlineLevel="0" collapsed="false">
      <c r="A112" s="7" t="n">
        <v>2</v>
      </c>
      <c r="B112" s="1" t="n">
        <f aca="false">WoA!A36</f>
        <v>2</v>
      </c>
      <c r="C112" s="1" t="n">
        <f aca="false">WoA!B36</f>
        <v>23</v>
      </c>
      <c r="D112" s="1" t="str">
        <f aca="false">WoA!C36</f>
        <v>Sazed</v>
      </c>
      <c r="E112" s="8" t="n">
        <f aca="false">WoA!D36</f>
        <v>1181</v>
      </c>
      <c r="F112" s="1" t="n">
        <f aca="false">WoA!E36</f>
        <v>35</v>
      </c>
      <c r="G112" s="1" t="n">
        <f aca="false">WoA!F36</f>
        <v>1</v>
      </c>
      <c r="H112" s="9" t="n">
        <f aca="false">G112/SUM($G:$G)</f>
        <v>0.00282485875706215</v>
      </c>
      <c r="I112" s="9" t="n">
        <f aca="false">E112/SUM($E:$E)</f>
        <v>0.0017371581211039</v>
      </c>
      <c r="J112" s="8" t="n">
        <f aca="false">IF(C112=C113,0,IF(C112=C111,E112+K111,E112))</f>
        <v>4052</v>
      </c>
      <c r="K112" s="8" t="n">
        <f aca="false">E112</f>
        <v>1181</v>
      </c>
      <c r="L112" s="9" t="n">
        <f aca="false">J112/SUM($J:$J)</f>
        <v>0.00684036558479048</v>
      </c>
      <c r="M112" s="1" t="n">
        <f aca="false">IF(C112=C111,0,IF(C112=C113,1+N113,1))</f>
        <v>0</v>
      </c>
      <c r="N112" s="1" t="n">
        <f aca="false">IF(C112=C111,1+N113,0)</f>
        <v>1</v>
      </c>
      <c r="O112" s="1" t="n">
        <f aca="false">IF(B112=B111,0,IF(B112=B113,1+P113,1))</f>
        <v>0</v>
      </c>
      <c r="P112" s="1" t="n">
        <f aca="false">IF(B112=B111,1+P113,0)</f>
        <v>12</v>
      </c>
    </row>
    <row r="113" customFormat="false" ht="15.75" hidden="false" customHeight="false" outlineLevel="0" collapsed="false">
      <c r="A113" s="7" t="n">
        <v>2</v>
      </c>
      <c r="B113" s="1" t="n">
        <f aca="false">WoA!A37</f>
        <v>2</v>
      </c>
      <c r="C113" s="1" t="n">
        <f aca="false">WoA!B37</f>
        <v>24</v>
      </c>
      <c r="D113" s="1" t="str">
        <f aca="false">WoA!C37</f>
        <v>Vin</v>
      </c>
      <c r="E113" s="8" t="n">
        <f aca="false">WoA!D37</f>
        <v>329</v>
      </c>
      <c r="F113" s="1" t="n">
        <f aca="false">WoA!E37</f>
        <v>36</v>
      </c>
      <c r="G113" s="1" t="n">
        <f aca="false">WoA!F37</f>
        <v>1</v>
      </c>
      <c r="H113" s="9" t="n">
        <f aca="false">G113/SUM($G:$G)</f>
        <v>0.00282485875706215</v>
      </c>
      <c r="I113" s="9" t="n">
        <f aca="false">E113/SUM($E:$E)</f>
        <v>0.000483933126031484</v>
      </c>
      <c r="J113" s="8" t="n">
        <f aca="false">IF(C113=C114,0,IF(C113=C112,E113+K112,E113))</f>
        <v>0</v>
      </c>
      <c r="K113" s="8" t="n">
        <f aca="false">E113</f>
        <v>329</v>
      </c>
      <c r="L113" s="9" t="n">
        <f aca="false">J113/SUM($J:$J)</f>
        <v>0</v>
      </c>
      <c r="M113" s="1" t="n">
        <f aca="false">IF(C113=C112,0,IF(C113=C114,1+N114,1))</f>
        <v>3</v>
      </c>
      <c r="N113" s="1" t="n">
        <f aca="false">IF(C113=C112,1+N114,0)</f>
        <v>0</v>
      </c>
      <c r="O113" s="1" t="n">
        <f aca="false">IF(B113=B112,0,IF(B113=B114,1+P114,1))</f>
        <v>0</v>
      </c>
      <c r="P113" s="1" t="n">
        <f aca="false">IF(B113=B112,1+P114,0)</f>
        <v>11</v>
      </c>
    </row>
    <row r="114" customFormat="false" ht="15.75" hidden="false" customHeight="false" outlineLevel="0" collapsed="false">
      <c r="A114" s="7" t="n">
        <v>2</v>
      </c>
      <c r="B114" s="1" t="n">
        <f aca="false">WoA!A38</f>
        <v>2</v>
      </c>
      <c r="C114" s="1" t="n">
        <f aca="false">WoA!B38</f>
        <v>24</v>
      </c>
      <c r="D114" s="1" t="str">
        <f aca="false">WoA!C38</f>
        <v>Zane</v>
      </c>
      <c r="E114" s="8" t="n">
        <f aca="false">WoA!D38</f>
        <v>309</v>
      </c>
      <c r="F114" s="1" t="n">
        <f aca="false">WoA!E38</f>
        <v>37</v>
      </c>
      <c r="G114" s="1" t="n">
        <f aca="false">WoA!F38</f>
        <v>1</v>
      </c>
      <c r="H114" s="9" t="n">
        <f aca="false">G114/SUM($G:$G)</f>
        <v>0.00282485875706215</v>
      </c>
      <c r="I114" s="9" t="n">
        <f aca="false">E114/SUM($E:$E)</f>
        <v>0.000454514698917108</v>
      </c>
      <c r="J114" s="8" t="n">
        <f aca="false">IF(C114=C115,0,IF(C114=C113,E114+K113,E114))</f>
        <v>0</v>
      </c>
      <c r="K114" s="8" t="n">
        <f aca="false">E114</f>
        <v>309</v>
      </c>
      <c r="L114" s="9" t="n">
        <f aca="false">J114/SUM($J:$J)</f>
        <v>0</v>
      </c>
      <c r="M114" s="1" t="n">
        <f aca="false">IF(C114=C113,0,IF(C114=C115,1+N115,1))</f>
        <v>0</v>
      </c>
      <c r="N114" s="1" t="n">
        <f aca="false">IF(C114=C113,1+N115,0)</f>
        <v>2</v>
      </c>
      <c r="O114" s="1" t="n">
        <f aca="false">IF(B114=B113,0,IF(B114=B115,1+P115,1))</f>
        <v>0</v>
      </c>
      <c r="P114" s="1" t="n">
        <f aca="false">IF(B114=B113,1+P115,0)</f>
        <v>10</v>
      </c>
    </row>
    <row r="115" customFormat="false" ht="15.75" hidden="false" customHeight="false" outlineLevel="0" collapsed="false">
      <c r="A115" s="7" t="n">
        <v>2</v>
      </c>
      <c r="B115" s="1" t="n">
        <f aca="false">WoA!A39</f>
        <v>2</v>
      </c>
      <c r="C115" s="1" t="n">
        <f aca="false">WoA!B39</f>
        <v>24</v>
      </c>
      <c r="D115" s="1" t="str">
        <f aca="false">WoA!C39</f>
        <v>Vin</v>
      </c>
      <c r="E115" s="8" t="n">
        <f aca="false">WoA!D39</f>
        <v>907</v>
      </c>
      <c r="F115" s="1" t="n">
        <f aca="false">WoA!E39</f>
        <v>38</v>
      </c>
      <c r="G115" s="1" t="n">
        <f aca="false">WoA!F39</f>
        <v>1</v>
      </c>
      <c r="H115" s="9" t="n">
        <f aca="false">G115/SUM($G:$G)</f>
        <v>0.00282485875706215</v>
      </c>
      <c r="I115" s="9" t="n">
        <f aca="false">E115/SUM($E:$E)</f>
        <v>0.00133412566963695</v>
      </c>
      <c r="J115" s="8" t="n">
        <f aca="false">IF(C115=C116,0,IF(C115=C114,E115+K114,E115))</f>
        <v>1216</v>
      </c>
      <c r="K115" s="8" t="n">
        <f aca="false">E115</f>
        <v>907</v>
      </c>
      <c r="L115" s="9" t="n">
        <f aca="false">J115/SUM($J:$J)</f>
        <v>0.002052784933639</v>
      </c>
      <c r="M115" s="1" t="n">
        <f aca="false">IF(C115=C114,0,IF(C115=C116,1+N116,1))</f>
        <v>0</v>
      </c>
      <c r="N115" s="1" t="n">
        <f aca="false">IF(C115=C114,1+N116,0)</f>
        <v>1</v>
      </c>
      <c r="O115" s="1" t="n">
        <f aca="false">IF(B115=B114,0,IF(B115=B116,1+P116,1))</f>
        <v>0</v>
      </c>
      <c r="P115" s="1" t="n">
        <f aca="false">IF(B115=B114,1+P116,0)</f>
        <v>9</v>
      </c>
    </row>
    <row r="116" customFormat="false" ht="15.75" hidden="false" customHeight="false" outlineLevel="0" collapsed="false">
      <c r="A116" s="7" t="n">
        <v>2</v>
      </c>
      <c r="B116" s="1" t="n">
        <f aca="false">WoA!A40</f>
        <v>2</v>
      </c>
      <c r="C116" s="1" t="n">
        <f aca="false">WoA!B40</f>
        <v>25</v>
      </c>
      <c r="D116" s="1" t="str">
        <f aca="false">WoA!C40</f>
        <v>Vin</v>
      </c>
      <c r="E116" s="8" t="n">
        <f aca="false">WoA!D40</f>
        <v>5114</v>
      </c>
      <c r="F116" s="1" t="n">
        <f aca="false">WoA!E40</f>
        <v>39</v>
      </c>
      <c r="G116" s="1" t="n">
        <f aca="false">WoA!F40</f>
        <v>1</v>
      </c>
      <c r="H116" s="9" t="n">
        <f aca="false">G116/SUM($G:$G)</f>
        <v>0.00282485875706215</v>
      </c>
      <c r="I116" s="9" t="n">
        <f aca="false">E116/SUM($E:$E)</f>
        <v>0.00752229181314592</v>
      </c>
      <c r="J116" s="8" t="n">
        <f aca="false">IF(C116=C117,0,IF(C116=C115,E116+K115,E116))</f>
        <v>0</v>
      </c>
      <c r="K116" s="8" t="n">
        <f aca="false">E116</f>
        <v>5114</v>
      </c>
      <c r="L116" s="9" t="n">
        <f aca="false">J116/SUM($J:$J)</f>
        <v>0</v>
      </c>
      <c r="M116" s="1" t="n">
        <f aca="false">IF(C116=C115,0,IF(C116=C117,1+N117,1))</f>
        <v>2</v>
      </c>
      <c r="N116" s="1" t="n">
        <f aca="false">IF(C116=C115,1+N117,0)</f>
        <v>0</v>
      </c>
      <c r="O116" s="1" t="n">
        <f aca="false">IF(B116=B115,0,IF(B116=B117,1+P117,1))</f>
        <v>0</v>
      </c>
      <c r="P116" s="1" t="n">
        <f aca="false">IF(B116=B115,1+P117,0)</f>
        <v>8</v>
      </c>
    </row>
    <row r="117" customFormat="false" ht="15.75" hidden="false" customHeight="false" outlineLevel="0" collapsed="false">
      <c r="A117" s="7" t="n">
        <v>2</v>
      </c>
      <c r="B117" s="1" t="n">
        <f aca="false">WoA!A41</f>
        <v>2</v>
      </c>
      <c r="C117" s="1" t="n">
        <f aca="false">WoA!B41</f>
        <v>25</v>
      </c>
      <c r="D117" s="1" t="str">
        <f aca="false">WoA!C41</f>
        <v>Elend</v>
      </c>
      <c r="E117" s="8" t="n">
        <f aca="false">WoA!D41</f>
        <v>831</v>
      </c>
      <c r="F117" s="1" t="n">
        <f aca="false">WoA!E41</f>
        <v>40</v>
      </c>
      <c r="G117" s="1" t="n">
        <f aca="false">WoA!F41</f>
        <v>1</v>
      </c>
      <c r="H117" s="9" t="n">
        <f aca="false">G117/SUM($G:$G)</f>
        <v>0.00282485875706215</v>
      </c>
      <c r="I117" s="9" t="n">
        <f aca="false">E117/SUM($E:$E)</f>
        <v>0.00122233564660232</v>
      </c>
      <c r="J117" s="8" t="n">
        <f aca="false">IF(C117=C118,0,IF(C117=C116,E117+K116,E117))</f>
        <v>5945</v>
      </c>
      <c r="K117" s="8" t="n">
        <f aca="false">E117</f>
        <v>831</v>
      </c>
      <c r="L117" s="9" t="n">
        <f aca="false">J117/SUM($J:$J)</f>
        <v>0.010036025025069</v>
      </c>
      <c r="M117" s="1" t="n">
        <f aca="false">IF(C117=C116,0,IF(C117=C118,1+N118,1))</f>
        <v>0</v>
      </c>
      <c r="N117" s="1" t="n">
        <f aca="false">IF(C117=C116,1+N118,0)</f>
        <v>1</v>
      </c>
      <c r="O117" s="1" t="n">
        <f aca="false">IF(B117=B116,0,IF(B117=B118,1+P118,1))</f>
        <v>0</v>
      </c>
      <c r="P117" s="1" t="n">
        <f aca="false">IF(B117=B116,1+P118,0)</f>
        <v>7</v>
      </c>
    </row>
    <row r="118" customFormat="false" ht="15.75" hidden="false" customHeight="false" outlineLevel="0" collapsed="false">
      <c r="A118" s="7" t="n">
        <v>2</v>
      </c>
      <c r="B118" s="1" t="n">
        <f aca="false">WoA!A42</f>
        <v>2</v>
      </c>
      <c r="C118" s="1" t="n">
        <f aca="false">WoA!B42</f>
        <v>26</v>
      </c>
      <c r="D118" s="1" t="str">
        <f aca="false">WoA!C42</f>
        <v>Vin</v>
      </c>
      <c r="E118" s="8" t="n">
        <f aca="false">WoA!D42</f>
        <v>1408</v>
      </c>
      <c r="F118" s="1" t="n">
        <f aca="false">WoA!E42</f>
        <v>41</v>
      </c>
      <c r="G118" s="1" t="n">
        <f aca="false">WoA!F42</f>
        <v>1</v>
      </c>
      <c r="H118" s="9" t="n">
        <f aca="false">G118/SUM($G:$G)</f>
        <v>0.00282485875706215</v>
      </c>
      <c r="I118" s="9" t="n">
        <f aca="false">E118/SUM($E:$E)</f>
        <v>0.00207105726885206</v>
      </c>
      <c r="J118" s="8" t="n">
        <f aca="false">IF(C118=C119,0,IF(C118=C117,E118+K117,E118))</f>
        <v>0</v>
      </c>
      <c r="K118" s="8" t="n">
        <f aca="false">E118</f>
        <v>1408</v>
      </c>
      <c r="L118" s="9" t="n">
        <f aca="false">J118/SUM($J:$J)</f>
        <v>0</v>
      </c>
      <c r="M118" s="1" t="n">
        <f aca="false">IF(C118=C117,0,IF(C118=C119,1+N119,1))</f>
        <v>2</v>
      </c>
      <c r="N118" s="1" t="n">
        <f aca="false">IF(C118=C117,1+N119,0)</f>
        <v>0</v>
      </c>
      <c r="O118" s="1" t="n">
        <f aca="false">IF(B118=B117,0,IF(B118=B119,1+P119,1))</f>
        <v>0</v>
      </c>
      <c r="P118" s="1" t="n">
        <f aca="false">IF(B118=B117,1+P119,0)</f>
        <v>6</v>
      </c>
    </row>
    <row r="119" customFormat="false" ht="15.75" hidden="false" customHeight="false" outlineLevel="0" collapsed="false">
      <c r="A119" s="7" t="n">
        <v>2</v>
      </c>
      <c r="B119" s="1" t="n">
        <f aca="false">WoA!A43</f>
        <v>2</v>
      </c>
      <c r="C119" s="1" t="n">
        <f aca="false">WoA!B43</f>
        <v>26</v>
      </c>
      <c r="D119" s="1" t="str">
        <f aca="false">WoA!C43</f>
        <v>Elend</v>
      </c>
      <c r="E119" s="8" t="n">
        <f aca="false">WoA!D43</f>
        <v>4144</v>
      </c>
      <c r="F119" s="1" t="n">
        <f aca="false">WoA!E43</f>
        <v>42</v>
      </c>
      <c r="G119" s="1" t="n">
        <f aca="false">WoA!F43</f>
        <v>1</v>
      </c>
      <c r="H119" s="9" t="n">
        <f aca="false">G119/SUM($G:$G)</f>
        <v>0.00282485875706215</v>
      </c>
      <c r="I119" s="9" t="n">
        <f aca="false">E119/SUM($E:$E)</f>
        <v>0.00609549809809869</v>
      </c>
      <c r="J119" s="8" t="n">
        <f aca="false">IF(C119=C120,0,IF(C119=C118,E119+K118,E119))</f>
        <v>5552</v>
      </c>
      <c r="K119" s="8" t="n">
        <f aca="false">E119</f>
        <v>4144</v>
      </c>
      <c r="L119" s="9" t="n">
        <f aca="false">J119/SUM($J:$J)</f>
        <v>0.00937258384174649</v>
      </c>
      <c r="M119" s="1" t="n">
        <f aca="false">IF(C119=C118,0,IF(C119=C120,1+N120,1))</f>
        <v>0</v>
      </c>
      <c r="N119" s="1" t="n">
        <f aca="false">IF(C119=C118,1+N120,0)</f>
        <v>1</v>
      </c>
      <c r="O119" s="1" t="n">
        <f aca="false">IF(B119=B118,0,IF(B119=B120,1+P120,1))</f>
        <v>0</v>
      </c>
      <c r="P119" s="1" t="n">
        <f aca="false">IF(B119=B118,1+P120,0)</f>
        <v>5</v>
      </c>
    </row>
    <row r="120" customFormat="false" ht="15.75" hidden="false" customHeight="false" outlineLevel="0" collapsed="false">
      <c r="A120" s="7" t="n">
        <v>2</v>
      </c>
      <c r="B120" s="1" t="n">
        <f aca="false">WoA!A44</f>
        <v>2</v>
      </c>
      <c r="C120" s="1" t="n">
        <f aca="false">WoA!B44</f>
        <v>27</v>
      </c>
      <c r="D120" s="1" t="str">
        <f aca="false">WoA!C44</f>
        <v>Elend</v>
      </c>
      <c r="E120" s="8" t="n">
        <f aca="false">WoA!D44</f>
        <v>1569</v>
      </c>
      <c r="F120" s="1" t="n">
        <f aca="false">WoA!E44</f>
        <v>43</v>
      </c>
      <c r="G120" s="1" t="n">
        <f aca="false">WoA!F44</f>
        <v>1</v>
      </c>
      <c r="H120" s="9" t="n">
        <f aca="false">G120/SUM($G:$G)</f>
        <v>0.00282485875706215</v>
      </c>
      <c r="I120" s="9" t="n">
        <f aca="false">E120/SUM($E:$E)</f>
        <v>0.00230787560712279</v>
      </c>
      <c r="J120" s="8" t="n">
        <f aca="false">IF(C120=C121,0,IF(C120=C119,E120+K119,E120))</f>
        <v>0</v>
      </c>
      <c r="K120" s="8" t="n">
        <f aca="false">E120</f>
        <v>1569</v>
      </c>
      <c r="L120" s="9" t="n">
        <f aca="false">J120/SUM($J:$J)</f>
        <v>0</v>
      </c>
      <c r="M120" s="1" t="n">
        <f aca="false">IF(C120=C119,0,IF(C120=C121,1+N121,1))</f>
        <v>4</v>
      </c>
      <c r="N120" s="1" t="n">
        <f aca="false">IF(C120=C119,1+N121,0)</f>
        <v>0</v>
      </c>
      <c r="O120" s="1" t="n">
        <f aca="false">IF(B120=B119,0,IF(B120=B121,1+P121,1))</f>
        <v>0</v>
      </c>
      <c r="P120" s="1" t="n">
        <f aca="false">IF(B120=B119,1+P121,0)</f>
        <v>4</v>
      </c>
    </row>
    <row r="121" customFormat="false" ht="15.75" hidden="false" customHeight="false" outlineLevel="0" collapsed="false">
      <c r="A121" s="7" t="n">
        <v>2</v>
      </c>
      <c r="B121" s="1" t="n">
        <f aca="false">WoA!A45</f>
        <v>2</v>
      </c>
      <c r="C121" s="1" t="n">
        <f aca="false">WoA!B45</f>
        <v>27</v>
      </c>
      <c r="D121" s="1" t="str">
        <f aca="false">WoA!C45</f>
        <v>Vin</v>
      </c>
      <c r="E121" s="8" t="n">
        <f aca="false">WoA!D45</f>
        <v>1466</v>
      </c>
      <c r="F121" s="1" t="n">
        <f aca="false">WoA!E45</f>
        <v>44</v>
      </c>
      <c r="G121" s="1" t="n">
        <f aca="false">WoA!F45</f>
        <v>1</v>
      </c>
      <c r="H121" s="9" t="n">
        <f aca="false">G121/SUM($G:$G)</f>
        <v>0.00282485875706215</v>
      </c>
      <c r="I121" s="9" t="n">
        <f aca="false">E121/SUM($E:$E)</f>
        <v>0.00215637070748375</v>
      </c>
      <c r="J121" s="8" t="n">
        <f aca="false">IF(C121=C122,0,IF(C121=C120,E121+K120,E121))</f>
        <v>0</v>
      </c>
      <c r="K121" s="8" t="n">
        <f aca="false">E121</f>
        <v>1466</v>
      </c>
      <c r="L121" s="9" t="n">
        <f aca="false">J121/SUM($J:$J)</f>
        <v>0</v>
      </c>
      <c r="M121" s="1" t="n">
        <f aca="false">IF(C121=C120,0,IF(C121=C122,1+N122,1))</f>
        <v>0</v>
      </c>
      <c r="N121" s="1" t="n">
        <f aca="false">IF(C121=C120,1+N122,0)</f>
        <v>3</v>
      </c>
      <c r="O121" s="1" t="n">
        <f aca="false">IF(B121=B120,0,IF(B121=B122,1+P122,1))</f>
        <v>0</v>
      </c>
      <c r="P121" s="1" t="n">
        <f aca="false">IF(B121=B120,1+P122,0)</f>
        <v>3</v>
      </c>
    </row>
    <row r="122" customFormat="false" ht="15.75" hidden="false" customHeight="false" outlineLevel="0" collapsed="false">
      <c r="A122" s="7" t="n">
        <v>2</v>
      </c>
      <c r="B122" s="1" t="n">
        <f aca="false">WoA!A46</f>
        <v>2</v>
      </c>
      <c r="C122" s="1" t="n">
        <f aca="false">WoA!B46</f>
        <v>27</v>
      </c>
      <c r="D122" s="1" t="str">
        <f aca="false">WoA!C46</f>
        <v>Straff</v>
      </c>
      <c r="E122" s="8" t="n">
        <f aca="false">WoA!D46</f>
        <v>771</v>
      </c>
      <c r="F122" s="1" t="n">
        <f aca="false">WoA!E46</f>
        <v>45</v>
      </c>
      <c r="G122" s="1" t="n">
        <f aca="false">WoA!F46</f>
        <v>1</v>
      </c>
      <c r="H122" s="9" t="n">
        <f aca="false">G122/SUM($G:$G)</f>
        <v>0.00282485875706215</v>
      </c>
      <c r="I122" s="9" t="n">
        <f aca="false">E122/SUM($E:$E)</f>
        <v>0.00113408036525919</v>
      </c>
      <c r="J122" s="8" t="n">
        <f aca="false">IF(C122=C123,0,IF(C122=C121,E122+K121,E122))</f>
        <v>0</v>
      </c>
      <c r="K122" s="8" t="n">
        <f aca="false">E122</f>
        <v>771</v>
      </c>
      <c r="L122" s="9" t="n">
        <f aca="false">J122/SUM($J:$J)</f>
        <v>0</v>
      </c>
      <c r="M122" s="1" t="n">
        <f aca="false">IF(C122=C121,0,IF(C122=C123,1+N123,1))</f>
        <v>0</v>
      </c>
      <c r="N122" s="1" t="n">
        <f aca="false">IF(C122=C121,1+N123,0)</f>
        <v>2</v>
      </c>
      <c r="O122" s="1" t="n">
        <f aca="false">IF(B122=B121,0,IF(B122=B123,1+P123,1))</f>
        <v>0</v>
      </c>
      <c r="P122" s="1" t="n">
        <f aca="false">IF(B122=B121,1+P123,0)</f>
        <v>2</v>
      </c>
    </row>
    <row r="123" customFormat="false" ht="15.75" hidden="false" customHeight="false" outlineLevel="0" collapsed="false">
      <c r="A123" s="7" t="n">
        <v>2</v>
      </c>
      <c r="B123" s="1" t="n">
        <f aca="false">WoA!A47</f>
        <v>2</v>
      </c>
      <c r="C123" s="1" t="n">
        <f aca="false">WoA!B47</f>
        <v>27</v>
      </c>
      <c r="D123" s="1" t="str">
        <f aca="false">WoA!C47</f>
        <v>Elend</v>
      </c>
      <c r="E123" s="8" t="n">
        <f aca="false">WoA!D47</f>
        <v>913</v>
      </c>
      <c r="F123" s="1" t="n">
        <f aca="false">WoA!E47</f>
        <v>46</v>
      </c>
      <c r="G123" s="1" t="n">
        <f aca="false">WoA!F47</f>
        <v>1</v>
      </c>
      <c r="H123" s="9" t="n">
        <f aca="false">G123/SUM($G:$G)</f>
        <v>0.00282485875706215</v>
      </c>
      <c r="I123" s="9" t="n">
        <f aca="false">E123/SUM($E:$E)</f>
        <v>0.00134295119777126</v>
      </c>
      <c r="J123" s="8" t="n">
        <f aca="false">IF(C123=C124,0,IF(C123=C122,E123+K122,E123))</f>
        <v>1684</v>
      </c>
      <c r="K123" s="8" t="n">
        <f aca="false">E123</f>
        <v>913</v>
      </c>
      <c r="L123" s="9" t="n">
        <f aca="false">J123/SUM($J:$J)</f>
        <v>0.00284283702980927</v>
      </c>
      <c r="M123" s="1" t="n">
        <f aca="false">IF(C123=C122,0,IF(C123=C124,1+N124,1))</f>
        <v>0</v>
      </c>
      <c r="N123" s="1" t="n">
        <f aca="false">IF(C123=C122,1+N124,0)</f>
        <v>1</v>
      </c>
      <c r="O123" s="1" t="n">
        <f aca="false">IF(B123=B122,0,IF(B123=B124,1+P124,1))</f>
        <v>0</v>
      </c>
      <c r="P123" s="1" t="n">
        <f aca="false">IF(B123=B122,1+P124,0)</f>
        <v>1</v>
      </c>
    </row>
    <row r="124" customFormat="false" ht="15.75" hidden="false" customHeight="false" outlineLevel="0" collapsed="false">
      <c r="A124" s="7" t="n">
        <v>2</v>
      </c>
      <c r="B124" s="1" t="n">
        <f aca="false">WoA!A48</f>
        <v>3</v>
      </c>
      <c r="C124" s="1" t="n">
        <f aca="false">WoA!B48</f>
        <v>28</v>
      </c>
      <c r="D124" s="1" t="str">
        <f aca="false">WoA!C48</f>
        <v>Vin</v>
      </c>
      <c r="E124" s="8" t="n">
        <f aca="false">WoA!D48</f>
        <v>2659</v>
      </c>
      <c r="F124" s="1" t="n">
        <f aca="false">WoA!E48</f>
        <v>47</v>
      </c>
      <c r="G124" s="1" t="n">
        <f aca="false">WoA!F48</f>
        <v>1</v>
      </c>
      <c r="H124" s="9" t="n">
        <f aca="false">G124/SUM($G:$G)</f>
        <v>0.00282485875706215</v>
      </c>
      <c r="I124" s="9" t="n">
        <f aca="false">E124/SUM($E:$E)</f>
        <v>0.00391117988485628</v>
      </c>
      <c r="J124" s="8" t="n">
        <f aca="false">IF(C124=C125,0,IF(C124=C123,E124+K123,E124))</f>
        <v>0</v>
      </c>
      <c r="K124" s="8" t="n">
        <f aca="false">E124</f>
        <v>2659</v>
      </c>
      <c r="L124" s="9" t="n">
        <f aca="false">J124/SUM($J:$J)</f>
        <v>0</v>
      </c>
      <c r="M124" s="1" t="n">
        <f aca="false">IF(C124=C123,0,IF(C124=C125,1+N125,1))</f>
        <v>2</v>
      </c>
      <c r="N124" s="1" t="n">
        <f aca="false">IF(C124=C123,1+N125,0)</f>
        <v>0</v>
      </c>
      <c r="O124" s="1" t="n">
        <f aca="false">IF(B124=B123,0,IF(B124=B125,1+P125,1))</f>
        <v>27</v>
      </c>
      <c r="P124" s="1" t="n">
        <f aca="false">IF(B124=B123,1+P125,0)</f>
        <v>0</v>
      </c>
    </row>
    <row r="125" customFormat="false" ht="15.75" hidden="false" customHeight="false" outlineLevel="0" collapsed="false">
      <c r="A125" s="7" t="n">
        <v>2</v>
      </c>
      <c r="B125" s="1" t="n">
        <f aca="false">WoA!A49</f>
        <v>3</v>
      </c>
      <c r="C125" s="1" t="n">
        <f aca="false">WoA!B49</f>
        <v>28</v>
      </c>
      <c r="D125" s="1" t="str">
        <f aca="false">WoA!C49</f>
        <v>Elend</v>
      </c>
      <c r="E125" s="8" t="n">
        <f aca="false">WoA!D49</f>
        <v>869</v>
      </c>
      <c r="F125" s="1" t="n">
        <f aca="false">WoA!E49</f>
        <v>48</v>
      </c>
      <c r="G125" s="1" t="n">
        <f aca="false">WoA!F49</f>
        <v>1</v>
      </c>
      <c r="H125" s="9" t="n">
        <f aca="false">G125/SUM($G:$G)</f>
        <v>0.00282485875706215</v>
      </c>
      <c r="I125" s="9" t="n">
        <f aca="false">E125/SUM($E:$E)</f>
        <v>0.00127823065811963</v>
      </c>
      <c r="J125" s="8" t="n">
        <f aca="false">IF(C125=C126,0,IF(C125=C124,E125+K124,E125))</f>
        <v>3528</v>
      </c>
      <c r="K125" s="8" t="n">
        <f aca="false">E125</f>
        <v>869</v>
      </c>
      <c r="L125" s="9" t="n">
        <f aca="false">J125/SUM($J:$J)</f>
        <v>0.00595577734036052</v>
      </c>
      <c r="M125" s="1" t="n">
        <f aca="false">IF(C125=C124,0,IF(C125=C126,1+N126,1))</f>
        <v>0</v>
      </c>
      <c r="N125" s="1" t="n">
        <f aca="false">IF(C125=C124,1+N126,0)</f>
        <v>1</v>
      </c>
      <c r="O125" s="1" t="n">
        <f aca="false">IF(B125=B124,0,IF(B125=B126,1+P126,1))</f>
        <v>0</v>
      </c>
      <c r="P125" s="1" t="n">
        <f aca="false">IF(B125=B124,1+P126,0)</f>
        <v>26</v>
      </c>
    </row>
    <row r="126" customFormat="false" ht="15.75" hidden="false" customHeight="false" outlineLevel="0" collapsed="false">
      <c r="A126" s="7" t="n">
        <v>2</v>
      </c>
      <c r="B126" s="1" t="n">
        <f aca="false">WoA!A50</f>
        <v>3</v>
      </c>
      <c r="C126" s="1" t="n">
        <f aca="false">WoA!B50</f>
        <v>29</v>
      </c>
      <c r="D126" s="1" t="str">
        <f aca="false">WoA!C50</f>
        <v>Vin</v>
      </c>
      <c r="E126" s="8" t="n">
        <f aca="false">WoA!D50</f>
        <v>1760</v>
      </c>
      <c r="F126" s="1" t="n">
        <f aca="false">WoA!E50</f>
        <v>49</v>
      </c>
      <c r="G126" s="1" t="n">
        <f aca="false">WoA!F50</f>
        <v>1</v>
      </c>
      <c r="H126" s="9" t="n">
        <f aca="false">G126/SUM($G:$G)</f>
        <v>0.00282485875706215</v>
      </c>
      <c r="I126" s="9" t="n">
        <f aca="false">E126/SUM($E:$E)</f>
        <v>0.00258882158606508</v>
      </c>
      <c r="J126" s="8" t="n">
        <f aca="false">IF(C126=C127,0,IF(C126=C125,E126+K125,E126))</f>
        <v>1760</v>
      </c>
      <c r="K126" s="8" t="n">
        <f aca="false">E126</f>
        <v>1760</v>
      </c>
      <c r="L126" s="9" t="n">
        <f aca="false">J126/SUM($J:$J)</f>
        <v>0.00297113608816171</v>
      </c>
      <c r="M126" s="1" t="n">
        <f aca="false">IF(C126=C125,0,IF(C126=C127,1+N127,1))</f>
        <v>1</v>
      </c>
      <c r="N126" s="1" t="n">
        <f aca="false">IF(C126=C125,1+N127,0)</f>
        <v>0</v>
      </c>
      <c r="O126" s="1" t="n">
        <f aca="false">IF(B126=B125,0,IF(B126=B127,1+P127,1))</f>
        <v>0</v>
      </c>
      <c r="P126" s="1" t="n">
        <f aca="false">IF(B126=B125,1+P127,0)</f>
        <v>25</v>
      </c>
    </row>
    <row r="127" customFormat="false" ht="15.75" hidden="false" customHeight="false" outlineLevel="0" collapsed="false">
      <c r="A127" s="7" t="n">
        <v>2</v>
      </c>
      <c r="B127" s="1" t="n">
        <f aca="false">WoA!A51</f>
        <v>3</v>
      </c>
      <c r="C127" s="1" t="n">
        <f aca="false">WoA!B51</f>
        <v>30</v>
      </c>
      <c r="D127" s="1" t="str">
        <f aca="false">WoA!C51</f>
        <v>Sazed</v>
      </c>
      <c r="E127" s="8" t="n">
        <f aca="false">WoA!D51</f>
        <v>4049</v>
      </c>
      <c r="F127" s="1" t="n">
        <f aca="false">WoA!E51</f>
        <v>50</v>
      </c>
      <c r="G127" s="1" t="n">
        <f aca="false">WoA!F51</f>
        <v>1</v>
      </c>
      <c r="H127" s="9" t="n">
        <f aca="false">G127/SUM($G:$G)</f>
        <v>0.00282485875706215</v>
      </c>
      <c r="I127" s="9" t="n">
        <f aca="false">E127/SUM($E:$E)</f>
        <v>0.0059557605693054</v>
      </c>
      <c r="J127" s="8" t="n">
        <f aca="false">IF(C127=C128,0,IF(C127=C126,E127+K126,E127))</f>
        <v>4049</v>
      </c>
      <c r="K127" s="8" t="n">
        <f aca="false">E127</f>
        <v>4049</v>
      </c>
      <c r="L127" s="9" t="n">
        <f aca="false">J127/SUM($J:$J)</f>
        <v>0.00683530114827657</v>
      </c>
      <c r="M127" s="1" t="n">
        <f aca="false">IF(C127=C126,0,IF(C127=C128,1+N128,1))</f>
        <v>1</v>
      </c>
      <c r="N127" s="1" t="n">
        <f aca="false">IF(C127=C126,1+N128,0)</f>
        <v>0</v>
      </c>
      <c r="O127" s="1" t="n">
        <f aca="false">IF(B127=B126,0,IF(B127=B128,1+P128,1))</f>
        <v>0</v>
      </c>
      <c r="P127" s="1" t="n">
        <f aca="false">IF(B127=B126,1+P128,0)</f>
        <v>24</v>
      </c>
    </row>
    <row r="128" customFormat="false" ht="15.75" hidden="false" customHeight="false" outlineLevel="0" collapsed="false">
      <c r="A128" s="7" t="n">
        <v>2</v>
      </c>
      <c r="B128" s="1" t="n">
        <f aca="false">WoA!A52</f>
        <v>3</v>
      </c>
      <c r="C128" s="1" t="n">
        <f aca="false">WoA!B52</f>
        <v>31</v>
      </c>
      <c r="D128" s="1" t="str">
        <f aca="false">WoA!C52</f>
        <v>Philen</v>
      </c>
      <c r="E128" s="8" t="n">
        <f aca="false">WoA!D52</f>
        <v>1629</v>
      </c>
      <c r="F128" s="1" t="n">
        <f aca="false">WoA!E52</f>
        <v>51</v>
      </c>
      <c r="G128" s="1" t="n">
        <f aca="false">WoA!F52</f>
        <v>1</v>
      </c>
      <c r="H128" s="9" t="n">
        <f aca="false">G128/SUM($G:$G)</f>
        <v>0.00282485875706215</v>
      </c>
      <c r="I128" s="9" t="n">
        <f aca="false">E128/SUM($E:$E)</f>
        <v>0.00239613088846592</v>
      </c>
      <c r="J128" s="8" t="n">
        <f aca="false">IF(C128=C129,0,IF(C128=C127,E128+K127,E128))</f>
        <v>0</v>
      </c>
      <c r="K128" s="8" t="n">
        <f aca="false">E128</f>
        <v>1629</v>
      </c>
      <c r="L128" s="9" t="n">
        <f aca="false">J128/SUM($J:$J)</f>
        <v>0</v>
      </c>
      <c r="M128" s="1" t="n">
        <f aca="false">IF(C128=C127,0,IF(C128=C129,1+N129,1))</f>
        <v>3</v>
      </c>
      <c r="N128" s="1" t="n">
        <f aca="false">IF(C128=C127,1+N129,0)</f>
        <v>0</v>
      </c>
      <c r="O128" s="1" t="n">
        <f aca="false">IF(B128=B127,0,IF(B128=B129,1+P129,1))</f>
        <v>0</v>
      </c>
      <c r="P128" s="1" t="n">
        <f aca="false">IF(B128=B127,1+P129,0)</f>
        <v>23</v>
      </c>
    </row>
    <row r="129" customFormat="false" ht="15.75" hidden="false" customHeight="false" outlineLevel="0" collapsed="false">
      <c r="A129" s="7" t="n">
        <v>2</v>
      </c>
      <c r="B129" s="1" t="n">
        <f aca="false">WoA!A53</f>
        <v>3</v>
      </c>
      <c r="C129" s="1" t="n">
        <f aca="false">WoA!B53</f>
        <v>31</v>
      </c>
      <c r="D129" s="1" t="str">
        <f aca="false">WoA!C53</f>
        <v>Elend</v>
      </c>
      <c r="E129" s="8" t="n">
        <f aca="false">WoA!D53</f>
        <v>1347</v>
      </c>
      <c r="F129" s="1" t="n">
        <f aca="false">WoA!E53</f>
        <v>52</v>
      </c>
      <c r="G129" s="1" t="n">
        <f aca="false">WoA!F53</f>
        <v>1</v>
      </c>
      <c r="H129" s="9" t="n">
        <f aca="false">G129/SUM($G:$G)</f>
        <v>0.00282485875706215</v>
      </c>
      <c r="I129" s="9" t="n">
        <f aca="false">E129/SUM($E:$E)</f>
        <v>0.00198133106615322</v>
      </c>
      <c r="J129" s="8" t="n">
        <f aca="false">IF(C129=C130,0,IF(C129=C128,E129+K128,E129))</f>
        <v>0</v>
      </c>
      <c r="K129" s="8" t="n">
        <f aca="false">E129</f>
        <v>1347</v>
      </c>
      <c r="L129" s="9" t="n">
        <f aca="false">J129/SUM($J:$J)</f>
        <v>0</v>
      </c>
      <c r="M129" s="1" t="n">
        <f aca="false">IF(C129=C128,0,IF(C129=C130,1+N130,1))</f>
        <v>0</v>
      </c>
      <c r="N129" s="1" t="n">
        <f aca="false">IF(C129=C128,1+N130,0)</f>
        <v>2</v>
      </c>
      <c r="O129" s="1" t="n">
        <f aca="false">IF(B129=B128,0,IF(B129=B130,1+P130,1))</f>
        <v>0</v>
      </c>
      <c r="P129" s="1" t="n">
        <f aca="false">IF(B129=B128,1+P130,0)</f>
        <v>22</v>
      </c>
    </row>
    <row r="130" customFormat="false" ht="15.75" hidden="false" customHeight="false" outlineLevel="0" collapsed="false">
      <c r="A130" s="7" t="n">
        <v>2</v>
      </c>
      <c r="B130" s="1" t="n">
        <f aca="false">WoA!A54</f>
        <v>3</v>
      </c>
      <c r="C130" s="1" t="n">
        <f aca="false">WoA!B54</f>
        <v>31</v>
      </c>
      <c r="D130" s="1" t="str">
        <f aca="false">WoA!C54</f>
        <v>Vin</v>
      </c>
      <c r="E130" s="8" t="n">
        <f aca="false">WoA!D54</f>
        <v>1790</v>
      </c>
      <c r="F130" s="1" t="n">
        <f aca="false">WoA!E54</f>
        <v>53</v>
      </c>
      <c r="G130" s="1" t="n">
        <f aca="false">WoA!F54</f>
        <v>1</v>
      </c>
      <c r="H130" s="9" t="n">
        <f aca="false">G130/SUM($G:$G)</f>
        <v>0.00282485875706215</v>
      </c>
      <c r="I130" s="9" t="n">
        <f aca="false">E130/SUM($E:$E)</f>
        <v>0.00263294922673664</v>
      </c>
      <c r="J130" s="8" t="n">
        <f aca="false">IF(C130=C131,0,IF(C130=C129,E130+K129,E130))</f>
        <v>3137</v>
      </c>
      <c r="K130" s="8" t="n">
        <f aca="false">E130</f>
        <v>1790</v>
      </c>
      <c r="L130" s="9" t="n">
        <f aca="false">J130/SUM($J:$J)</f>
        <v>0.00529571244804732</v>
      </c>
      <c r="M130" s="1" t="n">
        <f aca="false">IF(C130=C129,0,IF(C130=C131,1+N131,1))</f>
        <v>0</v>
      </c>
      <c r="N130" s="1" t="n">
        <f aca="false">IF(C130=C129,1+N131,0)</f>
        <v>1</v>
      </c>
      <c r="O130" s="1" t="n">
        <f aca="false">IF(B130=B129,0,IF(B130=B131,1+P131,1))</f>
        <v>0</v>
      </c>
      <c r="P130" s="1" t="n">
        <f aca="false">IF(B130=B129,1+P131,0)</f>
        <v>21</v>
      </c>
    </row>
    <row r="131" customFormat="false" ht="15.75" hidden="false" customHeight="false" outlineLevel="0" collapsed="false">
      <c r="A131" s="7" t="n">
        <v>2</v>
      </c>
      <c r="B131" s="1" t="n">
        <f aca="false">WoA!A55</f>
        <v>3</v>
      </c>
      <c r="C131" s="1" t="n">
        <f aca="false">WoA!B55</f>
        <v>32</v>
      </c>
      <c r="D131" s="1" t="str">
        <f aca="false">WoA!C55</f>
        <v>Vin</v>
      </c>
      <c r="E131" s="8" t="n">
        <f aca="false">WoA!D55</f>
        <v>1515</v>
      </c>
      <c r="F131" s="1" t="n">
        <f aca="false">WoA!E55</f>
        <v>54</v>
      </c>
      <c r="G131" s="1" t="n">
        <f aca="false">WoA!F55</f>
        <v>1</v>
      </c>
      <c r="H131" s="9" t="n">
        <f aca="false">G131/SUM($G:$G)</f>
        <v>0.00282485875706215</v>
      </c>
      <c r="I131" s="9" t="n">
        <f aca="false">E131/SUM($E:$E)</f>
        <v>0.00222844585391397</v>
      </c>
      <c r="J131" s="8" t="n">
        <f aca="false">IF(C131=C132,0,IF(C131=C130,E131+K130,E131))</f>
        <v>0</v>
      </c>
      <c r="K131" s="8" t="n">
        <f aca="false">E131</f>
        <v>1515</v>
      </c>
      <c r="L131" s="9" t="n">
        <f aca="false">J131/SUM($J:$J)</f>
        <v>0</v>
      </c>
      <c r="M131" s="1" t="n">
        <f aca="false">IF(C131=C130,0,IF(C131=C132,1+N132,1))</f>
        <v>2</v>
      </c>
      <c r="N131" s="1" t="n">
        <f aca="false">IF(C131=C130,1+N132,0)</f>
        <v>0</v>
      </c>
      <c r="O131" s="1" t="n">
        <f aca="false">IF(B131=B130,0,IF(B131=B132,1+P132,1))</f>
        <v>0</v>
      </c>
      <c r="P131" s="1" t="n">
        <f aca="false">IF(B131=B130,1+P132,0)</f>
        <v>20</v>
      </c>
    </row>
    <row r="132" customFormat="false" ht="15.75" hidden="false" customHeight="false" outlineLevel="0" collapsed="false">
      <c r="A132" s="7" t="n">
        <v>2</v>
      </c>
      <c r="B132" s="1" t="n">
        <f aca="false">WoA!A56</f>
        <v>3</v>
      </c>
      <c r="C132" s="1" t="n">
        <f aca="false">WoA!B56</f>
        <v>32</v>
      </c>
      <c r="D132" s="1" t="str">
        <f aca="false">WoA!C56</f>
        <v>Elend</v>
      </c>
      <c r="E132" s="8" t="n">
        <f aca="false">WoA!D56</f>
        <v>748</v>
      </c>
      <c r="F132" s="1" t="n">
        <f aca="false">WoA!E56</f>
        <v>55</v>
      </c>
      <c r="G132" s="1" t="n">
        <f aca="false">WoA!F56</f>
        <v>1</v>
      </c>
      <c r="H132" s="9" t="n">
        <f aca="false">G132/SUM($G:$G)</f>
        <v>0.00282485875706215</v>
      </c>
      <c r="I132" s="9" t="n">
        <f aca="false">E132/SUM($E:$E)</f>
        <v>0.00110024917407766</v>
      </c>
      <c r="J132" s="8" t="n">
        <f aca="false">IF(C132=C133,0,IF(C132=C131,E132+K131,E132))</f>
        <v>2263</v>
      </c>
      <c r="K132" s="8" t="n">
        <f aca="false">E132</f>
        <v>748</v>
      </c>
      <c r="L132" s="9" t="n">
        <f aca="false">J132/SUM($J:$J)</f>
        <v>0.00382027327699429</v>
      </c>
      <c r="M132" s="1" t="n">
        <f aca="false">IF(C132=C131,0,IF(C132=C133,1+N133,1))</f>
        <v>0</v>
      </c>
      <c r="N132" s="1" t="n">
        <f aca="false">IF(C132=C131,1+N133,0)</f>
        <v>1</v>
      </c>
      <c r="O132" s="1" t="n">
        <f aca="false">IF(B132=B131,0,IF(B132=B133,1+P133,1))</f>
        <v>0</v>
      </c>
      <c r="P132" s="1" t="n">
        <f aca="false">IF(B132=B131,1+P133,0)</f>
        <v>19</v>
      </c>
    </row>
    <row r="133" customFormat="false" ht="15.75" hidden="false" customHeight="false" outlineLevel="0" collapsed="false">
      <c r="A133" s="7" t="n">
        <v>2</v>
      </c>
      <c r="B133" s="1" t="n">
        <f aca="false">WoA!A57</f>
        <v>3</v>
      </c>
      <c r="C133" s="1" t="n">
        <f aca="false">WoA!B57</f>
        <v>33</v>
      </c>
      <c r="D133" s="1" t="str">
        <f aca="false">WoA!C57</f>
        <v>Vin</v>
      </c>
      <c r="E133" s="8" t="n">
        <f aca="false">WoA!D57</f>
        <v>1333</v>
      </c>
      <c r="F133" s="1" t="n">
        <f aca="false">WoA!E57</f>
        <v>56</v>
      </c>
      <c r="G133" s="1" t="n">
        <f aca="false">WoA!F57</f>
        <v>1</v>
      </c>
      <c r="H133" s="9" t="n">
        <f aca="false">G133/SUM($G:$G)</f>
        <v>0.00282485875706215</v>
      </c>
      <c r="I133" s="9" t="n">
        <f aca="false">E133/SUM($E:$E)</f>
        <v>0.00196073816717315</v>
      </c>
      <c r="J133" s="8" t="n">
        <f aca="false">IF(C133=C134,0,IF(C133=C132,E133+K132,E133))</f>
        <v>0</v>
      </c>
      <c r="K133" s="8" t="n">
        <f aca="false">E133</f>
        <v>1333</v>
      </c>
      <c r="L133" s="9" t="n">
        <f aca="false">J133/SUM($J:$J)</f>
        <v>0</v>
      </c>
      <c r="M133" s="1" t="n">
        <f aca="false">IF(C133=C132,0,IF(C133=C134,1+N134,1))</f>
        <v>3</v>
      </c>
      <c r="N133" s="1" t="n">
        <f aca="false">IF(C133=C132,1+N134,0)</f>
        <v>0</v>
      </c>
      <c r="O133" s="1" t="n">
        <f aca="false">IF(B133=B132,0,IF(B133=B134,1+P134,1))</f>
        <v>0</v>
      </c>
      <c r="P133" s="1" t="n">
        <f aca="false">IF(B133=B132,1+P134,0)</f>
        <v>18</v>
      </c>
    </row>
    <row r="134" customFormat="false" ht="15.75" hidden="false" customHeight="false" outlineLevel="0" collapsed="false">
      <c r="A134" s="7" t="n">
        <v>2</v>
      </c>
      <c r="B134" s="1" t="n">
        <f aca="false">WoA!A58</f>
        <v>3</v>
      </c>
      <c r="C134" s="1" t="n">
        <f aca="false">WoA!B58</f>
        <v>33</v>
      </c>
      <c r="D134" s="1" t="str">
        <f aca="false">WoA!C58</f>
        <v>Elend</v>
      </c>
      <c r="E134" s="8" t="n">
        <f aca="false">WoA!D58</f>
        <v>482</v>
      </c>
      <c r="F134" s="1" t="n">
        <f aca="false">WoA!E58</f>
        <v>57</v>
      </c>
      <c r="G134" s="1" t="n">
        <f aca="false">WoA!F58</f>
        <v>1</v>
      </c>
      <c r="H134" s="9" t="n">
        <f aca="false">G134/SUM($G:$G)</f>
        <v>0.00282485875706215</v>
      </c>
      <c r="I134" s="9" t="n">
        <f aca="false">E134/SUM($E:$E)</f>
        <v>0.000708984093456459</v>
      </c>
      <c r="J134" s="8" t="n">
        <f aca="false">IF(C134=C135,0,IF(C134=C133,E134+K133,E134))</f>
        <v>0</v>
      </c>
      <c r="K134" s="8" t="n">
        <f aca="false">E134</f>
        <v>482</v>
      </c>
      <c r="L134" s="9" t="n">
        <f aca="false">J134/SUM($J:$J)</f>
        <v>0</v>
      </c>
      <c r="M134" s="1" t="n">
        <f aca="false">IF(C134=C133,0,IF(C134=C135,1+N135,1))</f>
        <v>0</v>
      </c>
      <c r="N134" s="1" t="n">
        <f aca="false">IF(C134=C133,1+N135,0)</f>
        <v>2</v>
      </c>
      <c r="O134" s="1" t="n">
        <f aca="false">IF(B134=B133,0,IF(B134=B135,1+P135,1))</f>
        <v>0</v>
      </c>
      <c r="P134" s="1" t="n">
        <f aca="false">IF(B134=B133,1+P135,0)</f>
        <v>17</v>
      </c>
    </row>
    <row r="135" customFormat="false" ht="15.75" hidden="false" customHeight="false" outlineLevel="0" collapsed="false">
      <c r="A135" s="7" t="n">
        <v>2</v>
      </c>
      <c r="B135" s="1" t="n">
        <f aca="false">WoA!A59</f>
        <v>3</v>
      </c>
      <c r="C135" s="1" t="n">
        <f aca="false">WoA!B59</f>
        <v>33</v>
      </c>
      <c r="D135" s="1" t="str">
        <f aca="false">WoA!C59</f>
        <v>Vin</v>
      </c>
      <c r="E135" s="8" t="n">
        <f aca="false">WoA!D59</f>
        <v>2843</v>
      </c>
      <c r="F135" s="1" t="n">
        <f aca="false">WoA!E59</f>
        <v>58</v>
      </c>
      <c r="G135" s="1" t="n">
        <f aca="false">WoA!F59</f>
        <v>1</v>
      </c>
      <c r="H135" s="9" t="n">
        <f aca="false">G135/SUM($G:$G)</f>
        <v>0.00282485875706215</v>
      </c>
      <c r="I135" s="9" t="n">
        <f aca="false">E135/SUM($E:$E)</f>
        <v>0.00418182941430853</v>
      </c>
      <c r="J135" s="8" t="n">
        <f aca="false">IF(C135=C136,0,IF(C135=C134,E135+K134,E135))</f>
        <v>3325</v>
      </c>
      <c r="K135" s="8" t="n">
        <f aca="false">E135</f>
        <v>2843</v>
      </c>
      <c r="L135" s="9" t="n">
        <f aca="false">J135/SUM($J:$J)</f>
        <v>0.00561308380291914</v>
      </c>
      <c r="M135" s="1" t="n">
        <f aca="false">IF(C135=C134,0,IF(C135=C136,1+N136,1))</f>
        <v>0</v>
      </c>
      <c r="N135" s="1" t="n">
        <f aca="false">IF(C135=C134,1+N136,0)</f>
        <v>1</v>
      </c>
      <c r="O135" s="1" t="n">
        <f aca="false">IF(B135=B134,0,IF(B135=B136,1+P136,1))</f>
        <v>0</v>
      </c>
      <c r="P135" s="1" t="n">
        <f aca="false">IF(B135=B134,1+P136,0)</f>
        <v>16</v>
      </c>
    </row>
    <row r="136" customFormat="false" ht="15.75" hidden="false" customHeight="false" outlineLevel="0" collapsed="false">
      <c r="A136" s="7" t="n">
        <v>2</v>
      </c>
      <c r="B136" s="1" t="n">
        <f aca="false">WoA!A60</f>
        <v>3</v>
      </c>
      <c r="C136" s="1" t="n">
        <f aca="false">WoA!B60</f>
        <v>34</v>
      </c>
      <c r="D136" s="1" t="str">
        <f aca="false">WoA!C60</f>
        <v>Elend</v>
      </c>
      <c r="E136" s="8" t="n">
        <f aca="false">WoA!D60</f>
        <v>1932</v>
      </c>
      <c r="F136" s="1" t="n">
        <f aca="false">WoA!E60</f>
        <v>59</v>
      </c>
      <c r="G136" s="1" t="n">
        <f aca="false">WoA!F60</f>
        <v>1</v>
      </c>
      <c r="H136" s="9" t="n">
        <f aca="false">G136/SUM($G:$G)</f>
        <v>0.00282485875706215</v>
      </c>
      <c r="I136" s="9" t="n">
        <f aca="false">E136/SUM($E:$E)</f>
        <v>0.00284182005924871</v>
      </c>
      <c r="J136" s="8" t="n">
        <f aca="false">IF(C136=C137,0,IF(C136=C135,E136+K135,E136))</f>
        <v>0</v>
      </c>
      <c r="K136" s="8" t="n">
        <f aca="false">E136</f>
        <v>1932</v>
      </c>
      <c r="L136" s="9" t="n">
        <f aca="false">J136/SUM($J:$J)</f>
        <v>0</v>
      </c>
      <c r="M136" s="1" t="n">
        <f aca="false">IF(C136=C135,0,IF(C136=C137,1+N137,1))</f>
        <v>3</v>
      </c>
      <c r="N136" s="1" t="n">
        <f aca="false">IF(C136=C135,1+N137,0)</f>
        <v>0</v>
      </c>
      <c r="O136" s="1" t="n">
        <f aca="false">IF(B136=B135,0,IF(B136=B137,1+P137,1))</f>
        <v>0</v>
      </c>
      <c r="P136" s="1" t="n">
        <f aca="false">IF(B136=B135,1+P137,0)</f>
        <v>15</v>
      </c>
    </row>
    <row r="137" customFormat="false" ht="15.75" hidden="false" customHeight="false" outlineLevel="0" collapsed="false">
      <c r="A137" s="7" t="n">
        <v>2</v>
      </c>
      <c r="B137" s="1" t="n">
        <f aca="false">WoA!A61</f>
        <v>3</v>
      </c>
      <c r="C137" s="1" t="n">
        <f aca="false">WoA!B61</f>
        <v>34</v>
      </c>
      <c r="D137" s="1" t="str">
        <f aca="false">WoA!C61</f>
        <v>Vin</v>
      </c>
      <c r="E137" s="8" t="n">
        <f aca="false">WoA!D61</f>
        <v>1648</v>
      </c>
      <c r="F137" s="1" t="n">
        <f aca="false">WoA!E61</f>
        <v>60</v>
      </c>
      <c r="G137" s="1" t="n">
        <f aca="false">WoA!F61</f>
        <v>1</v>
      </c>
      <c r="H137" s="9" t="n">
        <f aca="false">G137/SUM($G:$G)</f>
        <v>0.00282485875706215</v>
      </c>
      <c r="I137" s="9" t="n">
        <f aca="false">E137/SUM($E:$E)</f>
        <v>0.00242407839422457</v>
      </c>
      <c r="J137" s="8" t="n">
        <f aca="false">IF(C137=C138,0,IF(C137=C136,E137+K136,E137))</f>
        <v>0</v>
      </c>
      <c r="K137" s="8" t="n">
        <f aca="false">E137</f>
        <v>1648</v>
      </c>
      <c r="L137" s="9" t="n">
        <f aca="false">J137/SUM($J:$J)</f>
        <v>0</v>
      </c>
      <c r="M137" s="1" t="n">
        <f aca="false">IF(C137=C136,0,IF(C137=C138,1+N138,1))</f>
        <v>0</v>
      </c>
      <c r="N137" s="1" t="n">
        <f aca="false">IF(C137=C136,1+N138,0)</f>
        <v>2</v>
      </c>
      <c r="O137" s="1" t="n">
        <f aca="false">IF(B137=B136,0,IF(B137=B138,1+P138,1))</f>
        <v>0</v>
      </c>
      <c r="P137" s="1" t="n">
        <f aca="false">IF(B137=B136,1+P138,0)</f>
        <v>14</v>
      </c>
    </row>
    <row r="138" customFormat="false" ht="15.75" hidden="false" customHeight="false" outlineLevel="0" collapsed="false">
      <c r="A138" s="7" t="n">
        <v>2</v>
      </c>
      <c r="B138" s="1" t="n">
        <f aca="false">WoA!A62</f>
        <v>3</v>
      </c>
      <c r="C138" s="1" t="n">
        <f aca="false">WoA!B62</f>
        <v>34</v>
      </c>
      <c r="D138" s="1" t="str">
        <f aca="false">WoA!C62</f>
        <v>Zane</v>
      </c>
      <c r="E138" s="8" t="n">
        <f aca="false">WoA!D62</f>
        <v>943</v>
      </c>
      <c r="F138" s="1" t="n">
        <f aca="false">WoA!E62</f>
        <v>61</v>
      </c>
      <c r="G138" s="1" t="n">
        <f aca="false">WoA!F62</f>
        <v>1</v>
      </c>
      <c r="H138" s="9" t="n">
        <f aca="false">G138/SUM($G:$G)</f>
        <v>0.00282485875706215</v>
      </c>
      <c r="I138" s="9" t="n">
        <f aca="false">E138/SUM($E:$E)</f>
        <v>0.00138707883844282</v>
      </c>
      <c r="J138" s="8" t="n">
        <f aca="false">IF(C138=C139,0,IF(C138=C137,E138+K137,E138))</f>
        <v>2591</v>
      </c>
      <c r="K138" s="8" t="n">
        <f aca="false">E138</f>
        <v>943</v>
      </c>
      <c r="L138" s="9" t="n">
        <f aca="false">J138/SUM($J:$J)</f>
        <v>0.00437398500251534</v>
      </c>
      <c r="M138" s="1" t="n">
        <f aca="false">IF(C138=C137,0,IF(C138=C139,1+N139,1))</f>
        <v>0</v>
      </c>
      <c r="N138" s="1" t="n">
        <f aca="false">IF(C138=C137,1+N139,0)</f>
        <v>1</v>
      </c>
      <c r="O138" s="1" t="n">
        <f aca="false">IF(B138=B137,0,IF(B138=B139,1+P139,1))</f>
        <v>0</v>
      </c>
      <c r="P138" s="1" t="n">
        <f aca="false">IF(B138=B137,1+P139,0)</f>
        <v>13</v>
      </c>
    </row>
    <row r="139" customFormat="false" ht="15.75" hidden="false" customHeight="false" outlineLevel="0" collapsed="false">
      <c r="A139" s="7" t="n">
        <v>2</v>
      </c>
      <c r="B139" s="1" t="n">
        <f aca="false">WoA!A63</f>
        <v>3</v>
      </c>
      <c r="C139" s="1" t="n">
        <f aca="false">WoA!B63</f>
        <v>35</v>
      </c>
      <c r="D139" s="1" t="str">
        <f aca="false">WoA!C63</f>
        <v>Vin</v>
      </c>
      <c r="E139" s="8" t="n">
        <f aca="false">WoA!D63</f>
        <v>527</v>
      </c>
      <c r="F139" s="1" t="n">
        <f aca="false">WoA!E63</f>
        <v>62</v>
      </c>
      <c r="G139" s="1" t="n">
        <f aca="false">WoA!F63</f>
        <v>1</v>
      </c>
      <c r="H139" s="9" t="n">
        <f aca="false">G139/SUM($G:$G)</f>
        <v>0.00282485875706215</v>
      </c>
      <c r="I139" s="9" t="n">
        <f aca="false">E139/SUM($E:$E)</f>
        <v>0.000775175554463805</v>
      </c>
      <c r="J139" s="8" t="n">
        <f aca="false">IF(C139=C140,0,IF(C139=C138,E139+K138,E139))</f>
        <v>0</v>
      </c>
      <c r="K139" s="8" t="n">
        <f aca="false">E139</f>
        <v>527</v>
      </c>
      <c r="L139" s="9" t="n">
        <f aca="false">J139/SUM($J:$J)</f>
        <v>0</v>
      </c>
      <c r="M139" s="1" t="n">
        <f aca="false">IF(C139=C138,0,IF(C139=C140,1+N140,1))</f>
        <v>3</v>
      </c>
      <c r="N139" s="1" t="n">
        <f aca="false">IF(C139=C138,1+N140,0)</f>
        <v>0</v>
      </c>
      <c r="O139" s="1" t="n">
        <f aca="false">IF(B139=B138,0,IF(B139=B140,1+P140,1))</f>
        <v>0</v>
      </c>
      <c r="P139" s="1" t="n">
        <f aca="false">IF(B139=B138,1+P140,0)</f>
        <v>12</v>
      </c>
    </row>
    <row r="140" customFormat="false" ht="15.75" hidden="false" customHeight="false" outlineLevel="0" collapsed="false">
      <c r="A140" s="7" t="n">
        <v>2</v>
      </c>
      <c r="B140" s="1" t="n">
        <f aca="false">WoA!A64</f>
        <v>3</v>
      </c>
      <c r="C140" s="1" t="n">
        <f aca="false">WoA!B64</f>
        <v>35</v>
      </c>
      <c r="D140" s="1" t="str">
        <f aca="false">WoA!C64</f>
        <v>Elend</v>
      </c>
      <c r="E140" s="8" t="n">
        <f aca="false">WoA!D64</f>
        <v>347</v>
      </c>
      <c r="F140" s="1" t="n">
        <f aca="false">WoA!E64</f>
        <v>63</v>
      </c>
      <c r="G140" s="1" t="n">
        <f aca="false">WoA!F64</f>
        <v>1</v>
      </c>
      <c r="H140" s="9" t="n">
        <f aca="false">G140/SUM($G:$G)</f>
        <v>0.00282485875706215</v>
      </c>
      <c r="I140" s="9" t="n">
        <f aca="false">E140/SUM($E:$E)</f>
        <v>0.000510409710434422</v>
      </c>
      <c r="J140" s="8" t="n">
        <f aca="false">IF(C140=C141,0,IF(C140=C139,E140+K139,E140))</f>
        <v>0</v>
      </c>
      <c r="K140" s="8" t="n">
        <f aca="false">E140</f>
        <v>347</v>
      </c>
      <c r="L140" s="9" t="n">
        <f aca="false">J140/SUM($J:$J)</f>
        <v>0</v>
      </c>
      <c r="M140" s="1" t="n">
        <f aca="false">IF(C140=C139,0,IF(C140=C141,1+N141,1))</f>
        <v>0</v>
      </c>
      <c r="N140" s="1" t="n">
        <f aca="false">IF(C140=C139,1+N141,0)</f>
        <v>2</v>
      </c>
      <c r="O140" s="1" t="n">
        <f aca="false">IF(B140=B139,0,IF(B140=B141,1+P141,1))</f>
        <v>0</v>
      </c>
      <c r="P140" s="1" t="n">
        <f aca="false">IF(B140=B139,1+P141,0)</f>
        <v>11</v>
      </c>
    </row>
    <row r="141" customFormat="false" ht="15.75" hidden="false" customHeight="false" outlineLevel="0" collapsed="false">
      <c r="A141" s="7" t="n">
        <v>2</v>
      </c>
      <c r="B141" s="1" t="n">
        <f aca="false">WoA!A65</f>
        <v>3</v>
      </c>
      <c r="C141" s="1" t="n">
        <f aca="false">WoA!B65</f>
        <v>35</v>
      </c>
      <c r="D141" s="1" t="str">
        <f aca="false">WoA!C65</f>
        <v>Vin</v>
      </c>
      <c r="E141" s="8" t="n">
        <f aca="false">WoA!D65</f>
        <v>3361</v>
      </c>
      <c r="F141" s="1" t="n">
        <f aca="false">WoA!E65</f>
        <v>64</v>
      </c>
      <c r="G141" s="1" t="n">
        <f aca="false">WoA!F65</f>
        <v>1</v>
      </c>
      <c r="H141" s="9" t="n">
        <f aca="false">G141/SUM($G:$G)</f>
        <v>0.00282485875706215</v>
      </c>
      <c r="I141" s="9" t="n">
        <f aca="false">E141/SUM($E:$E)</f>
        <v>0.00494376667657087</v>
      </c>
      <c r="J141" s="8" t="n">
        <f aca="false">IF(C141=C142,0,IF(C141=C140,E141+K140,E141))</f>
        <v>3708</v>
      </c>
      <c r="K141" s="8" t="n">
        <f aca="false">E141</f>
        <v>3361</v>
      </c>
      <c r="L141" s="9" t="n">
        <f aca="false">J141/SUM($J:$J)</f>
        <v>0.00625964353119524</v>
      </c>
      <c r="M141" s="1" t="n">
        <f aca="false">IF(C141=C140,0,IF(C141=C142,1+N142,1))</f>
        <v>0</v>
      </c>
      <c r="N141" s="1" t="n">
        <f aca="false">IF(C141=C140,1+N142,0)</f>
        <v>1</v>
      </c>
      <c r="O141" s="1" t="n">
        <f aca="false">IF(B141=B140,0,IF(B141=B142,1+P142,1))</f>
        <v>0</v>
      </c>
      <c r="P141" s="1" t="n">
        <f aca="false">IF(B141=B140,1+P142,0)</f>
        <v>10</v>
      </c>
    </row>
    <row r="142" customFormat="false" ht="15.75" hidden="false" customHeight="false" outlineLevel="0" collapsed="false">
      <c r="A142" s="7" t="n">
        <v>2</v>
      </c>
      <c r="B142" s="1" t="n">
        <f aca="false">WoA!A66</f>
        <v>3</v>
      </c>
      <c r="C142" s="1" t="n">
        <f aca="false">WoA!B66</f>
        <v>36</v>
      </c>
      <c r="D142" s="1" t="str">
        <f aca="false">WoA!C66</f>
        <v>Sazed</v>
      </c>
      <c r="E142" s="8" t="n">
        <f aca="false">WoA!D66</f>
        <v>983</v>
      </c>
      <c r="F142" s="1" t="n">
        <f aca="false">WoA!E66</f>
        <v>65</v>
      </c>
      <c r="G142" s="1" t="n">
        <f aca="false">WoA!F66</f>
        <v>1</v>
      </c>
      <c r="H142" s="9" t="n">
        <f aca="false">G142/SUM($G:$G)</f>
        <v>0.00282485875706215</v>
      </c>
      <c r="I142" s="9" t="n">
        <f aca="false">E142/SUM($E:$E)</f>
        <v>0.00144591569267158</v>
      </c>
      <c r="J142" s="8" t="n">
        <f aca="false">IF(C142=C143,0,IF(C142=C141,E142+K141,E142))</f>
        <v>0</v>
      </c>
      <c r="K142" s="8" t="n">
        <f aca="false">E142</f>
        <v>983</v>
      </c>
      <c r="L142" s="9" t="n">
        <f aca="false">J142/SUM($J:$J)</f>
        <v>0</v>
      </c>
      <c r="M142" s="1" t="n">
        <f aca="false">IF(C142=C141,0,IF(C142=C143,1+N143,1))</f>
        <v>3</v>
      </c>
      <c r="N142" s="1" t="n">
        <f aca="false">IF(C142=C141,1+N143,0)</f>
        <v>0</v>
      </c>
      <c r="O142" s="1" t="n">
        <f aca="false">IF(B142=B141,0,IF(B142=B143,1+P143,1))</f>
        <v>0</v>
      </c>
      <c r="P142" s="1" t="n">
        <f aca="false">IF(B142=B141,1+P143,0)</f>
        <v>9</v>
      </c>
    </row>
    <row r="143" customFormat="false" ht="15.75" hidden="false" customHeight="false" outlineLevel="0" collapsed="false">
      <c r="A143" s="7" t="n">
        <v>2</v>
      </c>
      <c r="B143" s="1" t="n">
        <f aca="false">WoA!A67</f>
        <v>3</v>
      </c>
      <c r="C143" s="1" t="n">
        <f aca="false">WoA!B67</f>
        <v>36</v>
      </c>
      <c r="D143" s="1" t="str">
        <f aca="false">WoA!C67</f>
        <v>Breeze</v>
      </c>
      <c r="E143" s="8" t="n">
        <f aca="false">WoA!D67</f>
        <v>2345</v>
      </c>
      <c r="F143" s="1" t="n">
        <f aca="false">WoA!E67</f>
        <v>66</v>
      </c>
      <c r="G143" s="1" t="n">
        <f aca="false">WoA!F67</f>
        <v>1</v>
      </c>
      <c r="H143" s="9" t="n">
        <f aca="false">G143/SUM($G:$G)</f>
        <v>0.00282485875706215</v>
      </c>
      <c r="I143" s="9" t="n">
        <f aca="false">E143/SUM($E:$E)</f>
        <v>0.00344931057916057</v>
      </c>
      <c r="J143" s="8" t="n">
        <f aca="false">IF(C143=C144,0,IF(C143=C142,E143+K142,E143))</f>
        <v>0</v>
      </c>
      <c r="K143" s="8" t="n">
        <f aca="false">E143</f>
        <v>2345</v>
      </c>
      <c r="L143" s="9" t="n">
        <f aca="false">J143/SUM($J:$J)</f>
        <v>0</v>
      </c>
      <c r="M143" s="1" t="n">
        <f aca="false">IF(C143=C142,0,IF(C143=C144,1+N144,1))</f>
        <v>0</v>
      </c>
      <c r="N143" s="1" t="n">
        <f aca="false">IF(C143=C142,1+N144,0)</f>
        <v>2</v>
      </c>
      <c r="O143" s="1" t="n">
        <f aca="false">IF(B143=B142,0,IF(B143=B144,1+P144,1))</f>
        <v>0</v>
      </c>
      <c r="P143" s="1" t="n">
        <f aca="false">IF(B143=B142,1+P144,0)</f>
        <v>8</v>
      </c>
    </row>
    <row r="144" customFormat="false" ht="15.75" hidden="false" customHeight="false" outlineLevel="0" collapsed="false">
      <c r="A144" s="7" t="n">
        <v>2</v>
      </c>
      <c r="B144" s="1" t="n">
        <f aca="false">WoA!A68</f>
        <v>3</v>
      </c>
      <c r="C144" s="1" t="n">
        <f aca="false">WoA!B68</f>
        <v>36</v>
      </c>
      <c r="D144" s="1" t="str">
        <f aca="false">WoA!C68</f>
        <v>Vin</v>
      </c>
      <c r="E144" s="8" t="n">
        <f aca="false">WoA!D68</f>
        <v>3190</v>
      </c>
      <c r="F144" s="1" t="n">
        <f aca="false">WoA!E68</f>
        <v>67</v>
      </c>
      <c r="G144" s="1" t="n">
        <f aca="false">WoA!F68</f>
        <v>1</v>
      </c>
      <c r="H144" s="9" t="n">
        <f aca="false">G144/SUM($G:$G)</f>
        <v>0.00282485875706215</v>
      </c>
      <c r="I144" s="9" t="n">
        <f aca="false">E144/SUM($E:$E)</f>
        <v>0.00469223912474296</v>
      </c>
      <c r="J144" s="8" t="n">
        <f aca="false">IF(C144=C145,0,IF(C144=C143,E144+K143,E144))</f>
        <v>5535</v>
      </c>
      <c r="K144" s="8" t="n">
        <f aca="false">E144</f>
        <v>3190</v>
      </c>
      <c r="L144" s="9" t="n">
        <f aca="false">J144/SUM($J:$J)</f>
        <v>0.00934388536816765</v>
      </c>
      <c r="M144" s="1" t="n">
        <f aca="false">IF(C144=C143,0,IF(C144=C145,1+N145,1))</f>
        <v>0</v>
      </c>
      <c r="N144" s="1" t="n">
        <f aca="false">IF(C144=C143,1+N145,0)</f>
        <v>1</v>
      </c>
      <c r="O144" s="1" t="n">
        <f aca="false">IF(B144=B143,0,IF(B144=B145,1+P145,1))</f>
        <v>0</v>
      </c>
      <c r="P144" s="1" t="n">
        <f aca="false">IF(B144=B143,1+P145,0)</f>
        <v>7</v>
      </c>
    </row>
    <row r="145" customFormat="false" ht="15.75" hidden="false" customHeight="false" outlineLevel="0" collapsed="false">
      <c r="A145" s="7" t="n">
        <v>2</v>
      </c>
      <c r="B145" s="1" t="n">
        <f aca="false">WoA!A69</f>
        <v>3</v>
      </c>
      <c r="C145" s="1" t="n">
        <f aca="false">WoA!B69</f>
        <v>37</v>
      </c>
      <c r="D145" s="1" t="str">
        <f aca="false">WoA!C69</f>
        <v>Sazed</v>
      </c>
      <c r="E145" s="8" t="n">
        <f aca="false">WoA!D69</f>
        <v>1648</v>
      </c>
      <c r="F145" s="1" t="n">
        <f aca="false">WoA!E69</f>
        <v>68</v>
      </c>
      <c r="G145" s="1" t="n">
        <f aca="false">WoA!F69</f>
        <v>1</v>
      </c>
      <c r="H145" s="9" t="n">
        <f aca="false">G145/SUM($G:$G)</f>
        <v>0.00282485875706215</v>
      </c>
      <c r="I145" s="9" t="n">
        <f aca="false">E145/SUM($E:$E)</f>
        <v>0.00242407839422457</v>
      </c>
      <c r="J145" s="8" t="n">
        <f aca="false">IF(C145=C146,0,IF(C145=C144,E145+K144,E145))</f>
        <v>0</v>
      </c>
      <c r="K145" s="8" t="n">
        <f aca="false">E145</f>
        <v>1648</v>
      </c>
      <c r="L145" s="9" t="n">
        <f aca="false">J145/SUM($J:$J)</f>
        <v>0</v>
      </c>
      <c r="M145" s="1" t="n">
        <f aca="false">IF(C145=C144,0,IF(C145=C146,1+N146,1))</f>
        <v>2</v>
      </c>
      <c r="N145" s="1" t="n">
        <f aca="false">IF(C145=C144,1+N146,0)</f>
        <v>0</v>
      </c>
      <c r="O145" s="1" t="n">
        <f aca="false">IF(B145=B144,0,IF(B145=B146,1+P146,1))</f>
        <v>0</v>
      </c>
      <c r="P145" s="1" t="n">
        <f aca="false">IF(B145=B144,1+P146,0)</f>
        <v>6</v>
      </c>
    </row>
    <row r="146" customFormat="false" ht="15.75" hidden="false" customHeight="false" outlineLevel="0" collapsed="false">
      <c r="A146" s="7" t="n">
        <v>2</v>
      </c>
      <c r="B146" s="1" t="n">
        <f aca="false">WoA!A70</f>
        <v>3</v>
      </c>
      <c r="C146" s="1" t="n">
        <f aca="false">WoA!B70</f>
        <v>37</v>
      </c>
      <c r="D146" s="1" t="str">
        <f aca="false">WoA!C70</f>
        <v>Elend</v>
      </c>
      <c r="E146" s="8" t="n">
        <f aca="false">WoA!D70</f>
        <v>1427</v>
      </c>
      <c r="F146" s="1" t="n">
        <f aca="false">WoA!E70</f>
        <v>69</v>
      </c>
      <c r="G146" s="1" t="n">
        <f aca="false">WoA!F70</f>
        <v>1</v>
      </c>
      <c r="H146" s="9" t="n">
        <f aca="false">G146/SUM($G:$G)</f>
        <v>0.00282485875706215</v>
      </c>
      <c r="I146" s="9" t="n">
        <f aca="false">E146/SUM($E:$E)</f>
        <v>0.00209900477461072</v>
      </c>
      <c r="J146" s="8" t="n">
        <f aca="false">IF(C146=C147,0,IF(C146=C145,E146+K145,E146))</f>
        <v>3075</v>
      </c>
      <c r="K146" s="8" t="n">
        <f aca="false">E146</f>
        <v>1427</v>
      </c>
      <c r="L146" s="9" t="n">
        <f aca="false">J146/SUM($J:$J)</f>
        <v>0.00519104742675981</v>
      </c>
      <c r="M146" s="1" t="n">
        <f aca="false">IF(C146=C145,0,IF(C146=C147,1+N147,1))</f>
        <v>0</v>
      </c>
      <c r="N146" s="1" t="n">
        <f aca="false">IF(C146=C145,1+N147,0)</f>
        <v>1</v>
      </c>
      <c r="O146" s="1" t="n">
        <f aca="false">IF(B146=B145,0,IF(B146=B147,1+P147,1))</f>
        <v>0</v>
      </c>
      <c r="P146" s="1" t="n">
        <f aca="false">IF(B146=B145,1+P147,0)</f>
        <v>5</v>
      </c>
    </row>
    <row r="147" customFormat="false" ht="15.75" hidden="false" customHeight="false" outlineLevel="0" collapsed="false">
      <c r="A147" s="7" t="n">
        <v>2</v>
      </c>
      <c r="B147" s="1" t="n">
        <f aca="false">WoA!A71</f>
        <v>3</v>
      </c>
      <c r="C147" s="1" t="n">
        <f aca="false">WoA!B71</f>
        <v>38</v>
      </c>
      <c r="D147" s="1" t="str">
        <f aca="false">WoA!C71</f>
        <v>Vin</v>
      </c>
      <c r="E147" s="8" t="n">
        <f aca="false">WoA!D71</f>
        <v>1659</v>
      </c>
      <c r="F147" s="1" t="n">
        <f aca="false">WoA!E71</f>
        <v>70</v>
      </c>
      <c r="G147" s="1" t="n">
        <f aca="false">WoA!F71</f>
        <v>1</v>
      </c>
      <c r="H147" s="9" t="n">
        <f aca="false">G147/SUM($G:$G)</f>
        <v>0.00282485875706215</v>
      </c>
      <c r="I147" s="9" t="n">
        <f aca="false">E147/SUM($E:$E)</f>
        <v>0.00244025852913748</v>
      </c>
      <c r="J147" s="8" t="n">
        <f aca="false">IF(C147=C148,0,IF(C147=C146,E147+K146,E147))</f>
        <v>0</v>
      </c>
      <c r="K147" s="8" t="n">
        <f aca="false">E147</f>
        <v>1659</v>
      </c>
      <c r="L147" s="9" t="n">
        <f aca="false">J147/SUM($J:$J)</f>
        <v>0</v>
      </c>
      <c r="M147" s="1" t="n">
        <f aca="false">IF(C147=C146,0,IF(C147=C148,1+N148,1))</f>
        <v>4</v>
      </c>
      <c r="N147" s="1" t="n">
        <f aca="false">IF(C147=C146,1+N148,0)</f>
        <v>0</v>
      </c>
      <c r="O147" s="1" t="n">
        <f aca="false">IF(B147=B146,0,IF(B147=B148,1+P148,1))</f>
        <v>0</v>
      </c>
      <c r="P147" s="1" t="n">
        <f aca="false">IF(B147=B146,1+P148,0)</f>
        <v>4</v>
      </c>
    </row>
    <row r="148" customFormat="false" ht="15.75" hidden="false" customHeight="false" outlineLevel="0" collapsed="false">
      <c r="A148" s="7" t="n">
        <v>2</v>
      </c>
      <c r="B148" s="1" t="n">
        <f aca="false">WoA!A72</f>
        <v>3</v>
      </c>
      <c r="C148" s="1" t="n">
        <f aca="false">WoA!B72</f>
        <v>38</v>
      </c>
      <c r="D148" s="1" t="str">
        <f aca="false">WoA!C72</f>
        <v>Elend</v>
      </c>
      <c r="E148" s="8" t="n">
        <f aca="false">WoA!D72</f>
        <v>462</v>
      </c>
      <c r="F148" s="1" t="n">
        <f aca="false">WoA!E72</f>
        <v>71</v>
      </c>
      <c r="G148" s="1" t="n">
        <f aca="false">WoA!F72</f>
        <v>1</v>
      </c>
      <c r="H148" s="9" t="n">
        <f aca="false">G148/SUM($G:$G)</f>
        <v>0.00282485875706215</v>
      </c>
      <c r="I148" s="9" t="n">
        <f aca="false">E148/SUM($E:$E)</f>
        <v>0.000679565666342083</v>
      </c>
      <c r="J148" s="8" t="n">
        <f aca="false">IF(C148=C149,0,IF(C148=C147,E148+K147,E148))</f>
        <v>0</v>
      </c>
      <c r="K148" s="8" t="n">
        <f aca="false">E148</f>
        <v>462</v>
      </c>
      <c r="L148" s="9" t="n">
        <f aca="false">J148/SUM($J:$J)</f>
        <v>0</v>
      </c>
      <c r="M148" s="1" t="n">
        <f aca="false">IF(C148=C147,0,IF(C148=C149,1+N149,1))</f>
        <v>0</v>
      </c>
      <c r="N148" s="1" t="n">
        <f aca="false">IF(C148=C147,1+N149,0)</f>
        <v>3</v>
      </c>
      <c r="O148" s="1" t="n">
        <f aca="false">IF(B148=B147,0,IF(B148=B149,1+P149,1))</f>
        <v>0</v>
      </c>
      <c r="P148" s="1" t="n">
        <f aca="false">IF(B148=B147,1+P149,0)</f>
        <v>3</v>
      </c>
    </row>
    <row r="149" customFormat="false" ht="15.75" hidden="false" customHeight="false" outlineLevel="0" collapsed="false">
      <c r="A149" s="7" t="n">
        <v>2</v>
      </c>
      <c r="B149" s="1" t="n">
        <f aca="false">WoA!A73</f>
        <v>3</v>
      </c>
      <c r="C149" s="1" t="n">
        <f aca="false">WoA!B73</f>
        <v>38</v>
      </c>
      <c r="D149" s="1" t="str">
        <f aca="false">WoA!C73</f>
        <v>Vin</v>
      </c>
      <c r="E149" s="8" t="n">
        <f aca="false">WoA!D73</f>
        <v>2242</v>
      </c>
      <c r="F149" s="1" t="n">
        <f aca="false">WoA!E73</f>
        <v>72</v>
      </c>
      <c r="G149" s="1" t="n">
        <f aca="false">WoA!F73</f>
        <v>1</v>
      </c>
      <c r="H149" s="9" t="n">
        <f aca="false">G149/SUM($G:$G)</f>
        <v>0.00282485875706215</v>
      </c>
      <c r="I149" s="9" t="n">
        <f aca="false">E149/SUM($E:$E)</f>
        <v>0.00329780567952154</v>
      </c>
      <c r="J149" s="8" t="n">
        <f aca="false">IF(C149=C150,0,IF(C149=C148,E149+K148,E149))</f>
        <v>0</v>
      </c>
      <c r="K149" s="8" t="n">
        <f aca="false">E149</f>
        <v>2242</v>
      </c>
      <c r="L149" s="9" t="n">
        <f aca="false">J149/SUM($J:$J)</f>
        <v>0</v>
      </c>
      <c r="M149" s="1" t="n">
        <f aca="false">IF(C149=C148,0,IF(C149=C150,1+N150,1))</f>
        <v>0</v>
      </c>
      <c r="N149" s="1" t="n">
        <f aca="false">IF(C149=C148,1+N150,0)</f>
        <v>2</v>
      </c>
      <c r="O149" s="1" t="n">
        <f aca="false">IF(B149=B148,0,IF(B149=B150,1+P150,1))</f>
        <v>0</v>
      </c>
      <c r="P149" s="1" t="n">
        <f aca="false">IF(B149=B148,1+P150,0)</f>
        <v>2</v>
      </c>
    </row>
    <row r="150" customFormat="false" ht="15.75" hidden="false" customHeight="false" outlineLevel="0" collapsed="false">
      <c r="A150" s="7" t="n">
        <v>2</v>
      </c>
      <c r="B150" s="1" t="n">
        <f aca="false">WoA!A74</f>
        <v>3</v>
      </c>
      <c r="C150" s="1" t="n">
        <f aca="false">WoA!B74</f>
        <v>38</v>
      </c>
      <c r="D150" s="1" t="str">
        <f aca="false">WoA!C74</f>
        <v>Elend</v>
      </c>
      <c r="E150" s="8" t="n">
        <f aca="false">WoA!D74</f>
        <v>1667</v>
      </c>
      <c r="F150" s="1" t="n">
        <f aca="false">WoA!E74</f>
        <v>73</v>
      </c>
      <c r="G150" s="1" t="n">
        <f aca="false">WoA!F74</f>
        <v>1</v>
      </c>
      <c r="H150" s="9" t="n">
        <f aca="false">G150/SUM($G:$G)</f>
        <v>0.00282485875706215</v>
      </c>
      <c r="I150" s="9" t="n">
        <f aca="false">E150/SUM($E:$E)</f>
        <v>0.00245202589998323</v>
      </c>
      <c r="J150" s="8" t="n">
        <f aca="false">IF(C150=C151,0,IF(C150=C149,E150+K149,E150))</f>
        <v>3909</v>
      </c>
      <c r="K150" s="8" t="n">
        <f aca="false">E150</f>
        <v>1667</v>
      </c>
      <c r="L150" s="9" t="n">
        <f aca="false">J150/SUM($J:$J)</f>
        <v>0.00659896077762735</v>
      </c>
      <c r="M150" s="1" t="n">
        <f aca="false">IF(C150=C149,0,IF(C150=C151,1+N151,1))</f>
        <v>0</v>
      </c>
      <c r="N150" s="1" t="n">
        <f aca="false">IF(C150=C149,1+N151,0)</f>
        <v>1</v>
      </c>
      <c r="O150" s="1" t="n">
        <f aca="false">IF(B150=B149,0,IF(B150=B151,1+P151,1))</f>
        <v>0</v>
      </c>
      <c r="P150" s="1" t="n">
        <f aca="false">IF(B150=B149,1+P151,0)</f>
        <v>1</v>
      </c>
    </row>
    <row r="151" customFormat="false" ht="15.75" hidden="false" customHeight="false" outlineLevel="0" collapsed="false">
      <c r="A151" s="7" t="n">
        <v>2</v>
      </c>
      <c r="B151" s="1" t="n">
        <f aca="false">WoA!A75</f>
        <v>4</v>
      </c>
      <c r="C151" s="1" t="n">
        <f aca="false">WoA!B75</f>
        <v>39</v>
      </c>
      <c r="D151" s="1" t="str">
        <f aca="false">WoA!C75</f>
        <v>Straff</v>
      </c>
      <c r="E151" s="8" t="n">
        <f aca="false">WoA!D75</f>
        <v>2252</v>
      </c>
      <c r="F151" s="1" t="n">
        <f aca="false">WoA!E75</f>
        <v>74</v>
      </c>
      <c r="G151" s="1" t="n">
        <f aca="false">WoA!F75</f>
        <v>1</v>
      </c>
      <c r="H151" s="9" t="n">
        <f aca="false">G151/SUM($G:$G)</f>
        <v>0.00282485875706215</v>
      </c>
      <c r="I151" s="9" t="n">
        <f aca="false">E151/SUM($E:$E)</f>
        <v>0.00331251489307873</v>
      </c>
      <c r="J151" s="8" t="n">
        <f aca="false">IF(C151=C152,0,IF(C151=C150,E151+K150,E151))</f>
        <v>2252</v>
      </c>
      <c r="K151" s="8" t="n">
        <f aca="false">E151</f>
        <v>2252</v>
      </c>
      <c r="L151" s="9" t="n">
        <f aca="false">J151/SUM($J:$J)</f>
        <v>0.00380170367644328</v>
      </c>
      <c r="M151" s="1" t="n">
        <f aca="false">IF(C151=C150,0,IF(C151=C152,1+N152,1))</f>
        <v>1</v>
      </c>
      <c r="N151" s="1" t="n">
        <f aca="false">IF(C151=C150,1+N152,0)</f>
        <v>0</v>
      </c>
      <c r="O151" s="1" t="n">
        <f aca="false">IF(B151=B150,0,IF(B151=B152,1+P152,1))</f>
        <v>19</v>
      </c>
      <c r="P151" s="1" t="n">
        <f aca="false">IF(B151=B150,1+P152,0)</f>
        <v>0</v>
      </c>
    </row>
    <row r="152" customFormat="false" ht="15.75" hidden="false" customHeight="false" outlineLevel="0" collapsed="false">
      <c r="A152" s="7" t="n">
        <v>2</v>
      </c>
      <c r="B152" s="1" t="n">
        <f aca="false">WoA!A76</f>
        <v>4</v>
      </c>
      <c r="C152" s="1" t="n">
        <f aca="false">WoA!B76</f>
        <v>40</v>
      </c>
      <c r="D152" s="1" t="str">
        <f aca="false">WoA!C76</f>
        <v>Vin</v>
      </c>
      <c r="E152" s="8" t="n">
        <f aca="false">WoA!D76</f>
        <v>4669</v>
      </c>
      <c r="F152" s="1" t="n">
        <f aca="false">WoA!E76</f>
        <v>75</v>
      </c>
      <c r="G152" s="1" t="n">
        <f aca="false">WoA!F76</f>
        <v>1</v>
      </c>
      <c r="H152" s="9" t="n">
        <f aca="false">G152/SUM($G:$G)</f>
        <v>0.00282485875706215</v>
      </c>
      <c r="I152" s="9" t="n">
        <f aca="false">E152/SUM($E:$E)</f>
        <v>0.00686773180985105</v>
      </c>
      <c r="J152" s="8" t="n">
        <f aca="false">IF(C152=C153,0,IF(C152=C151,E152+K151,E152))</f>
        <v>4669</v>
      </c>
      <c r="K152" s="8" t="n">
        <f aca="false">E152</f>
        <v>4669</v>
      </c>
      <c r="L152" s="9" t="n">
        <f aca="false">J152/SUM($J:$J)</f>
        <v>0.00788195136115172</v>
      </c>
      <c r="M152" s="1" t="n">
        <f aca="false">IF(C152=C151,0,IF(C152=C153,1+N153,1))</f>
        <v>1</v>
      </c>
      <c r="N152" s="1" t="n">
        <f aca="false">IF(C152=C151,1+N153,0)</f>
        <v>0</v>
      </c>
      <c r="O152" s="1" t="n">
        <f aca="false">IF(B152=B151,0,IF(B152=B153,1+P153,1))</f>
        <v>0</v>
      </c>
      <c r="P152" s="1" t="n">
        <f aca="false">IF(B152=B151,1+P153,0)</f>
        <v>18</v>
      </c>
    </row>
    <row r="153" customFormat="false" ht="15.75" hidden="false" customHeight="false" outlineLevel="0" collapsed="false">
      <c r="A153" s="7" t="n">
        <v>2</v>
      </c>
      <c r="B153" s="1" t="n">
        <f aca="false">WoA!A77</f>
        <v>4</v>
      </c>
      <c r="C153" s="1" t="n">
        <f aca="false">WoA!B77</f>
        <v>41</v>
      </c>
      <c r="D153" s="1" t="str">
        <f aca="false">WoA!C77</f>
        <v>Sazed</v>
      </c>
      <c r="E153" s="8" t="n">
        <f aca="false">WoA!D77</f>
        <v>1960</v>
      </c>
      <c r="F153" s="1" t="n">
        <f aca="false">WoA!E77</f>
        <v>76</v>
      </c>
      <c r="G153" s="1" t="n">
        <f aca="false">WoA!F77</f>
        <v>1</v>
      </c>
      <c r="H153" s="9" t="n">
        <f aca="false">G153/SUM($G:$G)</f>
        <v>0.00282485875706215</v>
      </c>
      <c r="I153" s="9" t="n">
        <f aca="false">E153/SUM($E:$E)</f>
        <v>0.00288300585720884</v>
      </c>
      <c r="J153" s="8" t="n">
        <f aca="false">IF(C153=C154,0,IF(C153=C152,E153+K152,E153))</f>
        <v>0</v>
      </c>
      <c r="K153" s="8" t="n">
        <f aca="false">E153</f>
        <v>1960</v>
      </c>
      <c r="L153" s="9" t="n">
        <f aca="false">J153/SUM($J:$J)</f>
        <v>0</v>
      </c>
      <c r="M153" s="1" t="n">
        <f aca="false">IF(C153=C152,0,IF(C153=C154,1+N154,1))</f>
        <v>2</v>
      </c>
      <c r="N153" s="1" t="n">
        <f aca="false">IF(C153=C152,1+N154,0)</f>
        <v>0</v>
      </c>
      <c r="O153" s="1" t="n">
        <f aca="false">IF(B153=B152,0,IF(B153=B154,1+P154,1))</f>
        <v>0</v>
      </c>
      <c r="P153" s="1" t="n">
        <f aca="false">IF(B153=B152,1+P154,0)</f>
        <v>17</v>
      </c>
    </row>
    <row r="154" customFormat="false" ht="15.75" hidden="false" customHeight="false" outlineLevel="0" collapsed="false">
      <c r="A154" s="7" t="n">
        <v>2</v>
      </c>
      <c r="B154" s="1" t="n">
        <f aca="false">WoA!A78</f>
        <v>4</v>
      </c>
      <c r="C154" s="1" t="n">
        <f aca="false">WoA!B78</f>
        <v>41</v>
      </c>
      <c r="D154" s="1" t="str">
        <f aca="false">WoA!C78</f>
        <v>Elend</v>
      </c>
      <c r="E154" s="8" t="n">
        <f aca="false">WoA!D78</f>
        <v>2366</v>
      </c>
      <c r="F154" s="1" t="n">
        <f aca="false">WoA!E78</f>
        <v>77</v>
      </c>
      <c r="G154" s="1" t="n">
        <f aca="false">WoA!F78</f>
        <v>1</v>
      </c>
      <c r="H154" s="9" t="n">
        <f aca="false">G154/SUM($G:$G)</f>
        <v>0.00282485875706215</v>
      </c>
      <c r="I154" s="9" t="n">
        <f aca="false">E154/SUM($E:$E)</f>
        <v>0.00348019992763067</v>
      </c>
      <c r="J154" s="8" t="n">
        <f aca="false">IF(C154=C155,0,IF(C154=C153,E154+K153,E154))</f>
        <v>4326</v>
      </c>
      <c r="K154" s="8" t="n">
        <f aca="false">E154</f>
        <v>2366</v>
      </c>
      <c r="L154" s="9" t="n">
        <f aca="false">J154/SUM($J:$J)</f>
        <v>0.00730291745306112</v>
      </c>
      <c r="M154" s="1" t="n">
        <f aca="false">IF(C154=C153,0,IF(C154=C155,1+N155,1))</f>
        <v>0</v>
      </c>
      <c r="N154" s="1" t="n">
        <f aca="false">IF(C154=C153,1+N155,0)</f>
        <v>1</v>
      </c>
      <c r="O154" s="1" t="n">
        <f aca="false">IF(B154=B153,0,IF(B154=B155,1+P155,1))</f>
        <v>0</v>
      </c>
      <c r="P154" s="1" t="n">
        <f aca="false">IF(B154=B153,1+P155,0)</f>
        <v>16</v>
      </c>
    </row>
    <row r="155" customFormat="false" ht="15.75" hidden="false" customHeight="false" outlineLevel="0" collapsed="false">
      <c r="A155" s="7" t="n">
        <v>2</v>
      </c>
      <c r="B155" s="1" t="n">
        <f aca="false">WoA!A79</f>
        <v>4</v>
      </c>
      <c r="C155" s="1" t="n">
        <f aca="false">WoA!B79</f>
        <v>42</v>
      </c>
      <c r="D155" s="1" t="str">
        <f aca="false">WoA!C79</f>
        <v>Elend</v>
      </c>
      <c r="E155" s="8" t="n">
        <f aca="false">WoA!D79</f>
        <v>6846</v>
      </c>
      <c r="F155" s="1" t="n">
        <f aca="false">WoA!E79</f>
        <v>78</v>
      </c>
      <c r="G155" s="1" t="n">
        <f aca="false">WoA!F79</f>
        <v>1</v>
      </c>
      <c r="H155" s="9" t="n">
        <f aca="false">G155/SUM($G:$G)</f>
        <v>0.00282485875706215</v>
      </c>
      <c r="I155" s="9" t="n">
        <f aca="false">E155/SUM($E:$E)</f>
        <v>0.0100699276012509</v>
      </c>
      <c r="J155" s="8" t="n">
        <f aca="false">IF(C155=C156,0,IF(C155=C154,E155+K154,E155))</f>
        <v>6846</v>
      </c>
      <c r="K155" s="8" t="n">
        <f aca="false">E155</f>
        <v>6846</v>
      </c>
      <c r="L155" s="9" t="n">
        <f aca="false">J155/SUM($J:$J)</f>
        <v>0.0115570441247472</v>
      </c>
      <c r="M155" s="1" t="n">
        <f aca="false">IF(C155=C154,0,IF(C155=C156,1+N156,1))</f>
        <v>1</v>
      </c>
      <c r="N155" s="1" t="n">
        <f aca="false">IF(C155=C154,1+N156,0)</f>
        <v>0</v>
      </c>
      <c r="O155" s="1" t="n">
        <f aca="false">IF(B155=B154,0,IF(B155=B156,1+P156,1))</f>
        <v>0</v>
      </c>
      <c r="P155" s="1" t="n">
        <f aca="false">IF(B155=B154,1+P156,0)</f>
        <v>15</v>
      </c>
    </row>
    <row r="156" customFormat="false" ht="15.75" hidden="false" customHeight="false" outlineLevel="0" collapsed="false">
      <c r="A156" s="7" t="n">
        <v>2</v>
      </c>
      <c r="B156" s="1" t="n">
        <f aca="false">WoA!A80</f>
        <v>4</v>
      </c>
      <c r="C156" s="1" t="n">
        <f aca="false">WoA!B80</f>
        <v>43</v>
      </c>
      <c r="D156" s="1" t="str">
        <f aca="false">WoA!C80</f>
        <v>Vin</v>
      </c>
      <c r="E156" s="8" t="n">
        <f aca="false">WoA!D80</f>
        <v>1161</v>
      </c>
      <c r="F156" s="1" t="n">
        <f aca="false">WoA!E80</f>
        <v>79</v>
      </c>
      <c r="G156" s="1" t="n">
        <f aca="false">WoA!F80</f>
        <v>1</v>
      </c>
      <c r="H156" s="9" t="n">
        <f aca="false">G156/SUM($G:$G)</f>
        <v>0.00282485875706215</v>
      </c>
      <c r="I156" s="9" t="n">
        <f aca="false">E156/SUM($E:$E)</f>
        <v>0.00170773969398952</v>
      </c>
      <c r="J156" s="8" t="n">
        <f aca="false">IF(C156=C157,0,IF(C156=C155,E156+K155,E156))</f>
        <v>0</v>
      </c>
      <c r="K156" s="8" t="n">
        <f aca="false">E156</f>
        <v>1161</v>
      </c>
      <c r="L156" s="9" t="n">
        <f aca="false">J156/SUM($J:$J)</f>
        <v>0</v>
      </c>
      <c r="M156" s="1" t="n">
        <f aca="false">IF(C156=C155,0,IF(C156=C157,1+N157,1))</f>
        <v>3</v>
      </c>
      <c r="N156" s="1" t="n">
        <f aca="false">IF(C156=C155,1+N157,0)</f>
        <v>0</v>
      </c>
      <c r="O156" s="1" t="n">
        <f aca="false">IF(B156=B155,0,IF(B156=B157,1+P157,1))</f>
        <v>0</v>
      </c>
      <c r="P156" s="1" t="n">
        <f aca="false">IF(B156=B155,1+P157,0)</f>
        <v>14</v>
      </c>
    </row>
    <row r="157" customFormat="false" ht="15.75" hidden="false" customHeight="false" outlineLevel="0" collapsed="false">
      <c r="A157" s="7" t="n">
        <v>2</v>
      </c>
      <c r="B157" s="1" t="n">
        <f aca="false">WoA!A81</f>
        <v>4</v>
      </c>
      <c r="C157" s="1" t="n">
        <f aca="false">WoA!B81</f>
        <v>43</v>
      </c>
      <c r="D157" s="1" t="str">
        <f aca="false">WoA!C81</f>
        <v>Wellen</v>
      </c>
      <c r="E157" s="8" t="n">
        <f aca="false">WoA!D81</f>
        <v>377</v>
      </c>
      <c r="F157" s="1" t="n">
        <f aca="false">WoA!E81</f>
        <v>80</v>
      </c>
      <c r="G157" s="1" t="n">
        <f aca="false">WoA!F81</f>
        <v>1</v>
      </c>
      <c r="H157" s="9" t="n">
        <f aca="false">G157/SUM($G:$G)</f>
        <v>0.00282485875706215</v>
      </c>
      <c r="I157" s="9" t="n">
        <f aca="false">E157/SUM($E:$E)</f>
        <v>0.000554537351105986</v>
      </c>
      <c r="J157" s="8" t="n">
        <f aca="false">IF(C157=C158,0,IF(C157=C156,E157+K156,E157))</f>
        <v>0</v>
      </c>
      <c r="K157" s="8" t="n">
        <f aca="false">E157</f>
        <v>377</v>
      </c>
      <c r="L157" s="9" t="n">
        <f aca="false">J157/SUM($J:$J)</f>
        <v>0</v>
      </c>
      <c r="M157" s="1" t="n">
        <f aca="false">IF(C157=C156,0,IF(C157=C158,1+N158,1))</f>
        <v>0</v>
      </c>
      <c r="N157" s="1" t="n">
        <f aca="false">IF(C157=C156,1+N158,0)</f>
        <v>2</v>
      </c>
      <c r="O157" s="1" t="n">
        <f aca="false">IF(B157=B156,0,IF(B157=B158,1+P158,1))</f>
        <v>0</v>
      </c>
      <c r="P157" s="1" t="n">
        <f aca="false">IF(B157=B156,1+P158,0)</f>
        <v>13</v>
      </c>
    </row>
    <row r="158" customFormat="false" ht="15.75" hidden="false" customHeight="false" outlineLevel="0" collapsed="false">
      <c r="A158" s="7" t="n">
        <v>2</v>
      </c>
      <c r="B158" s="1" t="n">
        <f aca="false">WoA!A82</f>
        <v>4</v>
      </c>
      <c r="C158" s="1" t="n">
        <f aca="false">WoA!B82</f>
        <v>43</v>
      </c>
      <c r="D158" s="1" t="str">
        <f aca="false">WoA!C82</f>
        <v>Vin</v>
      </c>
      <c r="E158" s="8" t="n">
        <f aca="false">WoA!D82</f>
        <v>2798</v>
      </c>
      <c r="F158" s="1" t="n">
        <f aca="false">WoA!E82</f>
        <v>81</v>
      </c>
      <c r="G158" s="1" t="n">
        <f aca="false">WoA!F82</f>
        <v>1</v>
      </c>
      <c r="H158" s="9" t="n">
        <f aca="false">G158/SUM($G:$G)</f>
        <v>0.00282485875706215</v>
      </c>
      <c r="I158" s="9" t="n">
        <f aca="false">E158/SUM($E:$E)</f>
        <v>0.00411563795330119</v>
      </c>
      <c r="J158" s="8" t="n">
        <f aca="false">IF(C158=C159,0,IF(C158=C157,E158+K157,E158))</f>
        <v>3175</v>
      </c>
      <c r="K158" s="8" t="n">
        <f aca="false">E158</f>
        <v>2798</v>
      </c>
      <c r="L158" s="9" t="n">
        <f aca="false">J158/SUM($J:$J)</f>
        <v>0.00535986197722354</v>
      </c>
      <c r="M158" s="1" t="n">
        <f aca="false">IF(C158=C157,0,IF(C158=C159,1+N159,1))</f>
        <v>0</v>
      </c>
      <c r="N158" s="1" t="n">
        <f aca="false">IF(C158=C157,1+N159,0)</f>
        <v>1</v>
      </c>
      <c r="O158" s="1" t="n">
        <f aca="false">IF(B158=B157,0,IF(B158=B159,1+P159,1))</f>
        <v>0</v>
      </c>
      <c r="P158" s="1" t="n">
        <f aca="false">IF(B158=B157,1+P159,0)</f>
        <v>12</v>
      </c>
    </row>
    <row r="159" customFormat="false" ht="15.75" hidden="false" customHeight="false" outlineLevel="0" collapsed="false">
      <c r="A159" s="7" t="n">
        <v>2</v>
      </c>
      <c r="B159" s="1" t="n">
        <f aca="false">WoA!A83</f>
        <v>4</v>
      </c>
      <c r="C159" s="1" t="n">
        <f aca="false">WoA!B83</f>
        <v>44</v>
      </c>
      <c r="D159" s="1" t="str">
        <f aca="false">WoA!C83</f>
        <v>Breeze</v>
      </c>
      <c r="E159" s="8" t="n">
        <f aca="false">WoA!D83</f>
        <v>340</v>
      </c>
      <c r="F159" s="1" t="n">
        <f aca="false">WoA!E83</f>
        <v>82</v>
      </c>
      <c r="G159" s="1" t="n">
        <f aca="false">WoA!F83</f>
        <v>1</v>
      </c>
      <c r="H159" s="9" t="n">
        <f aca="false">G159/SUM($G:$G)</f>
        <v>0.00282485875706215</v>
      </c>
      <c r="I159" s="9" t="n">
        <f aca="false">E159/SUM($E:$E)</f>
        <v>0.00050011326094439</v>
      </c>
      <c r="J159" s="8" t="n">
        <f aca="false">IF(C159=C160,0,IF(C159=C158,E159+K158,E159))</f>
        <v>0</v>
      </c>
      <c r="K159" s="8" t="n">
        <f aca="false">E159</f>
        <v>340</v>
      </c>
      <c r="L159" s="9" t="n">
        <f aca="false">J159/SUM($J:$J)</f>
        <v>0</v>
      </c>
      <c r="M159" s="1" t="n">
        <f aca="false">IF(C159=C158,0,IF(C159=C160,1+N160,1))</f>
        <v>2</v>
      </c>
      <c r="N159" s="1" t="n">
        <f aca="false">IF(C159=C158,1+N160,0)</f>
        <v>0</v>
      </c>
      <c r="O159" s="1" t="n">
        <f aca="false">IF(B159=B158,0,IF(B159=B160,1+P160,1))</f>
        <v>0</v>
      </c>
      <c r="P159" s="1" t="n">
        <f aca="false">IF(B159=B158,1+P160,0)</f>
        <v>11</v>
      </c>
    </row>
    <row r="160" customFormat="false" ht="15.75" hidden="false" customHeight="false" outlineLevel="0" collapsed="false">
      <c r="A160" s="7" t="n">
        <v>2</v>
      </c>
      <c r="B160" s="1" t="n">
        <f aca="false">WoA!A84</f>
        <v>4</v>
      </c>
      <c r="C160" s="1" t="n">
        <f aca="false">WoA!B84</f>
        <v>44</v>
      </c>
      <c r="D160" s="1" t="str">
        <f aca="false">WoA!C84</f>
        <v>Elend</v>
      </c>
      <c r="E160" s="8" t="n">
        <f aca="false">WoA!D84</f>
        <v>3082</v>
      </c>
      <c r="F160" s="1" t="n">
        <f aca="false">WoA!E84</f>
        <v>83</v>
      </c>
      <c r="G160" s="1" t="n">
        <f aca="false">WoA!F84</f>
        <v>1</v>
      </c>
      <c r="H160" s="9" t="n">
        <f aca="false">G160/SUM($G:$G)</f>
        <v>0.00282485875706215</v>
      </c>
      <c r="I160" s="9" t="n">
        <f aca="false">E160/SUM($E:$E)</f>
        <v>0.00453337961832533</v>
      </c>
      <c r="J160" s="8" t="n">
        <f aca="false">IF(C160=C161,0,IF(C160=C159,E160+K159,E160))</f>
        <v>3422</v>
      </c>
      <c r="K160" s="8" t="n">
        <f aca="false">E160</f>
        <v>3082</v>
      </c>
      <c r="L160" s="9" t="n">
        <f aca="false">J160/SUM($J:$J)</f>
        <v>0.00577683391686896</v>
      </c>
      <c r="M160" s="1" t="n">
        <f aca="false">IF(C160=C159,0,IF(C160=C161,1+N161,1))</f>
        <v>0</v>
      </c>
      <c r="N160" s="1" t="n">
        <f aca="false">IF(C160=C159,1+N161,0)</f>
        <v>1</v>
      </c>
      <c r="O160" s="1" t="n">
        <f aca="false">IF(B160=B159,0,IF(B160=B161,1+P161,1))</f>
        <v>0</v>
      </c>
      <c r="P160" s="1" t="n">
        <f aca="false">IF(B160=B159,1+P161,0)</f>
        <v>10</v>
      </c>
    </row>
    <row r="161" customFormat="false" ht="15.75" hidden="false" customHeight="false" outlineLevel="0" collapsed="false">
      <c r="A161" s="7" t="n">
        <v>2</v>
      </c>
      <c r="B161" s="1" t="n">
        <f aca="false">WoA!A85</f>
        <v>4</v>
      </c>
      <c r="C161" s="1" t="n">
        <f aca="false">WoA!B85</f>
        <v>45</v>
      </c>
      <c r="D161" s="1" t="str">
        <f aca="false">WoA!C85</f>
        <v>Sazed</v>
      </c>
      <c r="E161" s="8" t="n">
        <f aca="false">WoA!D85</f>
        <v>4306</v>
      </c>
      <c r="F161" s="1" t="n">
        <f aca="false">WoA!E85</f>
        <v>84</v>
      </c>
      <c r="G161" s="1" t="n">
        <f aca="false">WoA!F85</f>
        <v>1</v>
      </c>
      <c r="H161" s="9" t="n">
        <f aca="false">G161/SUM($G:$G)</f>
        <v>0.00282485875706215</v>
      </c>
      <c r="I161" s="9" t="n">
        <f aca="false">E161/SUM($E:$E)</f>
        <v>0.00633378735772513</v>
      </c>
      <c r="J161" s="8" t="n">
        <f aca="false">IF(C161=C162,0,IF(C161=C160,E161+K160,E161))</f>
        <v>4306</v>
      </c>
      <c r="K161" s="8" t="n">
        <f aca="false">E161</f>
        <v>4306</v>
      </c>
      <c r="L161" s="9" t="n">
        <f aca="false">J161/SUM($J:$J)</f>
        <v>0.00726915454296837</v>
      </c>
      <c r="M161" s="1" t="n">
        <f aca="false">IF(C161=C160,0,IF(C161=C162,1+N162,1))</f>
        <v>1</v>
      </c>
      <c r="N161" s="1" t="n">
        <f aca="false">IF(C161=C160,1+N162,0)</f>
        <v>0</v>
      </c>
      <c r="O161" s="1" t="n">
        <f aca="false">IF(B161=B160,0,IF(B161=B162,1+P162,1))</f>
        <v>0</v>
      </c>
      <c r="P161" s="1" t="n">
        <f aca="false">IF(B161=B160,1+P162,0)</f>
        <v>9</v>
      </c>
    </row>
    <row r="162" customFormat="false" ht="15.75" hidden="false" customHeight="false" outlineLevel="0" collapsed="false">
      <c r="A162" s="7" t="n">
        <v>2</v>
      </c>
      <c r="B162" s="1" t="n">
        <f aca="false">WoA!A86</f>
        <v>4</v>
      </c>
      <c r="C162" s="1" t="n">
        <f aca="false">WoA!B86</f>
        <v>46</v>
      </c>
      <c r="D162" s="1" t="str">
        <f aca="false">WoA!C86</f>
        <v>Breeze</v>
      </c>
      <c r="E162" s="8" t="n">
        <f aca="false">WoA!D86</f>
        <v>4002</v>
      </c>
      <c r="F162" s="1" t="n">
        <f aca="false">WoA!E86</f>
        <v>85</v>
      </c>
      <c r="G162" s="1" t="n">
        <f aca="false">WoA!F86</f>
        <v>1</v>
      </c>
      <c r="H162" s="9" t="n">
        <f aca="false">G162/SUM($G:$G)</f>
        <v>0.00282485875706215</v>
      </c>
      <c r="I162" s="9" t="n">
        <f aca="false">E162/SUM($E:$E)</f>
        <v>0.00588662726558662</v>
      </c>
      <c r="J162" s="8" t="n">
        <f aca="false">IF(C162=C163,0,IF(C162=C161,E162+K161,E162))</f>
        <v>0</v>
      </c>
      <c r="K162" s="8" t="n">
        <f aca="false">E162</f>
        <v>4002</v>
      </c>
      <c r="L162" s="9" t="n">
        <f aca="false">J162/SUM($J:$J)</f>
        <v>0</v>
      </c>
      <c r="M162" s="1" t="n">
        <f aca="false">IF(C162=C161,0,IF(C162=C163,1+N163,1))</f>
        <v>3</v>
      </c>
      <c r="N162" s="1" t="n">
        <f aca="false">IF(C162=C161,1+N163,0)</f>
        <v>0</v>
      </c>
      <c r="O162" s="1" t="n">
        <f aca="false">IF(B162=B161,0,IF(B162=B163,1+P163,1))</f>
        <v>0</v>
      </c>
      <c r="P162" s="1" t="n">
        <f aca="false">IF(B162=B161,1+P163,0)</f>
        <v>8</v>
      </c>
    </row>
    <row r="163" customFormat="false" ht="15.75" hidden="false" customHeight="false" outlineLevel="0" collapsed="false">
      <c r="A163" s="7" t="n">
        <v>2</v>
      </c>
      <c r="B163" s="1" t="n">
        <f aca="false">WoA!A87</f>
        <v>4</v>
      </c>
      <c r="C163" s="1" t="n">
        <f aca="false">WoA!B87</f>
        <v>46</v>
      </c>
      <c r="D163" s="1" t="str">
        <f aca="false">WoA!C87</f>
        <v>Vin</v>
      </c>
      <c r="E163" s="8" t="n">
        <f aca="false">WoA!D87</f>
        <v>1045</v>
      </c>
      <c r="F163" s="1" t="n">
        <f aca="false">WoA!E87</f>
        <v>86</v>
      </c>
      <c r="G163" s="1" t="n">
        <f aca="false">WoA!F87</f>
        <v>1</v>
      </c>
      <c r="H163" s="9" t="n">
        <f aca="false">G163/SUM($G:$G)</f>
        <v>0.00282485875706215</v>
      </c>
      <c r="I163" s="9" t="n">
        <f aca="false">E163/SUM($E:$E)</f>
        <v>0.00153711281672614</v>
      </c>
      <c r="J163" s="8" t="n">
        <f aca="false">IF(C163=C164,0,IF(C163=C162,E163+K162,E163))</f>
        <v>0</v>
      </c>
      <c r="K163" s="8" t="n">
        <f aca="false">E163</f>
        <v>1045</v>
      </c>
      <c r="L163" s="9" t="n">
        <f aca="false">J163/SUM($J:$J)</f>
        <v>0</v>
      </c>
      <c r="M163" s="1" t="n">
        <f aca="false">IF(C163=C162,0,IF(C163=C164,1+N164,1))</f>
        <v>0</v>
      </c>
      <c r="N163" s="1" t="n">
        <f aca="false">IF(C163=C162,1+N164,0)</f>
        <v>2</v>
      </c>
      <c r="O163" s="1" t="n">
        <f aca="false">IF(B163=B162,0,IF(B163=B164,1+P164,1))</f>
        <v>0</v>
      </c>
      <c r="P163" s="1" t="n">
        <f aca="false">IF(B163=B162,1+P164,0)</f>
        <v>7</v>
      </c>
    </row>
    <row r="164" customFormat="false" ht="15.75" hidden="false" customHeight="false" outlineLevel="0" collapsed="false">
      <c r="A164" s="7" t="n">
        <v>2</v>
      </c>
      <c r="B164" s="1" t="n">
        <f aca="false">WoA!A88</f>
        <v>4</v>
      </c>
      <c r="C164" s="1" t="n">
        <f aca="false">WoA!B88</f>
        <v>46</v>
      </c>
      <c r="D164" s="1" t="str">
        <f aca="false">WoA!C88</f>
        <v>Zane</v>
      </c>
      <c r="E164" s="8" t="n">
        <f aca="false">WoA!D88</f>
        <v>1113</v>
      </c>
      <c r="F164" s="1" t="n">
        <f aca="false">WoA!E88</f>
        <v>87</v>
      </c>
      <c r="G164" s="1" t="n">
        <f aca="false">WoA!F88</f>
        <v>1</v>
      </c>
      <c r="H164" s="9" t="n">
        <f aca="false">G164/SUM($G:$G)</f>
        <v>0.00282485875706215</v>
      </c>
      <c r="I164" s="9" t="n">
        <f aca="false">E164/SUM($E:$E)</f>
        <v>0.00163713546891502</v>
      </c>
      <c r="J164" s="8" t="n">
        <f aca="false">IF(C164=C165,0,IF(C164=C163,E164+K163,E164))</f>
        <v>2158</v>
      </c>
      <c r="K164" s="8" t="n">
        <f aca="false">E164</f>
        <v>1113</v>
      </c>
      <c r="L164" s="9" t="n">
        <f aca="false">J164/SUM($J:$J)</f>
        <v>0.00364301799900737</v>
      </c>
      <c r="M164" s="1" t="n">
        <f aca="false">IF(C164=C163,0,IF(C164=C165,1+N165,1))</f>
        <v>0</v>
      </c>
      <c r="N164" s="1" t="n">
        <f aca="false">IF(C164=C163,1+N165,0)</f>
        <v>1</v>
      </c>
      <c r="O164" s="1" t="n">
        <f aca="false">IF(B164=B163,0,IF(B164=B165,1+P165,1))</f>
        <v>0</v>
      </c>
      <c r="P164" s="1" t="n">
        <f aca="false">IF(B164=B163,1+P165,0)</f>
        <v>6</v>
      </c>
    </row>
    <row r="165" customFormat="false" ht="15.75" hidden="false" customHeight="false" outlineLevel="0" collapsed="false">
      <c r="A165" s="7" t="n">
        <v>2</v>
      </c>
      <c r="B165" s="1" t="n">
        <f aca="false">WoA!A89</f>
        <v>4</v>
      </c>
      <c r="C165" s="1" t="n">
        <f aca="false">WoA!B89</f>
        <v>47</v>
      </c>
      <c r="D165" s="1" t="str">
        <f aca="false">WoA!C89</f>
        <v>Vin</v>
      </c>
      <c r="E165" s="8" t="n">
        <f aca="false">WoA!D89</f>
        <v>4719</v>
      </c>
      <c r="F165" s="1" t="n">
        <f aca="false">WoA!E89</f>
        <v>88</v>
      </c>
      <c r="G165" s="1" t="n">
        <f aca="false">WoA!F89</f>
        <v>1</v>
      </c>
      <c r="H165" s="9" t="n">
        <f aca="false">G165/SUM($G:$G)</f>
        <v>0.00282485875706215</v>
      </c>
      <c r="I165" s="9" t="n">
        <f aca="false">E165/SUM($E:$E)</f>
        <v>0.00694127787763699</v>
      </c>
      <c r="J165" s="8" t="n">
        <f aca="false">IF(C165=C166,0,IF(C165=C164,E165+K164,E165))</f>
        <v>0</v>
      </c>
      <c r="K165" s="8" t="n">
        <f aca="false">E165</f>
        <v>4719</v>
      </c>
      <c r="L165" s="9" t="n">
        <f aca="false">J165/SUM($J:$J)</f>
        <v>0</v>
      </c>
      <c r="M165" s="1" t="n">
        <f aca="false">IF(C165=C164,0,IF(C165=C166,1+N166,1))</f>
        <v>3</v>
      </c>
      <c r="N165" s="1" t="n">
        <f aca="false">IF(C165=C164,1+N166,0)</f>
        <v>0</v>
      </c>
      <c r="O165" s="1" t="n">
        <f aca="false">IF(B165=B164,0,IF(B165=B166,1+P166,1))</f>
        <v>0</v>
      </c>
      <c r="P165" s="1" t="n">
        <f aca="false">IF(B165=B164,1+P166,0)</f>
        <v>5</v>
      </c>
    </row>
    <row r="166" customFormat="false" ht="15.75" hidden="false" customHeight="false" outlineLevel="0" collapsed="false">
      <c r="A166" s="7" t="n">
        <v>2</v>
      </c>
      <c r="B166" s="1" t="n">
        <f aca="false">WoA!A90</f>
        <v>4</v>
      </c>
      <c r="C166" s="1" t="n">
        <f aca="false">WoA!B90</f>
        <v>47</v>
      </c>
      <c r="D166" s="1" t="str">
        <f aca="false">WoA!C90</f>
        <v>Zane</v>
      </c>
      <c r="E166" s="8" t="n">
        <f aca="false">WoA!D90</f>
        <v>129</v>
      </c>
      <c r="F166" s="1" t="n">
        <f aca="false">WoA!E90</f>
        <v>89</v>
      </c>
      <c r="G166" s="1" t="n">
        <f aca="false">WoA!F90</f>
        <v>1</v>
      </c>
      <c r="H166" s="9" t="n">
        <f aca="false">G166/SUM($G:$G)</f>
        <v>0.00282485875706215</v>
      </c>
      <c r="I166" s="9" t="n">
        <f aca="false">E166/SUM($E:$E)</f>
        <v>0.000189748854887725</v>
      </c>
      <c r="J166" s="8" t="n">
        <f aca="false">IF(C166=C167,0,IF(C166=C165,E166+K165,E166))</f>
        <v>0</v>
      </c>
      <c r="K166" s="8" t="n">
        <f aca="false">E166</f>
        <v>129</v>
      </c>
      <c r="L166" s="9" t="n">
        <f aca="false">J166/SUM($J:$J)</f>
        <v>0</v>
      </c>
      <c r="M166" s="1" t="n">
        <f aca="false">IF(C166=C165,0,IF(C166=C167,1+N167,1))</f>
        <v>0</v>
      </c>
      <c r="N166" s="1" t="n">
        <f aca="false">IF(C166=C165,1+N167,0)</f>
        <v>2</v>
      </c>
      <c r="O166" s="1" t="n">
        <f aca="false">IF(B166=B165,0,IF(B166=B167,1+P167,1))</f>
        <v>0</v>
      </c>
      <c r="P166" s="1" t="n">
        <f aca="false">IF(B166=B165,1+P167,0)</f>
        <v>4</v>
      </c>
    </row>
    <row r="167" customFormat="false" ht="15.75" hidden="false" customHeight="false" outlineLevel="0" collapsed="false">
      <c r="A167" s="7" t="n">
        <v>2</v>
      </c>
      <c r="B167" s="1" t="n">
        <f aca="false">WoA!A91</f>
        <v>4</v>
      </c>
      <c r="C167" s="1" t="n">
        <f aca="false">WoA!B91</f>
        <v>47</v>
      </c>
      <c r="D167" s="1" t="str">
        <f aca="false">WoA!C91</f>
        <v>Vin</v>
      </c>
      <c r="E167" s="8" t="n">
        <f aca="false">WoA!D91</f>
        <v>766</v>
      </c>
      <c r="F167" s="1" t="n">
        <f aca="false">WoA!E91</f>
        <v>90</v>
      </c>
      <c r="G167" s="1" t="n">
        <f aca="false">WoA!F91</f>
        <v>1</v>
      </c>
      <c r="H167" s="9" t="n">
        <f aca="false">G167/SUM($G:$G)</f>
        <v>0.00282485875706215</v>
      </c>
      <c r="I167" s="9" t="n">
        <f aca="false">E167/SUM($E:$E)</f>
        <v>0.0011267257584806</v>
      </c>
      <c r="J167" s="8" t="n">
        <f aca="false">IF(C167=C168,0,IF(C167=C166,E167+K166,E167))</f>
        <v>895</v>
      </c>
      <c r="K167" s="8" t="n">
        <f aca="false">E167</f>
        <v>766</v>
      </c>
      <c r="L167" s="9" t="n">
        <f aca="false">J167/SUM($J:$J)</f>
        <v>0.00151089022665042</v>
      </c>
      <c r="M167" s="1" t="n">
        <f aca="false">IF(C167=C166,0,IF(C167=C168,1+N168,1))</f>
        <v>0</v>
      </c>
      <c r="N167" s="1" t="n">
        <f aca="false">IF(C167=C166,1+N168,0)</f>
        <v>1</v>
      </c>
      <c r="O167" s="1" t="n">
        <f aca="false">IF(B167=B166,0,IF(B167=B168,1+P168,1))</f>
        <v>0</v>
      </c>
      <c r="P167" s="1" t="n">
        <f aca="false">IF(B167=B166,1+P168,0)</f>
        <v>3</v>
      </c>
    </row>
    <row r="168" customFormat="false" ht="15.75" hidden="false" customHeight="false" outlineLevel="0" collapsed="false">
      <c r="A168" s="7" t="n">
        <v>2</v>
      </c>
      <c r="B168" s="1" t="n">
        <f aca="false">WoA!A92</f>
        <v>4</v>
      </c>
      <c r="C168" s="1" t="n">
        <f aca="false">WoA!B92</f>
        <v>48</v>
      </c>
      <c r="D168" s="1" t="str">
        <f aca="false">WoA!C92</f>
        <v>Elend</v>
      </c>
      <c r="E168" s="8" t="n">
        <f aca="false">WoA!D92</f>
        <v>2968</v>
      </c>
      <c r="F168" s="1" t="n">
        <f aca="false">WoA!E92</f>
        <v>91</v>
      </c>
      <c r="G168" s="1" t="n">
        <f aca="false">WoA!F92</f>
        <v>1</v>
      </c>
      <c r="H168" s="9" t="n">
        <f aca="false">G168/SUM($G:$G)</f>
        <v>0.00282485875706215</v>
      </c>
      <c r="I168" s="9" t="n">
        <f aca="false">E168/SUM($E:$E)</f>
        <v>0.00436569458377338</v>
      </c>
      <c r="J168" s="8" t="n">
        <f aca="false">IF(C168=C169,0,IF(C168=C167,E168+K167,E168))</f>
        <v>0</v>
      </c>
      <c r="K168" s="8" t="n">
        <f aca="false">E168</f>
        <v>2968</v>
      </c>
      <c r="L168" s="9" t="n">
        <f aca="false">J168/SUM($J:$J)</f>
        <v>0</v>
      </c>
      <c r="M168" s="1" t="n">
        <f aca="false">IF(C168=C167,0,IF(C168=C169,1+N169,1))</f>
        <v>2</v>
      </c>
      <c r="N168" s="1" t="n">
        <f aca="false">IF(C168=C167,1+N169,0)</f>
        <v>0</v>
      </c>
      <c r="O168" s="1" t="n">
        <f aca="false">IF(B168=B167,0,IF(B168=B169,1+P169,1))</f>
        <v>0</v>
      </c>
      <c r="P168" s="1" t="n">
        <f aca="false">IF(B168=B167,1+P169,0)</f>
        <v>2</v>
      </c>
    </row>
    <row r="169" customFormat="false" ht="15.75" hidden="false" customHeight="false" outlineLevel="0" collapsed="false">
      <c r="A169" s="7" t="n">
        <v>2</v>
      </c>
      <c r="B169" s="1" t="n">
        <f aca="false">WoA!A93</f>
        <v>4</v>
      </c>
      <c r="C169" s="1" t="n">
        <f aca="false">WoA!B93</f>
        <v>48</v>
      </c>
      <c r="D169" s="1" t="str">
        <f aca="false">WoA!C93</f>
        <v>Sazed</v>
      </c>
      <c r="E169" s="8" t="n">
        <f aca="false">WoA!D93</f>
        <v>185</v>
      </c>
      <c r="F169" s="1" t="n">
        <f aca="false">WoA!E93</f>
        <v>92</v>
      </c>
      <c r="G169" s="1" t="n">
        <f aca="false">WoA!F93</f>
        <v>1</v>
      </c>
      <c r="H169" s="9" t="n">
        <f aca="false">G169/SUM($G:$G)</f>
        <v>0.00282485875706215</v>
      </c>
      <c r="I169" s="9" t="n">
        <f aca="false">E169/SUM($E:$E)</f>
        <v>0.000272120450807977</v>
      </c>
      <c r="J169" s="8" t="n">
        <f aca="false">IF(C169=C170,0,IF(C169=C168,E169+K168,E169))</f>
        <v>3153</v>
      </c>
      <c r="K169" s="8" t="n">
        <f aca="false">E169</f>
        <v>185</v>
      </c>
      <c r="L169" s="9" t="n">
        <f aca="false">J169/SUM($J:$J)</f>
        <v>0.00532272277612152</v>
      </c>
      <c r="M169" s="1" t="n">
        <f aca="false">IF(C169=C168,0,IF(C169=C170,1+N170,1))</f>
        <v>0</v>
      </c>
      <c r="N169" s="1" t="n">
        <f aca="false">IF(C169=C168,1+N170,0)</f>
        <v>1</v>
      </c>
      <c r="O169" s="1" t="n">
        <f aca="false">IF(B169=B168,0,IF(B169=B170,1+P170,1))</f>
        <v>0</v>
      </c>
      <c r="P169" s="1" t="n">
        <f aca="false">IF(B169=B168,1+P170,0)</f>
        <v>1</v>
      </c>
    </row>
    <row r="170" customFormat="false" ht="15.75" hidden="false" customHeight="false" outlineLevel="0" collapsed="false">
      <c r="A170" s="7" t="n">
        <v>2</v>
      </c>
      <c r="B170" s="1" t="n">
        <f aca="false">WoA!A94</f>
        <v>5</v>
      </c>
      <c r="C170" s="1" t="n">
        <f aca="false">WoA!B94</f>
        <v>49</v>
      </c>
      <c r="D170" s="1" t="str">
        <f aca="false">WoA!C94</f>
        <v>Elend</v>
      </c>
      <c r="E170" s="8" t="n">
        <f aca="false">WoA!D94</f>
        <v>2272</v>
      </c>
      <c r="F170" s="1" t="n">
        <f aca="false">WoA!E94</f>
        <v>93</v>
      </c>
      <c r="G170" s="1" t="n">
        <f aca="false">WoA!F94</f>
        <v>1</v>
      </c>
      <c r="H170" s="9" t="n">
        <f aca="false">G170/SUM($G:$G)</f>
        <v>0.00282485875706215</v>
      </c>
      <c r="I170" s="9" t="n">
        <f aca="false">E170/SUM($E:$E)</f>
        <v>0.0033419333201931</v>
      </c>
      <c r="J170" s="8" t="n">
        <f aca="false">IF(C170=C171,0,IF(C170=C169,E170+K169,E170))</f>
        <v>0</v>
      </c>
      <c r="K170" s="8" t="n">
        <f aca="false">E170</f>
        <v>2272</v>
      </c>
      <c r="L170" s="9" t="n">
        <f aca="false">J170/SUM($J:$J)</f>
        <v>0</v>
      </c>
      <c r="M170" s="1" t="n">
        <f aca="false">IF(C170=C169,0,IF(C170=C171,1+N171,1))</f>
        <v>3</v>
      </c>
      <c r="N170" s="1" t="n">
        <f aca="false">IF(C170=C169,1+N171,0)</f>
        <v>0</v>
      </c>
      <c r="O170" s="1" t="n">
        <f aca="false">IF(B170=B169,0,IF(B170=B171,1+P171,1))</f>
        <v>33</v>
      </c>
      <c r="P170" s="1" t="n">
        <f aca="false">IF(B170=B169,1+P171,0)</f>
        <v>0</v>
      </c>
    </row>
    <row r="171" customFormat="false" ht="15.75" hidden="false" customHeight="false" outlineLevel="0" collapsed="false">
      <c r="A171" s="7" t="n">
        <v>2</v>
      </c>
      <c r="B171" s="1" t="n">
        <f aca="false">WoA!A95</f>
        <v>5</v>
      </c>
      <c r="C171" s="1" t="n">
        <f aca="false">WoA!B95</f>
        <v>49</v>
      </c>
      <c r="D171" s="1" t="str">
        <f aca="false">WoA!C95</f>
        <v>Breeze</v>
      </c>
      <c r="E171" s="8" t="n">
        <f aca="false">WoA!D95</f>
        <v>816</v>
      </c>
      <c r="F171" s="1" t="n">
        <f aca="false">WoA!E95</f>
        <v>94</v>
      </c>
      <c r="G171" s="1" t="n">
        <f aca="false">WoA!F95</f>
        <v>1</v>
      </c>
      <c r="H171" s="9" t="n">
        <f aca="false">G171/SUM($G:$G)</f>
        <v>0.00282485875706215</v>
      </c>
      <c r="I171" s="9" t="n">
        <f aca="false">E171/SUM($E:$E)</f>
        <v>0.00120027182626654</v>
      </c>
      <c r="J171" s="8" t="n">
        <f aca="false">IF(C171=C172,0,IF(C171=C170,E171+K170,E171))</f>
        <v>0</v>
      </c>
      <c r="K171" s="8" t="n">
        <f aca="false">E171</f>
        <v>816</v>
      </c>
      <c r="L171" s="9" t="n">
        <f aca="false">J171/SUM($J:$J)</f>
        <v>0</v>
      </c>
      <c r="M171" s="1" t="n">
        <f aca="false">IF(C171=C170,0,IF(C171=C172,1+N172,1))</f>
        <v>0</v>
      </c>
      <c r="N171" s="1" t="n">
        <f aca="false">IF(C171=C170,1+N172,0)</f>
        <v>2</v>
      </c>
      <c r="O171" s="1" t="n">
        <f aca="false">IF(B171=B170,0,IF(B171=B172,1+P172,1))</f>
        <v>0</v>
      </c>
      <c r="P171" s="1" t="n">
        <f aca="false">IF(B171=B170,1+P172,0)</f>
        <v>32</v>
      </c>
    </row>
    <row r="172" customFormat="false" ht="15.75" hidden="false" customHeight="false" outlineLevel="0" collapsed="false">
      <c r="A172" s="7" t="n">
        <v>2</v>
      </c>
      <c r="B172" s="1" t="n">
        <f aca="false">WoA!A96</f>
        <v>5</v>
      </c>
      <c r="C172" s="1" t="n">
        <f aca="false">WoA!B96</f>
        <v>49</v>
      </c>
      <c r="D172" s="1" t="str">
        <f aca="false">WoA!C96</f>
        <v>Straff</v>
      </c>
      <c r="E172" s="8" t="n">
        <f aca="false">WoA!D96</f>
        <v>1334</v>
      </c>
      <c r="F172" s="1" t="n">
        <f aca="false">WoA!E96</f>
        <v>95</v>
      </c>
      <c r="G172" s="1" t="n">
        <f aca="false">WoA!F96</f>
        <v>1</v>
      </c>
      <c r="H172" s="9" t="n">
        <f aca="false">G172/SUM($G:$G)</f>
        <v>0.00282485875706215</v>
      </c>
      <c r="I172" s="9" t="n">
        <f aca="false">E172/SUM($E:$E)</f>
        <v>0.00196220908852887</v>
      </c>
      <c r="J172" s="8" t="n">
        <f aca="false">IF(C172=C173,0,IF(C172=C171,E172+K171,E172))</f>
        <v>2150</v>
      </c>
      <c r="K172" s="8" t="n">
        <f aca="false">E172</f>
        <v>1334</v>
      </c>
      <c r="L172" s="9" t="n">
        <f aca="false">J172/SUM($J:$J)</f>
        <v>0.00362951283497027</v>
      </c>
      <c r="M172" s="1" t="n">
        <f aca="false">IF(C172=C171,0,IF(C172=C173,1+N173,1))</f>
        <v>0</v>
      </c>
      <c r="N172" s="1" t="n">
        <f aca="false">IF(C172=C171,1+N173,0)</f>
        <v>1</v>
      </c>
      <c r="O172" s="1" t="n">
        <f aca="false">IF(B172=B171,0,IF(B172=B173,1+P173,1))</f>
        <v>0</v>
      </c>
      <c r="P172" s="1" t="n">
        <f aca="false">IF(B172=B171,1+P173,0)</f>
        <v>31</v>
      </c>
    </row>
    <row r="173" customFormat="false" ht="15.75" hidden="false" customHeight="false" outlineLevel="0" collapsed="false">
      <c r="A173" s="7" t="n">
        <v>2</v>
      </c>
      <c r="B173" s="1" t="n">
        <f aca="false">WoA!A97</f>
        <v>5</v>
      </c>
      <c r="C173" s="1" t="n">
        <f aca="false">WoA!B97</f>
        <v>50</v>
      </c>
      <c r="D173" s="1" t="str">
        <f aca="false">WoA!C97</f>
        <v>Allrianne</v>
      </c>
      <c r="E173" s="8" t="n">
        <f aca="false">WoA!D97</f>
        <v>1585</v>
      </c>
      <c r="F173" s="1" t="n">
        <f aca="false">WoA!E97</f>
        <v>96</v>
      </c>
      <c r="G173" s="1" t="n">
        <f aca="false">WoA!F97</f>
        <v>1</v>
      </c>
      <c r="H173" s="9" t="n">
        <f aca="false">G173/SUM($G:$G)</f>
        <v>0.00282485875706215</v>
      </c>
      <c r="I173" s="9" t="n">
        <f aca="false">E173/SUM($E:$E)</f>
        <v>0.00233141034881429</v>
      </c>
      <c r="J173" s="8" t="n">
        <f aca="false">IF(C173=C174,0,IF(C173=C172,E173+K172,E173))</f>
        <v>0</v>
      </c>
      <c r="K173" s="8" t="n">
        <f aca="false">E173</f>
        <v>1585</v>
      </c>
      <c r="L173" s="9" t="n">
        <f aca="false">J173/SUM($J:$J)</f>
        <v>0</v>
      </c>
      <c r="M173" s="1" t="n">
        <f aca="false">IF(C173=C172,0,IF(C173=C174,1+N174,1))</f>
        <v>4</v>
      </c>
      <c r="N173" s="1" t="n">
        <f aca="false">IF(C173=C172,1+N174,0)</f>
        <v>0</v>
      </c>
      <c r="O173" s="1" t="n">
        <f aca="false">IF(B173=B172,0,IF(B173=B174,1+P174,1))</f>
        <v>0</v>
      </c>
      <c r="P173" s="1" t="n">
        <f aca="false">IF(B173=B172,1+P174,0)</f>
        <v>30</v>
      </c>
    </row>
    <row r="174" customFormat="false" ht="15.75" hidden="false" customHeight="false" outlineLevel="0" collapsed="false">
      <c r="A174" s="7" t="n">
        <v>2</v>
      </c>
      <c r="B174" s="1" t="n">
        <f aca="false">WoA!A98</f>
        <v>5</v>
      </c>
      <c r="C174" s="1" t="n">
        <f aca="false">WoA!B98</f>
        <v>50</v>
      </c>
      <c r="D174" s="1" t="str">
        <f aca="false">WoA!C98</f>
        <v>Elend</v>
      </c>
      <c r="E174" s="8" t="n">
        <f aca="false">WoA!D98</f>
        <v>1228</v>
      </c>
      <c r="F174" s="1" t="n">
        <f aca="false">WoA!E98</f>
        <v>97</v>
      </c>
      <c r="G174" s="1" t="n">
        <f aca="false">WoA!F98</f>
        <v>1</v>
      </c>
      <c r="H174" s="9" t="n">
        <f aca="false">G174/SUM($G:$G)</f>
        <v>0.00282485875706215</v>
      </c>
      <c r="I174" s="9" t="n">
        <f aca="false">E174/SUM($E:$E)</f>
        <v>0.00180629142482268</v>
      </c>
      <c r="J174" s="8" t="n">
        <f aca="false">IF(C174=C175,0,IF(C174=C173,E174+K173,E174))</f>
        <v>0</v>
      </c>
      <c r="K174" s="8" t="n">
        <f aca="false">E174</f>
        <v>1228</v>
      </c>
      <c r="L174" s="9" t="n">
        <f aca="false">J174/SUM($J:$J)</f>
        <v>0</v>
      </c>
      <c r="M174" s="1" t="n">
        <f aca="false">IF(C174=C173,0,IF(C174=C175,1+N175,1))</f>
        <v>0</v>
      </c>
      <c r="N174" s="1" t="n">
        <f aca="false">IF(C174=C173,1+N175,0)</f>
        <v>3</v>
      </c>
      <c r="O174" s="1" t="n">
        <f aca="false">IF(B174=B173,0,IF(B174=B175,1+P175,1))</f>
        <v>0</v>
      </c>
      <c r="P174" s="1" t="n">
        <f aca="false">IF(B174=B173,1+P175,0)</f>
        <v>29</v>
      </c>
    </row>
    <row r="175" customFormat="false" ht="15.75" hidden="false" customHeight="false" outlineLevel="0" collapsed="false">
      <c r="A175" s="7" t="n">
        <v>2</v>
      </c>
      <c r="B175" s="1" t="n">
        <f aca="false">WoA!A99</f>
        <v>5</v>
      </c>
      <c r="C175" s="1" t="n">
        <f aca="false">WoA!B99</f>
        <v>50</v>
      </c>
      <c r="D175" s="1" t="str">
        <f aca="false">WoA!C99</f>
        <v>Straff</v>
      </c>
      <c r="E175" s="8" t="n">
        <f aca="false">WoA!D99</f>
        <v>541</v>
      </c>
      <c r="F175" s="1" t="n">
        <f aca="false">WoA!E99</f>
        <v>98</v>
      </c>
      <c r="G175" s="1" t="n">
        <f aca="false">WoA!F99</f>
        <v>1</v>
      </c>
      <c r="H175" s="9" t="n">
        <f aca="false">G175/SUM($G:$G)</f>
        <v>0.00282485875706215</v>
      </c>
      <c r="I175" s="9" t="n">
        <f aca="false">E175/SUM($E:$E)</f>
        <v>0.000795768453443868</v>
      </c>
      <c r="J175" s="8" t="n">
        <f aca="false">IF(C175=C176,0,IF(C175=C174,E175+K174,E175))</f>
        <v>0</v>
      </c>
      <c r="K175" s="8" t="n">
        <f aca="false">E175</f>
        <v>541</v>
      </c>
      <c r="L175" s="9" t="n">
        <f aca="false">J175/SUM($J:$J)</f>
        <v>0</v>
      </c>
      <c r="M175" s="1" t="n">
        <f aca="false">IF(C175=C174,0,IF(C175=C176,1+N176,1))</f>
        <v>0</v>
      </c>
      <c r="N175" s="1" t="n">
        <f aca="false">IF(C175=C174,1+N176,0)</f>
        <v>2</v>
      </c>
      <c r="O175" s="1" t="n">
        <f aca="false">IF(B175=B174,0,IF(B175=B176,1+P176,1))</f>
        <v>0</v>
      </c>
      <c r="P175" s="1" t="n">
        <f aca="false">IF(B175=B174,1+P176,0)</f>
        <v>28</v>
      </c>
    </row>
    <row r="176" customFormat="false" ht="15.75" hidden="false" customHeight="false" outlineLevel="0" collapsed="false">
      <c r="A176" s="7" t="n">
        <v>2</v>
      </c>
      <c r="B176" s="1" t="n">
        <f aca="false">WoA!A100</f>
        <v>5</v>
      </c>
      <c r="C176" s="1" t="n">
        <f aca="false">WoA!B100</f>
        <v>50</v>
      </c>
      <c r="D176" s="1" t="str">
        <f aca="false">WoA!C100</f>
        <v>Sazed</v>
      </c>
      <c r="E176" s="8" t="n">
        <f aca="false">WoA!D100</f>
        <v>3381</v>
      </c>
      <c r="F176" s="1" t="n">
        <f aca="false">WoA!E100</f>
        <v>99</v>
      </c>
      <c r="G176" s="1" t="n">
        <f aca="false">WoA!F100</f>
        <v>1</v>
      </c>
      <c r="H176" s="9" t="n">
        <f aca="false">G176/SUM($G:$G)</f>
        <v>0.00282485875706215</v>
      </c>
      <c r="I176" s="9" t="n">
        <f aca="false">E176/SUM($E:$E)</f>
        <v>0.00497318510368525</v>
      </c>
      <c r="J176" s="8" t="n">
        <f aca="false">IF(C176=C177,0,IF(C176=C175,E176+K175,E176))</f>
        <v>3922</v>
      </c>
      <c r="K176" s="8" t="n">
        <f aca="false">E176</f>
        <v>3381</v>
      </c>
      <c r="L176" s="9" t="n">
        <f aca="false">J176/SUM($J:$J)</f>
        <v>0.00662090666918763</v>
      </c>
      <c r="M176" s="1" t="n">
        <f aca="false">IF(C176=C175,0,IF(C176=C177,1+N177,1))</f>
        <v>0</v>
      </c>
      <c r="N176" s="1" t="n">
        <f aca="false">IF(C176=C175,1+N177,0)</f>
        <v>1</v>
      </c>
      <c r="O176" s="1" t="n">
        <f aca="false">IF(B176=B175,0,IF(B176=B177,1+P177,1))</f>
        <v>0</v>
      </c>
      <c r="P176" s="1" t="n">
        <f aca="false">IF(B176=B175,1+P177,0)</f>
        <v>27</v>
      </c>
    </row>
    <row r="177" customFormat="false" ht="15.75" hidden="false" customHeight="false" outlineLevel="0" collapsed="false">
      <c r="A177" s="7" t="n">
        <v>2</v>
      </c>
      <c r="B177" s="1" t="n">
        <f aca="false">WoA!A101</f>
        <v>5</v>
      </c>
      <c r="C177" s="1" t="n">
        <f aca="false">WoA!B101</f>
        <v>51</v>
      </c>
      <c r="D177" s="1" t="str">
        <f aca="false">WoA!C101</f>
        <v>Vin</v>
      </c>
      <c r="E177" s="8" t="n">
        <f aca="false">WoA!D101</f>
        <v>1574</v>
      </c>
      <c r="F177" s="1" t="n">
        <f aca="false">WoA!E101</f>
        <v>100</v>
      </c>
      <c r="G177" s="1" t="n">
        <f aca="false">WoA!F101</f>
        <v>1</v>
      </c>
      <c r="H177" s="9" t="n">
        <f aca="false">G177/SUM($G:$G)</f>
        <v>0.00282485875706215</v>
      </c>
      <c r="I177" s="9" t="n">
        <f aca="false">E177/SUM($E:$E)</f>
        <v>0.00231523021390138</v>
      </c>
      <c r="J177" s="8" t="n">
        <f aca="false">IF(C177=C178,0,IF(C177=C176,E177+K176,E177))</f>
        <v>0</v>
      </c>
      <c r="K177" s="8" t="n">
        <f aca="false">E177</f>
        <v>1574</v>
      </c>
      <c r="L177" s="9" t="n">
        <f aca="false">J177/SUM($J:$J)</f>
        <v>0</v>
      </c>
      <c r="M177" s="1" t="n">
        <f aca="false">IF(C177=C176,0,IF(C177=C178,1+N178,1))</f>
        <v>5</v>
      </c>
      <c r="N177" s="1" t="n">
        <f aca="false">IF(C177=C176,1+N178,0)</f>
        <v>0</v>
      </c>
      <c r="O177" s="1" t="n">
        <f aca="false">IF(B177=B176,0,IF(B177=B178,1+P178,1))</f>
        <v>0</v>
      </c>
      <c r="P177" s="1" t="n">
        <f aca="false">IF(B177=B176,1+P178,0)</f>
        <v>26</v>
      </c>
    </row>
    <row r="178" customFormat="false" ht="15.75" hidden="false" customHeight="false" outlineLevel="0" collapsed="false">
      <c r="A178" s="7" t="n">
        <v>2</v>
      </c>
      <c r="B178" s="1" t="n">
        <f aca="false">WoA!A102</f>
        <v>5</v>
      </c>
      <c r="C178" s="1" t="n">
        <f aca="false">WoA!B102</f>
        <v>51</v>
      </c>
      <c r="D178" s="1" t="str">
        <f aca="false">WoA!C102</f>
        <v>Sazed</v>
      </c>
      <c r="E178" s="8" t="n">
        <f aca="false">WoA!D102</f>
        <v>499</v>
      </c>
      <c r="F178" s="1" t="n">
        <f aca="false">WoA!E102</f>
        <v>101</v>
      </c>
      <c r="G178" s="1" t="n">
        <f aca="false">WoA!F102</f>
        <v>1</v>
      </c>
      <c r="H178" s="9" t="n">
        <f aca="false">G178/SUM($G:$G)</f>
        <v>0.00282485875706215</v>
      </c>
      <c r="I178" s="9" t="n">
        <f aca="false">E178/SUM($E:$E)</f>
        <v>0.000733989756503679</v>
      </c>
      <c r="J178" s="8" t="n">
        <f aca="false">IF(C178=C179,0,IF(C178=C177,E178+K177,E178))</f>
        <v>0</v>
      </c>
      <c r="K178" s="8" t="n">
        <f aca="false">E178</f>
        <v>499</v>
      </c>
      <c r="L178" s="9" t="n">
        <f aca="false">J178/SUM($J:$J)</f>
        <v>0</v>
      </c>
      <c r="M178" s="1" t="n">
        <f aca="false">IF(C178=C177,0,IF(C178=C179,1+N179,1))</f>
        <v>0</v>
      </c>
      <c r="N178" s="1" t="n">
        <f aca="false">IF(C178=C177,1+N179,0)</f>
        <v>4</v>
      </c>
      <c r="O178" s="1" t="n">
        <f aca="false">IF(B178=B177,0,IF(B178=B179,1+P179,1))</f>
        <v>0</v>
      </c>
      <c r="P178" s="1" t="n">
        <f aca="false">IF(B178=B177,1+P179,0)</f>
        <v>25</v>
      </c>
    </row>
    <row r="179" customFormat="false" ht="15.75" hidden="false" customHeight="false" outlineLevel="0" collapsed="false">
      <c r="A179" s="7" t="n">
        <v>2</v>
      </c>
      <c r="B179" s="1" t="n">
        <f aca="false">WoA!A103</f>
        <v>5</v>
      </c>
      <c r="C179" s="1" t="n">
        <f aca="false">WoA!B103</f>
        <v>51</v>
      </c>
      <c r="D179" s="1" t="str">
        <f aca="false">WoA!C103</f>
        <v>Straff</v>
      </c>
      <c r="E179" s="8" t="n">
        <f aca="false">WoA!D103</f>
        <v>179</v>
      </c>
      <c r="F179" s="1" t="n">
        <f aca="false">WoA!E103</f>
        <v>102</v>
      </c>
      <c r="G179" s="1" t="n">
        <f aca="false">WoA!F103</f>
        <v>1</v>
      </c>
      <c r="H179" s="9" t="n">
        <f aca="false">G179/SUM($G:$G)</f>
        <v>0.00282485875706215</v>
      </c>
      <c r="I179" s="9" t="n">
        <f aca="false">E179/SUM($E:$E)</f>
        <v>0.000263294922673664</v>
      </c>
      <c r="J179" s="8" t="n">
        <f aca="false">IF(C179=C180,0,IF(C179=C178,E179+K178,E179))</f>
        <v>0</v>
      </c>
      <c r="K179" s="8" t="n">
        <f aca="false">E179</f>
        <v>179</v>
      </c>
      <c r="L179" s="9" t="n">
        <f aca="false">J179/SUM($J:$J)</f>
        <v>0</v>
      </c>
      <c r="M179" s="1" t="n">
        <f aca="false">IF(C179=C178,0,IF(C179=C180,1+N180,1))</f>
        <v>0</v>
      </c>
      <c r="N179" s="1" t="n">
        <f aca="false">IF(C179=C178,1+N180,0)</f>
        <v>3</v>
      </c>
      <c r="O179" s="1" t="n">
        <f aca="false">IF(B179=B178,0,IF(B179=B180,1+P180,1))</f>
        <v>0</v>
      </c>
      <c r="P179" s="1" t="n">
        <f aca="false">IF(B179=B178,1+P180,0)</f>
        <v>24</v>
      </c>
    </row>
    <row r="180" customFormat="false" ht="15.75" hidden="false" customHeight="false" outlineLevel="0" collapsed="false">
      <c r="A180" s="7" t="n">
        <v>2</v>
      </c>
      <c r="B180" s="1" t="n">
        <f aca="false">WoA!A104</f>
        <v>5</v>
      </c>
      <c r="C180" s="1" t="n">
        <f aca="false">WoA!B104</f>
        <v>51</v>
      </c>
      <c r="D180" s="1" t="str">
        <f aca="false">WoA!C104</f>
        <v>Sazed</v>
      </c>
      <c r="E180" s="8" t="n">
        <f aca="false">WoA!D104</f>
        <v>716</v>
      </c>
      <c r="F180" s="1" t="n">
        <f aca="false">WoA!E104</f>
        <v>103</v>
      </c>
      <c r="G180" s="1" t="n">
        <f aca="false">WoA!F104</f>
        <v>1</v>
      </c>
      <c r="H180" s="9" t="n">
        <f aca="false">G180/SUM($G:$G)</f>
        <v>0.00282485875706215</v>
      </c>
      <c r="I180" s="9" t="n">
        <f aca="false">E180/SUM($E:$E)</f>
        <v>0.00105317969069466</v>
      </c>
      <c r="J180" s="8" t="n">
        <f aca="false">IF(C180=C181,0,IF(C180=C179,E180+K179,E180))</f>
        <v>0</v>
      </c>
      <c r="K180" s="8" t="n">
        <f aca="false">E180</f>
        <v>716</v>
      </c>
      <c r="L180" s="9" t="n">
        <f aca="false">J180/SUM($J:$J)</f>
        <v>0</v>
      </c>
      <c r="M180" s="1" t="n">
        <f aca="false">IF(C180=C179,0,IF(C180=C181,1+N181,1))</f>
        <v>0</v>
      </c>
      <c r="N180" s="1" t="n">
        <f aca="false">IF(C180=C179,1+N181,0)</f>
        <v>2</v>
      </c>
      <c r="O180" s="1" t="n">
        <f aca="false">IF(B180=B179,0,IF(B180=B181,1+P181,1))</f>
        <v>0</v>
      </c>
      <c r="P180" s="1" t="n">
        <f aca="false">IF(B180=B179,1+P181,0)</f>
        <v>23</v>
      </c>
    </row>
    <row r="181" customFormat="false" ht="15.75" hidden="false" customHeight="false" outlineLevel="0" collapsed="false">
      <c r="A181" s="7" t="n">
        <v>2</v>
      </c>
      <c r="B181" s="1" t="n">
        <f aca="false">WoA!A105</f>
        <v>5</v>
      </c>
      <c r="C181" s="1" t="n">
        <f aca="false">WoA!B105</f>
        <v>51</v>
      </c>
      <c r="D181" s="1" t="str">
        <f aca="false">WoA!C105</f>
        <v>Vin</v>
      </c>
      <c r="E181" s="8" t="n">
        <f aca="false">WoA!D105</f>
        <v>1797</v>
      </c>
      <c r="F181" s="1" t="n">
        <f aca="false">WoA!E105</f>
        <v>104</v>
      </c>
      <c r="G181" s="1" t="n">
        <f aca="false">WoA!F105</f>
        <v>1</v>
      </c>
      <c r="H181" s="9" t="n">
        <f aca="false">G181/SUM($G:$G)</f>
        <v>0.00282485875706215</v>
      </c>
      <c r="I181" s="9" t="n">
        <f aca="false">E181/SUM($E:$E)</f>
        <v>0.00264324567622667</v>
      </c>
      <c r="J181" s="8" t="n">
        <f aca="false">IF(C181=C182,0,IF(C181=C180,E181+K180,E181))</f>
        <v>2513</v>
      </c>
      <c r="K181" s="8" t="n">
        <f aca="false">E181</f>
        <v>1797</v>
      </c>
      <c r="L181" s="9" t="n">
        <f aca="false">J181/SUM($J:$J)</f>
        <v>0.00424230965315363</v>
      </c>
      <c r="M181" s="1" t="n">
        <f aca="false">IF(C181=C180,0,IF(C181=C182,1+N182,1))</f>
        <v>0</v>
      </c>
      <c r="N181" s="1" t="n">
        <f aca="false">IF(C181=C180,1+N182,0)</f>
        <v>1</v>
      </c>
      <c r="O181" s="1" t="n">
        <f aca="false">IF(B181=B180,0,IF(B181=B182,1+P182,1))</f>
        <v>0</v>
      </c>
      <c r="P181" s="1" t="n">
        <f aca="false">IF(B181=B180,1+P182,0)</f>
        <v>22</v>
      </c>
    </row>
    <row r="182" customFormat="false" ht="15.75" hidden="false" customHeight="false" outlineLevel="0" collapsed="false">
      <c r="A182" s="7" t="n">
        <v>2</v>
      </c>
      <c r="B182" s="1" t="n">
        <f aca="false">WoA!A106</f>
        <v>5</v>
      </c>
      <c r="C182" s="1" t="n">
        <f aca="false">WoA!B106</f>
        <v>52</v>
      </c>
      <c r="D182" s="1" t="str">
        <f aca="false">WoA!C106</f>
        <v>Breeze</v>
      </c>
      <c r="E182" s="8" t="n">
        <f aca="false">WoA!D106</f>
        <v>864</v>
      </c>
      <c r="F182" s="1" t="n">
        <f aca="false">WoA!E106</f>
        <v>105</v>
      </c>
      <c r="G182" s="1" t="n">
        <f aca="false">WoA!F106</f>
        <v>1</v>
      </c>
      <c r="H182" s="9" t="n">
        <f aca="false">G182/SUM($G:$G)</f>
        <v>0.00282485875706215</v>
      </c>
      <c r="I182" s="9" t="n">
        <f aca="false">E182/SUM($E:$E)</f>
        <v>0.00127087605134104</v>
      </c>
      <c r="J182" s="8" t="n">
        <f aca="false">IF(C182=C183,0,IF(C182=C181,E182+K181,E182))</f>
        <v>0</v>
      </c>
      <c r="K182" s="8" t="n">
        <f aca="false">E182</f>
        <v>864</v>
      </c>
      <c r="L182" s="9" t="n">
        <f aca="false">J182/SUM($J:$J)</f>
        <v>0</v>
      </c>
      <c r="M182" s="1" t="n">
        <f aca="false">IF(C182=C181,0,IF(C182=C183,1+N183,1))</f>
        <v>5</v>
      </c>
      <c r="N182" s="1" t="n">
        <f aca="false">IF(C182=C181,1+N183,0)</f>
        <v>0</v>
      </c>
      <c r="O182" s="1" t="n">
        <f aca="false">IF(B182=B181,0,IF(B182=B183,1+P183,1))</f>
        <v>0</v>
      </c>
      <c r="P182" s="1" t="n">
        <f aca="false">IF(B182=B181,1+P183,0)</f>
        <v>21</v>
      </c>
    </row>
    <row r="183" customFormat="false" ht="15.75" hidden="false" customHeight="false" outlineLevel="0" collapsed="false">
      <c r="A183" s="7" t="n">
        <v>2</v>
      </c>
      <c r="B183" s="1" t="n">
        <f aca="false">WoA!A107</f>
        <v>5</v>
      </c>
      <c r="C183" s="1" t="n">
        <f aca="false">WoA!B107</f>
        <v>52</v>
      </c>
      <c r="D183" s="1" t="str">
        <f aca="false">WoA!C107</f>
        <v>Vin</v>
      </c>
      <c r="E183" s="8" t="n">
        <f aca="false">WoA!D107</f>
        <v>541</v>
      </c>
      <c r="F183" s="1" t="n">
        <f aca="false">WoA!E107</f>
        <v>106</v>
      </c>
      <c r="G183" s="1" t="n">
        <f aca="false">WoA!F107</f>
        <v>1</v>
      </c>
      <c r="H183" s="9" t="n">
        <f aca="false">G183/SUM($G:$G)</f>
        <v>0.00282485875706215</v>
      </c>
      <c r="I183" s="9" t="n">
        <f aca="false">E183/SUM($E:$E)</f>
        <v>0.000795768453443868</v>
      </c>
      <c r="J183" s="8" t="n">
        <f aca="false">IF(C183=C184,0,IF(C183=C182,E183+K182,E183))</f>
        <v>0</v>
      </c>
      <c r="K183" s="8" t="n">
        <f aca="false">E183</f>
        <v>541</v>
      </c>
      <c r="L183" s="9" t="n">
        <f aca="false">J183/SUM($J:$J)</f>
        <v>0</v>
      </c>
      <c r="M183" s="1" t="n">
        <f aca="false">IF(C183=C182,0,IF(C183=C184,1+N184,1))</f>
        <v>0</v>
      </c>
      <c r="N183" s="1" t="n">
        <f aca="false">IF(C183=C182,1+N184,0)</f>
        <v>4</v>
      </c>
      <c r="O183" s="1" t="n">
        <f aca="false">IF(B183=B182,0,IF(B183=B184,1+P184,1))</f>
        <v>0</v>
      </c>
      <c r="P183" s="1" t="n">
        <f aca="false">IF(B183=B182,1+P184,0)</f>
        <v>20</v>
      </c>
    </row>
    <row r="184" customFormat="false" ht="15.75" hidden="false" customHeight="false" outlineLevel="0" collapsed="false">
      <c r="A184" s="7" t="n">
        <v>2</v>
      </c>
      <c r="B184" s="1" t="n">
        <f aca="false">WoA!A108</f>
        <v>5</v>
      </c>
      <c r="C184" s="1" t="n">
        <f aca="false">WoA!B108</f>
        <v>52</v>
      </c>
      <c r="D184" s="1" t="str">
        <f aca="false">WoA!C108</f>
        <v>Breeze</v>
      </c>
      <c r="E184" s="8" t="n">
        <f aca="false">WoA!D108</f>
        <v>254</v>
      </c>
      <c r="F184" s="1" t="n">
        <f aca="false">WoA!E108</f>
        <v>107</v>
      </c>
      <c r="G184" s="1" t="n">
        <f aca="false">WoA!F108</f>
        <v>1</v>
      </c>
      <c r="H184" s="9" t="n">
        <f aca="false">G184/SUM($G:$G)</f>
        <v>0.00282485875706215</v>
      </c>
      <c r="I184" s="9" t="n">
        <f aca="false">E184/SUM($E:$E)</f>
        <v>0.000373614024352574</v>
      </c>
      <c r="J184" s="8" t="n">
        <f aca="false">IF(C184=C185,0,IF(C184=C183,E184+K183,E184))</f>
        <v>0</v>
      </c>
      <c r="K184" s="8" t="n">
        <f aca="false">E184</f>
        <v>254</v>
      </c>
      <c r="L184" s="9" t="n">
        <f aca="false">J184/SUM($J:$J)</f>
        <v>0</v>
      </c>
      <c r="M184" s="1" t="n">
        <f aca="false">IF(C184=C183,0,IF(C184=C185,1+N185,1))</f>
        <v>0</v>
      </c>
      <c r="N184" s="1" t="n">
        <f aca="false">IF(C184=C183,1+N185,0)</f>
        <v>3</v>
      </c>
      <c r="O184" s="1" t="n">
        <f aca="false">IF(B184=B183,0,IF(B184=B185,1+P185,1))</f>
        <v>0</v>
      </c>
      <c r="P184" s="1" t="n">
        <f aca="false">IF(B184=B183,1+P185,0)</f>
        <v>19</v>
      </c>
    </row>
    <row r="185" customFormat="false" ht="15.75" hidden="false" customHeight="false" outlineLevel="0" collapsed="false">
      <c r="A185" s="7" t="n">
        <v>2</v>
      </c>
      <c r="B185" s="1" t="n">
        <f aca="false">WoA!A109</f>
        <v>5</v>
      </c>
      <c r="C185" s="1" t="n">
        <f aca="false">WoA!B109</f>
        <v>52</v>
      </c>
      <c r="D185" s="1" t="str">
        <f aca="false">WoA!C109</f>
        <v>Sazed</v>
      </c>
      <c r="E185" s="8" t="n">
        <f aca="false">WoA!D109</f>
        <v>1613</v>
      </c>
      <c r="F185" s="1" t="n">
        <f aca="false">WoA!E109</f>
        <v>108</v>
      </c>
      <c r="G185" s="1" t="n">
        <f aca="false">WoA!F109</f>
        <v>1</v>
      </c>
      <c r="H185" s="9" t="n">
        <f aca="false">G185/SUM($G:$G)</f>
        <v>0.00282485875706215</v>
      </c>
      <c r="I185" s="9" t="n">
        <f aca="false">E185/SUM($E:$E)</f>
        <v>0.00237259614677442</v>
      </c>
      <c r="J185" s="8" t="n">
        <f aca="false">IF(C185=C186,0,IF(C185=C184,E185+K184,E185))</f>
        <v>0</v>
      </c>
      <c r="K185" s="8" t="n">
        <f aca="false">E185</f>
        <v>1613</v>
      </c>
      <c r="L185" s="9" t="n">
        <f aca="false">J185/SUM($J:$J)</f>
        <v>0</v>
      </c>
      <c r="M185" s="1" t="n">
        <f aca="false">IF(C185=C184,0,IF(C185=C186,1+N186,1))</f>
        <v>0</v>
      </c>
      <c r="N185" s="1" t="n">
        <f aca="false">IF(C185=C184,1+N186,0)</f>
        <v>2</v>
      </c>
      <c r="O185" s="1" t="n">
        <f aca="false">IF(B185=B184,0,IF(B185=B186,1+P186,1))</f>
        <v>0</v>
      </c>
      <c r="P185" s="1" t="n">
        <f aca="false">IF(B185=B184,1+P186,0)</f>
        <v>18</v>
      </c>
    </row>
    <row r="186" customFormat="false" ht="15.75" hidden="false" customHeight="false" outlineLevel="0" collapsed="false">
      <c r="A186" s="7" t="n">
        <v>2</v>
      </c>
      <c r="B186" s="1" t="n">
        <f aca="false">WoA!A110</f>
        <v>5</v>
      </c>
      <c r="C186" s="1" t="n">
        <f aca="false">WoA!B110</f>
        <v>52</v>
      </c>
      <c r="D186" s="1" t="str">
        <f aca="false">WoA!C110</f>
        <v>Vin</v>
      </c>
      <c r="E186" s="8" t="n">
        <f aca="false">WoA!D110</f>
        <v>2144</v>
      </c>
      <c r="F186" s="1" t="n">
        <f aca="false">WoA!E110</f>
        <v>109</v>
      </c>
      <c r="G186" s="1" t="n">
        <f aca="false">WoA!F110</f>
        <v>1</v>
      </c>
      <c r="H186" s="9" t="n">
        <f aca="false">G186/SUM($G:$G)</f>
        <v>0.00282485875706215</v>
      </c>
      <c r="I186" s="9" t="n">
        <f aca="false">E186/SUM($E:$E)</f>
        <v>0.0031536553866611</v>
      </c>
      <c r="J186" s="8" t="n">
        <f aca="false">IF(C186=C187,0,IF(C186=C185,E186+K185,E186))</f>
        <v>3757</v>
      </c>
      <c r="K186" s="8" t="n">
        <f aca="false">E186</f>
        <v>2144</v>
      </c>
      <c r="L186" s="9" t="n">
        <f aca="false">J186/SUM($J:$J)</f>
        <v>0.00634236266092247</v>
      </c>
      <c r="M186" s="1" t="n">
        <f aca="false">IF(C186=C185,0,IF(C186=C187,1+N187,1))</f>
        <v>0</v>
      </c>
      <c r="N186" s="1" t="n">
        <f aca="false">IF(C186=C185,1+N187,0)</f>
        <v>1</v>
      </c>
      <c r="O186" s="1" t="n">
        <f aca="false">IF(B186=B185,0,IF(B186=B187,1+P187,1))</f>
        <v>0</v>
      </c>
      <c r="P186" s="1" t="n">
        <f aca="false">IF(B186=B185,1+P187,0)</f>
        <v>17</v>
      </c>
    </row>
    <row r="187" customFormat="false" ht="15.75" hidden="false" customHeight="false" outlineLevel="0" collapsed="false">
      <c r="A187" s="7" t="n">
        <v>2</v>
      </c>
      <c r="B187" s="1" t="n">
        <f aca="false">WoA!A111</f>
        <v>5</v>
      </c>
      <c r="C187" s="1" t="n">
        <f aca="false">WoA!B111</f>
        <v>53</v>
      </c>
      <c r="D187" s="1" t="str">
        <f aca="false">WoA!C111</f>
        <v>Straff</v>
      </c>
      <c r="E187" s="8" t="n">
        <f aca="false">WoA!D111</f>
        <v>300</v>
      </c>
      <c r="F187" s="1" t="n">
        <f aca="false">WoA!E111</f>
        <v>110</v>
      </c>
      <c r="G187" s="1" t="n">
        <f aca="false">WoA!F111</f>
        <v>1</v>
      </c>
      <c r="H187" s="9" t="n">
        <f aca="false">G187/SUM($G:$G)</f>
        <v>0.00282485875706215</v>
      </c>
      <c r="I187" s="9" t="n">
        <f aca="false">E187/SUM($E:$E)</f>
        <v>0.000441276406715639</v>
      </c>
      <c r="J187" s="8" t="n">
        <f aca="false">IF(C187=C188,0,IF(C187=C186,E187+K186,E187))</f>
        <v>0</v>
      </c>
      <c r="K187" s="8" t="n">
        <f aca="false">E187</f>
        <v>300</v>
      </c>
      <c r="L187" s="9" t="n">
        <f aca="false">J187/SUM($J:$J)</f>
        <v>0</v>
      </c>
      <c r="M187" s="1" t="n">
        <f aca="false">IF(C187=C186,0,IF(C187=C188,1+N188,1))</f>
        <v>8</v>
      </c>
      <c r="N187" s="1" t="n">
        <f aca="false">IF(C187=C186,1+N188,0)</f>
        <v>0</v>
      </c>
      <c r="O187" s="1" t="n">
        <f aca="false">IF(B187=B186,0,IF(B187=B188,1+P188,1))</f>
        <v>0</v>
      </c>
      <c r="P187" s="1" t="n">
        <f aca="false">IF(B187=B186,1+P188,0)</f>
        <v>16</v>
      </c>
    </row>
    <row r="188" customFormat="false" ht="15.75" hidden="false" customHeight="false" outlineLevel="0" collapsed="false">
      <c r="A188" s="7" t="n">
        <v>2</v>
      </c>
      <c r="B188" s="1" t="n">
        <f aca="false">WoA!A112</f>
        <v>5</v>
      </c>
      <c r="C188" s="1" t="n">
        <f aca="false">WoA!B112</f>
        <v>53</v>
      </c>
      <c r="D188" s="1" t="str">
        <f aca="false">WoA!C112</f>
        <v>Sazed</v>
      </c>
      <c r="E188" s="8" t="n">
        <f aca="false">WoA!D112</f>
        <v>1415</v>
      </c>
      <c r="F188" s="1" t="n">
        <f aca="false">WoA!E112</f>
        <v>111</v>
      </c>
      <c r="G188" s="1" t="n">
        <f aca="false">WoA!F112</f>
        <v>1</v>
      </c>
      <c r="H188" s="9" t="n">
        <f aca="false">G188/SUM($G:$G)</f>
        <v>0.00282485875706215</v>
      </c>
      <c r="I188" s="9" t="n">
        <f aca="false">E188/SUM($E:$E)</f>
        <v>0.0020813537183421</v>
      </c>
      <c r="J188" s="8" t="n">
        <f aca="false">IF(C188=C189,0,IF(C188=C187,E188+K187,E188))</f>
        <v>0</v>
      </c>
      <c r="K188" s="8" t="n">
        <f aca="false">E188</f>
        <v>1415</v>
      </c>
      <c r="L188" s="9" t="n">
        <f aca="false">J188/SUM($J:$J)</f>
        <v>0</v>
      </c>
      <c r="M188" s="1" t="n">
        <f aca="false">IF(C188=C187,0,IF(C188=C189,1+N189,1))</f>
        <v>0</v>
      </c>
      <c r="N188" s="1" t="n">
        <f aca="false">IF(C188=C187,1+N189,0)</f>
        <v>7</v>
      </c>
      <c r="O188" s="1" t="n">
        <f aca="false">IF(B188=B187,0,IF(B188=B189,1+P189,1))</f>
        <v>0</v>
      </c>
      <c r="P188" s="1" t="n">
        <f aca="false">IF(B188=B187,1+P189,0)</f>
        <v>15</v>
      </c>
    </row>
    <row r="189" customFormat="false" ht="15.75" hidden="false" customHeight="false" outlineLevel="0" collapsed="false">
      <c r="A189" s="7" t="n">
        <v>2</v>
      </c>
      <c r="B189" s="1" t="n">
        <f aca="false">WoA!A113</f>
        <v>5</v>
      </c>
      <c r="C189" s="1" t="n">
        <f aca="false">WoA!B113</f>
        <v>53</v>
      </c>
      <c r="D189" s="1" t="str">
        <f aca="false">WoA!C113</f>
        <v>Breeze</v>
      </c>
      <c r="E189" s="8" t="n">
        <f aca="false">WoA!D113</f>
        <v>510</v>
      </c>
      <c r="F189" s="1" t="n">
        <f aca="false">WoA!E113</f>
        <v>112</v>
      </c>
      <c r="G189" s="1" t="n">
        <f aca="false">WoA!F113</f>
        <v>1</v>
      </c>
      <c r="H189" s="9" t="n">
        <f aca="false">G189/SUM($G:$G)</f>
        <v>0.00282485875706215</v>
      </c>
      <c r="I189" s="9" t="n">
        <f aca="false">E189/SUM($E:$E)</f>
        <v>0.000750169891416586</v>
      </c>
      <c r="J189" s="8" t="n">
        <f aca="false">IF(C189=C190,0,IF(C189=C188,E189+K188,E189))</f>
        <v>0</v>
      </c>
      <c r="K189" s="8" t="n">
        <f aca="false">E189</f>
        <v>510</v>
      </c>
      <c r="L189" s="9" t="n">
        <f aca="false">J189/SUM($J:$J)</f>
        <v>0</v>
      </c>
      <c r="M189" s="1" t="n">
        <f aca="false">IF(C189=C188,0,IF(C189=C190,1+N190,1))</f>
        <v>0</v>
      </c>
      <c r="N189" s="1" t="n">
        <f aca="false">IF(C189=C188,1+N190,0)</f>
        <v>6</v>
      </c>
      <c r="O189" s="1" t="n">
        <f aca="false">IF(B189=B188,0,IF(B189=B190,1+P190,1))</f>
        <v>0</v>
      </c>
      <c r="P189" s="1" t="n">
        <f aca="false">IF(B189=B188,1+P190,0)</f>
        <v>14</v>
      </c>
    </row>
    <row r="190" customFormat="false" ht="15.75" hidden="false" customHeight="false" outlineLevel="0" collapsed="false">
      <c r="A190" s="7" t="n">
        <v>2</v>
      </c>
      <c r="B190" s="1" t="n">
        <f aca="false">WoA!A114</f>
        <v>5</v>
      </c>
      <c r="C190" s="1" t="n">
        <f aca="false">WoA!B114</f>
        <v>53</v>
      </c>
      <c r="D190" s="1" t="str">
        <f aca="false">WoA!C114</f>
        <v>Dockson</v>
      </c>
      <c r="E190" s="8" t="n">
        <f aca="false">WoA!D114</f>
        <v>524</v>
      </c>
      <c r="F190" s="1" t="n">
        <f aca="false">WoA!E114</f>
        <v>113</v>
      </c>
      <c r="G190" s="1" t="n">
        <f aca="false">WoA!F114</f>
        <v>1</v>
      </c>
      <c r="H190" s="9" t="n">
        <f aca="false">G190/SUM($G:$G)</f>
        <v>0.00282485875706215</v>
      </c>
      <c r="I190" s="9" t="n">
        <f aca="false">E190/SUM($E:$E)</f>
        <v>0.000770762790396649</v>
      </c>
      <c r="J190" s="8" t="n">
        <f aca="false">IF(C190=C191,0,IF(C190=C189,E190+K189,E190))</f>
        <v>0</v>
      </c>
      <c r="K190" s="8" t="n">
        <f aca="false">E190</f>
        <v>524</v>
      </c>
      <c r="L190" s="9" t="n">
        <f aca="false">J190/SUM($J:$J)</f>
        <v>0</v>
      </c>
      <c r="M190" s="1" t="n">
        <f aca="false">IF(C190=C189,0,IF(C190=C191,1+N191,1))</f>
        <v>0</v>
      </c>
      <c r="N190" s="1" t="n">
        <f aca="false">IF(C190=C189,1+N191,0)</f>
        <v>5</v>
      </c>
      <c r="O190" s="1" t="n">
        <f aca="false">IF(B190=B189,0,IF(B190=B191,1+P191,1))</f>
        <v>0</v>
      </c>
      <c r="P190" s="1" t="n">
        <f aca="false">IF(B190=B189,1+P191,0)</f>
        <v>13</v>
      </c>
    </row>
    <row r="191" customFormat="false" ht="15.75" hidden="false" customHeight="false" outlineLevel="0" collapsed="false">
      <c r="A191" s="7" t="n">
        <v>2</v>
      </c>
      <c r="B191" s="1" t="n">
        <f aca="false">WoA!A115</f>
        <v>5</v>
      </c>
      <c r="C191" s="1" t="n">
        <f aca="false">WoA!B115</f>
        <v>53</v>
      </c>
      <c r="D191" s="1" t="str">
        <f aca="false">WoA!C115</f>
        <v>Straff</v>
      </c>
      <c r="E191" s="8" t="n">
        <f aca="false">WoA!D115</f>
        <v>260</v>
      </c>
      <c r="F191" s="1" t="n">
        <f aca="false">WoA!E115</f>
        <v>114</v>
      </c>
      <c r="G191" s="1" t="n">
        <f aca="false">WoA!F115</f>
        <v>1</v>
      </c>
      <c r="H191" s="9" t="n">
        <f aca="false">G191/SUM($G:$G)</f>
        <v>0.00282485875706215</v>
      </c>
      <c r="I191" s="9" t="n">
        <f aca="false">E191/SUM($E:$E)</f>
        <v>0.000382439552486887</v>
      </c>
      <c r="J191" s="8" t="n">
        <f aca="false">IF(C191=C192,0,IF(C191=C190,E191+K190,E191))</f>
        <v>0</v>
      </c>
      <c r="K191" s="8" t="n">
        <f aca="false">E191</f>
        <v>260</v>
      </c>
      <c r="L191" s="9" t="n">
        <f aca="false">J191/SUM($J:$J)</f>
        <v>0</v>
      </c>
      <c r="M191" s="1" t="n">
        <f aca="false">IF(C191=C190,0,IF(C191=C192,1+N192,1))</f>
        <v>0</v>
      </c>
      <c r="N191" s="1" t="n">
        <f aca="false">IF(C191=C190,1+N192,0)</f>
        <v>4</v>
      </c>
      <c r="O191" s="1" t="n">
        <f aca="false">IF(B191=B190,0,IF(B191=B192,1+P192,1))</f>
        <v>0</v>
      </c>
      <c r="P191" s="1" t="n">
        <f aca="false">IF(B191=B190,1+P192,0)</f>
        <v>12</v>
      </c>
    </row>
    <row r="192" customFormat="false" ht="15.75" hidden="false" customHeight="false" outlineLevel="0" collapsed="false">
      <c r="A192" s="7" t="n">
        <v>2</v>
      </c>
      <c r="B192" s="1" t="n">
        <f aca="false">WoA!A116</f>
        <v>5</v>
      </c>
      <c r="C192" s="1" t="n">
        <f aca="false">WoA!B116</f>
        <v>53</v>
      </c>
      <c r="D192" s="1" t="str">
        <f aca="false">WoA!C116</f>
        <v>Cett</v>
      </c>
      <c r="E192" s="8" t="n">
        <f aca="false">WoA!D116</f>
        <v>206</v>
      </c>
      <c r="F192" s="1" t="n">
        <f aca="false">WoA!E116</f>
        <v>115</v>
      </c>
      <c r="G192" s="1" t="n">
        <f aca="false">WoA!F116</f>
        <v>1</v>
      </c>
      <c r="H192" s="9" t="n">
        <f aca="false">G192/SUM($G:$G)</f>
        <v>0.00282485875706215</v>
      </c>
      <c r="I192" s="9" t="n">
        <f aca="false">E192/SUM($E:$E)</f>
        <v>0.000303009799278072</v>
      </c>
      <c r="J192" s="8" t="n">
        <f aca="false">IF(C192=C193,0,IF(C192=C191,E192+K191,E192))</f>
        <v>0</v>
      </c>
      <c r="K192" s="8" t="n">
        <f aca="false">E192</f>
        <v>206</v>
      </c>
      <c r="L192" s="9" t="n">
        <f aca="false">J192/SUM($J:$J)</f>
        <v>0</v>
      </c>
      <c r="M192" s="1" t="n">
        <f aca="false">IF(C192=C191,0,IF(C192=C193,1+N193,1))</f>
        <v>0</v>
      </c>
      <c r="N192" s="1" t="n">
        <f aca="false">IF(C192=C191,1+N193,0)</f>
        <v>3</v>
      </c>
      <c r="O192" s="1" t="n">
        <f aca="false">IF(B192=B191,0,IF(B192=B193,1+P193,1))</f>
        <v>0</v>
      </c>
      <c r="P192" s="1" t="n">
        <f aca="false">IF(B192=B191,1+P193,0)</f>
        <v>11</v>
      </c>
    </row>
    <row r="193" customFormat="false" ht="15.75" hidden="false" customHeight="false" outlineLevel="0" collapsed="false">
      <c r="A193" s="7" t="n">
        <v>2</v>
      </c>
      <c r="B193" s="1" t="n">
        <f aca="false">WoA!A117</f>
        <v>5</v>
      </c>
      <c r="C193" s="1" t="n">
        <f aca="false">WoA!B117</f>
        <v>53</v>
      </c>
      <c r="D193" s="1" t="str">
        <f aca="false">WoA!C117</f>
        <v>Sazed</v>
      </c>
      <c r="E193" s="8" t="n">
        <f aca="false">WoA!D117</f>
        <v>1197</v>
      </c>
      <c r="F193" s="1" t="n">
        <f aca="false">WoA!E117</f>
        <v>116</v>
      </c>
      <c r="G193" s="1" t="n">
        <f aca="false">WoA!F117</f>
        <v>1</v>
      </c>
      <c r="H193" s="9" t="n">
        <f aca="false">G193/SUM($G:$G)</f>
        <v>0.00282485875706215</v>
      </c>
      <c r="I193" s="9" t="n">
        <f aca="false">E193/SUM($E:$E)</f>
        <v>0.0017606928627954</v>
      </c>
      <c r="J193" s="8" t="n">
        <f aca="false">IF(C193=C194,0,IF(C193=C192,E193+K192,E193))</f>
        <v>0</v>
      </c>
      <c r="K193" s="8" t="n">
        <f aca="false">E193</f>
        <v>1197</v>
      </c>
      <c r="L193" s="9" t="n">
        <f aca="false">J193/SUM($J:$J)</f>
        <v>0</v>
      </c>
      <c r="M193" s="1" t="n">
        <f aca="false">IF(C193=C192,0,IF(C193=C194,1+N194,1))</f>
        <v>0</v>
      </c>
      <c r="N193" s="1" t="n">
        <f aca="false">IF(C193=C192,1+N194,0)</f>
        <v>2</v>
      </c>
      <c r="O193" s="1" t="n">
        <f aca="false">IF(B193=B192,0,IF(B193=B194,1+P194,1))</f>
        <v>0</v>
      </c>
      <c r="P193" s="1" t="n">
        <f aca="false">IF(B193=B192,1+P194,0)</f>
        <v>10</v>
      </c>
    </row>
    <row r="194" customFormat="false" ht="15.75" hidden="false" customHeight="false" outlineLevel="0" collapsed="false">
      <c r="A194" s="7" t="n">
        <v>2</v>
      </c>
      <c r="B194" s="1" t="n">
        <f aca="false">WoA!A118</f>
        <v>5</v>
      </c>
      <c r="C194" s="1" t="n">
        <f aca="false">WoA!B118</f>
        <v>53</v>
      </c>
      <c r="D194" s="1" t="str">
        <f aca="false">WoA!C118</f>
        <v>Breeze</v>
      </c>
      <c r="E194" s="8" t="n">
        <f aca="false">WoA!D118</f>
        <v>491</v>
      </c>
      <c r="F194" s="1" t="n">
        <f aca="false">WoA!E118</f>
        <v>117</v>
      </c>
      <c r="G194" s="1" t="n">
        <f aca="false">WoA!F118</f>
        <v>1</v>
      </c>
      <c r="H194" s="9" t="n">
        <f aca="false">G194/SUM($G:$G)</f>
        <v>0.00282485875706215</v>
      </c>
      <c r="I194" s="9" t="n">
        <f aca="false">E194/SUM($E:$E)</f>
        <v>0.000722222385657929</v>
      </c>
      <c r="J194" s="8" t="n">
        <f aca="false">IF(C194=C195,0,IF(C194=C193,E194+K193,E194))</f>
        <v>1688</v>
      </c>
      <c r="K194" s="8" t="n">
        <f aca="false">E194</f>
        <v>491</v>
      </c>
      <c r="L194" s="9" t="n">
        <f aca="false">J194/SUM($J:$J)</f>
        <v>0.00284958961182782</v>
      </c>
      <c r="M194" s="1" t="n">
        <f aca="false">IF(C194=C193,0,IF(C194=C195,1+N195,1))</f>
        <v>0</v>
      </c>
      <c r="N194" s="1" t="n">
        <f aca="false">IF(C194=C193,1+N195,0)</f>
        <v>1</v>
      </c>
      <c r="O194" s="1" t="n">
        <f aca="false">IF(B194=B193,0,IF(B194=B195,1+P195,1))</f>
        <v>0</v>
      </c>
      <c r="P194" s="1" t="n">
        <f aca="false">IF(B194=B193,1+P195,0)</f>
        <v>9</v>
      </c>
    </row>
    <row r="195" customFormat="false" ht="15.75" hidden="false" customHeight="false" outlineLevel="0" collapsed="false">
      <c r="A195" s="7" t="n">
        <v>2</v>
      </c>
      <c r="B195" s="1" t="n">
        <f aca="false">WoA!A119</f>
        <v>5</v>
      </c>
      <c r="C195" s="1" t="n">
        <f aca="false">WoA!B119</f>
        <v>54</v>
      </c>
      <c r="D195" s="1" t="str">
        <f aca="false">WoA!C119</f>
        <v>Vin</v>
      </c>
      <c r="E195" s="8" t="n">
        <f aca="false">WoA!D119</f>
        <v>608</v>
      </c>
      <c r="F195" s="1" t="n">
        <f aca="false">WoA!E119</f>
        <v>118</v>
      </c>
      <c r="G195" s="1" t="n">
        <f aca="false">WoA!F119</f>
        <v>1</v>
      </c>
      <c r="H195" s="9" t="n">
        <f aca="false">G195/SUM($G:$G)</f>
        <v>0.00282485875706215</v>
      </c>
      <c r="I195" s="9" t="n">
        <f aca="false">E195/SUM($E:$E)</f>
        <v>0.000894320184277027</v>
      </c>
      <c r="J195" s="8" t="n">
        <f aca="false">IF(C195=C196,0,IF(C195=C194,E195+K194,E195))</f>
        <v>0</v>
      </c>
      <c r="K195" s="8" t="n">
        <f aca="false">E195</f>
        <v>608</v>
      </c>
      <c r="L195" s="9" t="n">
        <f aca="false">J195/SUM($J:$J)</f>
        <v>0</v>
      </c>
      <c r="M195" s="1" t="n">
        <f aca="false">IF(C195=C194,0,IF(C195=C196,1+N196,1))</f>
        <v>4</v>
      </c>
      <c r="N195" s="1" t="n">
        <f aca="false">IF(C195=C194,1+N196,0)</f>
        <v>0</v>
      </c>
      <c r="O195" s="1" t="n">
        <f aca="false">IF(B195=B194,0,IF(B195=B196,1+P196,1))</f>
        <v>0</v>
      </c>
      <c r="P195" s="1" t="n">
        <f aca="false">IF(B195=B194,1+P196,0)</f>
        <v>8</v>
      </c>
    </row>
    <row r="196" customFormat="false" ht="15.75" hidden="false" customHeight="false" outlineLevel="0" collapsed="false">
      <c r="A196" s="7" t="n">
        <v>2</v>
      </c>
      <c r="B196" s="1" t="n">
        <f aca="false">WoA!A120</f>
        <v>5</v>
      </c>
      <c r="C196" s="1" t="n">
        <f aca="false">WoA!B120</f>
        <v>54</v>
      </c>
      <c r="D196" s="1" t="str">
        <f aca="false">WoA!C120</f>
        <v>Sazed</v>
      </c>
      <c r="E196" s="8" t="n">
        <f aca="false">WoA!D120</f>
        <v>765</v>
      </c>
      <c r="F196" s="1" t="n">
        <f aca="false">WoA!E120</f>
        <v>119</v>
      </c>
      <c r="G196" s="1" t="n">
        <f aca="false">WoA!F120</f>
        <v>1</v>
      </c>
      <c r="H196" s="9" t="n">
        <f aca="false">G196/SUM($G:$G)</f>
        <v>0.00282485875706215</v>
      </c>
      <c r="I196" s="9" t="n">
        <f aca="false">E196/SUM($E:$E)</f>
        <v>0.00112525483712488</v>
      </c>
      <c r="J196" s="8" t="n">
        <f aca="false">IF(C196=C197,0,IF(C196=C195,E196+K195,E196))</f>
        <v>0</v>
      </c>
      <c r="K196" s="8" t="n">
        <f aca="false">E196</f>
        <v>765</v>
      </c>
      <c r="L196" s="9" t="n">
        <f aca="false">J196/SUM($J:$J)</f>
        <v>0</v>
      </c>
      <c r="M196" s="1" t="n">
        <f aca="false">IF(C196=C195,0,IF(C196=C197,1+N197,1))</f>
        <v>0</v>
      </c>
      <c r="N196" s="1" t="n">
        <f aca="false">IF(C196=C195,1+N197,0)</f>
        <v>3</v>
      </c>
      <c r="O196" s="1" t="n">
        <f aca="false">IF(B196=B195,0,IF(B196=B197,1+P197,1))</f>
        <v>0</v>
      </c>
      <c r="P196" s="1" t="n">
        <f aca="false">IF(B196=B195,1+P197,0)</f>
        <v>7</v>
      </c>
    </row>
    <row r="197" customFormat="false" ht="15.75" hidden="false" customHeight="false" outlineLevel="0" collapsed="false">
      <c r="A197" s="7" t="n">
        <v>2</v>
      </c>
      <c r="B197" s="1" t="n">
        <f aca="false">WoA!A121</f>
        <v>5</v>
      </c>
      <c r="C197" s="1" t="n">
        <f aca="false">WoA!B121</f>
        <v>54</v>
      </c>
      <c r="D197" s="1" t="str">
        <f aca="false">WoA!C121</f>
        <v>Vin</v>
      </c>
      <c r="E197" s="8" t="n">
        <f aca="false">WoA!D121</f>
        <v>1484</v>
      </c>
      <c r="F197" s="1" t="n">
        <f aca="false">WoA!E121</f>
        <v>120</v>
      </c>
      <c r="G197" s="1" t="n">
        <f aca="false">WoA!F121</f>
        <v>1</v>
      </c>
      <c r="H197" s="9" t="n">
        <f aca="false">G197/SUM($G:$G)</f>
        <v>0.00282485875706215</v>
      </c>
      <c r="I197" s="9" t="n">
        <f aca="false">E197/SUM($E:$E)</f>
        <v>0.00218284729188669</v>
      </c>
      <c r="J197" s="8" t="n">
        <f aca="false">IF(C197=C198,0,IF(C197=C196,E197+K196,E197))</f>
        <v>0</v>
      </c>
      <c r="K197" s="8" t="n">
        <f aca="false">E197</f>
        <v>1484</v>
      </c>
      <c r="L197" s="9" t="n">
        <f aca="false">J197/SUM($J:$J)</f>
        <v>0</v>
      </c>
      <c r="M197" s="1" t="n">
        <f aca="false">IF(C197=C196,0,IF(C197=C198,1+N198,1))</f>
        <v>0</v>
      </c>
      <c r="N197" s="1" t="n">
        <f aca="false">IF(C197=C196,1+N198,0)</f>
        <v>2</v>
      </c>
      <c r="O197" s="1" t="n">
        <f aca="false">IF(B197=B196,0,IF(B197=B198,1+P198,1))</f>
        <v>0</v>
      </c>
      <c r="P197" s="1" t="n">
        <f aca="false">IF(B197=B196,1+P198,0)</f>
        <v>6</v>
      </c>
    </row>
    <row r="198" customFormat="false" ht="15.75" hidden="false" customHeight="false" outlineLevel="0" collapsed="false">
      <c r="A198" s="7" t="n">
        <v>2</v>
      </c>
      <c r="B198" s="1" t="n">
        <f aca="false">WoA!A122</f>
        <v>5</v>
      </c>
      <c r="C198" s="1" t="n">
        <f aca="false">WoA!B122</f>
        <v>54</v>
      </c>
      <c r="D198" s="1" t="str">
        <f aca="false">WoA!C122</f>
        <v>Sazed</v>
      </c>
      <c r="E198" s="8" t="n">
        <f aca="false">WoA!D122</f>
        <v>1590</v>
      </c>
      <c r="F198" s="1" t="n">
        <f aca="false">WoA!E122</f>
        <v>121</v>
      </c>
      <c r="G198" s="1" t="n">
        <f aca="false">WoA!F122</f>
        <v>1</v>
      </c>
      <c r="H198" s="9" t="n">
        <f aca="false">G198/SUM($G:$G)</f>
        <v>0.00282485875706215</v>
      </c>
      <c r="I198" s="9" t="n">
        <f aca="false">E198/SUM($E:$E)</f>
        <v>0.00233876495559288</v>
      </c>
      <c r="J198" s="8" t="n">
        <f aca="false">IF(C198=C199,0,IF(C198=C197,E198+K197,E198))</f>
        <v>3074</v>
      </c>
      <c r="K198" s="8" t="n">
        <f aca="false">E198</f>
        <v>1590</v>
      </c>
      <c r="L198" s="9" t="n">
        <f aca="false">J198/SUM($J:$J)</f>
        <v>0.00518935928125517</v>
      </c>
      <c r="M198" s="1" t="n">
        <f aca="false">IF(C198=C197,0,IF(C198=C199,1+N199,1))</f>
        <v>0</v>
      </c>
      <c r="N198" s="1" t="n">
        <f aca="false">IF(C198=C197,1+N199,0)</f>
        <v>1</v>
      </c>
      <c r="O198" s="1" t="n">
        <f aca="false">IF(B198=B197,0,IF(B198=B199,1+P199,1))</f>
        <v>0</v>
      </c>
      <c r="P198" s="1" t="n">
        <f aca="false">IF(B198=B197,1+P199,0)</f>
        <v>5</v>
      </c>
    </row>
    <row r="199" customFormat="false" ht="15.75" hidden="false" customHeight="false" outlineLevel="0" collapsed="false">
      <c r="A199" s="7" t="n">
        <v>2</v>
      </c>
      <c r="B199" s="1" t="n">
        <f aca="false">WoA!A123</f>
        <v>5</v>
      </c>
      <c r="C199" s="1" t="n">
        <f aca="false">WoA!B123</f>
        <v>55</v>
      </c>
      <c r="D199" s="1" t="str">
        <f aca="false">WoA!C123</f>
        <v>Straff</v>
      </c>
      <c r="E199" s="8" t="n">
        <f aca="false">WoA!D123</f>
        <v>565</v>
      </c>
      <c r="F199" s="1" t="n">
        <f aca="false">WoA!E123</f>
        <v>122</v>
      </c>
      <c r="G199" s="1" t="n">
        <f aca="false">WoA!F123</f>
        <v>1</v>
      </c>
      <c r="H199" s="9" t="n">
        <f aca="false">G199/SUM($G:$G)</f>
        <v>0.00282485875706215</v>
      </c>
      <c r="I199" s="9" t="n">
        <f aca="false">E199/SUM($E:$E)</f>
        <v>0.000831070565981119</v>
      </c>
      <c r="J199" s="8" t="n">
        <f aca="false">IF(C199=C200,0,IF(C199=C198,E199+K198,E199))</f>
        <v>0</v>
      </c>
      <c r="K199" s="8" t="n">
        <f aca="false">E199</f>
        <v>565</v>
      </c>
      <c r="L199" s="9" t="n">
        <f aca="false">J199/SUM($J:$J)</f>
        <v>0</v>
      </c>
      <c r="M199" s="1" t="n">
        <f aca="false">IF(C199=C198,0,IF(C199=C200,1+N200,1))</f>
        <v>4</v>
      </c>
      <c r="N199" s="1" t="n">
        <f aca="false">IF(C199=C198,1+N200,0)</f>
        <v>0</v>
      </c>
      <c r="O199" s="1" t="n">
        <f aca="false">IF(B199=B198,0,IF(B199=B200,1+P200,1))</f>
        <v>0</v>
      </c>
      <c r="P199" s="1" t="n">
        <f aca="false">IF(B199=B198,1+P200,0)</f>
        <v>4</v>
      </c>
    </row>
    <row r="200" customFormat="false" ht="15.75" hidden="false" customHeight="false" outlineLevel="0" collapsed="false">
      <c r="A200" s="7" t="n">
        <v>2</v>
      </c>
      <c r="B200" s="1" t="n">
        <f aca="false">WoA!A124</f>
        <v>5</v>
      </c>
      <c r="C200" s="1" t="n">
        <f aca="false">WoA!B124</f>
        <v>55</v>
      </c>
      <c r="D200" s="1" t="str">
        <f aca="false">WoA!C124</f>
        <v>Vin</v>
      </c>
      <c r="E200" s="8" t="n">
        <f aca="false">WoA!D124</f>
        <v>200</v>
      </c>
      <c r="F200" s="1" t="n">
        <f aca="false">WoA!E124</f>
        <v>123</v>
      </c>
      <c r="G200" s="1" t="n">
        <f aca="false">WoA!F124</f>
        <v>1</v>
      </c>
      <c r="H200" s="9" t="n">
        <f aca="false">G200/SUM($G:$G)</f>
        <v>0.00282485875706215</v>
      </c>
      <c r="I200" s="9" t="n">
        <f aca="false">E200/SUM($E:$E)</f>
        <v>0.000294184271143759</v>
      </c>
      <c r="J200" s="8" t="n">
        <f aca="false">IF(C200=C201,0,IF(C200=C199,E200+K199,E200))</f>
        <v>0</v>
      </c>
      <c r="K200" s="8" t="n">
        <f aca="false">E200</f>
        <v>200</v>
      </c>
      <c r="L200" s="9" t="n">
        <f aca="false">J200/SUM($J:$J)</f>
        <v>0</v>
      </c>
      <c r="M200" s="1" t="n">
        <f aca="false">IF(C200=C199,0,IF(C200=C201,1+N201,1))</f>
        <v>0</v>
      </c>
      <c r="N200" s="1" t="n">
        <f aca="false">IF(C200=C199,1+N201,0)</f>
        <v>3</v>
      </c>
      <c r="O200" s="1" t="n">
        <f aca="false">IF(B200=B199,0,IF(B200=B201,1+P201,1))</f>
        <v>0</v>
      </c>
      <c r="P200" s="1" t="n">
        <f aca="false">IF(B200=B199,1+P201,0)</f>
        <v>3</v>
      </c>
    </row>
    <row r="201" customFormat="false" ht="15.75" hidden="false" customHeight="false" outlineLevel="0" collapsed="false">
      <c r="A201" s="7" t="n">
        <v>2</v>
      </c>
      <c r="B201" s="1" t="n">
        <f aca="false">WoA!A125</f>
        <v>5</v>
      </c>
      <c r="C201" s="1" t="n">
        <f aca="false">WoA!B125</f>
        <v>55</v>
      </c>
      <c r="D201" s="1" t="str">
        <f aca="false">WoA!C125</f>
        <v>Cett</v>
      </c>
      <c r="E201" s="8" t="n">
        <f aca="false">WoA!D125</f>
        <v>491</v>
      </c>
      <c r="F201" s="1" t="n">
        <f aca="false">WoA!E125</f>
        <v>124</v>
      </c>
      <c r="G201" s="1" t="n">
        <f aca="false">WoA!F125</f>
        <v>1</v>
      </c>
      <c r="H201" s="9" t="n">
        <f aca="false">G201/SUM($G:$G)</f>
        <v>0.00282485875706215</v>
      </c>
      <c r="I201" s="9" t="n">
        <f aca="false">E201/SUM($E:$E)</f>
        <v>0.000722222385657929</v>
      </c>
      <c r="J201" s="8" t="n">
        <f aca="false">IF(C201=C202,0,IF(C201=C200,E201+K200,E201))</f>
        <v>0</v>
      </c>
      <c r="K201" s="8" t="n">
        <f aca="false">E201</f>
        <v>491</v>
      </c>
      <c r="L201" s="9" t="n">
        <f aca="false">J201/SUM($J:$J)</f>
        <v>0</v>
      </c>
      <c r="M201" s="1" t="n">
        <f aca="false">IF(C201=C200,0,IF(C201=C202,1+N202,1))</f>
        <v>0</v>
      </c>
      <c r="N201" s="1" t="n">
        <f aca="false">IF(C201=C200,1+N202,0)</f>
        <v>2</v>
      </c>
      <c r="O201" s="1" t="n">
        <f aca="false">IF(B201=B200,0,IF(B201=B202,1+P202,1))</f>
        <v>0</v>
      </c>
      <c r="P201" s="1" t="n">
        <f aca="false">IF(B201=B200,1+P202,0)</f>
        <v>2</v>
      </c>
    </row>
    <row r="202" customFormat="false" ht="15.75" hidden="false" customHeight="false" outlineLevel="0" collapsed="false">
      <c r="A202" s="7" t="n">
        <v>2</v>
      </c>
      <c r="B202" s="1" t="n">
        <f aca="false">WoA!A126</f>
        <v>5</v>
      </c>
      <c r="C202" s="1" t="n">
        <f aca="false">WoA!B126</f>
        <v>55</v>
      </c>
      <c r="D202" s="1" t="str">
        <f aca="false">WoA!C126</f>
        <v>Sazed</v>
      </c>
      <c r="E202" s="8" t="n">
        <f aca="false">WoA!D126</f>
        <v>1307</v>
      </c>
      <c r="F202" s="1" t="n">
        <f aca="false">WoA!E126</f>
        <v>125</v>
      </c>
      <c r="G202" s="1" t="n">
        <f aca="false">WoA!F126</f>
        <v>1</v>
      </c>
      <c r="H202" s="9" t="n">
        <f aca="false">G202/SUM($G:$G)</f>
        <v>0.00282485875706215</v>
      </c>
      <c r="I202" s="9" t="n">
        <f aca="false">E202/SUM($E:$E)</f>
        <v>0.00192249421192447</v>
      </c>
      <c r="J202" s="8" t="n">
        <f aca="false">IF(C202=C203,0,IF(C202=C201,E202+K201,E202))</f>
        <v>1798</v>
      </c>
      <c r="K202" s="8" t="n">
        <f aca="false">E202</f>
        <v>1307</v>
      </c>
      <c r="L202" s="9" t="n">
        <f aca="false">J202/SUM($J:$J)</f>
        <v>0.00303528561733793</v>
      </c>
      <c r="M202" s="1" t="n">
        <f aca="false">IF(C202=C201,0,IF(C202=C203,1+N203,1))</f>
        <v>0</v>
      </c>
      <c r="N202" s="1" t="n">
        <f aca="false">IF(C202=C201,1+N203,0)</f>
        <v>1</v>
      </c>
      <c r="O202" s="1" t="n">
        <f aca="false">IF(B202=B201,0,IF(B202=B203,1+P203,1))</f>
        <v>0</v>
      </c>
      <c r="P202" s="1" t="n">
        <f aca="false">IF(B202=B201,1+P203,0)</f>
        <v>1</v>
      </c>
    </row>
    <row r="203" customFormat="false" ht="15.75" hidden="false" customHeight="false" outlineLevel="0" collapsed="false">
      <c r="A203" s="7" t="n">
        <v>2</v>
      </c>
      <c r="B203" s="1" t="n">
        <f aca="false">WoA!A127</f>
        <v>6</v>
      </c>
      <c r="C203" s="1" t="n">
        <f aca="false">WoA!B127</f>
        <v>56</v>
      </c>
      <c r="D203" s="1" t="str">
        <f aca="false">WoA!C127</f>
        <v>Elend</v>
      </c>
      <c r="E203" s="8" t="n">
        <f aca="false">WoA!D127</f>
        <v>2587</v>
      </c>
      <c r="F203" s="1" t="n">
        <f aca="false">WoA!E127</f>
        <v>126</v>
      </c>
      <c r="G203" s="1" t="n">
        <f aca="false">WoA!F127</f>
        <v>1</v>
      </c>
      <c r="H203" s="9" t="n">
        <f aca="false">G203/SUM($G:$G)</f>
        <v>0.00282485875706215</v>
      </c>
      <c r="I203" s="9" t="n">
        <f aca="false">E203/SUM($E:$E)</f>
        <v>0.00380527354724452</v>
      </c>
      <c r="J203" s="8" t="n">
        <f aca="false">IF(C203=C204,0,IF(C203=C202,E203+K202,E203))</f>
        <v>2587</v>
      </c>
      <c r="K203" s="8" t="n">
        <f aca="false">E203</f>
        <v>2587</v>
      </c>
      <c r="L203" s="9" t="n">
        <f aca="false">J203/SUM($J:$J)</f>
        <v>0.00436723242049679</v>
      </c>
      <c r="M203" s="1" t="n">
        <f aca="false">IF(C203=C202,0,IF(C203=C204,1+N204,1))</f>
        <v>1</v>
      </c>
      <c r="N203" s="1" t="n">
        <f aca="false">IF(C203=C202,1+N204,0)</f>
        <v>0</v>
      </c>
      <c r="O203" s="1" t="n">
        <f aca="false">IF(B203=B202,0,IF(B203=B204,1+P204,1))</f>
        <v>20</v>
      </c>
      <c r="P203" s="1" t="n">
        <f aca="false">IF(B203=B202,1+P204,0)</f>
        <v>0</v>
      </c>
    </row>
    <row r="204" customFormat="false" ht="15.75" hidden="false" customHeight="false" outlineLevel="0" collapsed="false">
      <c r="A204" s="7" t="n">
        <v>2</v>
      </c>
      <c r="B204" s="1" t="n">
        <f aca="false">WoA!A128</f>
        <v>6</v>
      </c>
      <c r="C204" s="1" t="n">
        <f aca="false">WoA!B128</f>
        <v>57</v>
      </c>
      <c r="D204" s="1" t="str">
        <f aca="false">WoA!C128</f>
        <v>Sazed</v>
      </c>
      <c r="E204" s="8" t="n">
        <f aca="false">WoA!D128</f>
        <v>1383</v>
      </c>
      <c r="F204" s="1" t="n">
        <f aca="false">WoA!E128</f>
        <v>127</v>
      </c>
      <c r="G204" s="1" t="n">
        <f aca="false">WoA!F128</f>
        <v>1</v>
      </c>
      <c r="H204" s="9" t="n">
        <f aca="false">G204/SUM($G:$G)</f>
        <v>0.00282485875706215</v>
      </c>
      <c r="I204" s="9" t="n">
        <f aca="false">E204/SUM($E:$E)</f>
        <v>0.00203428423495909</v>
      </c>
      <c r="J204" s="8" t="n">
        <f aca="false">IF(C204=C205,0,IF(C204=C203,E204+K203,E204))</f>
        <v>0</v>
      </c>
      <c r="K204" s="8" t="n">
        <f aca="false">E204</f>
        <v>1383</v>
      </c>
      <c r="L204" s="9" t="n">
        <f aca="false">J204/SUM($J:$J)</f>
        <v>0</v>
      </c>
      <c r="M204" s="1" t="n">
        <f aca="false">IF(C204=C203,0,IF(C204=C205,1+N205,1))</f>
        <v>9</v>
      </c>
      <c r="N204" s="1" t="n">
        <f aca="false">IF(C204=C203,1+N205,0)</f>
        <v>0</v>
      </c>
      <c r="O204" s="1" t="n">
        <f aca="false">IF(B204=B203,0,IF(B204=B205,1+P205,1))</f>
        <v>0</v>
      </c>
      <c r="P204" s="1" t="n">
        <f aca="false">IF(B204=B203,1+P205,0)</f>
        <v>19</v>
      </c>
    </row>
    <row r="205" customFormat="false" ht="15.75" hidden="false" customHeight="false" outlineLevel="0" collapsed="false">
      <c r="A205" s="7" t="n">
        <v>2</v>
      </c>
      <c r="B205" s="1" t="n">
        <f aca="false">WoA!A129</f>
        <v>6</v>
      </c>
      <c r="C205" s="1" t="n">
        <f aca="false">WoA!B129</f>
        <v>57</v>
      </c>
      <c r="D205" s="1" t="str">
        <f aca="false">WoA!C129</f>
        <v>Elend</v>
      </c>
      <c r="E205" s="8" t="n">
        <f aca="false">WoA!D129</f>
        <v>264</v>
      </c>
      <c r="F205" s="1" t="n">
        <f aca="false">WoA!E129</f>
        <v>128</v>
      </c>
      <c r="G205" s="1" t="n">
        <f aca="false">WoA!F129</f>
        <v>1</v>
      </c>
      <c r="H205" s="9" t="n">
        <f aca="false">G205/SUM($G:$G)</f>
        <v>0.00282485875706215</v>
      </c>
      <c r="I205" s="9" t="n">
        <f aca="false">E205/SUM($E:$E)</f>
        <v>0.000388323237909762</v>
      </c>
      <c r="J205" s="8" t="n">
        <f aca="false">IF(C205=C206,0,IF(C205=C204,E205+K204,E205))</f>
        <v>0</v>
      </c>
      <c r="K205" s="8" t="n">
        <f aca="false">E205</f>
        <v>264</v>
      </c>
      <c r="L205" s="9" t="n">
        <f aca="false">J205/SUM($J:$J)</f>
        <v>0</v>
      </c>
      <c r="M205" s="1" t="n">
        <f aca="false">IF(C205=C204,0,IF(C205=C206,1+N206,1))</f>
        <v>0</v>
      </c>
      <c r="N205" s="1" t="n">
        <f aca="false">IF(C205=C204,1+N206,0)</f>
        <v>8</v>
      </c>
      <c r="O205" s="1" t="n">
        <f aca="false">IF(B205=B204,0,IF(B205=B206,1+P206,1))</f>
        <v>0</v>
      </c>
      <c r="P205" s="1" t="n">
        <f aca="false">IF(B205=B204,1+P206,0)</f>
        <v>18</v>
      </c>
    </row>
    <row r="206" customFormat="false" ht="15.75" hidden="false" customHeight="false" outlineLevel="0" collapsed="false">
      <c r="A206" s="7" t="n">
        <v>2</v>
      </c>
      <c r="B206" s="1" t="n">
        <f aca="false">WoA!A130</f>
        <v>6</v>
      </c>
      <c r="C206" s="1" t="n">
        <f aca="false">WoA!B130</f>
        <v>57</v>
      </c>
      <c r="D206" s="1" t="str">
        <f aca="false">WoA!C130</f>
        <v>Sazed</v>
      </c>
      <c r="E206" s="8" t="n">
        <f aca="false">WoA!D130</f>
        <v>1606</v>
      </c>
      <c r="F206" s="1" t="n">
        <f aca="false">WoA!E130</f>
        <v>129</v>
      </c>
      <c r="G206" s="1" t="n">
        <f aca="false">WoA!F130</f>
        <v>1</v>
      </c>
      <c r="H206" s="9" t="n">
        <f aca="false">G206/SUM($G:$G)</f>
        <v>0.00282485875706215</v>
      </c>
      <c r="I206" s="9" t="n">
        <f aca="false">E206/SUM($E:$E)</f>
        <v>0.00236229969728439</v>
      </c>
      <c r="J206" s="8" t="n">
        <f aca="false">IF(C206=C207,0,IF(C206=C205,E206+K205,E206))</f>
        <v>0</v>
      </c>
      <c r="K206" s="8" t="n">
        <f aca="false">E206</f>
        <v>1606</v>
      </c>
      <c r="L206" s="9" t="n">
        <f aca="false">J206/SUM($J:$J)</f>
        <v>0</v>
      </c>
      <c r="M206" s="1" t="n">
        <f aca="false">IF(C206=C205,0,IF(C206=C207,1+N207,1))</f>
        <v>0</v>
      </c>
      <c r="N206" s="1" t="n">
        <f aca="false">IF(C206=C205,1+N207,0)</f>
        <v>7</v>
      </c>
      <c r="O206" s="1" t="n">
        <f aca="false">IF(B206=B205,0,IF(B206=B207,1+P207,1))</f>
        <v>0</v>
      </c>
      <c r="P206" s="1" t="n">
        <f aca="false">IF(B206=B205,1+P207,0)</f>
        <v>17</v>
      </c>
    </row>
    <row r="207" customFormat="false" ht="15.75" hidden="false" customHeight="false" outlineLevel="0" collapsed="false">
      <c r="A207" s="7" t="n">
        <v>2</v>
      </c>
      <c r="B207" s="1" t="n">
        <f aca="false">WoA!A131</f>
        <v>6</v>
      </c>
      <c r="C207" s="1" t="n">
        <f aca="false">WoA!B131</f>
        <v>57</v>
      </c>
      <c r="D207" s="1" t="str">
        <f aca="false">WoA!C131</f>
        <v>Elend</v>
      </c>
      <c r="E207" s="8" t="n">
        <f aca="false">WoA!D131</f>
        <v>280</v>
      </c>
      <c r="F207" s="1" t="n">
        <f aca="false">WoA!E131</f>
        <v>130</v>
      </c>
      <c r="G207" s="1" t="n">
        <f aca="false">WoA!F131</f>
        <v>1</v>
      </c>
      <c r="H207" s="9" t="n">
        <f aca="false">G207/SUM($G:$G)</f>
        <v>0.00282485875706215</v>
      </c>
      <c r="I207" s="9" t="n">
        <f aca="false">E207/SUM($E:$E)</f>
        <v>0.000411857979601263</v>
      </c>
      <c r="J207" s="8" t="n">
        <f aca="false">IF(C207=C208,0,IF(C207=C206,E207+K206,E207))</f>
        <v>0</v>
      </c>
      <c r="K207" s="8" t="n">
        <f aca="false">E207</f>
        <v>280</v>
      </c>
      <c r="L207" s="9" t="n">
        <f aca="false">J207/SUM($J:$J)</f>
        <v>0</v>
      </c>
      <c r="M207" s="1" t="n">
        <f aca="false">IF(C207=C206,0,IF(C207=C208,1+N208,1))</f>
        <v>0</v>
      </c>
      <c r="N207" s="1" t="n">
        <f aca="false">IF(C207=C206,1+N208,0)</f>
        <v>6</v>
      </c>
      <c r="O207" s="1" t="n">
        <f aca="false">IF(B207=B206,0,IF(B207=B208,1+P208,1))</f>
        <v>0</v>
      </c>
      <c r="P207" s="1" t="n">
        <f aca="false">IF(B207=B206,1+P208,0)</f>
        <v>16</v>
      </c>
    </row>
    <row r="208" customFormat="false" ht="15.75" hidden="false" customHeight="false" outlineLevel="0" collapsed="false">
      <c r="A208" s="7" t="n">
        <v>2</v>
      </c>
      <c r="B208" s="1" t="n">
        <f aca="false">WoA!A132</f>
        <v>6</v>
      </c>
      <c r="C208" s="1" t="n">
        <f aca="false">WoA!B132</f>
        <v>57</v>
      </c>
      <c r="D208" s="1" t="str">
        <f aca="false">WoA!C132</f>
        <v>Sazed</v>
      </c>
      <c r="E208" s="8" t="n">
        <f aca="false">WoA!D132</f>
        <v>243</v>
      </c>
      <c r="F208" s="1" t="n">
        <f aca="false">WoA!E132</f>
        <v>131</v>
      </c>
      <c r="G208" s="1" t="n">
        <f aca="false">WoA!F132</f>
        <v>1</v>
      </c>
      <c r="H208" s="9" t="n">
        <f aca="false">G208/SUM($G:$G)</f>
        <v>0.00282485875706215</v>
      </c>
      <c r="I208" s="9" t="n">
        <f aca="false">E208/SUM($E:$E)</f>
        <v>0.000357433889439667</v>
      </c>
      <c r="J208" s="8" t="n">
        <f aca="false">IF(C208=C209,0,IF(C208=C207,E208+K207,E208))</f>
        <v>0</v>
      </c>
      <c r="K208" s="8" t="n">
        <f aca="false">E208</f>
        <v>243</v>
      </c>
      <c r="L208" s="9" t="n">
        <f aca="false">J208/SUM($J:$J)</f>
        <v>0</v>
      </c>
      <c r="M208" s="1" t="n">
        <f aca="false">IF(C208=C207,0,IF(C208=C209,1+N209,1))</f>
        <v>0</v>
      </c>
      <c r="N208" s="1" t="n">
        <f aca="false">IF(C208=C207,1+N209,0)</f>
        <v>5</v>
      </c>
      <c r="O208" s="1" t="n">
        <f aca="false">IF(B208=B207,0,IF(B208=B209,1+P209,1))</f>
        <v>0</v>
      </c>
      <c r="P208" s="1" t="n">
        <f aca="false">IF(B208=B207,1+P209,0)</f>
        <v>15</v>
      </c>
    </row>
    <row r="209" customFormat="false" ht="15.75" hidden="false" customHeight="false" outlineLevel="0" collapsed="false">
      <c r="A209" s="7" t="n">
        <v>2</v>
      </c>
      <c r="B209" s="1" t="n">
        <f aca="false">WoA!A133</f>
        <v>6</v>
      </c>
      <c r="C209" s="1" t="n">
        <f aca="false">WoA!B133</f>
        <v>57</v>
      </c>
      <c r="D209" s="1" t="str">
        <f aca="false">WoA!C133</f>
        <v>Vin</v>
      </c>
      <c r="E209" s="8" t="n">
        <f aca="false">WoA!D133</f>
        <v>760</v>
      </c>
      <c r="F209" s="1" t="n">
        <f aca="false">WoA!E133</f>
        <v>132</v>
      </c>
      <c r="G209" s="1" t="n">
        <f aca="false">WoA!F133</f>
        <v>1</v>
      </c>
      <c r="H209" s="9" t="n">
        <f aca="false">G209/SUM($G:$G)</f>
        <v>0.00282485875706215</v>
      </c>
      <c r="I209" s="9" t="n">
        <f aca="false">E209/SUM($E:$E)</f>
        <v>0.00111790023034628</v>
      </c>
      <c r="J209" s="8" t="n">
        <f aca="false">IF(C209=C210,0,IF(C209=C208,E209+K208,E209))</f>
        <v>0</v>
      </c>
      <c r="K209" s="8" t="n">
        <f aca="false">E209</f>
        <v>760</v>
      </c>
      <c r="L209" s="9" t="n">
        <f aca="false">J209/SUM($J:$J)</f>
        <v>0</v>
      </c>
      <c r="M209" s="1" t="n">
        <f aca="false">IF(C209=C208,0,IF(C209=C210,1+N210,1))</f>
        <v>0</v>
      </c>
      <c r="N209" s="1" t="n">
        <f aca="false">IF(C209=C208,1+N210,0)</f>
        <v>4</v>
      </c>
      <c r="O209" s="1" t="n">
        <f aca="false">IF(B209=B208,0,IF(B209=B210,1+P210,1))</f>
        <v>0</v>
      </c>
      <c r="P209" s="1" t="n">
        <f aca="false">IF(B209=B208,1+P210,0)</f>
        <v>14</v>
      </c>
    </row>
    <row r="210" customFormat="false" ht="15.75" hidden="false" customHeight="false" outlineLevel="0" collapsed="false">
      <c r="A210" s="7" t="n">
        <v>2</v>
      </c>
      <c r="B210" s="1" t="n">
        <f aca="false">WoA!A134</f>
        <v>6</v>
      </c>
      <c r="C210" s="1" t="n">
        <f aca="false">WoA!B134</f>
        <v>57</v>
      </c>
      <c r="D210" s="1" t="str">
        <f aca="false">WoA!C134</f>
        <v>Sazed</v>
      </c>
      <c r="E210" s="8" t="n">
        <f aca="false">WoA!D134</f>
        <v>785</v>
      </c>
      <c r="F210" s="1" t="n">
        <f aca="false">WoA!E134</f>
        <v>133</v>
      </c>
      <c r="G210" s="1" t="n">
        <f aca="false">WoA!F134</f>
        <v>1</v>
      </c>
      <c r="H210" s="9" t="n">
        <f aca="false">G210/SUM($G:$G)</f>
        <v>0.00282485875706215</v>
      </c>
      <c r="I210" s="9" t="n">
        <f aca="false">E210/SUM($E:$E)</f>
        <v>0.00115467326423925</v>
      </c>
      <c r="J210" s="8" t="n">
        <f aca="false">IF(C210=C211,0,IF(C210=C209,E210+K209,E210))</f>
        <v>0</v>
      </c>
      <c r="K210" s="8" t="n">
        <f aca="false">E210</f>
        <v>785</v>
      </c>
      <c r="L210" s="9" t="n">
        <f aca="false">J210/SUM($J:$J)</f>
        <v>0</v>
      </c>
      <c r="M210" s="1" t="n">
        <f aca="false">IF(C210=C209,0,IF(C210=C211,1+N211,1))</f>
        <v>0</v>
      </c>
      <c r="N210" s="1" t="n">
        <f aca="false">IF(C210=C209,1+N211,0)</f>
        <v>3</v>
      </c>
      <c r="O210" s="1" t="n">
        <f aca="false">IF(B210=B209,0,IF(B210=B211,1+P211,1))</f>
        <v>0</v>
      </c>
      <c r="P210" s="1" t="n">
        <f aca="false">IF(B210=B209,1+P211,0)</f>
        <v>13</v>
      </c>
    </row>
    <row r="211" customFormat="false" ht="15.75" hidden="false" customHeight="false" outlineLevel="0" collapsed="false">
      <c r="A211" s="7" t="n">
        <v>2</v>
      </c>
      <c r="B211" s="1" t="n">
        <f aca="false">WoA!A135</f>
        <v>6</v>
      </c>
      <c r="C211" s="1" t="n">
        <f aca="false">WoA!B135</f>
        <v>57</v>
      </c>
      <c r="D211" s="1" t="str">
        <f aca="false">WoA!C135</f>
        <v>Vin</v>
      </c>
      <c r="E211" s="8" t="n">
        <f aca="false">WoA!D135</f>
        <v>412</v>
      </c>
      <c r="F211" s="1" t="n">
        <f aca="false">WoA!E135</f>
        <v>134</v>
      </c>
      <c r="G211" s="1" t="n">
        <f aca="false">WoA!F135</f>
        <v>1</v>
      </c>
      <c r="H211" s="9" t="n">
        <f aca="false">G211/SUM($G:$G)</f>
        <v>0.00282485875706215</v>
      </c>
      <c r="I211" s="9" t="n">
        <f aca="false">E211/SUM($E:$E)</f>
        <v>0.000606019598556144</v>
      </c>
      <c r="J211" s="8" t="n">
        <f aca="false">IF(C211=C212,0,IF(C211=C210,E211+K210,E211))</f>
        <v>0</v>
      </c>
      <c r="K211" s="8" t="n">
        <f aca="false">E211</f>
        <v>412</v>
      </c>
      <c r="L211" s="9" t="n">
        <f aca="false">J211/SUM($J:$J)</f>
        <v>0</v>
      </c>
      <c r="M211" s="1" t="n">
        <f aca="false">IF(C211=C210,0,IF(C211=C212,1+N212,1))</f>
        <v>0</v>
      </c>
      <c r="N211" s="1" t="n">
        <f aca="false">IF(C211=C210,1+N212,0)</f>
        <v>2</v>
      </c>
      <c r="O211" s="1" t="n">
        <f aca="false">IF(B211=B210,0,IF(B211=B212,1+P212,1))</f>
        <v>0</v>
      </c>
      <c r="P211" s="1" t="n">
        <f aca="false">IF(B211=B210,1+P212,0)</f>
        <v>12</v>
      </c>
    </row>
    <row r="212" customFormat="false" ht="15.75" hidden="false" customHeight="false" outlineLevel="0" collapsed="false">
      <c r="A212" s="7" t="n">
        <v>2</v>
      </c>
      <c r="B212" s="1" t="n">
        <f aca="false">WoA!A136</f>
        <v>6</v>
      </c>
      <c r="C212" s="1" t="n">
        <f aca="false">WoA!B136</f>
        <v>57</v>
      </c>
      <c r="D212" s="1" t="str">
        <f aca="false">WoA!C136</f>
        <v>Sazed</v>
      </c>
      <c r="E212" s="8" t="n">
        <f aca="false">WoA!D136</f>
        <v>766</v>
      </c>
      <c r="F212" s="1" t="n">
        <f aca="false">WoA!E136</f>
        <v>135</v>
      </c>
      <c r="G212" s="1" t="n">
        <f aca="false">WoA!F136</f>
        <v>1</v>
      </c>
      <c r="H212" s="9" t="n">
        <f aca="false">G212/SUM($G:$G)</f>
        <v>0.00282485875706215</v>
      </c>
      <c r="I212" s="9" t="n">
        <f aca="false">E212/SUM($E:$E)</f>
        <v>0.0011267257584806</v>
      </c>
      <c r="J212" s="8" t="n">
        <f aca="false">IF(C212=C213,0,IF(C212=C211,E212+K211,E212))</f>
        <v>1178</v>
      </c>
      <c r="K212" s="8" t="n">
        <f aca="false">E212</f>
        <v>766</v>
      </c>
      <c r="L212" s="9" t="n">
        <f aca="false">J212/SUM($J:$J)</f>
        <v>0.00198863540446278</v>
      </c>
      <c r="M212" s="1" t="n">
        <f aca="false">IF(C212=C211,0,IF(C212=C213,1+N213,1))</f>
        <v>0</v>
      </c>
      <c r="N212" s="1" t="n">
        <f aca="false">IF(C212=C211,1+N213,0)</f>
        <v>1</v>
      </c>
      <c r="O212" s="1" t="n">
        <f aca="false">IF(B212=B211,0,IF(B212=B213,1+P213,1))</f>
        <v>0</v>
      </c>
      <c r="P212" s="1" t="n">
        <f aca="false">IF(B212=B211,1+P213,0)</f>
        <v>11</v>
      </c>
    </row>
    <row r="213" customFormat="false" ht="15.75" hidden="false" customHeight="false" outlineLevel="0" collapsed="false">
      <c r="A213" s="7" t="n">
        <v>2</v>
      </c>
      <c r="B213" s="1" t="n">
        <f aca="false">WoA!A137</f>
        <v>6</v>
      </c>
      <c r="C213" s="1" t="n">
        <f aca="false">WoA!B137</f>
        <v>58</v>
      </c>
      <c r="D213" s="1" t="str">
        <f aca="false">WoA!C137</f>
        <v>Vin</v>
      </c>
      <c r="E213" s="8" t="n">
        <f aca="false">WoA!D137</f>
        <v>112</v>
      </c>
      <c r="F213" s="1" t="n">
        <f aca="false">WoA!E137</f>
        <v>136</v>
      </c>
      <c r="G213" s="1" t="n">
        <f aca="false">WoA!F137</f>
        <v>1</v>
      </c>
      <c r="H213" s="9" t="n">
        <f aca="false">G213/SUM($G:$G)</f>
        <v>0.00282485875706215</v>
      </c>
      <c r="I213" s="9" t="n">
        <f aca="false">E213/SUM($E:$E)</f>
        <v>0.000164743191840505</v>
      </c>
      <c r="J213" s="8" t="n">
        <f aca="false">IF(C213=C214,0,IF(C213=C212,E213+K212,E213))</f>
        <v>0</v>
      </c>
      <c r="K213" s="8" t="n">
        <f aca="false">E213</f>
        <v>112</v>
      </c>
      <c r="L213" s="9" t="n">
        <f aca="false">J213/SUM($J:$J)</f>
        <v>0</v>
      </c>
      <c r="M213" s="1" t="n">
        <f aca="false">IF(C213=C212,0,IF(C213=C214,1+N214,1))</f>
        <v>9</v>
      </c>
      <c r="N213" s="1" t="n">
        <f aca="false">IF(C213=C212,1+N214,0)</f>
        <v>0</v>
      </c>
      <c r="O213" s="1" t="n">
        <f aca="false">IF(B213=B212,0,IF(B213=B214,1+P214,1))</f>
        <v>0</v>
      </c>
      <c r="P213" s="1" t="n">
        <f aca="false">IF(B213=B212,1+P214,0)</f>
        <v>10</v>
      </c>
    </row>
    <row r="214" customFormat="false" ht="15.75" hidden="false" customHeight="false" outlineLevel="0" collapsed="false">
      <c r="A214" s="7" t="n">
        <v>2</v>
      </c>
      <c r="B214" s="1" t="n">
        <f aca="false">WoA!A138</f>
        <v>6</v>
      </c>
      <c r="C214" s="1" t="n">
        <f aca="false">WoA!B138</f>
        <v>58</v>
      </c>
      <c r="D214" s="1" t="str">
        <f aca="false">WoA!C138</f>
        <v>Sazed</v>
      </c>
      <c r="E214" s="8" t="n">
        <f aca="false">WoA!D138</f>
        <v>577</v>
      </c>
      <c r="F214" s="1" t="n">
        <f aca="false">WoA!E138</f>
        <v>137</v>
      </c>
      <c r="G214" s="1" t="n">
        <f aca="false">WoA!F138</f>
        <v>1</v>
      </c>
      <c r="H214" s="9" t="n">
        <f aca="false">G214/SUM($G:$G)</f>
        <v>0.00282485875706215</v>
      </c>
      <c r="I214" s="9" t="n">
        <f aca="false">E214/SUM($E:$E)</f>
        <v>0.000848721622249745</v>
      </c>
      <c r="J214" s="8" t="n">
        <f aca="false">IF(C214=C215,0,IF(C214=C213,E214+K213,E214))</f>
        <v>0</v>
      </c>
      <c r="K214" s="8" t="n">
        <f aca="false">E214</f>
        <v>577</v>
      </c>
      <c r="L214" s="9" t="n">
        <f aca="false">J214/SUM($J:$J)</f>
        <v>0</v>
      </c>
      <c r="M214" s="1" t="n">
        <f aca="false">IF(C214=C213,0,IF(C214=C215,1+N215,1))</f>
        <v>0</v>
      </c>
      <c r="N214" s="1" t="n">
        <f aca="false">IF(C214=C213,1+N215,0)</f>
        <v>8</v>
      </c>
      <c r="O214" s="1" t="n">
        <f aca="false">IF(B214=B213,0,IF(B214=B215,1+P215,1))</f>
        <v>0</v>
      </c>
      <c r="P214" s="1" t="n">
        <f aca="false">IF(B214=B213,1+P215,0)</f>
        <v>9</v>
      </c>
    </row>
    <row r="215" customFormat="false" ht="15.75" hidden="false" customHeight="false" outlineLevel="0" collapsed="false">
      <c r="A215" s="7" t="n">
        <v>2</v>
      </c>
      <c r="B215" s="1" t="n">
        <f aca="false">WoA!A139</f>
        <v>6</v>
      </c>
      <c r="C215" s="1" t="n">
        <f aca="false">WoA!B139</f>
        <v>58</v>
      </c>
      <c r="D215" s="1" t="str">
        <f aca="false">WoA!C139</f>
        <v>Elend</v>
      </c>
      <c r="E215" s="8" t="n">
        <f aca="false">WoA!D139</f>
        <v>732</v>
      </c>
      <c r="F215" s="1" t="n">
        <f aca="false">WoA!E139</f>
        <v>138</v>
      </c>
      <c r="G215" s="1" t="n">
        <f aca="false">WoA!F139</f>
        <v>1</v>
      </c>
      <c r="H215" s="9" t="n">
        <f aca="false">G215/SUM($G:$G)</f>
        <v>0.00282485875706215</v>
      </c>
      <c r="I215" s="9" t="n">
        <f aca="false">E215/SUM($E:$E)</f>
        <v>0.00107671443238616</v>
      </c>
      <c r="J215" s="8" t="n">
        <f aca="false">IF(C215=C216,0,IF(C215=C214,E215+K214,E215))</f>
        <v>0</v>
      </c>
      <c r="K215" s="8" t="n">
        <f aca="false">E215</f>
        <v>732</v>
      </c>
      <c r="L215" s="9" t="n">
        <f aca="false">J215/SUM($J:$J)</f>
        <v>0</v>
      </c>
      <c r="M215" s="1" t="n">
        <f aca="false">IF(C215=C214,0,IF(C215=C216,1+N216,1))</f>
        <v>0</v>
      </c>
      <c r="N215" s="1" t="n">
        <f aca="false">IF(C215=C214,1+N216,0)</f>
        <v>7</v>
      </c>
      <c r="O215" s="1" t="n">
        <f aca="false">IF(B215=B214,0,IF(B215=B216,1+P216,1))</f>
        <v>0</v>
      </c>
      <c r="P215" s="1" t="n">
        <f aca="false">IF(B215=B214,1+P216,0)</f>
        <v>8</v>
      </c>
    </row>
    <row r="216" customFormat="false" ht="15.75" hidden="false" customHeight="false" outlineLevel="0" collapsed="false">
      <c r="A216" s="7" t="n">
        <v>2</v>
      </c>
      <c r="B216" s="1" t="n">
        <f aca="false">WoA!A140</f>
        <v>6</v>
      </c>
      <c r="C216" s="1" t="n">
        <f aca="false">WoA!B140</f>
        <v>58</v>
      </c>
      <c r="D216" s="1" t="str">
        <f aca="false">WoA!C140</f>
        <v>Sazed</v>
      </c>
      <c r="E216" s="8" t="n">
        <f aca="false">WoA!D140</f>
        <v>988</v>
      </c>
      <c r="F216" s="1" t="n">
        <f aca="false">WoA!E140</f>
        <v>139</v>
      </c>
      <c r="G216" s="1" t="n">
        <f aca="false">WoA!F140</f>
        <v>1</v>
      </c>
      <c r="H216" s="9" t="n">
        <f aca="false">G216/SUM($G:$G)</f>
        <v>0.00282485875706215</v>
      </c>
      <c r="I216" s="9" t="n">
        <f aca="false">E216/SUM($E:$E)</f>
        <v>0.00145327029945017</v>
      </c>
      <c r="J216" s="8" t="n">
        <f aca="false">IF(C216=C217,0,IF(C216=C215,E216+K215,E216))</f>
        <v>0</v>
      </c>
      <c r="K216" s="8" t="n">
        <f aca="false">E216</f>
        <v>988</v>
      </c>
      <c r="L216" s="9" t="n">
        <f aca="false">J216/SUM($J:$J)</f>
        <v>0</v>
      </c>
      <c r="M216" s="1" t="n">
        <f aca="false">IF(C216=C215,0,IF(C216=C217,1+N217,1))</f>
        <v>0</v>
      </c>
      <c r="N216" s="1" t="n">
        <f aca="false">IF(C216=C215,1+N217,0)</f>
        <v>6</v>
      </c>
      <c r="O216" s="1" t="n">
        <f aca="false">IF(B216=B215,0,IF(B216=B217,1+P217,1))</f>
        <v>0</v>
      </c>
      <c r="P216" s="1" t="n">
        <f aca="false">IF(B216=B215,1+P217,0)</f>
        <v>7</v>
      </c>
    </row>
    <row r="217" customFormat="false" ht="15.75" hidden="false" customHeight="false" outlineLevel="0" collapsed="false">
      <c r="A217" s="7" t="n">
        <v>2</v>
      </c>
      <c r="B217" s="1" t="n">
        <f aca="false">WoA!A141</f>
        <v>6</v>
      </c>
      <c r="C217" s="1" t="n">
        <f aca="false">WoA!B141</f>
        <v>58</v>
      </c>
      <c r="D217" s="1" t="str">
        <f aca="false">WoA!C141</f>
        <v>Vin</v>
      </c>
      <c r="E217" s="8" t="n">
        <f aca="false">WoA!D141</f>
        <v>349</v>
      </c>
      <c r="F217" s="1" t="n">
        <f aca="false">WoA!E141</f>
        <v>140</v>
      </c>
      <c r="G217" s="1" t="n">
        <f aca="false">WoA!F141</f>
        <v>1</v>
      </c>
      <c r="H217" s="9" t="n">
        <f aca="false">G217/SUM($G:$G)</f>
        <v>0.00282485875706215</v>
      </c>
      <c r="I217" s="9" t="n">
        <f aca="false">E217/SUM($E:$E)</f>
        <v>0.00051335155314586</v>
      </c>
      <c r="J217" s="8" t="n">
        <f aca="false">IF(C217=C218,0,IF(C217=C216,E217+K216,E217))</f>
        <v>0</v>
      </c>
      <c r="K217" s="8" t="n">
        <f aca="false">E217</f>
        <v>349</v>
      </c>
      <c r="L217" s="9" t="n">
        <f aca="false">J217/SUM($J:$J)</f>
        <v>0</v>
      </c>
      <c r="M217" s="1" t="n">
        <f aca="false">IF(C217=C216,0,IF(C217=C218,1+N218,1))</f>
        <v>0</v>
      </c>
      <c r="N217" s="1" t="n">
        <f aca="false">IF(C217=C216,1+N218,0)</f>
        <v>5</v>
      </c>
      <c r="O217" s="1" t="n">
        <f aca="false">IF(B217=B216,0,IF(B217=B218,1+P218,1))</f>
        <v>0</v>
      </c>
      <c r="P217" s="1" t="n">
        <f aca="false">IF(B217=B216,1+P218,0)</f>
        <v>6</v>
      </c>
    </row>
    <row r="218" customFormat="false" ht="15.75" hidden="false" customHeight="false" outlineLevel="0" collapsed="false">
      <c r="A218" s="7" t="n">
        <v>2</v>
      </c>
      <c r="B218" s="1" t="n">
        <f aca="false">WoA!A142</f>
        <v>6</v>
      </c>
      <c r="C218" s="1" t="n">
        <f aca="false">WoA!B142</f>
        <v>58</v>
      </c>
      <c r="D218" s="1" t="str">
        <f aca="false">WoA!C142</f>
        <v>Sazed</v>
      </c>
      <c r="E218" s="8" t="n">
        <f aca="false">WoA!D142</f>
        <v>112</v>
      </c>
      <c r="F218" s="1" t="n">
        <f aca="false">WoA!E142</f>
        <v>141</v>
      </c>
      <c r="G218" s="1" t="n">
        <f aca="false">WoA!F142</f>
        <v>1</v>
      </c>
      <c r="H218" s="9" t="n">
        <f aca="false">G218/SUM($G:$G)</f>
        <v>0.00282485875706215</v>
      </c>
      <c r="I218" s="9" t="n">
        <f aca="false">E218/SUM($E:$E)</f>
        <v>0.000164743191840505</v>
      </c>
      <c r="J218" s="8" t="n">
        <f aca="false">IF(C218=C219,0,IF(C218=C217,E218+K217,E218))</f>
        <v>0</v>
      </c>
      <c r="K218" s="8" t="n">
        <f aca="false">E218</f>
        <v>112</v>
      </c>
      <c r="L218" s="9" t="n">
        <f aca="false">J218/SUM($J:$J)</f>
        <v>0</v>
      </c>
      <c r="M218" s="1" t="n">
        <f aca="false">IF(C218=C217,0,IF(C218=C219,1+N219,1))</f>
        <v>0</v>
      </c>
      <c r="N218" s="1" t="n">
        <f aca="false">IF(C218=C217,1+N219,0)</f>
        <v>4</v>
      </c>
      <c r="O218" s="1" t="n">
        <f aca="false">IF(B218=B217,0,IF(B218=B219,1+P219,1))</f>
        <v>0</v>
      </c>
      <c r="P218" s="1" t="n">
        <f aca="false">IF(B218=B217,1+P219,0)</f>
        <v>5</v>
      </c>
    </row>
    <row r="219" customFormat="false" ht="15.75" hidden="false" customHeight="false" outlineLevel="0" collapsed="false">
      <c r="A219" s="7" t="n">
        <v>2</v>
      </c>
      <c r="B219" s="1" t="n">
        <f aca="false">WoA!A143</f>
        <v>6</v>
      </c>
      <c r="C219" s="1" t="n">
        <f aca="false">WoA!B143</f>
        <v>58</v>
      </c>
      <c r="D219" s="1" t="str">
        <f aca="false">WoA!C143</f>
        <v>Vin</v>
      </c>
      <c r="E219" s="8" t="n">
        <f aca="false">WoA!D143</f>
        <v>268</v>
      </c>
      <c r="F219" s="1" t="n">
        <f aca="false">WoA!E143</f>
        <v>142</v>
      </c>
      <c r="G219" s="1" t="n">
        <f aca="false">WoA!F143</f>
        <v>1</v>
      </c>
      <c r="H219" s="9" t="n">
        <f aca="false">G219/SUM($G:$G)</f>
        <v>0.00282485875706215</v>
      </c>
      <c r="I219" s="9" t="n">
        <f aca="false">E219/SUM($E:$E)</f>
        <v>0.000394206923332637</v>
      </c>
      <c r="J219" s="8" t="n">
        <f aca="false">IF(C219=C220,0,IF(C219=C218,E219+K218,E219))</f>
        <v>0</v>
      </c>
      <c r="K219" s="8" t="n">
        <f aca="false">E219</f>
        <v>268</v>
      </c>
      <c r="L219" s="9" t="n">
        <f aca="false">J219/SUM($J:$J)</f>
        <v>0</v>
      </c>
      <c r="M219" s="1" t="n">
        <f aca="false">IF(C219=C218,0,IF(C219=C220,1+N220,1))</f>
        <v>0</v>
      </c>
      <c r="N219" s="1" t="n">
        <f aca="false">IF(C219=C218,1+N220,0)</f>
        <v>3</v>
      </c>
      <c r="O219" s="1" t="n">
        <f aca="false">IF(B219=B218,0,IF(B219=B220,1+P220,1))</f>
        <v>0</v>
      </c>
      <c r="P219" s="1" t="n">
        <f aca="false">IF(B219=B218,1+P220,0)</f>
        <v>4</v>
      </c>
    </row>
    <row r="220" customFormat="false" ht="15.75" hidden="false" customHeight="false" outlineLevel="0" collapsed="false">
      <c r="A220" s="7" t="n">
        <v>2</v>
      </c>
      <c r="B220" s="1" t="n">
        <f aca="false">WoA!A144</f>
        <v>6</v>
      </c>
      <c r="C220" s="1" t="n">
        <f aca="false">WoA!B144</f>
        <v>58</v>
      </c>
      <c r="D220" s="1" t="str">
        <f aca="false">WoA!C144</f>
        <v>Sazed</v>
      </c>
      <c r="E220" s="8" t="n">
        <f aca="false">WoA!D144</f>
        <v>59</v>
      </c>
      <c r="F220" s="1" t="n">
        <f aca="false">WoA!E144</f>
        <v>143</v>
      </c>
      <c r="G220" s="1" t="n">
        <f aca="false">WoA!F144</f>
        <v>1</v>
      </c>
      <c r="H220" s="9" t="n">
        <f aca="false">G220/SUM($G:$G)</f>
        <v>0.00282485875706215</v>
      </c>
      <c r="I220" s="9" t="n">
        <f aca="false">E220/SUM($E:$E)</f>
        <v>8.67843599874089E-005</v>
      </c>
      <c r="J220" s="8" t="n">
        <f aca="false">IF(C220=C221,0,IF(C220=C219,E220+K219,E220))</f>
        <v>0</v>
      </c>
      <c r="K220" s="8" t="n">
        <f aca="false">E220</f>
        <v>59</v>
      </c>
      <c r="L220" s="9" t="n">
        <f aca="false">J220/SUM($J:$J)</f>
        <v>0</v>
      </c>
      <c r="M220" s="1" t="n">
        <f aca="false">IF(C220=C219,0,IF(C220=C221,1+N221,1))</f>
        <v>0</v>
      </c>
      <c r="N220" s="1" t="n">
        <f aca="false">IF(C220=C219,1+N221,0)</f>
        <v>2</v>
      </c>
      <c r="O220" s="1" t="n">
        <f aca="false">IF(B220=B219,0,IF(B220=B221,1+P221,1))</f>
        <v>0</v>
      </c>
      <c r="P220" s="1" t="n">
        <f aca="false">IF(B220=B219,1+P221,0)</f>
        <v>3</v>
      </c>
    </row>
    <row r="221" customFormat="false" ht="15.75" hidden="false" customHeight="false" outlineLevel="0" collapsed="false">
      <c r="A221" s="7" t="n">
        <v>2</v>
      </c>
      <c r="B221" s="1" t="n">
        <f aca="false">WoA!A145</f>
        <v>6</v>
      </c>
      <c r="C221" s="1" t="n">
        <f aca="false">WoA!B145</f>
        <v>58</v>
      </c>
      <c r="D221" s="1" t="str">
        <f aca="false">WoA!C145</f>
        <v>Vin</v>
      </c>
      <c r="E221" s="8" t="n">
        <f aca="false">WoA!D145</f>
        <v>821</v>
      </c>
      <c r="F221" s="1" t="n">
        <f aca="false">WoA!E145</f>
        <v>144</v>
      </c>
      <c r="G221" s="1" t="n">
        <f aca="false">WoA!F145</f>
        <v>1</v>
      </c>
      <c r="H221" s="9" t="n">
        <f aca="false">G221/SUM($G:$G)</f>
        <v>0.00282485875706215</v>
      </c>
      <c r="I221" s="9" t="n">
        <f aca="false">E221/SUM($E:$E)</f>
        <v>0.00120762643304513</v>
      </c>
      <c r="J221" s="8" t="n">
        <f aca="false">IF(C221=C222,0,IF(C221=C220,E221+K220,E221))</f>
        <v>880</v>
      </c>
      <c r="K221" s="8" t="n">
        <f aca="false">E221</f>
        <v>821</v>
      </c>
      <c r="L221" s="9" t="n">
        <f aca="false">J221/SUM($J:$J)</f>
        <v>0.00148556804408086</v>
      </c>
      <c r="M221" s="1" t="n">
        <f aca="false">IF(C221=C220,0,IF(C221=C222,1+N222,1))</f>
        <v>0</v>
      </c>
      <c r="N221" s="1" t="n">
        <f aca="false">IF(C221=C220,1+N222,0)</f>
        <v>1</v>
      </c>
      <c r="O221" s="1" t="n">
        <f aca="false">IF(B221=B220,0,IF(B221=B222,1+P222,1))</f>
        <v>0</v>
      </c>
      <c r="P221" s="1" t="n">
        <f aca="false">IF(B221=B220,1+P222,0)</f>
        <v>2</v>
      </c>
    </row>
    <row r="222" customFormat="false" ht="15.75" hidden="false" customHeight="false" outlineLevel="0" collapsed="false">
      <c r="A222" s="7" t="n">
        <v>2</v>
      </c>
      <c r="B222" s="1" t="n">
        <f aca="false">WoA!A146</f>
        <v>6</v>
      </c>
      <c r="C222" s="1" t="n">
        <f aca="false">WoA!B146</f>
        <v>59</v>
      </c>
      <c r="D222" s="1" t="str">
        <f aca="false">WoA!C146</f>
        <v>Vin</v>
      </c>
      <c r="E222" s="8" t="n">
        <f aca="false">WoA!D146</f>
        <v>665</v>
      </c>
      <c r="F222" s="1" t="n">
        <f aca="false">WoA!E146</f>
        <v>145</v>
      </c>
      <c r="G222" s="1" t="n">
        <f aca="false">WoA!F146</f>
        <v>1</v>
      </c>
      <c r="H222" s="9" t="n">
        <f aca="false">G222/SUM($G:$G)</f>
        <v>0.00282485875706215</v>
      </c>
      <c r="I222" s="9" t="n">
        <f aca="false">E222/SUM($E:$E)</f>
        <v>0.000978162701552999</v>
      </c>
      <c r="J222" s="8" t="n">
        <f aca="false">IF(C222=C223,0,IF(C222=C221,E222+K221,E222))</f>
        <v>665</v>
      </c>
      <c r="K222" s="8" t="n">
        <f aca="false">E222</f>
        <v>665</v>
      </c>
      <c r="L222" s="9" t="n">
        <f aca="false">J222/SUM($J:$J)</f>
        <v>0.00112261676058383</v>
      </c>
      <c r="M222" s="1" t="n">
        <f aca="false">IF(C222=C221,0,IF(C222=C223,1+N223,1))</f>
        <v>1</v>
      </c>
      <c r="N222" s="1" t="n">
        <f aca="false">IF(C222=C221,1+N223,0)</f>
        <v>0</v>
      </c>
      <c r="O222" s="1" t="n">
        <f aca="false">IF(B222=B221,0,IF(B222=B223,1+P223,1))</f>
        <v>0</v>
      </c>
      <c r="P222" s="1" t="n">
        <f aca="false">IF(B222=B221,1+P223,0)</f>
        <v>1</v>
      </c>
    </row>
    <row r="223" customFormat="false" ht="15.75" hidden="false" customHeight="false" outlineLevel="0" collapsed="false">
      <c r="A223" s="7" t="n">
        <v>2</v>
      </c>
      <c r="B223" s="1" t="str">
        <f aca="false">WoA!A147</f>
        <v>Epilogue</v>
      </c>
      <c r="C223" s="1" t="str">
        <f aca="false">WoA!B147</f>
        <v>Epilogue</v>
      </c>
      <c r="D223" s="1" t="str">
        <f aca="false">WoA!C147</f>
        <v>Sazed</v>
      </c>
      <c r="E223" s="8" t="n">
        <f aca="false">WoA!D147</f>
        <v>1562</v>
      </c>
      <c r="F223" s="1" t="n">
        <f aca="false">WoA!E147</f>
        <v>146</v>
      </c>
      <c r="G223" s="1" t="n">
        <f aca="false">WoA!F147</f>
        <v>1</v>
      </c>
      <c r="H223" s="9" t="n">
        <f aca="false">G223/SUM($G:$G)</f>
        <v>0.00282485875706215</v>
      </c>
      <c r="I223" s="9" t="n">
        <f aca="false">E223/SUM($E:$E)</f>
        <v>0.00229757915763276</v>
      </c>
      <c r="J223" s="8" t="n">
        <f aca="false">IF(C223=C224,0,IF(C223=C222,E223+K222,E223))</f>
        <v>0</v>
      </c>
      <c r="K223" s="8" t="n">
        <f aca="false">E223</f>
        <v>1562</v>
      </c>
      <c r="L223" s="9" t="n">
        <f aca="false">J223/SUM($J:$J)</f>
        <v>0</v>
      </c>
      <c r="M223" s="1" t="n">
        <f aca="false">IF(C223=C222,0,IF(C223=C224,1+N224,1))</f>
        <v>2</v>
      </c>
      <c r="N223" s="1" t="n">
        <f aca="false">IF(C223=C222,1+N224,0)</f>
        <v>0</v>
      </c>
      <c r="O223" s="1" t="n">
        <f aca="false">IF(B223=B222,0,IF(B223=B224,1+P224,1))</f>
        <v>2</v>
      </c>
      <c r="P223" s="1" t="n">
        <f aca="false">IF(B223=B222,1+P224,0)</f>
        <v>0</v>
      </c>
    </row>
    <row r="224" customFormat="false" ht="15.75" hidden="false" customHeight="false" outlineLevel="0" collapsed="false">
      <c r="A224" s="7" t="n">
        <v>2</v>
      </c>
      <c r="B224" s="1" t="str">
        <f aca="false">WoA!A148</f>
        <v>Epilogue</v>
      </c>
      <c r="C224" s="1" t="str">
        <f aca="false">WoA!B148</f>
        <v>Epilogue</v>
      </c>
      <c r="D224" s="1" t="str">
        <f aca="false">WoA!C148</f>
        <v>Vin</v>
      </c>
      <c r="E224" s="8" t="n">
        <f aca="false">WoA!D148</f>
        <v>397</v>
      </c>
      <c r="F224" s="1" t="n">
        <f aca="false">WoA!E148</f>
        <v>147</v>
      </c>
      <c r="G224" s="1" t="n">
        <f aca="false">WoA!F148</f>
        <v>1</v>
      </c>
      <c r="H224" s="9" t="n">
        <f aca="false">G224/SUM($G:$G)</f>
        <v>0.00282485875706215</v>
      </c>
      <c r="I224" s="9" t="n">
        <f aca="false">E224/SUM($E:$E)</f>
        <v>0.000583955778220362</v>
      </c>
      <c r="J224" s="8" t="n">
        <f aca="false">IF(C224=C225,0,IF(C224=C223,E224+K223,E224))</f>
        <v>1959</v>
      </c>
      <c r="K224" s="8" t="n">
        <f aca="false">E224</f>
        <v>397</v>
      </c>
      <c r="L224" s="9" t="n">
        <f aca="false">J224/SUM($J:$J)</f>
        <v>0.00330707704358454</v>
      </c>
      <c r="M224" s="1" t="n">
        <f aca="false">IF(C224=C223,0,IF(C224=C225,1+N225,1))</f>
        <v>0</v>
      </c>
      <c r="N224" s="1" t="n">
        <f aca="false">IF(C224=C223,1+N225,0)</f>
        <v>1</v>
      </c>
      <c r="O224" s="1" t="n">
        <f aca="false">IF(B224=B223,0,IF(B224=B225,1+P225,1))</f>
        <v>0</v>
      </c>
      <c r="P224" s="1" t="n">
        <f aca="false">IF(B224=B223,1+P225,0)</f>
        <v>1</v>
      </c>
    </row>
    <row r="225" customFormat="false" ht="15.75" hidden="false" customHeight="false" outlineLevel="0" collapsed="false">
      <c r="A225" s="7" t="n">
        <v>3</v>
      </c>
      <c r="B225" s="1" t="str">
        <f aca="false">HoA!A2</f>
        <v>Prologue</v>
      </c>
      <c r="C225" s="1" t="str">
        <f aca="false">HoA!B2</f>
        <v>Prologue</v>
      </c>
      <c r="D225" s="1" t="str">
        <f aca="false">HoA!C2</f>
        <v>Marsh</v>
      </c>
      <c r="E225" s="8" t="n">
        <f aca="false">HoA!D2</f>
        <v>624</v>
      </c>
      <c r="F225" s="1" t="n">
        <f aca="false">HoA!E2</f>
        <v>1</v>
      </c>
      <c r="G225" s="1" t="n">
        <f aca="false">HoA!F2</f>
        <v>1</v>
      </c>
      <c r="H225" s="9" t="n">
        <f aca="false">G225/SUM($G:$G)</f>
        <v>0.00282485875706215</v>
      </c>
      <c r="I225" s="9" t="n">
        <f aca="false">E225/SUM($E:$E)</f>
        <v>0.000917854925968528</v>
      </c>
      <c r="J225" s="8" t="n">
        <f aca="false">IF(C225=C226,0,IF(C225=C224,E225+K224,E225))</f>
        <v>624</v>
      </c>
      <c r="K225" s="8" t="n">
        <f aca="false">E225</f>
        <v>624</v>
      </c>
      <c r="L225" s="9" t="n">
        <f aca="false">J225/SUM($J:$J)</f>
        <v>0.0010534027948937</v>
      </c>
      <c r="M225" s="1" t="n">
        <f aca="false">IF(C225=C224,0,IF(C225=C226,1+N226,1))</f>
        <v>1</v>
      </c>
      <c r="N225" s="1" t="n">
        <f aca="false">IF(C225=C224,1+N226,0)</f>
        <v>0</v>
      </c>
      <c r="O225" s="1" t="n">
        <f aca="false">IF(B225=B224,0,IF(B225=B226,1+P226,1))</f>
        <v>1</v>
      </c>
      <c r="P225" s="1" t="n">
        <f aca="false">IF(B225=B224,1+P226,0)</f>
        <v>0</v>
      </c>
    </row>
    <row r="226" customFormat="false" ht="15.75" hidden="false" customHeight="false" outlineLevel="0" collapsed="false">
      <c r="A226" s="7" t="n">
        <v>3</v>
      </c>
      <c r="B226" s="1" t="n">
        <f aca="false">HoA!A3</f>
        <v>1</v>
      </c>
      <c r="C226" s="1" t="n">
        <f aca="false">HoA!B3</f>
        <v>1</v>
      </c>
      <c r="D226" s="1" t="str">
        <f aca="false">HoA!C3</f>
        <v>Fatren</v>
      </c>
      <c r="E226" s="8" t="n">
        <f aca="false">HoA!D3</f>
        <v>3741</v>
      </c>
      <c r="F226" s="1" t="n">
        <f aca="false">HoA!E3</f>
        <v>2</v>
      </c>
      <c r="G226" s="1" t="n">
        <f aca="false">HoA!F3</f>
        <v>1</v>
      </c>
      <c r="H226" s="9" t="n">
        <f aca="false">G226/SUM($G:$G)</f>
        <v>0.00282485875706215</v>
      </c>
      <c r="I226" s="9" t="n">
        <f aca="false">E226/SUM($E:$E)</f>
        <v>0.00550271679174401</v>
      </c>
      <c r="J226" s="8" t="n">
        <f aca="false">IF(C226=C227,0,IF(C226=C225,E226+K225,E226))</f>
        <v>3741</v>
      </c>
      <c r="K226" s="8" t="n">
        <f aca="false">E226</f>
        <v>3741</v>
      </c>
      <c r="L226" s="9" t="n">
        <f aca="false">J226/SUM($J:$J)</f>
        <v>0.00631535233284827</v>
      </c>
      <c r="M226" s="1" t="n">
        <f aca="false">IF(C226=C225,0,IF(C226=C227,1+N227,1))</f>
        <v>1</v>
      </c>
      <c r="N226" s="1" t="n">
        <f aca="false">IF(C226=C225,1+N227,0)</f>
        <v>0</v>
      </c>
      <c r="O226" s="1" t="n">
        <f aca="false">IF(B226=B225,0,IF(B226=B227,1+P227,1))</f>
        <v>16</v>
      </c>
      <c r="P226" s="1" t="n">
        <f aca="false">IF(B226=B225,1+P227,0)</f>
        <v>0</v>
      </c>
    </row>
    <row r="227" customFormat="false" ht="15.75" hidden="false" customHeight="false" outlineLevel="0" collapsed="false">
      <c r="A227" s="7" t="n">
        <v>3</v>
      </c>
      <c r="B227" s="1" t="n">
        <f aca="false">HoA!A4</f>
        <v>1</v>
      </c>
      <c r="C227" s="1" t="n">
        <f aca="false">HoA!B4</f>
        <v>2</v>
      </c>
      <c r="D227" s="1" t="str">
        <f aca="false">HoA!C4</f>
        <v>TenSoon</v>
      </c>
      <c r="E227" s="8" t="n">
        <f aca="false">HoA!D4</f>
        <v>1396</v>
      </c>
      <c r="F227" s="1" t="n">
        <f aca="false">HoA!E4</f>
        <v>3</v>
      </c>
      <c r="G227" s="1" t="n">
        <f aca="false">HoA!F4</f>
        <v>1</v>
      </c>
      <c r="H227" s="9" t="n">
        <f aca="false">G227/SUM($G:$G)</f>
        <v>0.00282485875706215</v>
      </c>
      <c r="I227" s="9" t="n">
        <f aca="false">E227/SUM($E:$E)</f>
        <v>0.00205340621258344</v>
      </c>
      <c r="J227" s="8" t="n">
        <f aca="false">IF(C227=C228,0,IF(C227=C226,E227+K226,E227))</f>
        <v>1396</v>
      </c>
      <c r="K227" s="8" t="n">
        <f aca="false">E227</f>
        <v>1396</v>
      </c>
      <c r="L227" s="9" t="n">
        <f aca="false">J227/SUM($J:$J)</f>
        <v>0.00235665112447372</v>
      </c>
      <c r="M227" s="1" t="n">
        <f aca="false">IF(C227=C226,0,IF(C227=C228,1+N228,1))</f>
        <v>1</v>
      </c>
      <c r="N227" s="1" t="n">
        <f aca="false">IF(C227=C226,1+N228,0)</f>
        <v>0</v>
      </c>
      <c r="O227" s="1" t="n">
        <f aca="false">IF(B227=B226,0,IF(B227=B228,1+P228,1))</f>
        <v>0</v>
      </c>
      <c r="P227" s="1" t="n">
        <f aca="false">IF(B227=B226,1+P228,0)</f>
        <v>15</v>
      </c>
    </row>
    <row r="228" customFormat="false" ht="15.75" hidden="false" customHeight="false" outlineLevel="0" collapsed="false">
      <c r="A228" s="7" t="n">
        <v>3</v>
      </c>
      <c r="B228" s="1" t="n">
        <f aca="false">HoA!A5</f>
        <v>1</v>
      </c>
      <c r="C228" s="1" t="n">
        <f aca="false">HoA!B5</f>
        <v>3</v>
      </c>
      <c r="D228" s="1" t="str">
        <f aca="false">HoA!C5</f>
        <v>Elend</v>
      </c>
      <c r="E228" s="8" t="n">
        <f aca="false">HoA!D5</f>
        <v>1548</v>
      </c>
      <c r="F228" s="1" t="n">
        <f aca="false">HoA!E5</f>
        <v>4</v>
      </c>
      <c r="G228" s="1" t="n">
        <f aca="false">HoA!F5</f>
        <v>1</v>
      </c>
      <c r="H228" s="9" t="n">
        <f aca="false">G228/SUM($G:$G)</f>
        <v>0.00282485875706215</v>
      </c>
      <c r="I228" s="9" t="n">
        <f aca="false">E228/SUM($E:$E)</f>
        <v>0.00227698625865269</v>
      </c>
      <c r="J228" s="8" t="n">
        <f aca="false">IF(C228=C229,0,IF(C228=C227,E228+K227,E228))</f>
        <v>0</v>
      </c>
      <c r="K228" s="8" t="n">
        <f aca="false">E228</f>
        <v>1548</v>
      </c>
      <c r="L228" s="9" t="n">
        <f aca="false">J228/SUM($J:$J)</f>
        <v>0</v>
      </c>
      <c r="M228" s="1" t="n">
        <f aca="false">IF(C228=C227,0,IF(C228=C229,1+N229,1))</f>
        <v>2</v>
      </c>
      <c r="N228" s="1" t="n">
        <f aca="false">IF(C228=C227,1+N229,0)</f>
        <v>0</v>
      </c>
      <c r="O228" s="1" t="n">
        <f aca="false">IF(B228=B227,0,IF(B228=B229,1+P229,1))</f>
        <v>0</v>
      </c>
      <c r="P228" s="1" t="n">
        <f aca="false">IF(B228=B227,1+P229,0)</f>
        <v>14</v>
      </c>
    </row>
    <row r="229" customFormat="false" ht="15.75" hidden="false" customHeight="false" outlineLevel="0" collapsed="false">
      <c r="A229" s="7" t="n">
        <v>3</v>
      </c>
      <c r="B229" s="1" t="n">
        <f aca="false">HoA!A6</f>
        <v>1</v>
      </c>
      <c r="C229" s="1" t="n">
        <f aca="false">HoA!B6</f>
        <v>3</v>
      </c>
      <c r="D229" s="1" t="str">
        <f aca="false">HoA!C6</f>
        <v>Vin</v>
      </c>
      <c r="E229" s="8" t="n">
        <f aca="false">HoA!D6</f>
        <v>3483</v>
      </c>
      <c r="F229" s="1" t="n">
        <f aca="false">HoA!E6</f>
        <v>5</v>
      </c>
      <c r="G229" s="1" t="n">
        <f aca="false">HoA!F6</f>
        <v>1</v>
      </c>
      <c r="H229" s="9" t="n">
        <f aca="false">G229/SUM($G:$G)</f>
        <v>0.00282485875706215</v>
      </c>
      <c r="I229" s="9" t="n">
        <f aca="false">E229/SUM($E:$E)</f>
        <v>0.00512321908196856</v>
      </c>
      <c r="J229" s="8" t="n">
        <f aca="false">IF(C229=C230,0,IF(C229=C228,E229+K228,E229))</f>
        <v>5031</v>
      </c>
      <c r="K229" s="8" t="n">
        <f aca="false">E229</f>
        <v>3483</v>
      </c>
      <c r="L229" s="9" t="n">
        <f aca="false">J229/SUM($J:$J)</f>
        <v>0.00849306003383044</v>
      </c>
      <c r="M229" s="1" t="n">
        <f aca="false">IF(C229=C228,0,IF(C229=C230,1+N230,1))</f>
        <v>0</v>
      </c>
      <c r="N229" s="1" t="n">
        <f aca="false">IF(C229=C228,1+N230,0)</f>
        <v>1</v>
      </c>
      <c r="O229" s="1" t="n">
        <f aca="false">IF(B229=B228,0,IF(B229=B230,1+P230,1))</f>
        <v>0</v>
      </c>
      <c r="P229" s="1" t="n">
        <f aca="false">IF(B229=B228,1+P230,0)</f>
        <v>13</v>
      </c>
    </row>
    <row r="230" customFormat="false" ht="15.75" hidden="false" customHeight="false" outlineLevel="0" collapsed="false">
      <c r="A230" s="7" t="n">
        <v>3</v>
      </c>
      <c r="B230" s="1" t="n">
        <f aca="false">HoA!A7</f>
        <v>1</v>
      </c>
      <c r="C230" s="1" t="n">
        <f aca="false">HoA!B7</f>
        <v>4</v>
      </c>
      <c r="D230" s="1" t="str">
        <f aca="false">HoA!C7</f>
        <v>Sazed</v>
      </c>
      <c r="E230" s="8" t="n">
        <f aca="false">HoA!D7</f>
        <v>3025</v>
      </c>
      <c r="F230" s="1" t="n">
        <f aca="false">HoA!E7</f>
        <v>6</v>
      </c>
      <c r="G230" s="1" t="n">
        <f aca="false">HoA!F7</f>
        <v>1</v>
      </c>
      <c r="H230" s="9" t="n">
        <f aca="false">G230/SUM($G:$G)</f>
        <v>0.00282485875706215</v>
      </c>
      <c r="I230" s="9" t="n">
        <f aca="false">E230/SUM($E:$E)</f>
        <v>0.00444953710104936</v>
      </c>
      <c r="J230" s="8" t="n">
        <f aca="false">IF(C230=C231,0,IF(C230=C229,E230+K229,E230))</f>
        <v>3025</v>
      </c>
      <c r="K230" s="8" t="n">
        <f aca="false">E230</f>
        <v>3025</v>
      </c>
      <c r="L230" s="9" t="n">
        <f aca="false">J230/SUM($J:$J)</f>
        <v>0.00510664015152794</v>
      </c>
      <c r="M230" s="1" t="n">
        <f aca="false">IF(C230=C229,0,IF(C230=C231,1+N231,1))</f>
        <v>1</v>
      </c>
      <c r="N230" s="1" t="n">
        <f aca="false">IF(C230=C229,1+N231,0)</f>
        <v>0</v>
      </c>
      <c r="O230" s="1" t="n">
        <f aca="false">IF(B230=B229,0,IF(B230=B231,1+P231,1))</f>
        <v>0</v>
      </c>
      <c r="P230" s="1" t="n">
        <f aca="false">IF(B230=B229,1+P231,0)</f>
        <v>12</v>
      </c>
    </row>
    <row r="231" customFormat="false" ht="15.75" hidden="false" customHeight="false" outlineLevel="0" collapsed="false">
      <c r="A231" s="7" t="n">
        <v>3</v>
      </c>
      <c r="B231" s="1" t="n">
        <f aca="false">HoA!A8</f>
        <v>1</v>
      </c>
      <c r="C231" s="1" t="n">
        <f aca="false">HoA!B8</f>
        <v>5</v>
      </c>
      <c r="D231" s="1" t="str">
        <f aca="false">HoA!C8</f>
        <v>Elend</v>
      </c>
      <c r="E231" s="8" t="n">
        <f aca="false">HoA!D8</f>
        <v>3459</v>
      </c>
      <c r="F231" s="1" t="n">
        <f aca="false">HoA!E8</f>
        <v>7</v>
      </c>
      <c r="G231" s="1" t="n">
        <f aca="false">HoA!F8</f>
        <v>1</v>
      </c>
      <c r="H231" s="9" t="n">
        <f aca="false">G231/SUM($G:$G)</f>
        <v>0.00282485875706215</v>
      </c>
      <c r="I231" s="9" t="n">
        <f aca="false">E231/SUM($E:$E)</f>
        <v>0.00508791696943131</v>
      </c>
      <c r="J231" s="8" t="n">
        <f aca="false">IF(C231=C232,0,IF(C231=C230,E231+K230,E231))</f>
        <v>0</v>
      </c>
      <c r="K231" s="8" t="n">
        <f aca="false">E231</f>
        <v>3459</v>
      </c>
      <c r="L231" s="9" t="n">
        <f aca="false">J231/SUM($J:$J)</f>
        <v>0</v>
      </c>
      <c r="M231" s="1" t="n">
        <f aca="false">IF(C231=C230,0,IF(C231=C232,1+N232,1))</f>
        <v>2</v>
      </c>
      <c r="N231" s="1" t="n">
        <f aca="false">IF(C231=C230,1+N232,0)</f>
        <v>0</v>
      </c>
      <c r="O231" s="1" t="n">
        <f aca="false">IF(B231=B230,0,IF(B231=B232,1+P232,1))</f>
        <v>0</v>
      </c>
      <c r="P231" s="1" t="n">
        <f aca="false">IF(B231=B230,1+P232,0)</f>
        <v>11</v>
      </c>
    </row>
    <row r="232" customFormat="false" ht="15.75" hidden="false" customHeight="false" outlineLevel="0" collapsed="false">
      <c r="A232" s="7" t="n">
        <v>3</v>
      </c>
      <c r="B232" s="1" t="n">
        <f aca="false">HoA!A9</f>
        <v>1</v>
      </c>
      <c r="C232" s="1" t="n">
        <f aca="false">HoA!B9</f>
        <v>5</v>
      </c>
      <c r="D232" s="1" t="str">
        <f aca="false">HoA!C9</f>
        <v>Vin</v>
      </c>
      <c r="E232" s="8" t="n">
        <f aca="false">HoA!D9</f>
        <v>2793</v>
      </c>
      <c r="F232" s="1" t="n">
        <f aca="false">HoA!E9</f>
        <v>8</v>
      </c>
      <c r="G232" s="1" t="n">
        <f aca="false">HoA!F9</f>
        <v>1</v>
      </c>
      <c r="H232" s="9" t="n">
        <f aca="false">G232/SUM($G:$G)</f>
        <v>0.00282485875706215</v>
      </c>
      <c r="I232" s="9" t="n">
        <f aca="false">E232/SUM($E:$E)</f>
        <v>0.0041082833465226</v>
      </c>
      <c r="J232" s="8" t="n">
        <f aca="false">IF(C232=C233,0,IF(C232=C231,E232+K231,E232))</f>
        <v>6252</v>
      </c>
      <c r="K232" s="8" t="n">
        <f aca="false">E232</f>
        <v>2793</v>
      </c>
      <c r="L232" s="9" t="n">
        <f aca="false">J232/SUM($J:$J)</f>
        <v>0.0105542856949926</v>
      </c>
      <c r="M232" s="1" t="n">
        <f aca="false">IF(C232=C231,0,IF(C232=C233,1+N233,1))</f>
        <v>0</v>
      </c>
      <c r="N232" s="1" t="n">
        <f aca="false">IF(C232=C231,1+N233,0)</f>
        <v>1</v>
      </c>
      <c r="O232" s="1" t="n">
        <f aca="false">IF(B232=B231,0,IF(B232=B233,1+P233,1))</f>
        <v>0</v>
      </c>
      <c r="P232" s="1" t="n">
        <f aca="false">IF(B232=B231,1+P233,0)</f>
        <v>10</v>
      </c>
    </row>
    <row r="233" customFormat="false" ht="15.75" hidden="false" customHeight="false" outlineLevel="0" collapsed="false">
      <c r="A233" s="7" t="n">
        <v>3</v>
      </c>
      <c r="B233" s="1" t="n">
        <f aca="false">HoA!A10</f>
        <v>1</v>
      </c>
      <c r="C233" s="1" t="n">
        <f aca="false">HoA!B10</f>
        <v>6</v>
      </c>
      <c r="D233" s="1" t="str">
        <f aca="false">HoA!C10</f>
        <v>Marsh</v>
      </c>
      <c r="E233" s="8" t="n">
        <f aca="false">HoA!D10</f>
        <v>467</v>
      </c>
      <c r="F233" s="1" t="n">
        <f aca="false">HoA!E10</f>
        <v>9</v>
      </c>
      <c r="G233" s="1" t="n">
        <f aca="false">HoA!F10</f>
        <v>1</v>
      </c>
      <c r="H233" s="9" t="n">
        <f aca="false">G233/SUM($G:$G)</f>
        <v>0.00282485875706215</v>
      </c>
      <c r="I233" s="9" t="n">
        <f aca="false">E233/SUM($E:$E)</f>
        <v>0.000686920273120677</v>
      </c>
      <c r="J233" s="8" t="n">
        <f aca="false">IF(C233=C234,0,IF(C233=C232,E233+K232,E233))</f>
        <v>467</v>
      </c>
      <c r="K233" s="8" t="n">
        <f aca="false">E233</f>
        <v>467</v>
      </c>
      <c r="L233" s="9" t="n">
        <f aca="false">J233/SUM($J:$J)</f>
        <v>0.000788363950665636</v>
      </c>
      <c r="M233" s="1" t="n">
        <f aca="false">IF(C233=C232,0,IF(C233=C234,1+N234,1))</f>
        <v>1</v>
      </c>
      <c r="N233" s="1" t="n">
        <f aca="false">IF(C233=C232,1+N234,0)</f>
        <v>0</v>
      </c>
      <c r="O233" s="1" t="n">
        <f aca="false">IF(B233=B232,0,IF(B233=B234,1+P234,1))</f>
        <v>0</v>
      </c>
      <c r="P233" s="1" t="n">
        <f aca="false">IF(B233=B232,1+P234,0)</f>
        <v>9</v>
      </c>
    </row>
    <row r="234" customFormat="false" ht="15.75" hidden="false" customHeight="false" outlineLevel="0" collapsed="false">
      <c r="A234" s="7" t="n">
        <v>3</v>
      </c>
      <c r="B234" s="1" t="n">
        <f aca="false">HoA!A11</f>
        <v>1</v>
      </c>
      <c r="C234" s="1" t="n">
        <f aca="false">HoA!B11</f>
        <v>7</v>
      </c>
      <c r="D234" s="1" t="str">
        <f aca="false">HoA!C11</f>
        <v>TenSoon</v>
      </c>
      <c r="E234" s="8" t="n">
        <f aca="false">HoA!D11</f>
        <v>1414</v>
      </c>
      <c r="F234" s="1" t="n">
        <f aca="false">HoA!E11</f>
        <v>10</v>
      </c>
      <c r="G234" s="1" t="n">
        <f aca="false">HoA!F11</f>
        <v>1</v>
      </c>
      <c r="H234" s="9" t="n">
        <f aca="false">G234/SUM($G:$G)</f>
        <v>0.00282485875706215</v>
      </c>
      <c r="I234" s="9" t="n">
        <f aca="false">E234/SUM($E:$E)</f>
        <v>0.00207988279698638</v>
      </c>
      <c r="J234" s="8" t="n">
        <f aca="false">IF(C234=C235,0,IF(C234=C233,E234+K233,E234))</f>
        <v>1414</v>
      </c>
      <c r="K234" s="8" t="n">
        <f aca="false">E234</f>
        <v>1414</v>
      </c>
      <c r="L234" s="9" t="n">
        <f aca="false">J234/SUM($J:$J)</f>
        <v>0.00238703774355719</v>
      </c>
      <c r="M234" s="1" t="n">
        <f aca="false">IF(C234=C233,0,IF(C234=C235,1+N235,1))</f>
        <v>1</v>
      </c>
      <c r="N234" s="1" t="n">
        <f aca="false">IF(C234=C233,1+N235,0)</f>
        <v>0</v>
      </c>
      <c r="O234" s="1" t="n">
        <f aca="false">IF(B234=B233,0,IF(B234=B235,1+P235,1))</f>
        <v>0</v>
      </c>
      <c r="P234" s="1" t="n">
        <f aca="false">IF(B234=B233,1+P235,0)</f>
        <v>8</v>
      </c>
    </row>
    <row r="235" customFormat="false" ht="15.75" hidden="false" customHeight="false" outlineLevel="0" collapsed="false">
      <c r="A235" s="7" t="n">
        <v>3</v>
      </c>
      <c r="B235" s="1" t="n">
        <f aca="false">HoA!A12</f>
        <v>1</v>
      </c>
      <c r="C235" s="1" t="n">
        <f aca="false">HoA!B12</f>
        <v>8</v>
      </c>
      <c r="D235" s="1" t="str">
        <f aca="false">HoA!C12</f>
        <v>Vin</v>
      </c>
      <c r="E235" s="8" t="n">
        <f aca="false">HoA!D12</f>
        <v>3541</v>
      </c>
      <c r="F235" s="1" t="n">
        <f aca="false">HoA!E12</f>
        <v>11</v>
      </c>
      <c r="G235" s="1" t="n">
        <f aca="false">HoA!F12</f>
        <v>1</v>
      </c>
      <c r="H235" s="9" t="n">
        <f aca="false">G235/SUM($G:$G)</f>
        <v>0.00282485875706215</v>
      </c>
      <c r="I235" s="9" t="n">
        <f aca="false">E235/SUM($E:$E)</f>
        <v>0.00520853252060025</v>
      </c>
      <c r="J235" s="8" t="n">
        <f aca="false">IF(C235=C236,0,IF(C235=C234,E235+K234,E235))</f>
        <v>3541</v>
      </c>
      <c r="K235" s="8" t="n">
        <f aca="false">E235</f>
        <v>3541</v>
      </c>
      <c r="L235" s="9" t="n">
        <f aca="false">J235/SUM($J:$J)</f>
        <v>0.00597772323192081</v>
      </c>
      <c r="M235" s="1" t="n">
        <f aca="false">IF(C235=C234,0,IF(C235=C236,1+N236,1))</f>
        <v>1</v>
      </c>
      <c r="N235" s="1" t="n">
        <f aca="false">IF(C235=C234,1+N236,0)</f>
        <v>0</v>
      </c>
      <c r="O235" s="1" t="n">
        <f aca="false">IF(B235=B234,0,IF(B235=B236,1+P236,1))</f>
        <v>0</v>
      </c>
      <c r="P235" s="1" t="n">
        <f aca="false">IF(B235=B234,1+P236,0)</f>
        <v>7</v>
      </c>
    </row>
    <row r="236" customFormat="false" ht="15.75" hidden="false" customHeight="false" outlineLevel="0" collapsed="false">
      <c r="A236" s="7" t="n">
        <v>3</v>
      </c>
      <c r="B236" s="1" t="n">
        <f aca="false">HoA!A13</f>
        <v>1</v>
      </c>
      <c r="C236" s="1" t="n">
        <f aca="false">HoA!B13</f>
        <v>9</v>
      </c>
      <c r="D236" s="1" t="str">
        <f aca="false">HoA!C13</f>
        <v>TenSoon</v>
      </c>
      <c r="E236" s="8" t="n">
        <f aca="false">HoA!D13</f>
        <v>1342</v>
      </c>
      <c r="F236" s="1" t="n">
        <f aca="false">HoA!E13</f>
        <v>12</v>
      </c>
      <c r="G236" s="1" t="n">
        <f aca="false">HoA!F13</f>
        <v>1</v>
      </c>
      <c r="H236" s="9" t="n">
        <f aca="false">G236/SUM($G:$G)</f>
        <v>0.00282485875706215</v>
      </c>
      <c r="I236" s="9" t="n">
        <f aca="false">E236/SUM($E:$E)</f>
        <v>0.00197397645937462</v>
      </c>
      <c r="J236" s="8" t="n">
        <f aca="false">IF(C236=C237,0,IF(C236=C235,E236+K235,E236))</f>
        <v>1342</v>
      </c>
      <c r="K236" s="8" t="n">
        <f aca="false">E236</f>
        <v>1342</v>
      </c>
      <c r="L236" s="9" t="n">
        <f aca="false">J236/SUM($J:$J)</f>
        <v>0.0022654912672233</v>
      </c>
      <c r="M236" s="1" t="n">
        <f aca="false">IF(C236=C235,0,IF(C236=C237,1+N237,1))</f>
        <v>1</v>
      </c>
      <c r="N236" s="1" t="n">
        <f aca="false">IF(C236=C235,1+N237,0)</f>
        <v>0</v>
      </c>
      <c r="O236" s="1" t="n">
        <f aca="false">IF(B236=B235,0,IF(B236=B237,1+P237,1))</f>
        <v>0</v>
      </c>
      <c r="P236" s="1" t="n">
        <f aca="false">IF(B236=B235,1+P237,0)</f>
        <v>6</v>
      </c>
    </row>
    <row r="237" customFormat="false" ht="15.75" hidden="false" customHeight="false" outlineLevel="0" collapsed="false">
      <c r="A237" s="7" t="n">
        <v>3</v>
      </c>
      <c r="B237" s="1" t="n">
        <f aca="false">HoA!A14</f>
        <v>1</v>
      </c>
      <c r="C237" s="1" t="n">
        <f aca="false">HoA!B14</f>
        <v>10</v>
      </c>
      <c r="D237" s="1" t="str">
        <f aca="false">HoA!C14</f>
        <v>Sazed</v>
      </c>
      <c r="E237" s="8" t="n">
        <f aca="false">HoA!D14</f>
        <v>3887</v>
      </c>
      <c r="F237" s="1" t="n">
        <f aca="false">HoA!E14</f>
        <v>13</v>
      </c>
      <c r="G237" s="1" t="n">
        <f aca="false">HoA!F14</f>
        <v>1</v>
      </c>
      <c r="H237" s="9" t="n">
        <f aca="false">G237/SUM($G:$G)</f>
        <v>0.00282485875706215</v>
      </c>
      <c r="I237" s="9" t="n">
        <f aca="false">E237/SUM($E:$E)</f>
        <v>0.00571747130967896</v>
      </c>
      <c r="J237" s="8" t="n">
        <f aca="false">IF(C237=C238,0,IF(C237=C236,E237+K236,E237))</f>
        <v>3887</v>
      </c>
      <c r="K237" s="8" t="n">
        <f aca="false">E237</f>
        <v>3887</v>
      </c>
      <c r="L237" s="9" t="n">
        <f aca="false">J237/SUM($J:$J)</f>
        <v>0.00656182157652532</v>
      </c>
      <c r="M237" s="1" t="n">
        <f aca="false">IF(C237=C236,0,IF(C237=C238,1+N238,1))</f>
        <v>1</v>
      </c>
      <c r="N237" s="1" t="n">
        <f aca="false">IF(C237=C236,1+N238,0)</f>
        <v>0</v>
      </c>
      <c r="O237" s="1" t="n">
        <f aca="false">IF(B237=B236,0,IF(B237=B238,1+P238,1))</f>
        <v>0</v>
      </c>
      <c r="P237" s="1" t="n">
        <f aca="false">IF(B237=B236,1+P238,0)</f>
        <v>5</v>
      </c>
    </row>
    <row r="238" customFormat="false" ht="15.75" hidden="false" customHeight="false" outlineLevel="0" collapsed="false">
      <c r="A238" s="7" t="n">
        <v>3</v>
      </c>
      <c r="B238" s="1" t="n">
        <f aca="false">HoA!A15</f>
        <v>1</v>
      </c>
      <c r="C238" s="1" t="n">
        <f aca="false">HoA!B15</f>
        <v>11</v>
      </c>
      <c r="D238" s="1" t="str">
        <f aca="false">HoA!C15</f>
        <v>TenSoon</v>
      </c>
      <c r="E238" s="8" t="n">
        <f aca="false">HoA!D15</f>
        <v>2176</v>
      </c>
      <c r="F238" s="1" t="n">
        <f aca="false">HoA!E15</f>
        <v>14</v>
      </c>
      <c r="G238" s="1" t="n">
        <f aca="false">HoA!F15</f>
        <v>1</v>
      </c>
      <c r="H238" s="9" t="n">
        <f aca="false">G238/SUM($G:$G)</f>
        <v>0.00282485875706215</v>
      </c>
      <c r="I238" s="9" t="n">
        <f aca="false">E238/SUM($E:$E)</f>
        <v>0.0032007248700441</v>
      </c>
      <c r="J238" s="8" t="n">
        <f aca="false">IF(C238=C239,0,IF(C238=C237,E238+K237,E238))</f>
        <v>2176</v>
      </c>
      <c r="K238" s="8" t="n">
        <f aca="false">E238</f>
        <v>2176</v>
      </c>
      <c r="L238" s="9" t="n">
        <f aca="false">J238/SUM($J:$J)</f>
        <v>0.00367340461809084</v>
      </c>
      <c r="M238" s="1" t="n">
        <f aca="false">IF(C238=C237,0,IF(C238=C239,1+N239,1))</f>
        <v>1</v>
      </c>
      <c r="N238" s="1" t="n">
        <f aca="false">IF(C238=C237,1+N239,0)</f>
        <v>0</v>
      </c>
      <c r="O238" s="1" t="n">
        <f aca="false">IF(B238=B237,0,IF(B238=B239,1+P239,1))</f>
        <v>0</v>
      </c>
      <c r="P238" s="1" t="n">
        <f aca="false">IF(B238=B237,1+P239,0)</f>
        <v>4</v>
      </c>
    </row>
    <row r="239" customFormat="false" ht="15.75" hidden="false" customHeight="false" outlineLevel="0" collapsed="false">
      <c r="A239" s="7" t="n">
        <v>3</v>
      </c>
      <c r="B239" s="1" t="n">
        <f aca="false">HoA!A16</f>
        <v>1</v>
      </c>
      <c r="C239" s="1" t="n">
        <f aca="false">HoA!B16</f>
        <v>12</v>
      </c>
      <c r="D239" s="1" t="str">
        <f aca="false">HoA!C16</f>
        <v>Elend</v>
      </c>
      <c r="E239" s="8" t="n">
        <f aca="false">HoA!D16</f>
        <v>647</v>
      </c>
      <c r="F239" s="1" t="n">
        <f aca="false">HoA!E16</f>
        <v>15</v>
      </c>
      <c r="G239" s="1" t="n">
        <f aca="false">HoA!F16</f>
        <v>1</v>
      </c>
      <c r="H239" s="9" t="n">
        <f aca="false">G239/SUM($G:$G)</f>
        <v>0.00282485875706215</v>
      </c>
      <c r="I239" s="9" t="n">
        <f aca="false">E239/SUM($E:$E)</f>
        <v>0.000951686117150061</v>
      </c>
      <c r="J239" s="8" t="n">
        <f aca="false">IF(C239=C240,0,IF(C239=C238,E239+K238,E239))</f>
        <v>0</v>
      </c>
      <c r="K239" s="8" t="n">
        <f aca="false">E239</f>
        <v>647</v>
      </c>
      <c r="L239" s="9" t="n">
        <f aca="false">J239/SUM($J:$J)</f>
        <v>0</v>
      </c>
      <c r="M239" s="1" t="n">
        <f aca="false">IF(C239=C238,0,IF(C239=C240,1+N240,1))</f>
        <v>2</v>
      </c>
      <c r="N239" s="1" t="n">
        <f aca="false">IF(C239=C238,1+N240,0)</f>
        <v>0</v>
      </c>
      <c r="O239" s="1" t="n">
        <f aca="false">IF(B239=B238,0,IF(B239=B240,1+P240,1))</f>
        <v>0</v>
      </c>
      <c r="P239" s="1" t="n">
        <f aca="false">IF(B239=B238,1+P240,0)</f>
        <v>3</v>
      </c>
    </row>
    <row r="240" customFormat="false" ht="15.75" hidden="false" customHeight="false" outlineLevel="0" collapsed="false">
      <c r="A240" s="7" t="n">
        <v>3</v>
      </c>
      <c r="B240" s="1" t="n">
        <f aca="false">HoA!A17</f>
        <v>1</v>
      </c>
      <c r="C240" s="1" t="n">
        <f aca="false">HoA!B17</f>
        <v>12</v>
      </c>
      <c r="D240" s="1" t="str">
        <f aca="false">HoA!C17</f>
        <v>Vin</v>
      </c>
      <c r="E240" s="8" t="n">
        <f aca="false">HoA!D17</f>
        <v>4297</v>
      </c>
      <c r="F240" s="1" t="n">
        <f aca="false">HoA!E17</f>
        <v>16</v>
      </c>
      <c r="G240" s="1" t="n">
        <f aca="false">HoA!F17</f>
        <v>1</v>
      </c>
      <c r="H240" s="9" t="n">
        <f aca="false">G240/SUM($G:$G)</f>
        <v>0.00282485875706215</v>
      </c>
      <c r="I240" s="9" t="n">
        <f aca="false">E240/SUM($E:$E)</f>
        <v>0.00632054906552366</v>
      </c>
      <c r="J240" s="8" t="n">
        <f aca="false">IF(C240=C241,0,IF(C240=C239,E240+K239,E240))</f>
        <v>4944</v>
      </c>
      <c r="K240" s="8" t="n">
        <f aca="false">E240</f>
        <v>4297</v>
      </c>
      <c r="L240" s="9" t="n">
        <f aca="false">J240/SUM($J:$J)</f>
        <v>0.00834619137492699</v>
      </c>
      <c r="M240" s="1" t="n">
        <f aca="false">IF(C240=C239,0,IF(C240=C241,1+N241,1))</f>
        <v>0</v>
      </c>
      <c r="N240" s="1" t="n">
        <f aca="false">IF(C240=C239,1+N241,0)</f>
        <v>1</v>
      </c>
      <c r="O240" s="1" t="n">
        <f aca="false">IF(B240=B239,0,IF(B240=B241,1+P241,1))</f>
        <v>0</v>
      </c>
      <c r="P240" s="1" t="n">
        <f aca="false">IF(B240=B239,1+P241,0)</f>
        <v>2</v>
      </c>
    </row>
    <row r="241" customFormat="false" ht="15.75" hidden="false" customHeight="false" outlineLevel="0" collapsed="false">
      <c r="A241" s="7" t="n">
        <v>3</v>
      </c>
      <c r="B241" s="1" t="n">
        <f aca="false">HoA!A18</f>
        <v>1</v>
      </c>
      <c r="C241" s="1" t="n">
        <f aca="false">HoA!B18</f>
        <v>13</v>
      </c>
      <c r="D241" s="1" t="str">
        <f aca="false">HoA!C18</f>
        <v>Marsh</v>
      </c>
      <c r="E241" s="8" t="n">
        <f aca="false">HoA!D18</f>
        <v>1008</v>
      </c>
      <c r="F241" s="1" t="n">
        <f aca="false">HoA!E18</f>
        <v>17</v>
      </c>
      <c r="G241" s="1" t="n">
        <f aca="false">HoA!F18</f>
        <v>1</v>
      </c>
      <c r="H241" s="9" t="n">
        <f aca="false">G241/SUM($G:$G)</f>
        <v>0.00282485875706215</v>
      </c>
      <c r="I241" s="9" t="n">
        <f aca="false">E241/SUM($E:$E)</f>
        <v>0.00148268872656455</v>
      </c>
      <c r="J241" s="8" t="n">
        <f aca="false">IF(C241=C242,0,IF(C241=C240,E241+K240,E241))</f>
        <v>1008</v>
      </c>
      <c r="K241" s="8" t="n">
        <f aca="false">E241</f>
        <v>1008</v>
      </c>
      <c r="L241" s="9" t="n">
        <f aca="false">J241/SUM($J:$J)</f>
        <v>0.00170165066867443</v>
      </c>
      <c r="M241" s="1" t="n">
        <f aca="false">IF(C241=C240,0,IF(C241=C242,1+N242,1))</f>
        <v>1</v>
      </c>
      <c r="N241" s="1" t="n">
        <f aca="false">IF(C241=C240,1+N242,0)</f>
        <v>0</v>
      </c>
      <c r="O241" s="1" t="n">
        <f aca="false">IF(B241=B240,0,IF(B241=B242,1+P242,1))</f>
        <v>0</v>
      </c>
      <c r="P241" s="1" t="n">
        <f aca="false">IF(B241=B240,1+P242,0)</f>
        <v>1</v>
      </c>
    </row>
    <row r="242" customFormat="false" ht="15.75" hidden="false" customHeight="false" outlineLevel="0" collapsed="false">
      <c r="A242" s="7" t="n">
        <v>3</v>
      </c>
      <c r="B242" s="1" t="n">
        <f aca="false">HoA!A19</f>
        <v>2</v>
      </c>
      <c r="C242" s="1" t="n">
        <f aca="false">HoA!B19</f>
        <v>14</v>
      </c>
      <c r="D242" s="1" t="str">
        <f aca="false">HoA!C19</f>
        <v>Spook</v>
      </c>
      <c r="E242" s="8" t="n">
        <f aca="false">HoA!D19</f>
        <v>3576</v>
      </c>
      <c r="F242" s="1" t="n">
        <f aca="false">HoA!E19</f>
        <v>18</v>
      </c>
      <c r="G242" s="1" t="n">
        <f aca="false">HoA!F19</f>
        <v>1</v>
      </c>
      <c r="H242" s="9" t="n">
        <f aca="false">G242/SUM($G:$G)</f>
        <v>0.00282485875706215</v>
      </c>
      <c r="I242" s="9" t="n">
        <f aca="false">E242/SUM($E:$E)</f>
        <v>0.00526001476805041</v>
      </c>
      <c r="J242" s="8" t="n">
        <f aca="false">IF(C242=C243,0,IF(C242=C241,E242+K241,E242))</f>
        <v>3576</v>
      </c>
      <c r="K242" s="8" t="n">
        <f aca="false">E242</f>
        <v>3576</v>
      </c>
      <c r="L242" s="9" t="n">
        <f aca="false">J242/SUM($J:$J)</f>
        <v>0.00603680832458311</v>
      </c>
      <c r="M242" s="1" t="n">
        <f aca="false">IF(C242=C241,0,IF(C242=C243,1+N243,1))</f>
        <v>1</v>
      </c>
      <c r="N242" s="1" t="n">
        <f aca="false">IF(C242=C241,1+N243,0)</f>
        <v>0</v>
      </c>
      <c r="O242" s="1" t="n">
        <f aca="false">IF(B242=B241,0,IF(B242=B243,1+P243,1))</f>
        <v>22</v>
      </c>
      <c r="P242" s="1" t="n">
        <f aca="false">IF(B242=B241,1+P243,0)</f>
        <v>0</v>
      </c>
    </row>
    <row r="243" customFormat="false" ht="15.75" hidden="false" customHeight="false" outlineLevel="0" collapsed="false">
      <c r="A243" s="7" t="n">
        <v>3</v>
      </c>
      <c r="B243" s="1" t="n">
        <f aca="false">HoA!A20</f>
        <v>2</v>
      </c>
      <c r="C243" s="1" t="n">
        <f aca="false">HoA!B20</f>
        <v>15</v>
      </c>
      <c r="D243" s="1" t="str">
        <f aca="false">HoA!C20</f>
        <v>Vin</v>
      </c>
      <c r="E243" s="8" t="n">
        <f aca="false">HoA!D20</f>
        <v>2106</v>
      </c>
      <c r="F243" s="1" t="n">
        <f aca="false">HoA!E20</f>
        <v>19</v>
      </c>
      <c r="G243" s="1" t="n">
        <f aca="false">HoA!F20</f>
        <v>1</v>
      </c>
      <c r="H243" s="9" t="n">
        <f aca="false">G243/SUM($G:$G)</f>
        <v>0.00282485875706215</v>
      </c>
      <c r="I243" s="9" t="n">
        <f aca="false">E243/SUM($E:$E)</f>
        <v>0.00309776037514378</v>
      </c>
      <c r="J243" s="8" t="n">
        <f aca="false">IF(C243=C244,0,IF(C243=C242,E243+K242,E243))</f>
        <v>2106</v>
      </c>
      <c r="K243" s="8" t="n">
        <f aca="false">E243</f>
        <v>2106</v>
      </c>
      <c r="L243" s="9" t="n">
        <f aca="false">J243/SUM($J:$J)</f>
        <v>0.00355523443276623</v>
      </c>
      <c r="M243" s="1" t="n">
        <f aca="false">IF(C243=C242,0,IF(C243=C244,1+N244,1))</f>
        <v>1</v>
      </c>
      <c r="N243" s="1" t="n">
        <f aca="false">IF(C243=C242,1+N244,0)</f>
        <v>0</v>
      </c>
      <c r="O243" s="1" t="n">
        <f aca="false">IF(B243=B242,0,IF(B243=B244,1+P244,1))</f>
        <v>0</v>
      </c>
      <c r="P243" s="1" t="n">
        <f aca="false">IF(B243=B242,1+P244,0)</f>
        <v>21</v>
      </c>
    </row>
    <row r="244" customFormat="false" ht="15.75" hidden="false" customHeight="false" outlineLevel="0" collapsed="false">
      <c r="A244" s="7" t="n">
        <v>3</v>
      </c>
      <c r="B244" s="1" t="n">
        <f aca="false">HoA!A21</f>
        <v>2</v>
      </c>
      <c r="C244" s="1" t="n">
        <f aca="false">HoA!B21</f>
        <v>16</v>
      </c>
      <c r="D244" s="1" t="str">
        <f aca="false">HoA!C21</f>
        <v>Spook</v>
      </c>
      <c r="E244" s="8" t="n">
        <f aca="false">HoA!D21</f>
        <v>5284</v>
      </c>
      <c r="F244" s="1" t="n">
        <f aca="false">HoA!E21</f>
        <v>20</v>
      </c>
      <c r="G244" s="1" t="n">
        <f aca="false">HoA!F21</f>
        <v>1</v>
      </c>
      <c r="H244" s="9" t="n">
        <f aca="false">G244/SUM($G:$G)</f>
        <v>0.00282485875706215</v>
      </c>
      <c r="I244" s="9" t="n">
        <f aca="false">E244/SUM($E:$E)</f>
        <v>0.00777234844361811</v>
      </c>
      <c r="J244" s="8" t="n">
        <f aca="false">IF(C244=C245,0,IF(C244=C243,E244+K243,E244))</f>
        <v>5284</v>
      </c>
      <c r="K244" s="8" t="n">
        <f aca="false">E244</f>
        <v>5284</v>
      </c>
      <c r="L244" s="9" t="n">
        <f aca="false">J244/SUM($J:$J)</f>
        <v>0.00892016084650368</v>
      </c>
      <c r="M244" s="1" t="n">
        <f aca="false">IF(C244=C243,0,IF(C244=C245,1+N245,1))</f>
        <v>1</v>
      </c>
      <c r="N244" s="1" t="n">
        <f aca="false">IF(C244=C243,1+N245,0)</f>
        <v>0</v>
      </c>
      <c r="O244" s="1" t="n">
        <f aca="false">IF(B244=B243,0,IF(B244=B245,1+P245,1))</f>
        <v>0</v>
      </c>
      <c r="P244" s="1" t="n">
        <f aca="false">IF(B244=B243,1+P245,0)</f>
        <v>20</v>
      </c>
    </row>
    <row r="245" customFormat="false" ht="15.75" hidden="false" customHeight="false" outlineLevel="0" collapsed="false">
      <c r="A245" s="7" t="n">
        <v>3</v>
      </c>
      <c r="B245" s="1" t="n">
        <f aca="false">HoA!A22</f>
        <v>2</v>
      </c>
      <c r="C245" s="1" t="n">
        <f aca="false">HoA!B22</f>
        <v>17</v>
      </c>
      <c r="D245" s="1" t="str">
        <f aca="false">HoA!C22</f>
        <v>Elend</v>
      </c>
      <c r="E245" s="8" t="n">
        <f aca="false">HoA!D22</f>
        <v>1653</v>
      </c>
      <c r="F245" s="1" t="n">
        <f aca="false">HoA!E22</f>
        <v>21</v>
      </c>
      <c r="G245" s="1" t="n">
        <f aca="false">HoA!F22</f>
        <v>1</v>
      </c>
      <c r="H245" s="9" t="n">
        <f aca="false">G245/SUM($G:$G)</f>
        <v>0.00282485875706215</v>
      </c>
      <c r="I245" s="9" t="n">
        <f aca="false">E245/SUM($E:$E)</f>
        <v>0.00243143300100317</v>
      </c>
      <c r="J245" s="8" t="n">
        <f aca="false">IF(C245=C246,0,IF(C245=C244,E245+K244,E245))</f>
        <v>1653</v>
      </c>
      <c r="K245" s="8" t="n">
        <f aca="false">E245</f>
        <v>1653</v>
      </c>
      <c r="L245" s="9" t="n">
        <f aca="false">J245/SUM($J:$J)</f>
        <v>0.00279050451916552</v>
      </c>
      <c r="M245" s="1" t="n">
        <f aca="false">IF(C245=C244,0,IF(C245=C246,1+N246,1))</f>
        <v>1</v>
      </c>
      <c r="N245" s="1" t="n">
        <f aca="false">IF(C245=C244,1+N246,0)</f>
        <v>0</v>
      </c>
      <c r="O245" s="1" t="n">
        <f aca="false">IF(B245=B244,0,IF(B245=B246,1+P246,1))</f>
        <v>0</v>
      </c>
      <c r="P245" s="1" t="n">
        <f aca="false">IF(B245=B244,1+P246,0)</f>
        <v>19</v>
      </c>
    </row>
    <row r="246" customFormat="false" ht="15.75" hidden="false" customHeight="false" outlineLevel="0" collapsed="false">
      <c r="A246" s="7" t="n">
        <v>3</v>
      </c>
      <c r="B246" s="1" t="n">
        <f aca="false">HoA!A23</f>
        <v>2</v>
      </c>
      <c r="C246" s="1" t="n">
        <f aca="false">HoA!B23</f>
        <v>18</v>
      </c>
      <c r="D246" s="1" t="str">
        <f aca="false">HoA!C23</f>
        <v>Sazed</v>
      </c>
      <c r="E246" s="8" t="n">
        <f aca="false">HoA!D23</f>
        <v>2026</v>
      </c>
      <c r="F246" s="1" t="n">
        <f aca="false">HoA!E23</f>
        <v>22</v>
      </c>
      <c r="G246" s="1" t="n">
        <f aca="false">HoA!F23</f>
        <v>1</v>
      </c>
      <c r="H246" s="9" t="n">
        <f aca="false">G246/SUM($G:$G)</f>
        <v>0.00282485875706215</v>
      </c>
      <c r="I246" s="9" t="n">
        <f aca="false">E246/SUM($E:$E)</f>
        <v>0.00298008666668628</v>
      </c>
      <c r="J246" s="8" t="n">
        <f aca="false">IF(C246=C247,0,IF(C246=C245,E246+K245,E246))</f>
        <v>2026</v>
      </c>
      <c r="K246" s="8" t="n">
        <f aca="false">E246</f>
        <v>2026</v>
      </c>
      <c r="L246" s="9" t="n">
        <f aca="false">J246/SUM($J:$J)</f>
        <v>0.00342018279239524</v>
      </c>
      <c r="M246" s="1" t="n">
        <f aca="false">IF(C246=C245,0,IF(C246=C247,1+N247,1))</f>
        <v>1</v>
      </c>
      <c r="N246" s="1" t="n">
        <f aca="false">IF(C246=C245,1+N247,0)</f>
        <v>0</v>
      </c>
      <c r="O246" s="1" t="n">
        <f aca="false">IF(B246=B245,0,IF(B246=B247,1+P247,1))</f>
        <v>0</v>
      </c>
      <c r="P246" s="1" t="n">
        <f aca="false">IF(B246=B245,1+P247,0)</f>
        <v>18</v>
      </c>
    </row>
    <row r="247" customFormat="false" ht="15.75" hidden="false" customHeight="false" outlineLevel="0" collapsed="false">
      <c r="A247" s="7" t="n">
        <v>3</v>
      </c>
      <c r="B247" s="1" t="n">
        <f aca="false">HoA!A24</f>
        <v>2</v>
      </c>
      <c r="C247" s="1" t="n">
        <f aca="false">HoA!B24</f>
        <v>19</v>
      </c>
      <c r="D247" s="1" t="str">
        <f aca="false">HoA!C24</f>
        <v>Spook</v>
      </c>
      <c r="E247" s="8" t="n">
        <f aca="false">HoA!D24</f>
        <v>1448</v>
      </c>
      <c r="F247" s="1" t="n">
        <f aca="false">HoA!E24</f>
        <v>23</v>
      </c>
      <c r="G247" s="1" t="n">
        <f aca="false">HoA!F24</f>
        <v>1</v>
      </c>
      <c r="H247" s="9" t="n">
        <f aca="false">G247/SUM($G:$G)</f>
        <v>0.00282485875706215</v>
      </c>
      <c r="I247" s="9" t="n">
        <f aca="false">E247/SUM($E:$E)</f>
        <v>0.00212989412308082</v>
      </c>
      <c r="J247" s="8" t="n">
        <f aca="false">IF(C247=C248,0,IF(C247=C246,E247+K246,E247))</f>
        <v>1448</v>
      </c>
      <c r="K247" s="8" t="n">
        <f aca="false">E247</f>
        <v>1448</v>
      </c>
      <c r="L247" s="9" t="n">
        <f aca="false">J247/SUM($J:$J)</f>
        <v>0.00244443469071486</v>
      </c>
      <c r="M247" s="1" t="n">
        <f aca="false">IF(C247=C246,0,IF(C247=C248,1+N248,1))</f>
        <v>1</v>
      </c>
      <c r="N247" s="1" t="n">
        <f aca="false">IF(C247=C246,1+N248,0)</f>
        <v>0</v>
      </c>
      <c r="O247" s="1" t="n">
        <f aca="false">IF(B247=B246,0,IF(B247=B248,1+P248,1))</f>
        <v>0</v>
      </c>
      <c r="P247" s="1" t="n">
        <f aca="false">IF(B247=B246,1+P248,0)</f>
        <v>17</v>
      </c>
    </row>
    <row r="248" customFormat="false" ht="15.75" hidden="false" customHeight="false" outlineLevel="0" collapsed="false">
      <c r="A248" s="7" t="n">
        <v>3</v>
      </c>
      <c r="B248" s="1" t="n">
        <f aca="false">HoA!A25</f>
        <v>2</v>
      </c>
      <c r="C248" s="1" t="n">
        <f aca="false">HoA!B25</f>
        <v>20</v>
      </c>
      <c r="D248" s="1" t="str">
        <f aca="false">HoA!C25</f>
        <v>TenSoon</v>
      </c>
      <c r="E248" s="8" t="n">
        <f aca="false">HoA!D25</f>
        <v>1761</v>
      </c>
      <c r="F248" s="1" t="n">
        <f aca="false">HoA!E25</f>
        <v>24</v>
      </c>
      <c r="G248" s="1" t="n">
        <f aca="false">HoA!F25</f>
        <v>1</v>
      </c>
      <c r="H248" s="9" t="n">
        <f aca="false">G248/SUM($G:$G)</f>
        <v>0.00282485875706215</v>
      </c>
      <c r="I248" s="9" t="n">
        <f aca="false">E248/SUM($E:$E)</f>
        <v>0.0025902925074208</v>
      </c>
      <c r="J248" s="8" t="n">
        <f aca="false">IF(C248=C249,0,IF(C248=C247,E248+K247,E248))</f>
        <v>1761</v>
      </c>
      <c r="K248" s="8" t="n">
        <f aca="false">E248</f>
        <v>1761</v>
      </c>
      <c r="L248" s="9" t="n">
        <f aca="false">J248/SUM($J:$J)</f>
        <v>0.00297282423366635</v>
      </c>
      <c r="M248" s="1" t="n">
        <f aca="false">IF(C248=C247,0,IF(C248=C249,1+N249,1))</f>
        <v>1</v>
      </c>
      <c r="N248" s="1" t="n">
        <f aca="false">IF(C248=C247,1+N249,0)</f>
        <v>0</v>
      </c>
      <c r="O248" s="1" t="n">
        <f aca="false">IF(B248=B247,0,IF(B248=B249,1+P249,1))</f>
        <v>0</v>
      </c>
      <c r="P248" s="1" t="n">
        <f aca="false">IF(B248=B247,1+P249,0)</f>
        <v>16</v>
      </c>
    </row>
    <row r="249" customFormat="false" ht="15.75" hidden="false" customHeight="false" outlineLevel="0" collapsed="false">
      <c r="A249" s="7" t="n">
        <v>3</v>
      </c>
      <c r="B249" s="1" t="n">
        <f aca="false">HoA!A26</f>
        <v>2</v>
      </c>
      <c r="C249" s="1" t="n">
        <f aca="false">HoA!B26</f>
        <v>21</v>
      </c>
      <c r="D249" s="1" t="str">
        <f aca="false">HoA!C26</f>
        <v>Vin</v>
      </c>
      <c r="E249" s="8" t="n">
        <f aca="false">HoA!D26</f>
        <v>3902</v>
      </c>
      <c r="F249" s="1" t="n">
        <f aca="false">HoA!E26</f>
        <v>25</v>
      </c>
      <c r="G249" s="1" t="n">
        <f aca="false">HoA!F26</f>
        <v>1</v>
      </c>
      <c r="H249" s="9" t="n">
        <f aca="false">G249/SUM($G:$G)</f>
        <v>0.00282485875706215</v>
      </c>
      <c r="I249" s="9" t="n">
        <f aca="false">E249/SUM($E:$E)</f>
        <v>0.00573953513001474</v>
      </c>
      <c r="J249" s="8" t="n">
        <f aca="false">IF(C249=C250,0,IF(C249=C248,E249+K248,E249))</f>
        <v>3902</v>
      </c>
      <c r="K249" s="8" t="n">
        <f aca="false">E249</f>
        <v>3902</v>
      </c>
      <c r="L249" s="9" t="n">
        <f aca="false">J249/SUM($J:$J)</f>
        <v>0.00658714375909488</v>
      </c>
      <c r="M249" s="1" t="n">
        <f aca="false">IF(C249=C248,0,IF(C249=C250,1+N250,1))</f>
        <v>1</v>
      </c>
      <c r="N249" s="1" t="n">
        <f aca="false">IF(C249=C248,1+N250,0)</f>
        <v>0</v>
      </c>
      <c r="O249" s="1" t="n">
        <f aca="false">IF(B249=B248,0,IF(B249=B250,1+P250,1))</f>
        <v>0</v>
      </c>
      <c r="P249" s="1" t="n">
        <f aca="false">IF(B249=B248,1+P250,0)</f>
        <v>15</v>
      </c>
    </row>
    <row r="250" customFormat="false" ht="15.75" hidden="false" customHeight="false" outlineLevel="0" collapsed="false">
      <c r="A250" s="7" t="n">
        <v>3</v>
      </c>
      <c r="B250" s="1" t="n">
        <f aca="false">HoA!A27</f>
        <v>2</v>
      </c>
      <c r="C250" s="1" t="n">
        <f aca="false">HoA!B27</f>
        <v>22</v>
      </c>
      <c r="D250" s="1" t="str">
        <f aca="false">HoA!C27</f>
        <v>Sazed</v>
      </c>
      <c r="E250" s="8" t="n">
        <f aca="false">HoA!D27</f>
        <v>1149</v>
      </c>
      <c r="F250" s="1" t="n">
        <f aca="false">HoA!E27</f>
        <v>26</v>
      </c>
      <c r="G250" s="1" t="n">
        <f aca="false">HoA!F27</f>
        <v>1</v>
      </c>
      <c r="H250" s="9" t="n">
        <f aca="false">G250/SUM($G:$G)</f>
        <v>0.00282485875706215</v>
      </c>
      <c r="I250" s="9" t="n">
        <f aca="false">E250/SUM($E:$E)</f>
        <v>0.0016900886377209</v>
      </c>
      <c r="J250" s="8" t="n">
        <f aca="false">IF(C250=C251,0,IF(C250=C249,E250+K249,E250))</f>
        <v>1149</v>
      </c>
      <c r="K250" s="8" t="n">
        <f aca="false">E250</f>
        <v>1149</v>
      </c>
      <c r="L250" s="9" t="n">
        <f aca="false">J250/SUM($J:$J)</f>
        <v>0.0019396791848283</v>
      </c>
      <c r="M250" s="1" t="n">
        <f aca="false">IF(C250=C249,0,IF(C250=C251,1+N251,1))</f>
        <v>1</v>
      </c>
      <c r="N250" s="1" t="n">
        <f aca="false">IF(C250=C249,1+N251,0)</f>
        <v>0</v>
      </c>
      <c r="O250" s="1" t="n">
        <f aca="false">IF(B250=B249,0,IF(B250=B251,1+P251,1))</f>
        <v>0</v>
      </c>
      <c r="P250" s="1" t="n">
        <f aca="false">IF(B250=B249,1+P251,0)</f>
        <v>14</v>
      </c>
    </row>
    <row r="251" customFormat="false" ht="15.75" hidden="false" customHeight="false" outlineLevel="0" collapsed="false">
      <c r="A251" s="7" t="n">
        <v>3</v>
      </c>
      <c r="B251" s="1" t="n">
        <f aca="false">HoA!A28</f>
        <v>2</v>
      </c>
      <c r="C251" s="1" t="n">
        <f aca="false">HoA!B28</f>
        <v>23</v>
      </c>
      <c r="D251" s="1" t="str">
        <f aca="false">HoA!C28</f>
        <v>Spook</v>
      </c>
      <c r="E251" s="8" t="n">
        <f aca="false">HoA!D28</f>
        <v>1512</v>
      </c>
      <c r="F251" s="1" t="n">
        <f aca="false">HoA!E28</f>
        <v>27</v>
      </c>
      <c r="G251" s="1" t="n">
        <f aca="false">HoA!F28</f>
        <v>1</v>
      </c>
      <c r="H251" s="9" t="n">
        <f aca="false">G251/SUM($G:$G)</f>
        <v>0.00282485875706215</v>
      </c>
      <c r="I251" s="9" t="n">
        <f aca="false">E251/SUM($E:$E)</f>
        <v>0.00222403308984682</v>
      </c>
      <c r="J251" s="8" t="n">
        <f aca="false">IF(C251=C252,0,IF(C251=C250,E251+K250,E251))</f>
        <v>1512</v>
      </c>
      <c r="K251" s="8" t="n">
        <f aca="false">E251</f>
        <v>1512</v>
      </c>
      <c r="L251" s="9" t="n">
        <f aca="false">J251/SUM($J:$J)</f>
        <v>0.00255247600301165</v>
      </c>
      <c r="M251" s="1" t="n">
        <f aca="false">IF(C251=C250,0,IF(C251=C252,1+N252,1))</f>
        <v>1</v>
      </c>
      <c r="N251" s="1" t="n">
        <f aca="false">IF(C251=C250,1+N252,0)</f>
        <v>0</v>
      </c>
      <c r="O251" s="1" t="n">
        <f aca="false">IF(B251=B250,0,IF(B251=B252,1+P252,1))</f>
        <v>0</v>
      </c>
      <c r="P251" s="1" t="n">
        <f aca="false">IF(B251=B250,1+P252,0)</f>
        <v>13</v>
      </c>
    </row>
    <row r="252" customFormat="false" ht="15.75" hidden="false" customHeight="false" outlineLevel="0" collapsed="false">
      <c r="A252" s="7" t="n">
        <v>3</v>
      </c>
      <c r="B252" s="1" t="n">
        <f aca="false">HoA!A29</f>
        <v>2</v>
      </c>
      <c r="C252" s="1" t="n">
        <f aca="false">HoA!B29</f>
        <v>24</v>
      </c>
      <c r="D252" s="1" t="str">
        <f aca="false">HoA!C29</f>
        <v>TenSoon</v>
      </c>
      <c r="E252" s="8" t="n">
        <f aca="false">HoA!D29</f>
        <v>1029</v>
      </c>
      <c r="F252" s="1" t="n">
        <f aca="false">HoA!E29</f>
        <v>28</v>
      </c>
      <c r="G252" s="1" t="n">
        <f aca="false">HoA!F29</f>
        <v>1</v>
      </c>
      <c r="H252" s="9" t="n">
        <f aca="false">G252/SUM($G:$G)</f>
        <v>0.00282485875706215</v>
      </c>
      <c r="I252" s="9" t="n">
        <f aca="false">E252/SUM($E:$E)</f>
        <v>0.00151357807503464</v>
      </c>
      <c r="J252" s="8" t="n">
        <f aca="false">IF(C252=C253,0,IF(C252=C251,E252+K251,E252))</f>
        <v>1029</v>
      </c>
      <c r="K252" s="8" t="n">
        <f aca="false">E252</f>
        <v>1029</v>
      </c>
      <c r="L252" s="9" t="n">
        <f aca="false">J252/SUM($J:$J)</f>
        <v>0.00173710172427182</v>
      </c>
      <c r="M252" s="1" t="n">
        <f aca="false">IF(C252=C251,0,IF(C252=C253,1+N253,1))</f>
        <v>1</v>
      </c>
      <c r="N252" s="1" t="n">
        <f aca="false">IF(C252=C251,1+N253,0)</f>
        <v>0</v>
      </c>
      <c r="O252" s="1" t="n">
        <f aca="false">IF(B252=B251,0,IF(B252=B253,1+P253,1))</f>
        <v>0</v>
      </c>
      <c r="P252" s="1" t="n">
        <f aca="false">IF(B252=B251,1+P253,0)</f>
        <v>12</v>
      </c>
    </row>
    <row r="253" customFormat="false" ht="15.75" hidden="false" customHeight="false" outlineLevel="0" collapsed="false">
      <c r="A253" s="7" t="n">
        <v>3</v>
      </c>
      <c r="B253" s="1" t="n">
        <f aca="false">HoA!A30</f>
        <v>2</v>
      </c>
      <c r="C253" s="1" t="n">
        <f aca="false">HoA!B30</f>
        <v>25</v>
      </c>
      <c r="D253" s="1" t="str">
        <f aca="false">HoA!C30</f>
        <v>Elend</v>
      </c>
      <c r="E253" s="8" t="n">
        <f aca="false">HoA!D30</f>
        <v>2493</v>
      </c>
      <c r="F253" s="1" t="n">
        <f aca="false">HoA!E30</f>
        <v>29</v>
      </c>
      <c r="G253" s="1" t="n">
        <f aca="false">HoA!F30</f>
        <v>1</v>
      </c>
      <c r="H253" s="9" t="n">
        <f aca="false">G253/SUM($G:$G)</f>
        <v>0.00282485875706215</v>
      </c>
      <c r="I253" s="9" t="n">
        <f aca="false">E253/SUM($E:$E)</f>
        <v>0.00366700693980696</v>
      </c>
      <c r="J253" s="8" t="n">
        <f aca="false">IF(C253=C254,0,IF(C253=C252,E253+K252,E253))</f>
        <v>2493</v>
      </c>
      <c r="K253" s="8" t="n">
        <f aca="false">E253</f>
        <v>2493</v>
      </c>
      <c r="L253" s="9" t="n">
        <f aca="false">J253/SUM($J:$J)</f>
        <v>0.00420854674306088</v>
      </c>
      <c r="M253" s="1" t="n">
        <f aca="false">IF(C253=C252,0,IF(C253=C254,1+N254,1))</f>
        <v>1</v>
      </c>
      <c r="N253" s="1" t="n">
        <f aca="false">IF(C253=C252,1+N254,0)</f>
        <v>0</v>
      </c>
      <c r="O253" s="1" t="n">
        <f aca="false">IF(B253=B252,0,IF(B253=B254,1+P254,1))</f>
        <v>0</v>
      </c>
      <c r="P253" s="1" t="n">
        <f aca="false">IF(B253=B252,1+P254,0)</f>
        <v>11</v>
      </c>
    </row>
    <row r="254" customFormat="false" ht="15.75" hidden="false" customHeight="false" outlineLevel="0" collapsed="false">
      <c r="A254" s="7" t="n">
        <v>3</v>
      </c>
      <c r="B254" s="1" t="n">
        <f aca="false">HoA!A31</f>
        <v>2</v>
      </c>
      <c r="C254" s="1" t="n">
        <f aca="false">HoA!B31</f>
        <v>26</v>
      </c>
      <c r="D254" s="1" t="str">
        <f aca="false">HoA!C31</f>
        <v>Spook</v>
      </c>
      <c r="E254" s="8" t="n">
        <f aca="false">HoA!D31</f>
        <v>2620</v>
      </c>
      <c r="F254" s="1" t="n">
        <f aca="false">HoA!E31</f>
        <v>30</v>
      </c>
      <c r="G254" s="1" t="n">
        <f aca="false">HoA!F31</f>
        <v>1</v>
      </c>
      <c r="H254" s="9" t="n">
        <f aca="false">G254/SUM($G:$G)</f>
        <v>0.00282485875706215</v>
      </c>
      <c r="I254" s="9" t="n">
        <f aca="false">E254/SUM($E:$E)</f>
        <v>0.00385381395198324</v>
      </c>
      <c r="J254" s="8" t="n">
        <f aca="false">IF(C254=C255,0,IF(C254=C253,E254+K253,E254))</f>
        <v>2620</v>
      </c>
      <c r="K254" s="8" t="n">
        <f aca="false">E254</f>
        <v>2620</v>
      </c>
      <c r="L254" s="9" t="n">
        <f aca="false">J254/SUM($J:$J)</f>
        <v>0.00442294122214982</v>
      </c>
      <c r="M254" s="1" t="n">
        <f aca="false">IF(C254=C253,0,IF(C254=C255,1+N255,1))</f>
        <v>1</v>
      </c>
      <c r="N254" s="1" t="n">
        <f aca="false">IF(C254=C253,1+N255,0)</f>
        <v>0</v>
      </c>
      <c r="O254" s="1" t="n">
        <f aca="false">IF(B254=B253,0,IF(B254=B255,1+P255,1))</f>
        <v>0</v>
      </c>
      <c r="P254" s="1" t="n">
        <f aca="false">IF(B254=B253,1+P255,0)</f>
        <v>10</v>
      </c>
    </row>
    <row r="255" customFormat="false" ht="15.75" hidden="false" customHeight="false" outlineLevel="0" collapsed="false">
      <c r="A255" s="7" t="n">
        <v>3</v>
      </c>
      <c r="B255" s="1" t="n">
        <f aca="false">HoA!A32</f>
        <v>2</v>
      </c>
      <c r="C255" s="1" t="n">
        <f aca="false">HoA!B32</f>
        <v>27</v>
      </c>
      <c r="D255" s="1" t="str">
        <f aca="false">HoA!C32</f>
        <v>Vin</v>
      </c>
      <c r="E255" s="8" t="n">
        <f aca="false">HoA!D32</f>
        <v>4723</v>
      </c>
      <c r="F255" s="1" t="n">
        <f aca="false">HoA!E32</f>
        <v>31</v>
      </c>
      <c r="G255" s="1" t="n">
        <f aca="false">HoA!F32</f>
        <v>1</v>
      </c>
      <c r="H255" s="9" t="n">
        <f aca="false">G255/SUM($G:$G)</f>
        <v>0.00282485875706215</v>
      </c>
      <c r="I255" s="9" t="n">
        <f aca="false">E255/SUM($E:$E)</f>
        <v>0.00694716156305987</v>
      </c>
      <c r="J255" s="8" t="n">
        <f aca="false">IF(C255=C256,0,IF(C255=C254,E255+K254,E255))</f>
        <v>4723</v>
      </c>
      <c r="K255" s="8" t="n">
        <f aca="false">E255</f>
        <v>4723</v>
      </c>
      <c r="L255" s="9" t="n">
        <f aca="false">J255/SUM($J:$J)</f>
        <v>0.00797311121840214</v>
      </c>
      <c r="M255" s="1" t="n">
        <f aca="false">IF(C255=C254,0,IF(C255=C256,1+N256,1))</f>
        <v>1</v>
      </c>
      <c r="N255" s="1" t="n">
        <f aca="false">IF(C255=C254,1+N256,0)</f>
        <v>0</v>
      </c>
      <c r="O255" s="1" t="n">
        <f aca="false">IF(B255=B254,0,IF(B255=B256,1+P256,1))</f>
        <v>0</v>
      </c>
      <c r="P255" s="1" t="n">
        <f aca="false">IF(B255=B254,1+P256,0)</f>
        <v>9</v>
      </c>
    </row>
    <row r="256" customFormat="false" ht="15.75" hidden="false" customHeight="false" outlineLevel="0" collapsed="false">
      <c r="A256" s="7" t="n">
        <v>3</v>
      </c>
      <c r="B256" s="1" t="n">
        <f aca="false">HoA!A33</f>
        <v>2</v>
      </c>
      <c r="C256" s="1" t="n">
        <f aca="false">HoA!B33</f>
        <v>28</v>
      </c>
      <c r="D256" s="1" t="str">
        <f aca="false">HoA!C33</f>
        <v>Elend</v>
      </c>
      <c r="E256" s="8" t="n">
        <f aca="false">HoA!D33</f>
        <v>2438</v>
      </c>
      <c r="F256" s="1" t="n">
        <f aca="false">HoA!E33</f>
        <v>32</v>
      </c>
      <c r="G256" s="1" t="n">
        <f aca="false">HoA!F33</f>
        <v>1</v>
      </c>
      <c r="H256" s="9" t="n">
        <f aca="false">G256/SUM($G:$G)</f>
        <v>0.00282485875706215</v>
      </c>
      <c r="I256" s="9" t="n">
        <f aca="false">E256/SUM($E:$E)</f>
        <v>0.00358610626524242</v>
      </c>
      <c r="J256" s="8" t="n">
        <f aca="false">IF(C256=C257,0,IF(C256=C255,E256+K255,E256))</f>
        <v>2438</v>
      </c>
      <c r="K256" s="8" t="n">
        <f aca="false">E256</f>
        <v>2438</v>
      </c>
      <c r="L256" s="9" t="n">
        <f aca="false">J256/SUM($J:$J)</f>
        <v>0.00411569874030582</v>
      </c>
      <c r="M256" s="1" t="n">
        <f aca="false">IF(C256=C255,0,IF(C256=C257,1+N257,1))</f>
        <v>1</v>
      </c>
      <c r="N256" s="1" t="n">
        <f aca="false">IF(C256=C255,1+N257,0)</f>
        <v>0</v>
      </c>
      <c r="O256" s="1" t="n">
        <f aca="false">IF(B256=B255,0,IF(B256=B257,1+P257,1))</f>
        <v>0</v>
      </c>
      <c r="P256" s="1" t="n">
        <f aca="false">IF(B256=B255,1+P257,0)</f>
        <v>8</v>
      </c>
    </row>
    <row r="257" customFormat="false" ht="15.75" hidden="false" customHeight="false" outlineLevel="0" collapsed="false">
      <c r="A257" s="7" t="n">
        <v>3</v>
      </c>
      <c r="B257" s="1" t="n">
        <f aca="false">HoA!A34</f>
        <v>2</v>
      </c>
      <c r="C257" s="1" t="n">
        <f aca="false">HoA!B34</f>
        <v>29</v>
      </c>
      <c r="D257" s="1" t="str">
        <f aca="false">HoA!C34</f>
        <v>Sazed</v>
      </c>
      <c r="E257" s="8" t="n">
        <f aca="false">HoA!D34</f>
        <v>3599</v>
      </c>
      <c r="F257" s="1" t="n">
        <f aca="false">HoA!E34</f>
        <v>33</v>
      </c>
      <c r="G257" s="1" t="n">
        <f aca="false">HoA!F34</f>
        <v>1</v>
      </c>
      <c r="H257" s="9" t="n">
        <f aca="false">G257/SUM($G:$G)</f>
        <v>0.00282485875706215</v>
      </c>
      <c r="I257" s="9" t="n">
        <f aca="false">E257/SUM($E:$E)</f>
        <v>0.00529384595923194</v>
      </c>
      <c r="J257" s="8" t="n">
        <f aca="false">IF(C257=C258,0,IF(C257=C256,E257+K256,E257))</f>
        <v>3599</v>
      </c>
      <c r="K257" s="8" t="n">
        <f aca="false">E257</f>
        <v>3599</v>
      </c>
      <c r="L257" s="9" t="n">
        <f aca="false">J257/SUM($J:$J)</f>
        <v>0.00607563567118977</v>
      </c>
      <c r="M257" s="1" t="n">
        <f aca="false">IF(C257=C256,0,IF(C257=C258,1+N258,1))</f>
        <v>1</v>
      </c>
      <c r="N257" s="1" t="n">
        <f aca="false">IF(C257=C256,1+N258,0)</f>
        <v>0</v>
      </c>
      <c r="O257" s="1" t="n">
        <f aca="false">IF(B257=B256,0,IF(B257=B258,1+P258,1))</f>
        <v>0</v>
      </c>
      <c r="P257" s="1" t="n">
        <f aca="false">IF(B257=B256,1+P258,0)</f>
        <v>7</v>
      </c>
    </row>
    <row r="258" customFormat="false" ht="15.75" hidden="false" customHeight="false" outlineLevel="0" collapsed="false">
      <c r="A258" s="7" t="n">
        <v>3</v>
      </c>
      <c r="B258" s="1" t="n">
        <f aca="false">HoA!A35</f>
        <v>2</v>
      </c>
      <c r="C258" s="1" t="n">
        <f aca="false">HoA!B35</f>
        <v>30</v>
      </c>
      <c r="D258" s="1" t="str">
        <f aca="false">HoA!C35</f>
        <v>Elend</v>
      </c>
      <c r="E258" s="8" t="n">
        <f aca="false">HoA!D35</f>
        <v>1417</v>
      </c>
      <c r="F258" s="1" t="n">
        <f aca="false">HoA!E35</f>
        <v>34</v>
      </c>
      <c r="G258" s="1" t="n">
        <f aca="false">HoA!F35</f>
        <v>1</v>
      </c>
      <c r="H258" s="9" t="n">
        <f aca="false">G258/SUM($G:$G)</f>
        <v>0.00282485875706215</v>
      </c>
      <c r="I258" s="9" t="n">
        <f aca="false">E258/SUM($E:$E)</f>
        <v>0.00208429556105353</v>
      </c>
      <c r="J258" s="8" t="n">
        <f aca="false">IF(C258=C259,0,IF(C258=C257,E258+K257,E258))</f>
        <v>0</v>
      </c>
      <c r="K258" s="8" t="n">
        <f aca="false">E258</f>
        <v>1417</v>
      </c>
      <c r="L258" s="9" t="n">
        <f aca="false">J258/SUM($J:$J)</f>
        <v>0</v>
      </c>
      <c r="M258" s="1" t="n">
        <f aca="false">IF(C258=C257,0,IF(C258=C259,1+N259,1))</f>
        <v>2</v>
      </c>
      <c r="N258" s="1" t="n">
        <f aca="false">IF(C258=C257,1+N259,0)</f>
        <v>0</v>
      </c>
      <c r="O258" s="1" t="n">
        <f aca="false">IF(B258=B257,0,IF(B258=B259,1+P259,1))</f>
        <v>0</v>
      </c>
      <c r="P258" s="1" t="n">
        <f aca="false">IF(B258=B257,1+P259,0)</f>
        <v>6</v>
      </c>
    </row>
    <row r="259" customFormat="false" ht="15.75" hidden="false" customHeight="false" outlineLevel="0" collapsed="false">
      <c r="A259" s="7" t="n">
        <v>3</v>
      </c>
      <c r="B259" s="1" t="n">
        <f aca="false">HoA!A36</f>
        <v>2</v>
      </c>
      <c r="C259" s="1" t="n">
        <f aca="false">HoA!B36</f>
        <v>30</v>
      </c>
      <c r="D259" s="1" t="str">
        <f aca="false">HoA!C36</f>
        <v>Vin</v>
      </c>
      <c r="E259" s="8" t="n">
        <f aca="false">HoA!D36</f>
        <v>3242</v>
      </c>
      <c r="F259" s="1" t="n">
        <f aca="false">HoA!E36</f>
        <v>35</v>
      </c>
      <c r="G259" s="1" t="n">
        <f aca="false">HoA!F36</f>
        <v>1</v>
      </c>
      <c r="H259" s="9" t="n">
        <f aca="false">G259/SUM($G:$G)</f>
        <v>0.00282485875706215</v>
      </c>
      <c r="I259" s="9" t="n">
        <f aca="false">E259/SUM($E:$E)</f>
        <v>0.00476872703524033</v>
      </c>
      <c r="J259" s="8" t="n">
        <f aca="false">IF(C259=C260,0,IF(C259=C258,E259+K258,E259))</f>
        <v>4659</v>
      </c>
      <c r="K259" s="8" t="n">
        <f aca="false">E259</f>
        <v>3242</v>
      </c>
      <c r="L259" s="9" t="n">
        <f aca="false">J259/SUM($J:$J)</f>
        <v>0.00786506990610535</v>
      </c>
      <c r="M259" s="1" t="n">
        <f aca="false">IF(C259=C258,0,IF(C259=C260,1+N260,1))</f>
        <v>0</v>
      </c>
      <c r="N259" s="1" t="n">
        <f aca="false">IF(C259=C258,1+N260,0)</f>
        <v>1</v>
      </c>
      <c r="O259" s="1" t="n">
        <f aca="false">IF(B259=B258,0,IF(B259=B260,1+P260,1))</f>
        <v>0</v>
      </c>
      <c r="P259" s="1" t="n">
        <f aca="false">IF(B259=B258,1+P260,0)</f>
        <v>5</v>
      </c>
    </row>
    <row r="260" customFormat="false" ht="15.75" hidden="false" customHeight="false" outlineLevel="0" collapsed="false">
      <c r="A260" s="7" t="n">
        <v>3</v>
      </c>
      <c r="B260" s="1" t="n">
        <f aca="false">HoA!A37</f>
        <v>2</v>
      </c>
      <c r="C260" s="1" t="n">
        <f aca="false">HoA!B37</f>
        <v>31</v>
      </c>
      <c r="D260" s="1" t="str">
        <f aca="false">HoA!C37</f>
        <v>Sazed</v>
      </c>
      <c r="E260" s="8" t="n">
        <f aca="false">HoA!D37</f>
        <v>3243</v>
      </c>
      <c r="F260" s="1" t="n">
        <f aca="false">HoA!E37</f>
        <v>36</v>
      </c>
      <c r="G260" s="1" t="n">
        <f aca="false">HoA!F37</f>
        <v>1</v>
      </c>
      <c r="H260" s="9" t="n">
        <f aca="false">G260/SUM($G:$G)</f>
        <v>0.00282485875706215</v>
      </c>
      <c r="I260" s="9" t="n">
        <f aca="false">E260/SUM($E:$E)</f>
        <v>0.00477019795659605</v>
      </c>
      <c r="J260" s="8" t="n">
        <f aca="false">IF(C260=C261,0,IF(C260=C259,E260+K259,E260))</f>
        <v>3243</v>
      </c>
      <c r="K260" s="8" t="n">
        <f aca="false">E260</f>
        <v>3243</v>
      </c>
      <c r="L260" s="9" t="n">
        <f aca="false">J260/SUM($J:$J)</f>
        <v>0.00547465587153888</v>
      </c>
      <c r="M260" s="1" t="n">
        <f aca="false">IF(C260=C259,0,IF(C260=C261,1+N261,1))</f>
        <v>1</v>
      </c>
      <c r="N260" s="1" t="n">
        <f aca="false">IF(C260=C259,1+N261,0)</f>
        <v>0</v>
      </c>
      <c r="O260" s="1" t="n">
        <f aca="false">IF(B260=B259,0,IF(B260=B261,1+P261,1))</f>
        <v>0</v>
      </c>
      <c r="P260" s="1" t="n">
        <f aca="false">IF(B260=B259,1+P261,0)</f>
        <v>4</v>
      </c>
    </row>
    <row r="261" customFormat="false" ht="15.75" hidden="false" customHeight="false" outlineLevel="0" collapsed="false">
      <c r="A261" s="7" t="n">
        <v>3</v>
      </c>
      <c r="B261" s="1" t="n">
        <f aca="false">HoA!A38</f>
        <v>2</v>
      </c>
      <c r="C261" s="1" t="n">
        <f aca="false">HoA!B38</f>
        <v>32</v>
      </c>
      <c r="D261" s="1" t="str">
        <f aca="false">HoA!C38</f>
        <v>Elend</v>
      </c>
      <c r="E261" s="8" t="n">
        <f aca="false">HoA!D38</f>
        <v>3810</v>
      </c>
      <c r="F261" s="1" t="n">
        <f aca="false">HoA!E38</f>
        <v>37</v>
      </c>
      <c r="G261" s="1" t="n">
        <f aca="false">HoA!F38</f>
        <v>1</v>
      </c>
      <c r="H261" s="9" t="n">
        <f aca="false">G261/SUM($G:$G)</f>
        <v>0.00282485875706215</v>
      </c>
      <c r="I261" s="9" t="n">
        <f aca="false">E261/SUM($E:$E)</f>
        <v>0.00560421036528861</v>
      </c>
      <c r="J261" s="8" t="n">
        <f aca="false">IF(C261=C262,0,IF(C261=C260,E261+K260,E261))</f>
        <v>0</v>
      </c>
      <c r="K261" s="8" t="n">
        <f aca="false">E261</f>
        <v>3810</v>
      </c>
      <c r="L261" s="9" t="n">
        <f aca="false">J261/SUM($J:$J)</f>
        <v>0</v>
      </c>
      <c r="M261" s="1" t="n">
        <f aca="false">IF(C261=C260,0,IF(C261=C262,1+N262,1))</f>
        <v>2</v>
      </c>
      <c r="N261" s="1" t="n">
        <f aca="false">IF(C261=C260,1+N262,0)</f>
        <v>0</v>
      </c>
      <c r="O261" s="1" t="n">
        <f aca="false">IF(B261=B260,0,IF(B261=B262,1+P262,1))</f>
        <v>0</v>
      </c>
      <c r="P261" s="1" t="n">
        <f aca="false">IF(B261=B260,1+P262,0)</f>
        <v>3</v>
      </c>
    </row>
    <row r="262" customFormat="false" ht="15.75" hidden="false" customHeight="false" outlineLevel="0" collapsed="false">
      <c r="A262" s="7" t="n">
        <v>3</v>
      </c>
      <c r="B262" s="1" t="n">
        <f aca="false">HoA!A39</f>
        <v>2</v>
      </c>
      <c r="C262" s="1" t="n">
        <f aca="false">HoA!B39</f>
        <v>32</v>
      </c>
      <c r="D262" s="1" t="str">
        <f aca="false">HoA!C39</f>
        <v>Vin</v>
      </c>
      <c r="E262" s="8" t="n">
        <f aca="false">HoA!D39</f>
        <v>2381</v>
      </c>
      <c r="F262" s="1" t="n">
        <f aca="false">HoA!E39</f>
        <v>38</v>
      </c>
      <c r="G262" s="1" t="n">
        <f aca="false">HoA!F39</f>
        <v>1</v>
      </c>
      <c r="H262" s="9" t="n">
        <f aca="false">G262/SUM($G:$G)</f>
        <v>0.00282485875706215</v>
      </c>
      <c r="I262" s="9" t="n">
        <f aca="false">E262/SUM($E:$E)</f>
        <v>0.00350226374796645</v>
      </c>
      <c r="J262" s="8" t="n">
        <f aca="false">IF(C262=C263,0,IF(C262=C261,E262+K261,E262))</f>
        <v>6191</v>
      </c>
      <c r="K262" s="8" t="n">
        <f aca="false">E262</f>
        <v>2381</v>
      </c>
      <c r="L262" s="9" t="n">
        <f aca="false">J262/SUM($J:$J)</f>
        <v>0.0104513088192097</v>
      </c>
      <c r="M262" s="1" t="n">
        <f aca="false">IF(C262=C261,0,IF(C262=C263,1+N263,1))</f>
        <v>0</v>
      </c>
      <c r="N262" s="1" t="n">
        <f aca="false">IF(C262=C261,1+N263,0)</f>
        <v>1</v>
      </c>
      <c r="O262" s="1" t="n">
        <f aca="false">IF(B262=B261,0,IF(B262=B263,1+P263,1))</f>
        <v>0</v>
      </c>
      <c r="P262" s="1" t="n">
        <f aca="false">IF(B262=B261,1+P263,0)</f>
        <v>2</v>
      </c>
    </row>
    <row r="263" customFormat="false" ht="15.75" hidden="false" customHeight="false" outlineLevel="0" collapsed="false">
      <c r="A263" s="7" t="n">
        <v>3</v>
      </c>
      <c r="B263" s="1" t="n">
        <f aca="false">HoA!A40</f>
        <v>2</v>
      </c>
      <c r="C263" s="1" t="n">
        <f aca="false">HoA!B40</f>
        <v>33</v>
      </c>
      <c r="D263" s="1" t="str">
        <f aca="false">HoA!C40</f>
        <v>TenSoon</v>
      </c>
      <c r="E263" s="8" t="n">
        <f aca="false">HoA!D40</f>
        <v>1601</v>
      </c>
      <c r="F263" s="1" t="n">
        <f aca="false">HoA!E40</f>
        <v>39</v>
      </c>
      <c r="G263" s="1" t="n">
        <f aca="false">HoA!F40</f>
        <v>1</v>
      </c>
      <c r="H263" s="9" t="n">
        <f aca="false">G263/SUM($G:$G)</f>
        <v>0.00282485875706215</v>
      </c>
      <c r="I263" s="9" t="n">
        <f aca="false">E263/SUM($E:$E)</f>
        <v>0.00235494509050579</v>
      </c>
      <c r="J263" s="8" t="n">
        <f aca="false">IF(C263=C264,0,IF(C263=C262,E263+K262,E263))</f>
        <v>1601</v>
      </c>
      <c r="K263" s="8" t="n">
        <f aca="false">E263</f>
        <v>1601</v>
      </c>
      <c r="L263" s="9" t="n">
        <f aca="false">J263/SUM($J:$J)</f>
        <v>0.00270272095292437</v>
      </c>
      <c r="M263" s="1" t="n">
        <f aca="false">IF(C263=C262,0,IF(C263=C264,1+N264,1))</f>
        <v>1</v>
      </c>
      <c r="N263" s="1" t="n">
        <f aca="false">IF(C263=C262,1+N264,0)</f>
        <v>0</v>
      </c>
      <c r="O263" s="1" t="n">
        <f aca="false">IF(B263=B262,0,IF(B263=B264,1+P264,1))</f>
        <v>0</v>
      </c>
      <c r="P263" s="1" t="n">
        <f aca="false">IF(B263=B262,1+P264,0)</f>
        <v>1</v>
      </c>
    </row>
    <row r="264" customFormat="false" ht="15.75" hidden="false" customHeight="false" outlineLevel="0" collapsed="false">
      <c r="A264" s="7" t="n">
        <v>3</v>
      </c>
      <c r="B264" s="1" t="n">
        <f aca="false">HoA!A41</f>
        <v>3</v>
      </c>
      <c r="C264" s="1" t="n">
        <f aca="false">HoA!B41</f>
        <v>34</v>
      </c>
      <c r="D264" s="1" t="str">
        <f aca="false">HoA!C41</f>
        <v>Marsh</v>
      </c>
      <c r="E264" s="8" t="n">
        <f aca="false">HoA!D41</f>
        <v>1399</v>
      </c>
      <c r="F264" s="1" t="n">
        <f aca="false">HoA!E41</f>
        <v>40</v>
      </c>
      <c r="G264" s="1" t="n">
        <f aca="false">HoA!F41</f>
        <v>1</v>
      </c>
      <c r="H264" s="9" t="n">
        <f aca="false">G264/SUM($G:$G)</f>
        <v>0.00282485875706215</v>
      </c>
      <c r="I264" s="9" t="n">
        <f aca="false">E264/SUM($E:$E)</f>
        <v>0.00205781897665059</v>
      </c>
      <c r="J264" s="8" t="n">
        <f aca="false">IF(C264=C265,0,IF(C264=C263,E264+K263,E264))</f>
        <v>1399</v>
      </c>
      <c r="K264" s="8" t="n">
        <f aca="false">E264</f>
        <v>1399</v>
      </c>
      <c r="L264" s="9" t="n">
        <f aca="false">J264/SUM($J:$J)</f>
        <v>0.00236171556098763</v>
      </c>
      <c r="M264" s="1" t="n">
        <f aca="false">IF(C264=C263,0,IF(C264=C265,1+N265,1))</f>
        <v>1</v>
      </c>
      <c r="N264" s="1" t="n">
        <f aca="false">IF(C264=C263,1+N265,0)</f>
        <v>0</v>
      </c>
      <c r="O264" s="1" t="n">
        <f aca="false">IF(B264=B263,0,IF(B264=B265,1+P265,1))</f>
        <v>19</v>
      </c>
      <c r="P264" s="1" t="n">
        <f aca="false">IF(B264=B263,1+P265,0)</f>
        <v>0</v>
      </c>
    </row>
    <row r="265" customFormat="false" ht="15.75" hidden="false" customHeight="false" outlineLevel="0" collapsed="false">
      <c r="A265" s="7" t="n">
        <v>3</v>
      </c>
      <c r="B265" s="1" t="n">
        <f aca="false">HoA!A42</f>
        <v>3</v>
      </c>
      <c r="C265" s="1" t="n">
        <f aca="false">HoA!B42</f>
        <v>35</v>
      </c>
      <c r="D265" s="1" t="str">
        <f aca="false">HoA!C42</f>
        <v>Spook</v>
      </c>
      <c r="E265" s="8" t="n">
        <f aca="false">HoA!D42</f>
        <v>1899</v>
      </c>
      <c r="F265" s="1" t="n">
        <f aca="false">HoA!E42</f>
        <v>41</v>
      </c>
      <c r="G265" s="1" t="n">
        <f aca="false">HoA!F42</f>
        <v>1</v>
      </c>
      <c r="H265" s="9" t="n">
        <f aca="false">G265/SUM($G:$G)</f>
        <v>0.00282485875706215</v>
      </c>
      <c r="I265" s="9" t="n">
        <f aca="false">E265/SUM($E:$E)</f>
        <v>0.00279327965450999</v>
      </c>
      <c r="J265" s="8" t="n">
        <f aca="false">IF(C265=C266,0,IF(C265=C264,E265+K264,E265))</f>
        <v>1899</v>
      </c>
      <c r="K265" s="8" t="n">
        <f aca="false">E265</f>
        <v>1899</v>
      </c>
      <c r="L265" s="9" t="n">
        <f aca="false">J265/SUM($J:$J)</f>
        <v>0.0032057883133063</v>
      </c>
      <c r="M265" s="1" t="n">
        <f aca="false">IF(C265=C264,0,IF(C265=C266,1+N266,1))</f>
        <v>1</v>
      </c>
      <c r="N265" s="1" t="n">
        <f aca="false">IF(C265=C264,1+N266,0)</f>
        <v>0</v>
      </c>
      <c r="O265" s="1" t="n">
        <f aca="false">IF(B265=B264,0,IF(B265=B266,1+P266,1))</f>
        <v>0</v>
      </c>
      <c r="P265" s="1" t="n">
        <f aca="false">IF(B265=B264,1+P266,0)</f>
        <v>18</v>
      </c>
    </row>
    <row r="266" customFormat="false" ht="15.75" hidden="false" customHeight="false" outlineLevel="0" collapsed="false">
      <c r="A266" s="7" t="n">
        <v>3</v>
      </c>
      <c r="B266" s="1" t="n">
        <f aca="false">HoA!A43</f>
        <v>3</v>
      </c>
      <c r="C266" s="1" t="n">
        <f aca="false">HoA!B43</f>
        <v>36</v>
      </c>
      <c r="D266" s="1" t="str">
        <f aca="false">HoA!C43</f>
        <v>Elend</v>
      </c>
      <c r="E266" s="8" t="n">
        <f aca="false">HoA!D43</f>
        <v>3446</v>
      </c>
      <c r="F266" s="1" t="n">
        <f aca="false">HoA!E43</f>
        <v>42</v>
      </c>
      <c r="G266" s="1" t="n">
        <f aca="false">HoA!F43</f>
        <v>1</v>
      </c>
      <c r="H266" s="9" t="n">
        <f aca="false">G266/SUM($G:$G)</f>
        <v>0.00282485875706215</v>
      </c>
      <c r="I266" s="9" t="n">
        <f aca="false">E266/SUM($E:$E)</f>
        <v>0.00506879499180697</v>
      </c>
      <c r="J266" s="8" t="n">
        <f aca="false">IF(C266=C267,0,IF(C266=C265,E266+K265,E266))</f>
        <v>3446</v>
      </c>
      <c r="K266" s="8" t="n">
        <f aca="false">E266</f>
        <v>3446</v>
      </c>
      <c r="L266" s="9" t="n">
        <f aca="false">J266/SUM($J:$J)</f>
        <v>0.00581734940898026</v>
      </c>
      <c r="M266" s="1" t="n">
        <f aca="false">IF(C266=C265,0,IF(C266=C267,1+N267,1))</f>
        <v>1</v>
      </c>
      <c r="N266" s="1" t="n">
        <f aca="false">IF(C266=C265,1+N267,0)</f>
        <v>0</v>
      </c>
      <c r="O266" s="1" t="n">
        <f aca="false">IF(B266=B265,0,IF(B266=B267,1+P267,1))</f>
        <v>0</v>
      </c>
      <c r="P266" s="1" t="n">
        <f aca="false">IF(B266=B265,1+P267,0)</f>
        <v>17</v>
      </c>
    </row>
    <row r="267" customFormat="false" ht="15.75" hidden="false" customHeight="false" outlineLevel="0" collapsed="false">
      <c r="A267" s="7" t="n">
        <v>3</v>
      </c>
      <c r="B267" s="1" t="n">
        <f aca="false">HoA!A44</f>
        <v>3</v>
      </c>
      <c r="C267" s="1" t="n">
        <f aca="false">HoA!B44</f>
        <v>37</v>
      </c>
      <c r="D267" s="1" t="str">
        <f aca="false">HoA!C44</f>
        <v>Vin</v>
      </c>
      <c r="E267" s="8" t="n">
        <f aca="false">HoA!D44</f>
        <v>1868</v>
      </c>
      <c r="F267" s="1" t="n">
        <f aca="false">HoA!E44</f>
        <v>43</v>
      </c>
      <c r="G267" s="1" t="n">
        <f aca="false">HoA!F44</f>
        <v>1</v>
      </c>
      <c r="H267" s="9" t="n">
        <f aca="false">G267/SUM($G:$G)</f>
        <v>0.00282485875706215</v>
      </c>
      <c r="I267" s="9" t="n">
        <f aca="false">E267/SUM($E:$E)</f>
        <v>0.00274768109248271</v>
      </c>
      <c r="J267" s="8" t="n">
        <f aca="false">IF(C267=C268,0,IF(C267=C266,E267+K266,E267))</f>
        <v>0</v>
      </c>
      <c r="K267" s="8" t="n">
        <f aca="false">E267</f>
        <v>1868</v>
      </c>
      <c r="L267" s="9" t="n">
        <f aca="false">J267/SUM($J:$J)</f>
        <v>0</v>
      </c>
      <c r="M267" s="1" t="n">
        <f aca="false">IF(C267=C266,0,IF(C267=C268,1+N268,1))</f>
        <v>3</v>
      </c>
      <c r="N267" s="1" t="n">
        <f aca="false">IF(C267=C266,1+N268,0)</f>
        <v>0</v>
      </c>
      <c r="O267" s="1" t="n">
        <f aca="false">IF(B267=B266,0,IF(B267=B268,1+P268,1))</f>
        <v>0</v>
      </c>
      <c r="P267" s="1" t="n">
        <f aca="false">IF(B267=B266,1+P268,0)</f>
        <v>16</v>
      </c>
    </row>
    <row r="268" customFormat="false" ht="15.75" hidden="false" customHeight="false" outlineLevel="0" collapsed="false">
      <c r="A268" s="7" t="n">
        <v>3</v>
      </c>
      <c r="B268" s="1" t="n">
        <f aca="false">HoA!A45</f>
        <v>3</v>
      </c>
      <c r="C268" s="1" t="n">
        <f aca="false">HoA!B45</f>
        <v>37</v>
      </c>
      <c r="D268" s="1" t="str">
        <f aca="false">HoA!C45</f>
        <v>Elend</v>
      </c>
      <c r="E268" s="8" t="n">
        <f aca="false">HoA!D45</f>
        <v>841</v>
      </c>
      <c r="F268" s="1" t="n">
        <f aca="false">HoA!E45</f>
        <v>44</v>
      </c>
      <c r="G268" s="1" t="n">
        <f aca="false">HoA!F45</f>
        <v>1</v>
      </c>
      <c r="H268" s="9" t="n">
        <f aca="false">G268/SUM($G:$G)</f>
        <v>0.00282485875706215</v>
      </c>
      <c r="I268" s="9" t="n">
        <f aca="false">E268/SUM($E:$E)</f>
        <v>0.00123704486015951</v>
      </c>
      <c r="J268" s="8" t="n">
        <f aca="false">IF(C268=C269,0,IF(C268=C267,E268+K267,E268))</f>
        <v>0</v>
      </c>
      <c r="K268" s="8" t="n">
        <f aca="false">E268</f>
        <v>841</v>
      </c>
      <c r="L268" s="9" t="n">
        <f aca="false">J268/SUM($J:$J)</f>
        <v>0</v>
      </c>
      <c r="M268" s="1" t="n">
        <f aca="false">IF(C268=C267,0,IF(C268=C269,1+N269,1))</f>
        <v>0</v>
      </c>
      <c r="N268" s="1" t="n">
        <f aca="false">IF(C268=C267,1+N269,0)</f>
        <v>2</v>
      </c>
      <c r="O268" s="1" t="n">
        <f aca="false">IF(B268=B267,0,IF(B268=B269,1+P269,1))</f>
        <v>0</v>
      </c>
      <c r="P268" s="1" t="n">
        <f aca="false">IF(B268=B267,1+P269,0)</f>
        <v>15</v>
      </c>
    </row>
    <row r="269" customFormat="false" ht="15.75" hidden="false" customHeight="false" outlineLevel="0" collapsed="false">
      <c r="A269" s="7" t="n">
        <v>3</v>
      </c>
      <c r="B269" s="1" t="n">
        <f aca="false">HoA!A46</f>
        <v>3</v>
      </c>
      <c r="C269" s="1" t="n">
        <f aca="false">HoA!B46</f>
        <v>37</v>
      </c>
      <c r="D269" s="1" t="str">
        <f aca="false">HoA!C46</f>
        <v>Vin</v>
      </c>
      <c r="E269" s="8" t="n">
        <f aca="false">HoA!D46</f>
        <v>1368</v>
      </c>
      <c r="F269" s="1" t="n">
        <f aca="false">HoA!E46</f>
        <v>45</v>
      </c>
      <c r="G269" s="1" t="n">
        <f aca="false">HoA!F46</f>
        <v>1</v>
      </c>
      <c r="H269" s="9" t="n">
        <f aca="false">G269/SUM($G:$G)</f>
        <v>0.00282485875706215</v>
      </c>
      <c r="I269" s="9" t="n">
        <f aca="false">E269/SUM($E:$E)</f>
        <v>0.00201222041462331</v>
      </c>
      <c r="J269" s="8" t="n">
        <f aca="false">IF(C269=C270,0,IF(C269=C268,E269+K268,E269))</f>
        <v>2209</v>
      </c>
      <c r="K269" s="8" t="n">
        <f aca="false">E269</f>
        <v>1368</v>
      </c>
      <c r="L269" s="9" t="n">
        <f aca="false">J269/SUM($J:$J)</f>
        <v>0.00372911341974387</v>
      </c>
      <c r="M269" s="1" t="n">
        <f aca="false">IF(C269=C268,0,IF(C269=C270,1+N270,1))</f>
        <v>0</v>
      </c>
      <c r="N269" s="1" t="n">
        <f aca="false">IF(C269=C268,1+N270,0)</f>
        <v>1</v>
      </c>
      <c r="O269" s="1" t="n">
        <f aca="false">IF(B269=B268,0,IF(B269=B270,1+P270,1))</f>
        <v>0</v>
      </c>
      <c r="P269" s="1" t="n">
        <f aca="false">IF(B269=B268,1+P270,0)</f>
        <v>14</v>
      </c>
    </row>
    <row r="270" customFormat="false" ht="15.75" hidden="false" customHeight="false" outlineLevel="0" collapsed="false">
      <c r="A270" s="7" t="n">
        <v>3</v>
      </c>
      <c r="B270" s="1" t="n">
        <f aca="false">HoA!A47</f>
        <v>3</v>
      </c>
      <c r="C270" s="1" t="n">
        <f aca="false">HoA!B47</f>
        <v>38</v>
      </c>
      <c r="D270" s="1" t="str">
        <f aca="false">HoA!C47</f>
        <v>Spook</v>
      </c>
      <c r="E270" s="8" t="n">
        <f aca="false">HoA!D47</f>
        <v>925</v>
      </c>
      <c r="F270" s="1" t="n">
        <f aca="false">HoA!E47</f>
        <v>46</v>
      </c>
      <c r="G270" s="1" t="n">
        <f aca="false">HoA!F47</f>
        <v>1</v>
      </c>
      <c r="H270" s="9" t="n">
        <f aca="false">G270/SUM($G:$G)</f>
        <v>0.00282485875706215</v>
      </c>
      <c r="I270" s="9" t="n">
        <f aca="false">E270/SUM($E:$E)</f>
        <v>0.00136060225403989</v>
      </c>
      <c r="J270" s="8" t="n">
        <f aca="false">IF(C270=C271,0,IF(C270=C269,E270+K269,E270))</f>
        <v>0</v>
      </c>
      <c r="K270" s="8" t="n">
        <f aca="false">E270</f>
        <v>925</v>
      </c>
      <c r="L270" s="9" t="n">
        <f aca="false">J270/SUM($J:$J)</f>
        <v>0</v>
      </c>
      <c r="M270" s="1" t="n">
        <f aca="false">IF(C270=C269,0,IF(C270=C271,1+N271,1))</f>
        <v>2</v>
      </c>
      <c r="N270" s="1" t="n">
        <f aca="false">IF(C270=C269,1+N271,0)</f>
        <v>0</v>
      </c>
      <c r="O270" s="1" t="n">
        <f aca="false">IF(B270=B269,0,IF(B270=B271,1+P271,1))</f>
        <v>0</v>
      </c>
      <c r="P270" s="1" t="n">
        <f aca="false">IF(B270=B269,1+P271,0)</f>
        <v>13</v>
      </c>
    </row>
    <row r="271" customFormat="false" ht="15.75" hidden="false" customHeight="false" outlineLevel="0" collapsed="false">
      <c r="A271" s="7" t="n">
        <v>3</v>
      </c>
      <c r="B271" s="1" t="n">
        <f aca="false">HoA!A48</f>
        <v>3</v>
      </c>
      <c r="C271" s="1" t="n">
        <f aca="false">HoA!B48</f>
        <v>38</v>
      </c>
      <c r="D271" s="1" t="str">
        <f aca="false">HoA!C48</f>
        <v>Sazed</v>
      </c>
      <c r="E271" s="8" t="n">
        <f aca="false">HoA!D48</f>
        <v>1548</v>
      </c>
      <c r="F271" s="1" t="n">
        <f aca="false">HoA!E48</f>
        <v>47</v>
      </c>
      <c r="G271" s="1" t="n">
        <f aca="false">HoA!F48</f>
        <v>1</v>
      </c>
      <c r="H271" s="9" t="n">
        <f aca="false">G271/SUM($G:$G)</f>
        <v>0.00282485875706215</v>
      </c>
      <c r="I271" s="9" t="n">
        <f aca="false">E271/SUM($E:$E)</f>
        <v>0.00227698625865269</v>
      </c>
      <c r="J271" s="8" t="n">
        <f aca="false">IF(C271=C272,0,IF(C271=C270,E271+K270,E271))</f>
        <v>2473</v>
      </c>
      <c r="K271" s="8" t="n">
        <f aca="false">E271</f>
        <v>1548</v>
      </c>
      <c r="L271" s="9" t="n">
        <f aca="false">J271/SUM($J:$J)</f>
        <v>0.00417478383296813</v>
      </c>
      <c r="M271" s="1" t="n">
        <f aca="false">IF(C271=C270,0,IF(C271=C272,1+N272,1))</f>
        <v>0</v>
      </c>
      <c r="N271" s="1" t="n">
        <f aca="false">IF(C271=C270,1+N272,0)</f>
        <v>1</v>
      </c>
      <c r="O271" s="1" t="n">
        <f aca="false">IF(B271=B270,0,IF(B271=B272,1+P272,1))</f>
        <v>0</v>
      </c>
      <c r="P271" s="1" t="n">
        <f aca="false">IF(B271=B270,1+P272,0)</f>
        <v>12</v>
      </c>
    </row>
    <row r="272" customFormat="false" ht="15.75" hidden="false" customHeight="false" outlineLevel="0" collapsed="false">
      <c r="A272" s="7" t="n">
        <v>3</v>
      </c>
      <c r="B272" s="1" t="n">
        <f aca="false">HoA!A49</f>
        <v>3</v>
      </c>
      <c r="C272" s="1" t="n">
        <f aca="false">HoA!B49</f>
        <v>39</v>
      </c>
      <c r="D272" s="1" t="str">
        <f aca="false">HoA!C49</f>
        <v>TenSoon</v>
      </c>
      <c r="E272" s="8" t="n">
        <f aca="false">HoA!D49</f>
        <v>1186</v>
      </c>
      <c r="F272" s="1" t="n">
        <f aca="false">HoA!E49</f>
        <v>48</v>
      </c>
      <c r="G272" s="1" t="n">
        <f aca="false">HoA!F49</f>
        <v>1</v>
      </c>
      <c r="H272" s="9" t="n">
        <f aca="false">G272/SUM($G:$G)</f>
        <v>0.00282485875706215</v>
      </c>
      <c r="I272" s="9" t="n">
        <f aca="false">E272/SUM($E:$E)</f>
        <v>0.00174451272788249</v>
      </c>
      <c r="J272" s="8" t="n">
        <f aca="false">IF(C272=C273,0,IF(C272=C271,E272+K271,E272))</f>
        <v>1186</v>
      </c>
      <c r="K272" s="8" t="n">
        <f aca="false">E272</f>
        <v>1186</v>
      </c>
      <c r="L272" s="9" t="n">
        <f aca="false">J272/SUM($J:$J)</f>
        <v>0.00200214056849988</v>
      </c>
      <c r="M272" s="1" t="n">
        <f aca="false">IF(C272=C271,0,IF(C272=C273,1+N273,1))</f>
        <v>1</v>
      </c>
      <c r="N272" s="1" t="n">
        <f aca="false">IF(C272=C271,1+N273,0)</f>
        <v>0</v>
      </c>
      <c r="O272" s="1" t="n">
        <f aca="false">IF(B272=B271,0,IF(B272=B273,1+P273,1))</f>
        <v>0</v>
      </c>
      <c r="P272" s="1" t="n">
        <f aca="false">IF(B272=B271,1+P273,0)</f>
        <v>11</v>
      </c>
    </row>
    <row r="273" customFormat="false" ht="15.75" hidden="false" customHeight="false" outlineLevel="0" collapsed="false">
      <c r="A273" s="7" t="n">
        <v>3</v>
      </c>
      <c r="B273" s="1" t="n">
        <f aca="false">HoA!A50</f>
        <v>3</v>
      </c>
      <c r="C273" s="1" t="n">
        <f aca="false">HoA!B50</f>
        <v>40</v>
      </c>
      <c r="D273" s="1" t="str">
        <f aca="false">HoA!C50</f>
        <v>Vin</v>
      </c>
      <c r="E273" s="8" t="n">
        <f aca="false">HoA!D50</f>
        <v>3442</v>
      </c>
      <c r="F273" s="1" t="n">
        <f aca="false">HoA!E50</f>
        <v>49</v>
      </c>
      <c r="G273" s="1" t="n">
        <f aca="false">HoA!F50</f>
        <v>1</v>
      </c>
      <c r="H273" s="9" t="n">
        <f aca="false">G273/SUM($G:$G)</f>
        <v>0.00282485875706215</v>
      </c>
      <c r="I273" s="9" t="n">
        <f aca="false">E273/SUM($E:$E)</f>
        <v>0.00506291130638409</v>
      </c>
      <c r="J273" s="8" t="n">
        <f aca="false">IF(C273=C274,0,IF(C273=C272,E273+K272,E273))</f>
        <v>3442</v>
      </c>
      <c r="K273" s="8" t="n">
        <f aca="false">E273</f>
        <v>3442</v>
      </c>
      <c r="L273" s="9" t="n">
        <f aca="false">J273/SUM($J:$J)</f>
        <v>0.00581059682696171</v>
      </c>
      <c r="M273" s="1" t="n">
        <f aca="false">IF(C273=C272,0,IF(C273=C274,1+N274,1))</f>
        <v>1</v>
      </c>
      <c r="N273" s="1" t="n">
        <f aca="false">IF(C273=C272,1+N274,0)</f>
        <v>0</v>
      </c>
      <c r="O273" s="1" t="n">
        <f aca="false">IF(B273=B272,0,IF(B273=B274,1+P274,1))</f>
        <v>0</v>
      </c>
      <c r="P273" s="1" t="n">
        <f aca="false">IF(B273=B272,1+P274,0)</f>
        <v>10</v>
      </c>
    </row>
    <row r="274" customFormat="false" ht="15.75" hidden="false" customHeight="false" outlineLevel="0" collapsed="false">
      <c r="A274" s="7" t="n">
        <v>3</v>
      </c>
      <c r="B274" s="1" t="n">
        <f aca="false">HoA!A51</f>
        <v>3</v>
      </c>
      <c r="C274" s="1" t="n">
        <f aca="false">HoA!B51</f>
        <v>41</v>
      </c>
      <c r="D274" s="1" t="str">
        <f aca="false">HoA!C51</f>
        <v>Sazed</v>
      </c>
      <c r="E274" s="8" t="n">
        <f aca="false">HoA!D51</f>
        <v>576</v>
      </c>
      <c r="F274" s="1" t="n">
        <f aca="false">HoA!E51</f>
        <v>50</v>
      </c>
      <c r="G274" s="1" t="n">
        <f aca="false">HoA!F51</f>
        <v>1</v>
      </c>
      <c r="H274" s="9" t="n">
        <f aca="false">G274/SUM($G:$G)</f>
        <v>0.00282485875706215</v>
      </c>
      <c r="I274" s="9" t="n">
        <f aca="false">E274/SUM($E:$E)</f>
        <v>0.000847250700894026</v>
      </c>
      <c r="J274" s="8" t="n">
        <f aca="false">IF(C274=C275,0,IF(C274=C273,E274+K273,E274))</f>
        <v>0</v>
      </c>
      <c r="K274" s="8" t="n">
        <f aca="false">E274</f>
        <v>576</v>
      </c>
      <c r="L274" s="9" t="n">
        <f aca="false">J274/SUM($J:$J)</f>
        <v>0</v>
      </c>
      <c r="M274" s="1" t="n">
        <f aca="false">IF(C274=C273,0,IF(C274=C275,1+N275,1))</f>
        <v>3</v>
      </c>
      <c r="N274" s="1" t="n">
        <f aca="false">IF(C274=C273,1+N275,0)</f>
        <v>0</v>
      </c>
      <c r="O274" s="1" t="n">
        <f aca="false">IF(B274=B273,0,IF(B274=B275,1+P275,1))</f>
        <v>0</v>
      </c>
      <c r="P274" s="1" t="n">
        <f aca="false">IF(B274=B273,1+P275,0)</f>
        <v>9</v>
      </c>
    </row>
    <row r="275" customFormat="false" ht="15.75" hidden="false" customHeight="false" outlineLevel="0" collapsed="false">
      <c r="A275" s="7" t="n">
        <v>3</v>
      </c>
      <c r="B275" s="1" t="n">
        <f aca="false">HoA!A52</f>
        <v>3</v>
      </c>
      <c r="C275" s="1" t="n">
        <f aca="false">HoA!B52</f>
        <v>41</v>
      </c>
      <c r="D275" s="1" t="str">
        <f aca="false">HoA!C52</f>
        <v>Spook</v>
      </c>
      <c r="E275" s="8" t="n">
        <f aca="false">HoA!D52</f>
        <v>1811</v>
      </c>
      <c r="F275" s="1" t="n">
        <f aca="false">HoA!E52</f>
        <v>51</v>
      </c>
      <c r="G275" s="1" t="n">
        <f aca="false">HoA!F52</f>
        <v>1</v>
      </c>
      <c r="H275" s="9" t="n">
        <f aca="false">G275/SUM($G:$G)</f>
        <v>0.00282485875706215</v>
      </c>
      <c r="I275" s="9" t="n">
        <f aca="false">E275/SUM($E:$E)</f>
        <v>0.00266383857520674</v>
      </c>
      <c r="J275" s="8" t="n">
        <f aca="false">IF(C275=C276,0,IF(C275=C274,E275+K274,E275))</f>
        <v>0</v>
      </c>
      <c r="K275" s="8" t="n">
        <f aca="false">E275</f>
        <v>1811</v>
      </c>
      <c r="L275" s="9" t="n">
        <f aca="false">J275/SUM($J:$J)</f>
        <v>0</v>
      </c>
      <c r="M275" s="1" t="n">
        <f aca="false">IF(C275=C274,0,IF(C275=C276,1+N276,1))</f>
        <v>0</v>
      </c>
      <c r="N275" s="1" t="n">
        <f aca="false">IF(C275=C274,1+N276,0)</f>
        <v>2</v>
      </c>
      <c r="O275" s="1" t="n">
        <f aca="false">IF(B275=B274,0,IF(B275=B276,1+P276,1))</f>
        <v>0</v>
      </c>
      <c r="P275" s="1" t="n">
        <f aca="false">IF(B275=B274,1+P276,0)</f>
        <v>8</v>
      </c>
    </row>
    <row r="276" customFormat="false" ht="15.75" hidden="false" customHeight="false" outlineLevel="0" collapsed="false">
      <c r="A276" s="7" t="n">
        <v>3</v>
      </c>
      <c r="B276" s="1" t="n">
        <f aca="false">HoA!A53</f>
        <v>3</v>
      </c>
      <c r="C276" s="1" t="n">
        <f aca="false">HoA!B53</f>
        <v>41</v>
      </c>
      <c r="D276" s="1" t="str">
        <f aca="false">HoA!C53</f>
        <v>Sazed</v>
      </c>
      <c r="E276" s="8" t="n">
        <f aca="false">HoA!D53</f>
        <v>805</v>
      </c>
      <c r="F276" s="1" t="n">
        <f aca="false">HoA!E53</f>
        <v>52</v>
      </c>
      <c r="G276" s="1" t="n">
        <f aca="false">HoA!F53</f>
        <v>1</v>
      </c>
      <c r="H276" s="9" t="n">
        <f aca="false">G276/SUM($G:$G)</f>
        <v>0.00282485875706215</v>
      </c>
      <c r="I276" s="9" t="n">
        <f aca="false">E276/SUM($E:$E)</f>
        <v>0.00118409169135363</v>
      </c>
      <c r="J276" s="8" t="n">
        <f aca="false">IF(C276=C277,0,IF(C276=C275,E276+K275,E276))</f>
        <v>2616</v>
      </c>
      <c r="K276" s="8" t="n">
        <f aca="false">E276</f>
        <v>805</v>
      </c>
      <c r="L276" s="9" t="n">
        <f aca="false">J276/SUM($J:$J)</f>
        <v>0.00441618864013127</v>
      </c>
      <c r="M276" s="1" t="n">
        <f aca="false">IF(C276=C275,0,IF(C276=C277,1+N277,1))</f>
        <v>0</v>
      </c>
      <c r="N276" s="1" t="n">
        <f aca="false">IF(C276=C275,1+N277,0)</f>
        <v>1</v>
      </c>
      <c r="O276" s="1" t="n">
        <f aca="false">IF(B276=B275,0,IF(B276=B277,1+P277,1))</f>
        <v>0</v>
      </c>
      <c r="P276" s="1" t="n">
        <f aca="false">IF(B276=B275,1+P277,0)</f>
        <v>7</v>
      </c>
    </row>
    <row r="277" customFormat="false" ht="15.75" hidden="false" customHeight="false" outlineLevel="0" collapsed="false">
      <c r="A277" s="7" t="n">
        <v>3</v>
      </c>
      <c r="B277" s="1" t="n">
        <f aca="false">HoA!A54</f>
        <v>3</v>
      </c>
      <c r="C277" s="1" t="n">
        <f aca="false">HoA!B54</f>
        <v>42</v>
      </c>
      <c r="D277" s="1" t="str">
        <f aca="false">HoA!C54</f>
        <v>Marsh</v>
      </c>
      <c r="E277" s="8" t="n">
        <f aca="false">HoA!D54</f>
        <v>1827</v>
      </c>
      <c r="F277" s="1" t="n">
        <f aca="false">HoA!E54</f>
        <v>53</v>
      </c>
      <c r="G277" s="1" t="n">
        <f aca="false">HoA!F54</f>
        <v>1</v>
      </c>
      <c r="H277" s="9" t="n">
        <f aca="false">G277/SUM($G:$G)</f>
        <v>0.00282485875706215</v>
      </c>
      <c r="I277" s="9" t="n">
        <f aca="false">E277/SUM($E:$E)</f>
        <v>0.00268737331689824</v>
      </c>
      <c r="J277" s="8" t="n">
        <f aca="false">IF(C277=C278,0,IF(C277=C276,E277+K276,E277))</f>
        <v>1827</v>
      </c>
      <c r="K277" s="8" t="n">
        <f aca="false">E277</f>
        <v>1827</v>
      </c>
      <c r="L277" s="9" t="n">
        <f aca="false">J277/SUM($J:$J)</f>
        <v>0.00308424183697241</v>
      </c>
      <c r="M277" s="1" t="n">
        <f aca="false">IF(C277=C276,0,IF(C277=C278,1+N278,1))</f>
        <v>1</v>
      </c>
      <c r="N277" s="1" t="n">
        <f aca="false">IF(C277=C276,1+N278,0)</f>
        <v>0</v>
      </c>
      <c r="O277" s="1" t="n">
        <f aca="false">IF(B277=B276,0,IF(B277=B278,1+P278,1))</f>
        <v>0</v>
      </c>
      <c r="P277" s="1" t="n">
        <f aca="false">IF(B277=B276,1+P278,0)</f>
        <v>6</v>
      </c>
    </row>
    <row r="278" customFormat="false" ht="15.75" hidden="false" customHeight="false" outlineLevel="0" collapsed="false">
      <c r="A278" s="7" t="n">
        <v>3</v>
      </c>
      <c r="B278" s="1" t="n">
        <f aca="false">HoA!A55</f>
        <v>3</v>
      </c>
      <c r="C278" s="1" t="n">
        <f aca="false">HoA!B55</f>
        <v>43</v>
      </c>
      <c r="D278" s="1" t="str">
        <f aca="false">HoA!C55</f>
        <v>Vin</v>
      </c>
      <c r="E278" s="8" t="n">
        <f aca="false">HoA!D55</f>
        <v>2995</v>
      </c>
      <c r="F278" s="1" t="n">
        <f aca="false">HoA!E55</f>
        <v>54</v>
      </c>
      <c r="G278" s="1" t="n">
        <f aca="false">HoA!F55</f>
        <v>1</v>
      </c>
      <c r="H278" s="9" t="n">
        <f aca="false">G278/SUM($G:$G)</f>
        <v>0.00282485875706215</v>
      </c>
      <c r="I278" s="9" t="n">
        <f aca="false">E278/SUM($E:$E)</f>
        <v>0.00440540946037779</v>
      </c>
      <c r="J278" s="8" t="n">
        <f aca="false">IF(C278=C279,0,IF(C278=C277,E278+K277,E278))</f>
        <v>0</v>
      </c>
      <c r="K278" s="8" t="n">
        <f aca="false">E278</f>
        <v>2995</v>
      </c>
      <c r="L278" s="9" t="n">
        <f aca="false">J278/SUM($J:$J)</f>
        <v>0</v>
      </c>
      <c r="M278" s="1" t="n">
        <f aca="false">IF(C278=C277,0,IF(C278=C279,1+N279,1))</f>
        <v>2</v>
      </c>
      <c r="N278" s="1" t="n">
        <f aca="false">IF(C278=C277,1+N279,0)</f>
        <v>0</v>
      </c>
      <c r="O278" s="1" t="n">
        <f aca="false">IF(B278=B277,0,IF(B278=B279,1+P279,1))</f>
        <v>0</v>
      </c>
      <c r="P278" s="1" t="n">
        <f aca="false">IF(B278=B277,1+P279,0)</f>
        <v>5</v>
      </c>
    </row>
    <row r="279" customFormat="false" ht="15.75" hidden="false" customHeight="false" outlineLevel="0" collapsed="false">
      <c r="A279" s="7" t="n">
        <v>3</v>
      </c>
      <c r="B279" s="1" t="n">
        <f aca="false">HoA!A56</f>
        <v>3</v>
      </c>
      <c r="C279" s="1" t="n">
        <f aca="false">HoA!B56</f>
        <v>43</v>
      </c>
      <c r="D279" s="1" t="str">
        <f aca="false">HoA!C56</f>
        <v>Elend</v>
      </c>
      <c r="E279" s="8" t="n">
        <f aca="false">HoA!D56</f>
        <v>562</v>
      </c>
      <c r="F279" s="1" t="n">
        <f aca="false">HoA!E56</f>
        <v>55</v>
      </c>
      <c r="G279" s="1" t="n">
        <f aca="false">HoA!F56</f>
        <v>1</v>
      </c>
      <c r="H279" s="9" t="n">
        <f aca="false">G279/SUM($G:$G)</f>
        <v>0.00282485875706215</v>
      </c>
      <c r="I279" s="9" t="n">
        <f aca="false">E279/SUM($E:$E)</f>
        <v>0.000826657801913963</v>
      </c>
      <c r="J279" s="8" t="n">
        <f aca="false">IF(C279=C280,0,IF(C279=C278,E279+K278,E279))</f>
        <v>3557</v>
      </c>
      <c r="K279" s="8" t="n">
        <f aca="false">E279</f>
        <v>562</v>
      </c>
      <c r="L279" s="9" t="n">
        <f aca="false">J279/SUM($J:$J)</f>
        <v>0.006004733559995</v>
      </c>
      <c r="M279" s="1" t="n">
        <f aca="false">IF(C279=C278,0,IF(C279=C280,1+N280,1))</f>
        <v>0</v>
      </c>
      <c r="N279" s="1" t="n">
        <f aca="false">IF(C279=C278,1+N280,0)</f>
        <v>1</v>
      </c>
      <c r="O279" s="1" t="n">
        <f aca="false">IF(B279=B278,0,IF(B279=B280,1+P280,1))</f>
        <v>0</v>
      </c>
      <c r="P279" s="1" t="n">
        <f aca="false">IF(B279=B278,1+P280,0)</f>
        <v>4</v>
      </c>
    </row>
    <row r="280" customFormat="false" ht="15.75" hidden="false" customHeight="false" outlineLevel="0" collapsed="false">
      <c r="A280" s="7" t="n">
        <v>3</v>
      </c>
      <c r="B280" s="1" t="n">
        <f aca="false">HoA!A57</f>
        <v>3</v>
      </c>
      <c r="C280" s="1" t="n">
        <f aca="false">HoA!B57</f>
        <v>44</v>
      </c>
      <c r="D280" s="1" t="str">
        <f aca="false">HoA!C57</f>
        <v>Vin</v>
      </c>
      <c r="E280" s="8" t="n">
        <f aca="false">HoA!D57</f>
        <v>1490</v>
      </c>
      <c r="F280" s="1" t="n">
        <f aca="false">HoA!E57</f>
        <v>56</v>
      </c>
      <c r="G280" s="1" t="n">
        <f aca="false">HoA!F57</f>
        <v>1</v>
      </c>
      <c r="H280" s="9" t="n">
        <f aca="false">G280/SUM($G:$G)</f>
        <v>0.00282485875706215</v>
      </c>
      <c r="I280" s="9" t="n">
        <f aca="false">E280/SUM($E:$E)</f>
        <v>0.002191672820021</v>
      </c>
      <c r="J280" s="8" t="n">
        <f aca="false">IF(C280=C281,0,IF(C280=C279,E280+K279,E280))</f>
        <v>0</v>
      </c>
      <c r="K280" s="8" t="n">
        <f aca="false">E280</f>
        <v>1490</v>
      </c>
      <c r="L280" s="9" t="n">
        <f aca="false">J280/SUM($J:$J)</f>
        <v>0</v>
      </c>
      <c r="M280" s="1" t="n">
        <f aca="false">IF(C280=C279,0,IF(C280=C281,1+N281,1))</f>
        <v>3</v>
      </c>
      <c r="N280" s="1" t="n">
        <f aca="false">IF(C280=C279,1+N281,0)</f>
        <v>0</v>
      </c>
      <c r="O280" s="1" t="n">
        <f aca="false">IF(B280=B279,0,IF(B280=B281,1+P281,1))</f>
        <v>0</v>
      </c>
      <c r="P280" s="1" t="n">
        <f aca="false">IF(B280=B279,1+P281,0)</f>
        <v>3</v>
      </c>
    </row>
    <row r="281" customFormat="false" ht="15.75" hidden="false" customHeight="false" outlineLevel="0" collapsed="false">
      <c r="A281" s="7" t="n">
        <v>3</v>
      </c>
      <c r="B281" s="1" t="n">
        <f aca="false">HoA!A58</f>
        <v>3</v>
      </c>
      <c r="C281" s="1" t="n">
        <f aca="false">HoA!B58</f>
        <v>44</v>
      </c>
      <c r="D281" s="1" t="str">
        <f aca="false">HoA!C58</f>
        <v>Elend</v>
      </c>
      <c r="E281" s="8" t="n">
        <f aca="false">HoA!D58</f>
        <v>1403</v>
      </c>
      <c r="F281" s="1" t="n">
        <f aca="false">HoA!E58</f>
        <v>57</v>
      </c>
      <c r="G281" s="1" t="n">
        <f aca="false">HoA!F58</f>
        <v>1</v>
      </c>
      <c r="H281" s="9" t="n">
        <f aca="false">G281/SUM($G:$G)</f>
        <v>0.00282485875706215</v>
      </c>
      <c r="I281" s="9" t="n">
        <f aca="false">E281/SUM($E:$E)</f>
        <v>0.00206370266207347</v>
      </c>
      <c r="J281" s="8" t="n">
        <f aca="false">IF(C281=C282,0,IF(C281=C280,E281+K280,E281))</f>
        <v>0</v>
      </c>
      <c r="K281" s="8" t="n">
        <f aca="false">E281</f>
        <v>1403</v>
      </c>
      <c r="L281" s="9" t="n">
        <f aca="false">J281/SUM($J:$J)</f>
        <v>0</v>
      </c>
      <c r="M281" s="1" t="n">
        <f aca="false">IF(C281=C280,0,IF(C281=C282,1+N282,1))</f>
        <v>0</v>
      </c>
      <c r="N281" s="1" t="n">
        <f aca="false">IF(C281=C280,1+N282,0)</f>
        <v>2</v>
      </c>
      <c r="O281" s="1" t="n">
        <f aca="false">IF(B281=B280,0,IF(B281=B282,1+P282,1))</f>
        <v>0</v>
      </c>
      <c r="P281" s="1" t="n">
        <f aca="false">IF(B281=B280,1+P282,0)</f>
        <v>2</v>
      </c>
    </row>
    <row r="282" customFormat="false" ht="15.75" hidden="false" customHeight="false" outlineLevel="0" collapsed="false">
      <c r="A282" s="7" t="n">
        <v>3</v>
      </c>
      <c r="B282" s="1" t="n">
        <f aca="false">HoA!A59</f>
        <v>3</v>
      </c>
      <c r="C282" s="1" t="n">
        <f aca="false">HoA!B59</f>
        <v>44</v>
      </c>
      <c r="D282" s="1" t="str">
        <f aca="false">HoA!C59</f>
        <v>Vin</v>
      </c>
      <c r="E282" s="8" t="n">
        <f aca="false">HoA!D59</f>
        <v>565</v>
      </c>
      <c r="F282" s="1" t="n">
        <f aca="false">HoA!E59</f>
        <v>58</v>
      </c>
      <c r="G282" s="1" t="n">
        <f aca="false">HoA!F59</f>
        <v>1</v>
      </c>
      <c r="H282" s="9" t="n">
        <f aca="false">G282/SUM($G:$G)</f>
        <v>0.00282485875706215</v>
      </c>
      <c r="I282" s="9" t="n">
        <f aca="false">E282/SUM($E:$E)</f>
        <v>0.000831070565981119</v>
      </c>
      <c r="J282" s="8" t="n">
        <f aca="false">IF(C282=C283,0,IF(C282=C281,E282+K281,E282))</f>
        <v>1968</v>
      </c>
      <c r="K282" s="8" t="n">
        <f aca="false">E282</f>
        <v>565</v>
      </c>
      <c r="L282" s="9" t="n">
        <f aca="false">J282/SUM($J:$J)</f>
        <v>0.00332227035312628</v>
      </c>
      <c r="M282" s="1" t="n">
        <f aca="false">IF(C282=C281,0,IF(C282=C283,1+N283,1))</f>
        <v>0</v>
      </c>
      <c r="N282" s="1" t="n">
        <f aca="false">IF(C282=C281,1+N283,0)</f>
        <v>1</v>
      </c>
      <c r="O282" s="1" t="n">
        <f aca="false">IF(B282=B281,0,IF(B282=B283,1+P283,1))</f>
        <v>0</v>
      </c>
      <c r="P282" s="1" t="n">
        <f aca="false">IF(B282=B281,1+P283,0)</f>
        <v>1</v>
      </c>
    </row>
    <row r="283" customFormat="false" ht="15.75" hidden="false" customHeight="false" outlineLevel="0" collapsed="false">
      <c r="A283" s="7" t="n">
        <v>3</v>
      </c>
      <c r="B283" s="1" t="n">
        <f aca="false">HoA!A60</f>
        <v>4</v>
      </c>
      <c r="C283" s="1" t="n">
        <f aca="false">HoA!B60</f>
        <v>45</v>
      </c>
      <c r="D283" s="1" t="str">
        <f aca="false">HoA!C60</f>
        <v>Vin</v>
      </c>
      <c r="E283" s="8" t="n">
        <f aca="false">HoA!D60</f>
        <v>1812</v>
      </c>
      <c r="F283" s="1" t="n">
        <f aca="false">HoA!E60</f>
        <v>59</v>
      </c>
      <c r="G283" s="1" t="n">
        <f aca="false">HoA!F60</f>
        <v>1</v>
      </c>
      <c r="H283" s="9" t="n">
        <f aca="false">G283/SUM($G:$G)</f>
        <v>0.00282485875706215</v>
      </c>
      <c r="I283" s="9" t="n">
        <f aca="false">E283/SUM($E:$E)</f>
        <v>0.00266530949656246</v>
      </c>
      <c r="J283" s="8" t="n">
        <f aca="false">IF(C283=C284,0,IF(C283=C282,E283+K282,E283))</f>
        <v>1812</v>
      </c>
      <c r="K283" s="8" t="n">
        <f aca="false">E283</f>
        <v>1812</v>
      </c>
      <c r="L283" s="9" t="n">
        <f aca="false">J283/SUM($J:$J)</f>
        <v>0.00305891965440285</v>
      </c>
      <c r="M283" s="1" t="n">
        <f aca="false">IF(C283=C282,0,IF(C283=C284,1+N284,1))</f>
        <v>1</v>
      </c>
      <c r="N283" s="1" t="n">
        <f aca="false">IF(C283=C282,1+N284,0)</f>
        <v>0</v>
      </c>
      <c r="O283" s="1" t="n">
        <f aca="false">IF(B283=B282,0,IF(B283=B284,1+P284,1))</f>
        <v>19</v>
      </c>
      <c r="P283" s="1" t="n">
        <f aca="false">IF(B283=B282,1+P284,0)</f>
        <v>0</v>
      </c>
    </row>
    <row r="284" customFormat="false" ht="15.75" hidden="false" customHeight="false" outlineLevel="0" collapsed="false">
      <c r="A284" s="7" t="n">
        <v>3</v>
      </c>
      <c r="B284" s="1" t="n">
        <f aca="false">HoA!A61</f>
        <v>4</v>
      </c>
      <c r="C284" s="1" t="n">
        <f aca="false">HoA!B61</f>
        <v>46</v>
      </c>
      <c r="D284" s="1" t="str">
        <f aca="false">HoA!C61</f>
        <v>Sazed</v>
      </c>
      <c r="E284" s="8" t="n">
        <f aca="false">HoA!D61</f>
        <v>1473</v>
      </c>
      <c r="F284" s="1" t="n">
        <f aca="false">HoA!E61</f>
        <v>60</v>
      </c>
      <c r="G284" s="1" t="n">
        <f aca="false">HoA!F61</f>
        <v>1</v>
      </c>
      <c r="H284" s="9" t="n">
        <f aca="false">G284/SUM($G:$G)</f>
        <v>0.00282485875706215</v>
      </c>
      <c r="I284" s="9" t="n">
        <f aca="false">E284/SUM($E:$E)</f>
        <v>0.00216666715697379</v>
      </c>
      <c r="J284" s="8" t="n">
        <f aca="false">IF(C284=C285,0,IF(C284=C283,E284+K283,E284))</f>
        <v>0</v>
      </c>
      <c r="K284" s="8" t="n">
        <f aca="false">E284</f>
        <v>1473</v>
      </c>
      <c r="L284" s="9" t="n">
        <f aca="false">J284/SUM($J:$J)</f>
        <v>0</v>
      </c>
      <c r="M284" s="1" t="n">
        <f aca="false">IF(C284=C283,0,IF(C284=C285,1+N285,1))</f>
        <v>3</v>
      </c>
      <c r="N284" s="1" t="n">
        <f aca="false">IF(C284=C283,1+N285,0)</f>
        <v>0</v>
      </c>
      <c r="O284" s="1" t="n">
        <f aca="false">IF(B284=B283,0,IF(B284=B285,1+P285,1))</f>
        <v>0</v>
      </c>
      <c r="P284" s="1" t="n">
        <f aca="false">IF(B284=B283,1+P285,0)</f>
        <v>18</v>
      </c>
    </row>
    <row r="285" customFormat="false" ht="15.75" hidden="false" customHeight="false" outlineLevel="0" collapsed="false">
      <c r="A285" s="7" t="n">
        <v>3</v>
      </c>
      <c r="B285" s="1" t="n">
        <f aca="false">HoA!A62</f>
        <v>4</v>
      </c>
      <c r="C285" s="1" t="n">
        <f aca="false">HoA!B62</f>
        <v>46</v>
      </c>
      <c r="D285" s="1" t="str">
        <f aca="false">HoA!C62</f>
        <v>Spook</v>
      </c>
      <c r="E285" s="8" t="n">
        <f aca="false">HoA!D62</f>
        <v>859</v>
      </c>
      <c r="F285" s="1" t="n">
        <f aca="false">HoA!E62</f>
        <v>61</v>
      </c>
      <c r="G285" s="1" t="n">
        <f aca="false">HoA!F62</f>
        <v>1</v>
      </c>
      <c r="H285" s="9" t="n">
        <f aca="false">G285/SUM($G:$G)</f>
        <v>0.00282485875706215</v>
      </c>
      <c r="I285" s="9" t="n">
        <f aca="false">E285/SUM($E:$E)</f>
        <v>0.00126352144456245</v>
      </c>
      <c r="J285" s="8" t="n">
        <f aca="false">IF(C285=C286,0,IF(C285=C284,E285+K284,E285))</f>
        <v>0</v>
      </c>
      <c r="K285" s="8" t="n">
        <f aca="false">E285</f>
        <v>859</v>
      </c>
      <c r="L285" s="9" t="n">
        <f aca="false">J285/SUM($J:$J)</f>
        <v>0</v>
      </c>
      <c r="M285" s="1" t="n">
        <f aca="false">IF(C285=C284,0,IF(C285=C286,1+N286,1))</f>
        <v>0</v>
      </c>
      <c r="N285" s="1" t="n">
        <f aca="false">IF(C285=C284,1+N286,0)</f>
        <v>2</v>
      </c>
      <c r="O285" s="1" t="n">
        <f aca="false">IF(B285=B284,0,IF(B285=B286,1+P286,1))</f>
        <v>0</v>
      </c>
      <c r="P285" s="1" t="n">
        <f aca="false">IF(B285=B284,1+P286,0)</f>
        <v>17</v>
      </c>
    </row>
    <row r="286" customFormat="false" ht="15.75" hidden="false" customHeight="false" outlineLevel="0" collapsed="false">
      <c r="A286" s="7" t="n">
        <v>3</v>
      </c>
      <c r="B286" s="1" t="n">
        <f aca="false">HoA!A63</f>
        <v>4</v>
      </c>
      <c r="C286" s="1" t="n">
        <f aca="false">HoA!B63</f>
        <v>46</v>
      </c>
      <c r="D286" s="1" t="str">
        <f aca="false">HoA!C63</f>
        <v>Sazed</v>
      </c>
      <c r="E286" s="8" t="n">
        <f aca="false">HoA!D63</f>
        <v>2478</v>
      </c>
      <c r="F286" s="1" t="n">
        <f aca="false">HoA!E63</f>
        <v>62</v>
      </c>
      <c r="G286" s="1" t="n">
        <f aca="false">HoA!F63</f>
        <v>1</v>
      </c>
      <c r="H286" s="9" t="n">
        <f aca="false">G286/SUM($G:$G)</f>
        <v>0.00282485875706215</v>
      </c>
      <c r="I286" s="9" t="n">
        <f aca="false">E286/SUM($E:$E)</f>
        <v>0.00364494311947117</v>
      </c>
      <c r="J286" s="8" t="n">
        <f aca="false">IF(C286=C287,0,IF(C286=C285,E286+K285,E286))</f>
        <v>3337</v>
      </c>
      <c r="K286" s="8" t="n">
        <f aca="false">E286</f>
        <v>2478</v>
      </c>
      <c r="L286" s="9" t="n">
        <f aca="false">J286/SUM($J:$J)</f>
        <v>0.00563334154897479</v>
      </c>
      <c r="M286" s="1" t="n">
        <f aca="false">IF(C286=C285,0,IF(C286=C287,1+N287,1))</f>
        <v>0</v>
      </c>
      <c r="N286" s="1" t="n">
        <f aca="false">IF(C286=C285,1+N287,0)</f>
        <v>1</v>
      </c>
      <c r="O286" s="1" t="n">
        <f aca="false">IF(B286=B285,0,IF(B286=B287,1+P287,1))</f>
        <v>0</v>
      </c>
      <c r="P286" s="1" t="n">
        <f aca="false">IF(B286=B285,1+P287,0)</f>
        <v>16</v>
      </c>
    </row>
    <row r="287" customFormat="false" ht="15.75" hidden="false" customHeight="false" outlineLevel="0" collapsed="false">
      <c r="A287" s="7" t="n">
        <v>3</v>
      </c>
      <c r="B287" s="1" t="n">
        <f aca="false">HoA!A64</f>
        <v>4</v>
      </c>
      <c r="C287" s="1" t="n">
        <f aca="false">HoA!B64</f>
        <v>47</v>
      </c>
      <c r="D287" s="1" t="str">
        <f aca="false">HoA!C64</f>
        <v>Elend</v>
      </c>
      <c r="E287" s="8" t="n">
        <f aca="false">HoA!D64</f>
        <v>2265</v>
      </c>
      <c r="F287" s="1" t="n">
        <f aca="false">HoA!E64</f>
        <v>63</v>
      </c>
      <c r="G287" s="1" t="n">
        <f aca="false">HoA!F64</f>
        <v>1</v>
      </c>
      <c r="H287" s="9" t="n">
        <f aca="false">G287/SUM($G:$G)</f>
        <v>0.00282485875706215</v>
      </c>
      <c r="I287" s="9" t="n">
        <f aca="false">E287/SUM($E:$E)</f>
        <v>0.00333163687070307</v>
      </c>
      <c r="J287" s="8" t="n">
        <f aca="false">IF(C287=C288,0,IF(C287=C286,E287+K286,E287))</f>
        <v>2265</v>
      </c>
      <c r="K287" s="8" t="n">
        <f aca="false">E287</f>
        <v>2265</v>
      </c>
      <c r="L287" s="9" t="n">
        <f aca="false">J287/SUM($J:$J)</f>
        <v>0.00382364956800357</v>
      </c>
      <c r="M287" s="1" t="n">
        <f aca="false">IF(C287=C286,0,IF(C287=C288,1+N288,1))</f>
        <v>1</v>
      </c>
      <c r="N287" s="1" t="n">
        <f aca="false">IF(C287=C286,1+N288,0)</f>
        <v>0</v>
      </c>
      <c r="O287" s="1" t="n">
        <f aca="false">IF(B287=B286,0,IF(B287=B288,1+P288,1))</f>
        <v>0</v>
      </c>
      <c r="P287" s="1" t="n">
        <f aca="false">IF(B287=B286,1+P288,0)</f>
        <v>15</v>
      </c>
    </row>
    <row r="288" customFormat="false" ht="15.75" hidden="false" customHeight="false" outlineLevel="0" collapsed="false">
      <c r="A288" s="7" t="n">
        <v>3</v>
      </c>
      <c r="B288" s="1" t="n">
        <f aca="false">HoA!A65</f>
        <v>4</v>
      </c>
      <c r="C288" s="1" t="n">
        <f aca="false">HoA!B65</f>
        <v>48</v>
      </c>
      <c r="D288" s="1" t="str">
        <f aca="false">HoA!C65</f>
        <v>Vin</v>
      </c>
      <c r="E288" s="8" t="n">
        <f aca="false">HoA!D65</f>
        <v>2443</v>
      </c>
      <c r="F288" s="1" t="n">
        <f aca="false">HoA!E65</f>
        <v>64</v>
      </c>
      <c r="G288" s="1" t="n">
        <f aca="false">HoA!F65</f>
        <v>1</v>
      </c>
      <c r="H288" s="9" t="n">
        <f aca="false">G288/SUM($G:$G)</f>
        <v>0.00282485875706215</v>
      </c>
      <c r="I288" s="9" t="n">
        <f aca="false">E288/SUM($E:$E)</f>
        <v>0.00359346087202102</v>
      </c>
      <c r="J288" s="8" t="n">
        <f aca="false">IF(C288=C289,0,IF(C288=C287,E288+K287,E288))</f>
        <v>2443</v>
      </c>
      <c r="K288" s="8" t="n">
        <f aca="false">E288</f>
        <v>2443</v>
      </c>
      <c r="L288" s="9" t="n">
        <f aca="false">J288/SUM($J:$J)</f>
        <v>0.00412413946782901</v>
      </c>
      <c r="M288" s="1" t="n">
        <f aca="false">IF(C288=C287,0,IF(C288=C289,1+N289,1))</f>
        <v>1</v>
      </c>
      <c r="N288" s="1" t="n">
        <f aca="false">IF(C288=C287,1+N289,0)</f>
        <v>0</v>
      </c>
      <c r="O288" s="1" t="n">
        <f aca="false">IF(B288=B287,0,IF(B288=B289,1+P289,1))</f>
        <v>0</v>
      </c>
      <c r="P288" s="1" t="n">
        <f aca="false">IF(B288=B287,1+P289,0)</f>
        <v>14</v>
      </c>
    </row>
    <row r="289" customFormat="false" ht="15.75" hidden="false" customHeight="false" outlineLevel="0" collapsed="false">
      <c r="A289" s="7" t="n">
        <v>3</v>
      </c>
      <c r="B289" s="1" t="n">
        <f aca="false">HoA!A66</f>
        <v>4</v>
      </c>
      <c r="C289" s="1" t="n">
        <f aca="false">HoA!B66</f>
        <v>49</v>
      </c>
      <c r="D289" s="1" t="str">
        <f aca="false">HoA!C66</f>
        <v>Sazed</v>
      </c>
      <c r="E289" s="8" t="n">
        <f aca="false">HoA!D66</f>
        <v>4446</v>
      </c>
      <c r="F289" s="1" t="n">
        <f aca="false">HoA!E66</f>
        <v>65</v>
      </c>
      <c r="G289" s="1" t="n">
        <f aca="false">HoA!F66</f>
        <v>1</v>
      </c>
      <c r="H289" s="9" t="n">
        <f aca="false">G289/SUM($G:$G)</f>
        <v>0.00282485875706215</v>
      </c>
      <c r="I289" s="9" t="n">
        <f aca="false">E289/SUM($E:$E)</f>
        <v>0.00653971634752576</v>
      </c>
      <c r="J289" s="8" t="n">
        <f aca="false">IF(C289=C290,0,IF(C289=C288,E289+K288,E289))</f>
        <v>4446</v>
      </c>
      <c r="K289" s="8" t="n">
        <f aca="false">E289</f>
        <v>4446</v>
      </c>
      <c r="L289" s="9" t="n">
        <f aca="false">J289/SUM($J:$J)</f>
        <v>0.00750549491361759</v>
      </c>
      <c r="M289" s="1" t="n">
        <f aca="false">IF(C289=C288,0,IF(C289=C290,1+N290,1))</f>
        <v>1</v>
      </c>
      <c r="N289" s="1" t="n">
        <f aca="false">IF(C289=C288,1+N290,0)</f>
        <v>0</v>
      </c>
      <c r="O289" s="1" t="n">
        <f aca="false">IF(B289=B288,0,IF(B289=B290,1+P290,1))</f>
        <v>0</v>
      </c>
      <c r="P289" s="1" t="n">
        <f aca="false">IF(B289=B288,1+P290,0)</f>
        <v>13</v>
      </c>
    </row>
    <row r="290" customFormat="false" ht="15.75" hidden="false" customHeight="false" outlineLevel="0" collapsed="false">
      <c r="A290" s="7" t="n">
        <v>3</v>
      </c>
      <c r="B290" s="1" t="n">
        <f aca="false">HoA!A67</f>
        <v>4</v>
      </c>
      <c r="C290" s="1" t="n">
        <f aca="false">HoA!B67</f>
        <v>50</v>
      </c>
      <c r="D290" s="1" t="str">
        <f aca="false">HoA!C67</f>
        <v>Vin</v>
      </c>
      <c r="E290" s="8" t="n">
        <f aca="false">HoA!D67</f>
        <v>2062</v>
      </c>
      <c r="F290" s="1" t="n">
        <f aca="false">HoA!E67</f>
        <v>66</v>
      </c>
      <c r="G290" s="1" t="n">
        <f aca="false">HoA!F67</f>
        <v>1</v>
      </c>
      <c r="H290" s="9" t="n">
        <f aca="false">G290/SUM($G:$G)</f>
        <v>0.00282485875706215</v>
      </c>
      <c r="I290" s="9" t="n">
        <f aca="false">E290/SUM($E:$E)</f>
        <v>0.00303303983549216</v>
      </c>
      <c r="J290" s="8" t="n">
        <f aca="false">IF(C290=C291,0,IF(C290=C289,E290+K289,E290))</f>
        <v>2062</v>
      </c>
      <c r="K290" s="8" t="n">
        <f aca="false">E290</f>
        <v>2062</v>
      </c>
      <c r="L290" s="9" t="n">
        <f aca="false">J290/SUM($J:$J)</f>
        <v>0.00348095603056219</v>
      </c>
      <c r="M290" s="1" t="n">
        <f aca="false">IF(C290=C289,0,IF(C290=C291,1+N291,1))</f>
        <v>1</v>
      </c>
      <c r="N290" s="1" t="n">
        <f aca="false">IF(C290=C289,1+N291,0)</f>
        <v>0</v>
      </c>
      <c r="O290" s="1" t="n">
        <f aca="false">IF(B290=B289,0,IF(B290=B291,1+P291,1))</f>
        <v>0</v>
      </c>
      <c r="P290" s="1" t="n">
        <f aca="false">IF(B290=B289,1+P291,0)</f>
        <v>12</v>
      </c>
    </row>
    <row r="291" customFormat="false" ht="15.75" hidden="false" customHeight="false" outlineLevel="0" collapsed="false">
      <c r="A291" s="7" t="n">
        <v>3</v>
      </c>
      <c r="B291" s="1" t="n">
        <f aca="false">HoA!A68</f>
        <v>4</v>
      </c>
      <c r="C291" s="1" t="n">
        <f aca="false">HoA!B68</f>
        <v>51</v>
      </c>
      <c r="D291" s="1" t="str">
        <f aca="false">HoA!C68</f>
        <v>Elend</v>
      </c>
      <c r="E291" s="8" t="n">
        <f aca="false">HoA!D68</f>
        <v>2632</v>
      </c>
      <c r="F291" s="1" t="n">
        <f aca="false">HoA!E68</f>
        <v>67</v>
      </c>
      <c r="G291" s="1" t="n">
        <f aca="false">HoA!F68</f>
        <v>1</v>
      </c>
      <c r="H291" s="9" t="n">
        <f aca="false">G291/SUM($G:$G)</f>
        <v>0.00282485875706215</v>
      </c>
      <c r="I291" s="9" t="n">
        <f aca="false">E291/SUM($E:$E)</f>
        <v>0.00387146500825187</v>
      </c>
      <c r="J291" s="8" t="n">
        <f aca="false">IF(C291=C292,0,IF(C291=C290,E291+K290,E291))</f>
        <v>2632</v>
      </c>
      <c r="K291" s="8" t="n">
        <f aca="false">E291</f>
        <v>2632</v>
      </c>
      <c r="L291" s="9" t="n">
        <f aca="false">J291/SUM($J:$J)</f>
        <v>0.00444319896820547</v>
      </c>
      <c r="M291" s="1" t="n">
        <f aca="false">IF(C291=C290,0,IF(C291=C292,1+N292,1))</f>
        <v>1</v>
      </c>
      <c r="N291" s="1" t="n">
        <f aca="false">IF(C291=C290,1+N292,0)</f>
        <v>0</v>
      </c>
      <c r="O291" s="1" t="n">
        <f aca="false">IF(B291=B290,0,IF(B291=B292,1+P292,1))</f>
        <v>0</v>
      </c>
      <c r="P291" s="1" t="n">
        <f aca="false">IF(B291=B290,1+P292,0)</f>
        <v>11</v>
      </c>
    </row>
    <row r="292" customFormat="false" ht="15.75" hidden="false" customHeight="false" outlineLevel="0" collapsed="false">
      <c r="A292" s="7" t="n">
        <v>3</v>
      </c>
      <c r="B292" s="1" t="n">
        <f aca="false">HoA!A69</f>
        <v>4</v>
      </c>
      <c r="C292" s="1" t="n">
        <f aca="false">HoA!B69</f>
        <v>52</v>
      </c>
      <c r="D292" s="1" t="str">
        <f aca="false">HoA!C69</f>
        <v>TenSoon</v>
      </c>
      <c r="E292" s="8" t="n">
        <f aca="false">HoA!D69</f>
        <v>1371</v>
      </c>
      <c r="F292" s="1" t="n">
        <f aca="false">HoA!E69</f>
        <v>68</v>
      </c>
      <c r="G292" s="1" t="n">
        <f aca="false">HoA!F69</f>
        <v>1</v>
      </c>
      <c r="H292" s="9" t="n">
        <f aca="false">G292/SUM($G:$G)</f>
        <v>0.00282485875706215</v>
      </c>
      <c r="I292" s="9" t="n">
        <f aca="false">E292/SUM($E:$E)</f>
        <v>0.00201663317869047</v>
      </c>
      <c r="J292" s="8" t="n">
        <f aca="false">IF(C292=C293,0,IF(C292=C291,E292+K291,E292))</f>
        <v>0</v>
      </c>
      <c r="K292" s="8" t="n">
        <f aca="false">E292</f>
        <v>1371</v>
      </c>
      <c r="L292" s="9" t="n">
        <f aca="false">J292/SUM($J:$J)</f>
        <v>0</v>
      </c>
      <c r="M292" s="1" t="n">
        <f aca="false">IF(C292=C291,0,IF(C292=C293,1+N293,1))</f>
        <v>3</v>
      </c>
      <c r="N292" s="1" t="n">
        <f aca="false">IF(C292=C291,1+N293,0)</f>
        <v>0</v>
      </c>
      <c r="O292" s="1" t="n">
        <f aca="false">IF(B292=B291,0,IF(B292=B293,1+P293,1))</f>
        <v>0</v>
      </c>
      <c r="P292" s="1" t="n">
        <f aca="false">IF(B292=B291,1+P293,0)</f>
        <v>10</v>
      </c>
    </row>
    <row r="293" customFormat="false" ht="15.75" hidden="false" customHeight="false" outlineLevel="0" collapsed="false">
      <c r="A293" s="7" t="n">
        <v>3</v>
      </c>
      <c r="B293" s="1" t="n">
        <f aca="false">HoA!A70</f>
        <v>4</v>
      </c>
      <c r="C293" s="1" t="n">
        <f aca="false">HoA!B70</f>
        <v>52</v>
      </c>
      <c r="D293" s="1" t="str">
        <f aca="false">HoA!C70</f>
        <v>Wellen</v>
      </c>
      <c r="E293" s="8" t="n">
        <f aca="false">HoA!D70</f>
        <v>780</v>
      </c>
      <c r="F293" s="1" t="n">
        <f aca="false">HoA!E70</f>
        <v>69</v>
      </c>
      <c r="G293" s="1" t="n">
        <f aca="false">HoA!F70</f>
        <v>1</v>
      </c>
      <c r="H293" s="9" t="n">
        <f aca="false">G293/SUM($G:$G)</f>
        <v>0.00282485875706215</v>
      </c>
      <c r="I293" s="9" t="n">
        <f aca="false">E293/SUM($E:$E)</f>
        <v>0.00114731865746066</v>
      </c>
      <c r="J293" s="8" t="n">
        <f aca="false">IF(C293=C294,0,IF(C293=C292,E293+K292,E293))</f>
        <v>0</v>
      </c>
      <c r="K293" s="8" t="n">
        <f aca="false">E293</f>
        <v>780</v>
      </c>
      <c r="L293" s="9" t="n">
        <f aca="false">J293/SUM($J:$J)</f>
        <v>0</v>
      </c>
      <c r="M293" s="1" t="n">
        <f aca="false">IF(C293=C292,0,IF(C293=C294,1+N294,1))</f>
        <v>0</v>
      </c>
      <c r="N293" s="1" t="n">
        <f aca="false">IF(C293=C292,1+N294,0)</f>
        <v>2</v>
      </c>
      <c r="O293" s="1" t="n">
        <f aca="false">IF(B293=B292,0,IF(B293=B294,1+P294,1))</f>
        <v>0</v>
      </c>
      <c r="P293" s="1" t="n">
        <f aca="false">IF(B293=B292,1+P294,0)</f>
        <v>9</v>
      </c>
    </row>
    <row r="294" customFormat="false" ht="15.75" hidden="false" customHeight="false" outlineLevel="0" collapsed="false">
      <c r="A294" s="7" t="n">
        <v>3</v>
      </c>
      <c r="B294" s="1" t="n">
        <f aca="false">HoA!A71</f>
        <v>4</v>
      </c>
      <c r="C294" s="1" t="n">
        <f aca="false">HoA!B71</f>
        <v>52</v>
      </c>
      <c r="D294" s="1" t="str">
        <f aca="false">HoA!C71</f>
        <v>TenSoon</v>
      </c>
      <c r="E294" s="8" t="n">
        <f aca="false">HoA!D71</f>
        <v>523</v>
      </c>
      <c r="F294" s="1" t="n">
        <f aca="false">HoA!E71</f>
        <v>70</v>
      </c>
      <c r="G294" s="1" t="n">
        <f aca="false">HoA!F71</f>
        <v>1</v>
      </c>
      <c r="H294" s="9" t="n">
        <f aca="false">G294/SUM($G:$G)</f>
        <v>0.00282485875706215</v>
      </c>
      <c r="I294" s="9" t="n">
        <f aca="false">E294/SUM($E:$E)</f>
        <v>0.00076929186904093</v>
      </c>
      <c r="J294" s="8" t="n">
        <f aca="false">IF(C294=C295,0,IF(C294=C293,E294+K293,E294))</f>
        <v>1303</v>
      </c>
      <c r="K294" s="8" t="n">
        <f aca="false">E294</f>
        <v>523</v>
      </c>
      <c r="L294" s="9" t="n">
        <f aca="false">J294/SUM($J:$J)</f>
        <v>0.00219965359254245</v>
      </c>
      <c r="M294" s="1" t="n">
        <f aca="false">IF(C294=C293,0,IF(C294=C295,1+N295,1))</f>
        <v>0</v>
      </c>
      <c r="N294" s="1" t="n">
        <f aca="false">IF(C294=C293,1+N295,0)</f>
        <v>1</v>
      </c>
      <c r="O294" s="1" t="n">
        <f aca="false">IF(B294=B293,0,IF(B294=B295,1+P295,1))</f>
        <v>0</v>
      </c>
      <c r="P294" s="1" t="n">
        <f aca="false">IF(B294=B293,1+P295,0)</f>
        <v>8</v>
      </c>
    </row>
    <row r="295" customFormat="false" ht="15.75" hidden="false" customHeight="false" outlineLevel="0" collapsed="false">
      <c r="A295" s="7" t="n">
        <v>3</v>
      </c>
      <c r="B295" s="1" t="n">
        <f aca="false">HoA!A72</f>
        <v>4</v>
      </c>
      <c r="C295" s="1" t="n">
        <f aca="false">HoA!B72</f>
        <v>53</v>
      </c>
      <c r="D295" s="1" t="str">
        <f aca="false">HoA!C72</f>
        <v>Spook</v>
      </c>
      <c r="E295" s="8" t="n">
        <f aca="false">HoA!D72</f>
        <v>3466</v>
      </c>
      <c r="F295" s="1" t="n">
        <f aca="false">HoA!E72</f>
        <v>71</v>
      </c>
      <c r="G295" s="1" t="n">
        <f aca="false">HoA!F72</f>
        <v>1</v>
      </c>
      <c r="H295" s="9" t="n">
        <f aca="false">G295/SUM($G:$G)</f>
        <v>0.00282485875706215</v>
      </c>
      <c r="I295" s="9" t="n">
        <f aca="false">E295/SUM($E:$E)</f>
        <v>0.00509821341892134</v>
      </c>
      <c r="J295" s="8" t="n">
        <f aca="false">IF(C295=C296,0,IF(C295=C294,E295+K294,E295))</f>
        <v>3466</v>
      </c>
      <c r="K295" s="8" t="n">
        <f aca="false">E295</f>
        <v>3466</v>
      </c>
      <c r="L295" s="9" t="n">
        <f aca="false">J295/SUM($J:$J)</f>
        <v>0.00585111231907301</v>
      </c>
      <c r="M295" s="1" t="n">
        <f aca="false">IF(C295=C294,0,IF(C295=C296,1+N296,1))</f>
        <v>1</v>
      </c>
      <c r="N295" s="1" t="n">
        <f aca="false">IF(C295=C294,1+N296,0)</f>
        <v>0</v>
      </c>
      <c r="O295" s="1" t="n">
        <f aca="false">IF(B295=B294,0,IF(B295=B296,1+P296,1))</f>
        <v>0</v>
      </c>
      <c r="P295" s="1" t="n">
        <f aca="false">IF(B295=B294,1+P296,0)</f>
        <v>7</v>
      </c>
    </row>
    <row r="296" customFormat="false" ht="15.75" hidden="false" customHeight="false" outlineLevel="0" collapsed="false">
      <c r="A296" s="7" t="n">
        <v>3</v>
      </c>
      <c r="B296" s="1" t="n">
        <f aca="false">HoA!A73</f>
        <v>4</v>
      </c>
      <c r="C296" s="1" t="n">
        <f aca="false">HoA!B73</f>
        <v>54</v>
      </c>
      <c r="D296" s="1" t="str">
        <f aca="false">HoA!C73</f>
        <v>Vin</v>
      </c>
      <c r="E296" s="8" t="n">
        <f aca="false">HoA!D73</f>
        <v>1755</v>
      </c>
      <c r="F296" s="1" t="n">
        <f aca="false">HoA!E73</f>
        <v>72</v>
      </c>
      <c r="G296" s="1" t="n">
        <f aca="false">HoA!F73</f>
        <v>1</v>
      </c>
      <c r="H296" s="9" t="n">
        <f aca="false">G296/SUM($G:$G)</f>
        <v>0.00282485875706215</v>
      </c>
      <c r="I296" s="9" t="n">
        <f aca="false">E296/SUM($E:$E)</f>
        <v>0.00258146697928649</v>
      </c>
      <c r="J296" s="8" t="n">
        <f aca="false">IF(C296=C297,0,IF(C296=C295,E296+K295,E296))</f>
        <v>1755</v>
      </c>
      <c r="K296" s="8" t="n">
        <f aca="false">E296</f>
        <v>1755</v>
      </c>
      <c r="L296" s="9" t="n">
        <f aca="false">J296/SUM($J:$J)</f>
        <v>0.00296269536063852</v>
      </c>
      <c r="M296" s="1" t="n">
        <f aca="false">IF(C296=C295,0,IF(C296=C297,1+N297,1))</f>
        <v>1</v>
      </c>
      <c r="N296" s="1" t="n">
        <f aca="false">IF(C296=C295,1+N297,0)</f>
        <v>0</v>
      </c>
      <c r="O296" s="1" t="n">
        <f aca="false">IF(B296=B295,0,IF(B296=B297,1+P297,1))</f>
        <v>0</v>
      </c>
      <c r="P296" s="1" t="n">
        <f aca="false">IF(B296=B295,1+P297,0)</f>
        <v>6</v>
      </c>
    </row>
    <row r="297" customFormat="false" ht="15.75" hidden="false" customHeight="false" outlineLevel="0" collapsed="false">
      <c r="A297" s="7" t="n">
        <v>3</v>
      </c>
      <c r="B297" s="1" t="n">
        <f aca="false">HoA!A74</f>
        <v>4</v>
      </c>
      <c r="C297" s="1" t="n">
        <f aca="false">HoA!B74</f>
        <v>55</v>
      </c>
      <c r="D297" s="1" t="str">
        <f aca="false">HoA!C74</f>
        <v>Elend</v>
      </c>
      <c r="E297" s="8" t="n">
        <f aca="false">HoA!D74</f>
        <v>2639</v>
      </c>
      <c r="F297" s="1" t="n">
        <f aca="false">HoA!E74</f>
        <v>73</v>
      </c>
      <c r="G297" s="1" t="n">
        <f aca="false">HoA!F74</f>
        <v>1</v>
      </c>
      <c r="H297" s="9" t="n">
        <f aca="false">G297/SUM($G:$G)</f>
        <v>0.00282485875706215</v>
      </c>
      <c r="I297" s="9" t="n">
        <f aca="false">E297/SUM($E:$E)</f>
        <v>0.0038817614577419</v>
      </c>
      <c r="J297" s="8" t="n">
        <f aca="false">IF(C297=C298,0,IF(C297=C296,E297+K296,E297))</f>
        <v>2639</v>
      </c>
      <c r="K297" s="8" t="n">
        <f aca="false">E297</f>
        <v>2639</v>
      </c>
      <c r="L297" s="9" t="n">
        <f aca="false">J297/SUM($J:$J)</f>
        <v>0.00445501598673793</v>
      </c>
      <c r="M297" s="1" t="n">
        <f aca="false">IF(C297=C296,0,IF(C297=C298,1+N298,1))</f>
        <v>1</v>
      </c>
      <c r="N297" s="1" t="n">
        <f aca="false">IF(C297=C296,1+N298,0)</f>
        <v>0</v>
      </c>
      <c r="O297" s="1" t="n">
        <f aca="false">IF(B297=B296,0,IF(B297=B298,1+P298,1))</f>
        <v>0</v>
      </c>
      <c r="P297" s="1" t="n">
        <f aca="false">IF(B297=B296,1+P298,0)</f>
        <v>5</v>
      </c>
    </row>
    <row r="298" customFormat="false" ht="15.75" hidden="false" customHeight="false" outlineLevel="0" collapsed="false">
      <c r="A298" s="7" t="n">
        <v>3</v>
      </c>
      <c r="B298" s="1" t="n">
        <f aca="false">HoA!A75</f>
        <v>4</v>
      </c>
      <c r="C298" s="1" t="n">
        <f aca="false">HoA!B75</f>
        <v>56</v>
      </c>
      <c r="D298" s="1" t="str">
        <f aca="false">HoA!C75</f>
        <v>Spook</v>
      </c>
      <c r="E298" s="8" t="n">
        <f aca="false">HoA!D75</f>
        <v>1262</v>
      </c>
      <c r="F298" s="1" t="n">
        <f aca="false">HoA!E75</f>
        <v>74</v>
      </c>
      <c r="G298" s="1" t="n">
        <f aca="false">HoA!F75</f>
        <v>1</v>
      </c>
      <c r="H298" s="9" t="n">
        <f aca="false">G298/SUM($G:$G)</f>
        <v>0.00282485875706215</v>
      </c>
      <c r="I298" s="9" t="n">
        <f aca="false">E298/SUM($E:$E)</f>
        <v>0.00185630275091712</v>
      </c>
      <c r="J298" s="8" t="n">
        <f aca="false">IF(C298=C299,0,IF(C298=C297,E298+K297,E298))</f>
        <v>0</v>
      </c>
      <c r="K298" s="8" t="n">
        <f aca="false">E298</f>
        <v>1262</v>
      </c>
      <c r="L298" s="9" t="n">
        <f aca="false">J298/SUM($J:$J)</f>
        <v>0</v>
      </c>
      <c r="M298" s="1" t="n">
        <f aca="false">IF(C298=C297,0,IF(C298=C299,1+N299,1))</f>
        <v>2</v>
      </c>
      <c r="N298" s="1" t="n">
        <f aca="false">IF(C298=C297,1+N299,0)</f>
        <v>0</v>
      </c>
      <c r="O298" s="1" t="n">
        <f aca="false">IF(B298=B297,0,IF(B298=B299,1+P299,1))</f>
        <v>0</v>
      </c>
      <c r="P298" s="1" t="n">
        <f aca="false">IF(B298=B297,1+P299,0)</f>
        <v>4</v>
      </c>
    </row>
    <row r="299" customFormat="false" ht="15.75" hidden="false" customHeight="false" outlineLevel="0" collapsed="false">
      <c r="A299" s="7" t="n">
        <v>3</v>
      </c>
      <c r="B299" s="1" t="n">
        <f aca="false">HoA!A76</f>
        <v>4</v>
      </c>
      <c r="C299" s="1" t="n">
        <f aca="false">HoA!B76</f>
        <v>56</v>
      </c>
      <c r="D299" s="1" t="str">
        <f aca="false">HoA!C76</f>
        <v>Sazed</v>
      </c>
      <c r="E299" s="8" t="n">
        <f aca="false">HoA!D76</f>
        <v>1357</v>
      </c>
      <c r="F299" s="1" t="n">
        <f aca="false">HoA!E76</f>
        <v>75</v>
      </c>
      <c r="G299" s="1" t="n">
        <f aca="false">HoA!F76</f>
        <v>1</v>
      </c>
      <c r="H299" s="9" t="n">
        <f aca="false">G299/SUM($G:$G)</f>
        <v>0.00282485875706215</v>
      </c>
      <c r="I299" s="9" t="n">
        <f aca="false">E299/SUM($E:$E)</f>
        <v>0.00199604027971041</v>
      </c>
      <c r="J299" s="8" t="n">
        <f aca="false">IF(C299=C300,0,IF(C299=C298,E299+K298,E299))</f>
        <v>2619</v>
      </c>
      <c r="K299" s="8" t="n">
        <f aca="false">E299</f>
        <v>1357</v>
      </c>
      <c r="L299" s="9" t="n">
        <f aca="false">J299/SUM($J:$J)</f>
        <v>0.00442125307664518</v>
      </c>
      <c r="M299" s="1" t="n">
        <f aca="false">IF(C299=C298,0,IF(C299=C300,1+N300,1))</f>
        <v>0</v>
      </c>
      <c r="N299" s="1" t="n">
        <f aca="false">IF(C299=C298,1+N300,0)</f>
        <v>1</v>
      </c>
      <c r="O299" s="1" t="n">
        <f aca="false">IF(B299=B298,0,IF(B299=B300,1+P300,1))</f>
        <v>0</v>
      </c>
      <c r="P299" s="1" t="n">
        <f aca="false">IF(B299=B298,1+P300,0)</f>
        <v>3</v>
      </c>
    </row>
    <row r="300" customFormat="false" ht="15.75" hidden="false" customHeight="false" outlineLevel="0" collapsed="false">
      <c r="A300" s="7" t="n">
        <v>3</v>
      </c>
      <c r="B300" s="1" t="n">
        <f aca="false">HoA!A77</f>
        <v>4</v>
      </c>
      <c r="C300" s="1" t="n">
        <f aca="false">HoA!B77</f>
        <v>57</v>
      </c>
      <c r="D300" s="1" t="str">
        <f aca="false">HoA!C77</f>
        <v>Vin</v>
      </c>
      <c r="E300" s="8" t="n">
        <f aca="false">HoA!D77</f>
        <v>2067</v>
      </c>
      <c r="F300" s="1" t="n">
        <f aca="false">HoA!E77</f>
        <v>76</v>
      </c>
      <c r="G300" s="1" t="n">
        <f aca="false">HoA!F77</f>
        <v>1</v>
      </c>
      <c r="H300" s="9" t="n">
        <f aca="false">G300/SUM($G:$G)</f>
        <v>0.00282485875706215</v>
      </c>
      <c r="I300" s="9" t="n">
        <f aca="false">E300/SUM($E:$E)</f>
        <v>0.00304039444227075</v>
      </c>
      <c r="J300" s="8" t="n">
        <f aca="false">IF(C300=C301,0,IF(C300=C299,E300+K299,E300))</f>
        <v>2067</v>
      </c>
      <c r="K300" s="8" t="n">
        <f aca="false">E300</f>
        <v>2067</v>
      </c>
      <c r="L300" s="9" t="n">
        <f aca="false">J300/SUM($J:$J)</f>
        <v>0.00348939675808537</v>
      </c>
      <c r="M300" s="1" t="n">
        <f aca="false">IF(C300=C299,0,IF(C300=C301,1+N301,1))</f>
        <v>1</v>
      </c>
      <c r="N300" s="1" t="n">
        <f aca="false">IF(C300=C299,1+N301,0)</f>
        <v>0</v>
      </c>
      <c r="O300" s="1" t="n">
        <f aca="false">IF(B300=B299,0,IF(B300=B301,1+P301,1))</f>
        <v>0</v>
      </c>
      <c r="P300" s="1" t="n">
        <f aca="false">IF(B300=B299,1+P301,0)</f>
        <v>2</v>
      </c>
    </row>
    <row r="301" customFormat="false" ht="15.75" hidden="false" customHeight="false" outlineLevel="0" collapsed="false">
      <c r="A301" s="7" t="n">
        <v>3</v>
      </c>
      <c r="B301" s="1" t="n">
        <f aca="false">HoA!A78</f>
        <v>4</v>
      </c>
      <c r="C301" s="1" t="n">
        <f aca="false">HoA!B78</f>
        <v>58</v>
      </c>
      <c r="D301" s="1" t="str">
        <f aca="false">HoA!C78</f>
        <v>Spook</v>
      </c>
      <c r="E301" s="8" t="n">
        <f aca="false">HoA!D78</f>
        <v>5245</v>
      </c>
      <c r="F301" s="1" t="n">
        <f aca="false">HoA!E78</f>
        <v>77</v>
      </c>
      <c r="G301" s="1" t="n">
        <f aca="false">HoA!F78</f>
        <v>1</v>
      </c>
      <c r="H301" s="9" t="n">
        <f aca="false">G301/SUM($G:$G)</f>
        <v>0.00282485875706215</v>
      </c>
      <c r="I301" s="9" t="n">
        <f aca="false">E301/SUM($E:$E)</f>
        <v>0.00771498251074508</v>
      </c>
      <c r="J301" s="8" t="n">
        <f aca="false">IF(C301=C302,0,IF(C301=C300,E301+K300,E301))</f>
        <v>5245</v>
      </c>
      <c r="K301" s="8" t="n">
        <f aca="false">E301</f>
        <v>5245</v>
      </c>
      <c r="L301" s="9" t="n">
        <f aca="false">J301/SUM($J:$J)</f>
        <v>0.00885432317182283</v>
      </c>
      <c r="M301" s="1" t="n">
        <f aca="false">IF(C301=C300,0,IF(C301=C302,1+N302,1))</f>
        <v>1</v>
      </c>
      <c r="N301" s="1" t="n">
        <f aca="false">IF(C301=C300,1+N302,0)</f>
        <v>0</v>
      </c>
      <c r="O301" s="1" t="n">
        <f aca="false">IF(B301=B300,0,IF(B301=B302,1+P302,1))</f>
        <v>0</v>
      </c>
      <c r="P301" s="1" t="n">
        <f aca="false">IF(B301=B300,1+P302,0)</f>
        <v>1</v>
      </c>
    </row>
    <row r="302" customFormat="false" ht="15.75" hidden="false" customHeight="false" outlineLevel="0" collapsed="false">
      <c r="A302" s="7" t="n">
        <v>3</v>
      </c>
      <c r="B302" s="1" t="n">
        <f aca="false">HoA!A79</f>
        <v>5</v>
      </c>
      <c r="C302" s="1" t="n">
        <f aca="false">HoA!B79</f>
        <v>59</v>
      </c>
      <c r="D302" s="1" t="str">
        <f aca="false">HoA!C79</f>
        <v>TenSoon</v>
      </c>
      <c r="E302" s="8" t="n">
        <f aca="false">HoA!D79</f>
        <v>1682</v>
      </c>
      <c r="F302" s="1" t="n">
        <f aca="false">HoA!E79</f>
        <v>78</v>
      </c>
      <c r="G302" s="1" t="n">
        <f aca="false">HoA!F79</f>
        <v>1</v>
      </c>
      <c r="H302" s="9" t="n">
        <f aca="false">G302/SUM($G:$G)</f>
        <v>0.00282485875706215</v>
      </c>
      <c r="I302" s="9" t="n">
        <f aca="false">E302/SUM($E:$E)</f>
        <v>0.00247408972031901</v>
      </c>
      <c r="J302" s="8" t="n">
        <f aca="false">IF(C302=C303,0,IF(C302=C301,E302+K301,E302))</f>
        <v>1682</v>
      </c>
      <c r="K302" s="8" t="n">
        <f aca="false">E302</f>
        <v>1682</v>
      </c>
      <c r="L302" s="9" t="n">
        <f aca="false">J302/SUM($J:$J)</f>
        <v>0.0028394607388</v>
      </c>
      <c r="M302" s="1" t="n">
        <f aca="false">IF(C302=C301,0,IF(C302=C303,1+N303,1))</f>
        <v>1</v>
      </c>
      <c r="N302" s="1" t="n">
        <f aca="false">IF(C302=C301,1+N303,0)</f>
        <v>0</v>
      </c>
      <c r="O302" s="1" t="n">
        <f aca="false">IF(B302=B301,0,IF(B302=B303,1+P303,1))</f>
        <v>53</v>
      </c>
      <c r="P302" s="1" t="n">
        <f aca="false">IF(B302=B301,1+P303,0)</f>
        <v>0</v>
      </c>
    </row>
    <row r="303" customFormat="false" ht="15.75" hidden="false" customHeight="false" outlineLevel="0" collapsed="false">
      <c r="A303" s="7" t="n">
        <v>3</v>
      </c>
      <c r="B303" s="1" t="n">
        <f aca="false">HoA!A80</f>
        <v>5</v>
      </c>
      <c r="C303" s="1" t="n">
        <f aca="false">HoA!B80</f>
        <v>60</v>
      </c>
      <c r="D303" s="1" t="str">
        <f aca="false">HoA!C80</f>
        <v>Vin</v>
      </c>
      <c r="E303" s="8" t="n">
        <f aca="false">HoA!D80</f>
        <v>4057</v>
      </c>
      <c r="F303" s="1" t="n">
        <f aca="false">HoA!E80</f>
        <v>79</v>
      </c>
      <c r="G303" s="1" t="n">
        <f aca="false">HoA!F80</f>
        <v>1</v>
      </c>
      <c r="H303" s="9" t="n">
        <f aca="false">G303/SUM($G:$G)</f>
        <v>0.00282485875706215</v>
      </c>
      <c r="I303" s="9" t="n">
        <f aca="false">E303/SUM($E:$E)</f>
        <v>0.00596752794015115</v>
      </c>
      <c r="J303" s="8" t="n">
        <f aca="false">IF(C303=C304,0,IF(C303=C302,E303+K302,E303))</f>
        <v>4057</v>
      </c>
      <c r="K303" s="8" t="n">
        <f aca="false">E303</f>
        <v>4057</v>
      </c>
      <c r="L303" s="9" t="n">
        <f aca="false">J303/SUM($J:$J)</f>
        <v>0.00684880631231367</v>
      </c>
      <c r="M303" s="1" t="n">
        <f aca="false">IF(C303=C302,0,IF(C303=C304,1+N304,1))</f>
        <v>1</v>
      </c>
      <c r="N303" s="1" t="n">
        <f aca="false">IF(C303=C302,1+N304,0)</f>
        <v>0</v>
      </c>
      <c r="O303" s="1" t="n">
        <f aca="false">IF(B303=B302,0,IF(B303=B304,1+P304,1))</f>
        <v>0</v>
      </c>
      <c r="P303" s="1" t="n">
        <f aca="false">IF(B303=B302,1+P304,0)</f>
        <v>52</v>
      </c>
    </row>
    <row r="304" customFormat="false" ht="15.75" hidden="false" customHeight="false" outlineLevel="0" collapsed="false">
      <c r="A304" s="7" t="n">
        <v>3</v>
      </c>
      <c r="B304" s="1" t="n">
        <f aca="false">HoA!A81</f>
        <v>5</v>
      </c>
      <c r="C304" s="1" t="n">
        <f aca="false">HoA!B81</f>
        <v>61</v>
      </c>
      <c r="D304" s="1" t="str">
        <f aca="false">HoA!C81</f>
        <v>Elend</v>
      </c>
      <c r="E304" s="8" t="n">
        <f aca="false">HoA!D81</f>
        <v>1197</v>
      </c>
      <c r="F304" s="1" t="n">
        <f aca="false">HoA!E81</f>
        <v>80</v>
      </c>
      <c r="G304" s="1" t="n">
        <f aca="false">HoA!F81</f>
        <v>1</v>
      </c>
      <c r="H304" s="9" t="n">
        <f aca="false">G304/SUM($G:$G)</f>
        <v>0.00282485875706215</v>
      </c>
      <c r="I304" s="9" t="n">
        <f aca="false">E304/SUM($E:$E)</f>
        <v>0.0017606928627954</v>
      </c>
      <c r="J304" s="8" t="n">
        <f aca="false">IF(C304=C305,0,IF(C304=C303,E304+K303,E304))</f>
        <v>1197</v>
      </c>
      <c r="K304" s="8" t="n">
        <f aca="false">E304</f>
        <v>1197</v>
      </c>
      <c r="L304" s="9" t="n">
        <f aca="false">J304/SUM($J:$J)</f>
        <v>0.00202071016905089</v>
      </c>
      <c r="M304" s="1" t="n">
        <f aca="false">IF(C304=C303,0,IF(C304=C305,1+N305,1))</f>
        <v>1</v>
      </c>
      <c r="N304" s="1" t="n">
        <f aca="false">IF(C304=C303,1+N305,0)</f>
        <v>0</v>
      </c>
      <c r="O304" s="1" t="n">
        <f aca="false">IF(B304=B303,0,IF(B304=B305,1+P305,1))</f>
        <v>0</v>
      </c>
      <c r="P304" s="1" t="n">
        <f aca="false">IF(B304=B303,1+P305,0)</f>
        <v>51</v>
      </c>
    </row>
    <row r="305" customFormat="false" ht="15.75" hidden="false" customHeight="false" outlineLevel="0" collapsed="false">
      <c r="A305" s="7" t="n">
        <v>3</v>
      </c>
      <c r="B305" s="1" t="n">
        <f aca="false">HoA!A82</f>
        <v>5</v>
      </c>
      <c r="C305" s="1" t="n">
        <f aca="false">HoA!B82</f>
        <v>62</v>
      </c>
      <c r="D305" s="1" t="str">
        <f aca="false">HoA!C82</f>
        <v>Sazed</v>
      </c>
      <c r="E305" s="8" t="n">
        <f aca="false">HoA!D82</f>
        <v>2879</v>
      </c>
      <c r="F305" s="1" t="n">
        <f aca="false">HoA!E82</f>
        <v>81</v>
      </c>
      <c r="G305" s="1" t="n">
        <f aca="false">HoA!F82</f>
        <v>1</v>
      </c>
      <c r="H305" s="9" t="n">
        <f aca="false">G305/SUM($G:$G)</f>
        <v>0.00282485875706215</v>
      </c>
      <c r="I305" s="9" t="n">
        <f aca="false">E305/SUM($E:$E)</f>
        <v>0.00423478258311441</v>
      </c>
      <c r="J305" s="8" t="n">
        <f aca="false">IF(C305=C306,0,IF(C305=C304,E305+K304,E305))</f>
        <v>2879</v>
      </c>
      <c r="K305" s="8" t="n">
        <f aca="false">E305</f>
        <v>2879</v>
      </c>
      <c r="L305" s="9" t="n">
        <f aca="false">J305/SUM($J:$J)</f>
        <v>0.00486017090785089</v>
      </c>
      <c r="M305" s="1" t="n">
        <f aca="false">IF(C305=C304,0,IF(C305=C306,1+N306,1))</f>
        <v>1</v>
      </c>
      <c r="N305" s="1" t="n">
        <f aca="false">IF(C305=C304,1+N306,0)</f>
        <v>0</v>
      </c>
      <c r="O305" s="1" t="n">
        <f aca="false">IF(B305=B304,0,IF(B305=B306,1+P306,1))</f>
        <v>0</v>
      </c>
      <c r="P305" s="1" t="n">
        <f aca="false">IF(B305=B304,1+P306,0)</f>
        <v>50</v>
      </c>
    </row>
    <row r="306" customFormat="false" ht="15.75" hidden="false" customHeight="false" outlineLevel="0" collapsed="false">
      <c r="A306" s="7" t="n">
        <v>3</v>
      </c>
      <c r="B306" s="1" t="n">
        <f aca="false">HoA!A83</f>
        <v>5</v>
      </c>
      <c r="C306" s="1" t="n">
        <f aca="false">HoA!B83</f>
        <v>63</v>
      </c>
      <c r="D306" s="1" t="str">
        <f aca="false">HoA!C83</f>
        <v>Vin</v>
      </c>
      <c r="E306" s="8" t="n">
        <f aca="false">HoA!D83</f>
        <v>3870</v>
      </c>
      <c r="F306" s="1" t="n">
        <f aca="false">HoA!E83</f>
        <v>82</v>
      </c>
      <c r="G306" s="1" t="n">
        <f aca="false">HoA!F83</f>
        <v>1</v>
      </c>
      <c r="H306" s="9" t="n">
        <f aca="false">G306/SUM($G:$G)</f>
        <v>0.00282485875706215</v>
      </c>
      <c r="I306" s="9" t="n">
        <f aca="false">E306/SUM($E:$E)</f>
        <v>0.00569246564663174</v>
      </c>
      <c r="J306" s="8" t="n">
        <f aca="false">IF(C306=C307,0,IF(C306=C305,E306+K305,E306))</f>
        <v>3870</v>
      </c>
      <c r="K306" s="8" t="n">
        <f aca="false">E306</f>
        <v>3870</v>
      </c>
      <c r="L306" s="9" t="n">
        <f aca="false">J306/SUM($J:$J)</f>
        <v>0.00653312310294649</v>
      </c>
      <c r="M306" s="1" t="n">
        <f aca="false">IF(C306=C305,0,IF(C306=C307,1+N307,1))</f>
        <v>1</v>
      </c>
      <c r="N306" s="1" t="n">
        <f aca="false">IF(C306=C305,1+N307,0)</f>
        <v>0</v>
      </c>
      <c r="O306" s="1" t="n">
        <f aca="false">IF(B306=B305,0,IF(B306=B307,1+P307,1))</f>
        <v>0</v>
      </c>
      <c r="P306" s="1" t="n">
        <f aca="false">IF(B306=B305,1+P307,0)</f>
        <v>49</v>
      </c>
    </row>
    <row r="307" customFormat="false" ht="15.75" hidden="false" customHeight="false" outlineLevel="0" collapsed="false">
      <c r="A307" s="7" t="n">
        <v>3</v>
      </c>
      <c r="B307" s="1" t="n">
        <f aca="false">HoA!A84</f>
        <v>5</v>
      </c>
      <c r="C307" s="1" t="n">
        <f aca="false">HoA!B84</f>
        <v>64</v>
      </c>
      <c r="D307" s="1" t="str">
        <f aca="false">HoA!C84</f>
        <v>Spook</v>
      </c>
      <c r="E307" s="8" t="n">
        <f aca="false">HoA!D84</f>
        <v>819</v>
      </c>
      <c r="F307" s="1" t="n">
        <f aca="false">HoA!E84</f>
        <v>83</v>
      </c>
      <c r="G307" s="1" t="n">
        <f aca="false">HoA!F84</f>
        <v>1</v>
      </c>
      <c r="H307" s="9" t="n">
        <f aca="false">G307/SUM($G:$G)</f>
        <v>0.00282485875706215</v>
      </c>
      <c r="I307" s="9" t="n">
        <f aca="false">E307/SUM($E:$E)</f>
        <v>0.00120468459033369</v>
      </c>
      <c r="J307" s="8" t="n">
        <f aca="false">IF(C307=C308,0,IF(C307=C306,E307+K306,E307))</f>
        <v>819</v>
      </c>
      <c r="K307" s="8" t="n">
        <f aca="false">E307</f>
        <v>819</v>
      </c>
      <c r="L307" s="9" t="n">
        <f aca="false">J307/SUM($J:$J)</f>
        <v>0.00138259116829798</v>
      </c>
      <c r="M307" s="1" t="n">
        <f aca="false">IF(C307=C306,0,IF(C307=C308,1+N308,1))</f>
        <v>1</v>
      </c>
      <c r="N307" s="1" t="n">
        <f aca="false">IF(C307=C306,1+N308,0)</f>
        <v>0</v>
      </c>
      <c r="O307" s="1" t="n">
        <f aca="false">IF(B307=B306,0,IF(B307=B308,1+P308,1))</f>
        <v>0</v>
      </c>
      <c r="P307" s="1" t="n">
        <f aca="false">IF(B307=B306,1+P308,0)</f>
        <v>48</v>
      </c>
    </row>
    <row r="308" customFormat="false" ht="15.75" hidden="false" customHeight="false" outlineLevel="0" collapsed="false">
      <c r="A308" s="7" t="n">
        <v>3</v>
      </c>
      <c r="B308" s="1" t="n">
        <f aca="false">HoA!A85</f>
        <v>5</v>
      </c>
      <c r="C308" s="1" t="n">
        <f aca="false">HoA!B85</f>
        <v>65</v>
      </c>
      <c r="D308" s="1" t="str">
        <f aca="false">HoA!C85</f>
        <v>Elend</v>
      </c>
      <c r="E308" s="8" t="n">
        <f aca="false">HoA!D85</f>
        <v>508</v>
      </c>
      <c r="F308" s="1" t="n">
        <f aca="false">HoA!E85</f>
        <v>84</v>
      </c>
      <c r="G308" s="1" t="n">
        <f aca="false">HoA!F85</f>
        <v>1</v>
      </c>
      <c r="H308" s="9" t="n">
        <f aca="false">G308/SUM($G:$G)</f>
        <v>0.00282485875706215</v>
      </c>
      <c r="I308" s="9" t="n">
        <f aca="false">E308/SUM($E:$E)</f>
        <v>0.000747228048705148</v>
      </c>
      <c r="J308" s="8" t="n">
        <f aca="false">IF(C308=C309,0,IF(C308=C307,E308+K307,E308))</f>
        <v>0</v>
      </c>
      <c r="K308" s="8" t="n">
        <f aca="false">E308</f>
        <v>508</v>
      </c>
      <c r="L308" s="9" t="n">
        <f aca="false">J308/SUM($J:$J)</f>
        <v>0</v>
      </c>
      <c r="M308" s="1" t="n">
        <f aca="false">IF(C308=C307,0,IF(C308=C309,1+N309,1))</f>
        <v>7</v>
      </c>
      <c r="N308" s="1" t="n">
        <f aca="false">IF(C308=C307,1+N309,0)</f>
        <v>0</v>
      </c>
      <c r="O308" s="1" t="n">
        <f aca="false">IF(B308=B307,0,IF(B308=B309,1+P309,1))</f>
        <v>0</v>
      </c>
      <c r="P308" s="1" t="n">
        <f aca="false">IF(B308=B307,1+P309,0)</f>
        <v>47</v>
      </c>
    </row>
    <row r="309" customFormat="false" ht="15.75" hidden="false" customHeight="false" outlineLevel="0" collapsed="false">
      <c r="A309" s="7" t="n">
        <v>3</v>
      </c>
      <c r="B309" s="1" t="n">
        <f aca="false">HoA!A86</f>
        <v>5</v>
      </c>
      <c r="C309" s="1" t="n">
        <f aca="false">HoA!B86</f>
        <v>65</v>
      </c>
      <c r="D309" s="1" t="str">
        <f aca="false">HoA!C86</f>
        <v>Vin</v>
      </c>
      <c r="E309" s="8" t="n">
        <f aca="false">HoA!D86</f>
        <v>566</v>
      </c>
      <c r="F309" s="1" t="n">
        <f aca="false">HoA!E86</f>
        <v>85</v>
      </c>
      <c r="G309" s="1" t="n">
        <f aca="false">HoA!F86</f>
        <v>1</v>
      </c>
      <c r="H309" s="9" t="n">
        <f aca="false">G309/SUM($G:$G)</f>
        <v>0.00282485875706215</v>
      </c>
      <c r="I309" s="9" t="n">
        <f aca="false">E309/SUM($E:$E)</f>
        <v>0.000832541487336838</v>
      </c>
      <c r="J309" s="8" t="n">
        <f aca="false">IF(C309=C310,0,IF(C309=C308,E309+K308,E309))</f>
        <v>0</v>
      </c>
      <c r="K309" s="8" t="n">
        <f aca="false">E309</f>
        <v>566</v>
      </c>
      <c r="L309" s="9" t="n">
        <f aca="false">J309/SUM($J:$J)</f>
        <v>0</v>
      </c>
      <c r="M309" s="1" t="n">
        <f aca="false">IF(C309=C308,0,IF(C309=C310,1+N310,1))</f>
        <v>0</v>
      </c>
      <c r="N309" s="1" t="n">
        <f aca="false">IF(C309=C308,1+N310,0)</f>
        <v>6</v>
      </c>
      <c r="O309" s="1" t="n">
        <f aca="false">IF(B309=B308,0,IF(B309=B310,1+P310,1))</f>
        <v>0</v>
      </c>
      <c r="P309" s="1" t="n">
        <f aca="false">IF(B309=B308,1+P310,0)</f>
        <v>46</v>
      </c>
    </row>
    <row r="310" customFormat="false" ht="15.75" hidden="false" customHeight="false" outlineLevel="0" collapsed="false">
      <c r="A310" s="7" t="n">
        <v>3</v>
      </c>
      <c r="B310" s="1" t="n">
        <f aca="false">HoA!A87</f>
        <v>5</v>
      </c>
      <c r="C310" s="1" t="n">
        <f aca="false">HoA!B87</f>
        <v>65</v>
      </c>
      <c r="D310" s="1" t="str">
        <f aca="false">HoA!C87</f>
        <v>Elend</v>
      </c>
      <c r="E310" s="8" t="n">
        <f aca="false">HoA!D87</f>
        <v>220</v>
      </c>
      <c r="F310" s="1" t="n">
        <f aca="false">HoA!E87</f>
        <v>86</v>
      </c>
      <c r="G310" s="1" t="n">
        <f aca="false">HoA!F87</f>
        <v>1</v>
      </c>
      <c r="H310" s="9" t="n">
        <f aca="false">G310/SUM($G:$G)</f>
        <v>0.00282485875706215</v>
      </c>
      <c r="I310" s="9" t="n">
        <f aca="false">E310/SUM($E:$E)</f>
        <v>0.000323602698258135</v>
      </c>
      <c r="J310" s="8" t="n">
        <f aca="false">IF(C310=C311,0,IF(C310=C309,E310+K309,E310))</f>
        <v>0</v>
      </c>
      <c r="K310" s="8" t="n">
        <f aca="false">E310</f>
        <v>220</v>
      </c>
      <c r="L310" s="9" t="n">
        <f aca="false">J310/SUM($J:$J)</f>
        <v>0</v>
      </c>
      <c r="M310" s="1" t="n">
        <f aca="false">IF(C310=C309,0,IF(C310=C311,1+N311,1))</f>
        <v>0</v>
      </c>
      <c r="N310" s="1" t="n">
        <f aca="false">IF(C310=C309,1+N311,0)</f>
        <v>5</v>
      </c>
      <c r="O310" s="1" t="n">
        <f aca="false">IF(B310=B309,0,IF(B310=B311,1+P311,1))</f>
        <v>0</v>
      </c>
      <c r="P310" s="1" t="n">
        <f aca="false">IF(B310=B309,1+P311,0)</f>
        <v>45</v>
      </c>
    </row>
    <row r="311" customFormat="false" ht="15.75" hidden="false" customHeight="false" outlineLevel="0" collapsed="false">
      <c r="A311" s="7" t="n">
        <v>3</v>
      </c>
      <c r="B311" s="1" t="n">
        <f aca="false">HoA!A88</f>
        <v>5</v>
      </c>
      <c r="C311" s="1" t="n">
        <f aca="false">HoA!B88</f>
        <v>65</v>
      </c>
      <c r="D311" s="1" t="str">
        <f aca="false">HoA!C88</f>
        <v>Vin</v>
      </c>
      <c r="E311" s="8" t="n">
        <f aca="false">HoA!D88</f>
        <v>261</v>
      </c>
      <c r="F311" s="1" t="n">
        <f aca="false">HoA!E88</f>
        <v>87</v>
      </c>
      <c r="G311" s="1" t="n">
        <f aca="false">HoA!F88</f>
        <v>1</v>
      </c>
      <c r="H311" s="9" t="n">
        <f aca="false">G311/SUM($G:$G)</f>
        <v>0.00282485875706215</v>
      </c>
      <c r="I311" s="9" t="n">
        <f aca="false">E311/SUM($E:$E)</f>
        <v>0.000383910473842606</v>
      </c>
      <c r="J311" s="8" t="n">
        <f aca="false">IF(C311=C312,0,IF(C311=C310,E311+K310,E311))</f>
        <v>0</v>
      </c>
      <c r="K311" s="8" t="n">
        <f aca="false">E311</f>
        <v>261</v>
      </c>
      <c r="L311" s="9" t="n">
        <f aca="false">J311/SUM($J:$J)</f>
        <v>0</v>
      </c>
      <c r="M311" s="1" t="n">
        <f aca="false">IF(C311=C310,0,IF(C311=C312,1+N312,1))</f>
        <v>0</v>
      </c>
      <c r="N311" s="1" t="n">
        <f aca="false">IF(C311=C310,1+N312,0)</f>
        <v>4</v>
      </c>
      <c r="O311" s="1" t="n">
        <f aca="false">IF(B311=B310,0,IF(B311=B312,1+P312,1))</f>
        <v>0</v>
      </c>
      <c r="P311" s="1" t="n">
        <f aca="false">IF(B311=B310,1+P312,0)</f>
        <v>44</v>
      </c>
    </row>
    <row r="312" customFormat="false" ht="15.75" hidden="false" customHeight="false" outlineLevel="0" collapsed="false">
      <c r="A312" s="7" t="n">
        <v>3</v>
      </c>
      <c r="B312" s="1" t="n">
        <f aca="false">HoA!A89</f>
        <v>5</v>
      </c>
      <c r="C312" s="1" t="n">
        <f aca="false">HoA!B89</f>
        <v>65</v>
      </c>
      <c r="D312" s="1" t="str">
        <f aca="false">HoA!C89</f>
        <v>Elend</v>
      </c>
      <c r="E312" s="8" t="n">
        <f aca="false">HoA!D89</f>
        <v>103</v>
      </c>
      <c r="F312" s="1" t="n">
        <f aca="false">HoA!E89</f>
        <v>88</v>
      </c>
      <c r="G312" s="1" t="n">
        <f aca="false">HoA!F89</f>
        <v>1</v>
      </c>
      <c r="H312" s="9" t="n">
        <f aca="false">G312/SUM($G:$G)</f>
        <v>0.00282485875706215</v>
      </c>
      <c r="I312" s="9" t="n">
        <f aca="false">E312/SUM($E:$E)</f>
        <v>0.000151504899639036</v>
      </c>
      <c r="J312" s="8" t="n">
        <f aca="false">IF(C312=C313,0,IF(C312=C311,E312+K311,E312))</f>
        <v>0</v>
      </c>
      <c r="K312" s="8" t="n">
        <f aca="false">E312</f>
        <v>103</v>
      </c>
      <c r="L312" s="9" t="n">
        <f aca="false">J312/SUM($J:$J)</f>
        <v>0</v>
      </c>
      <c r="M312" s="1" t="n">
        <f aca="false">IF(C312=C311,0,IF(C312=C313,1+N313,1))</f>
        <v>0</v>
      </c>
      <c r="N312" s="1" t="n">
        <f aca="false">IF(C312=C311,1+N313,0)</f>
        <v>3</v>
      </c>
      <c r="O312" s="1" t="n">
        <f aca="false">IF(B312=B311,0,IF(B312=B313,1+P313,1))</f>
        <v>0</v>
      </c>
      <c r="P312" s="1" t="n">
        <f aca="false">IF(B312=B311,1+P313,0)</f>
        <v>43</v>
      </c>
    </row>
    <row r="313" customFormat="false" ht="15.75" hidden="false" customHeight="false" outlineLevel="0" collapsed="false">
      <c r="A313" s="7" t="n">
        <v>3</v>
      </c>
      <c r="B313" s="1" t="n">
        <f aca="false">HoA!A90</f>
        <v>5</v>
      </c>
      <c r="C313" s="1" t="n">
        <f aca="false">HoA!B90</f>
        <v>65</v>
      </c>
      <c r="D313" s="1" t="str">
        <f aca="false">HoA!C90</f>
        <v>Vin</v>
      </c>
      <c r="E313" s="8" t="n">
        <f aca="false">HoA!D90</f>
        <v>1286</v>
      </c>
      <c r="F313" s="1" t="n">
        <f aca="false">HoA!E90</f>
        <v>89</v>
      </c>
      <c r="G313" s="1" t="n">
        <f aca="false">HoA!F90</f>
        <v>1</v>
      </c>
      <c r="H313" s="9" t="n">
        <f aca="false">G313/SUM($G:$G)</f>
        <v>0.00282485875706215</v>
      </c>
      <c r="I313" s="9" t="n">
        <f aca="false">E313/SUM($E:$E)</f>
        <v>0.00189160486345437</v>
      </c>
      <c r="J313" s="8" t="n">
        <f aca="false">IF(C313=C314,0,IF(C313=C312,E313+K312,E313))</f>
        <v>0</v>
      </c>
      <c r="K313" s="8" t="n">
        <f aca="false">E313</f>
        <v>1286</v>
      </c>
      <c r="L313" s="9" t="n">
        <f aca="false">J313/SUM($J:$J)</f>
        <v>0</v>
      </c>
      <c r="M313" s="1" t="n">
        <f aca="false">IF(C313=C312,0,IF(C313=C314,1+N314,1))</f>
        <v>0</v>
      </c>
      <c r="N313" s="1" t="n">
        <f aca="false">IF(C313=C312,1+N314,0)</f>
        <v>2</v>
      </c>
      <c r="O313" s="1" t="n">
        <f aca="false">IF(B313=B312,0,IF(B313=B314,1+P314,1))</f>
        <v>0</v>
      </c>
      <c r="P313" s="1" t="n">
        <f aca="false">IF(B313=B312,1+P314,0)</f>
        <v>42</v>
      </c>
    </row>
    <row r="314" customFormat="false" ht="15.75" hidden="false" customHeight="false" outlineLevel="0" collapsed="false">
      <c r="A314" s="7" t="n">
        <v>3</v>
      </c>
      <c r="B314" s="1" t="n">
        <f aca="false">HoA!A91</f>
        <v>5</v>
      </c>
      <c r="C314" s="1" t="n">
        <f aca="false">HoA!B91</f>
        <v>65</v>
      </c>
      <c r="D314" s="1" t="str">
        <f aca="false">HoA!C91</f>
        <v>Elend</v>
      </c>
      <c r="E314" s="8" t="n">
        <f aca="false">HoA!D91</f>
        <v>502</v>
      </c>
      <c r="F314" s="1" t="n">
        <f aca="false">HoA!E91</f>
        <v>90</v>
      </c>
      <c r="G314" s="1" t="n">
        <f aca="false">HoA!F91</f>
        <v>1</v>
      </c>
      <c r="H314" s="9" t="n">
        <f aca="false">G314/SUM($G:$G)</f>
        <v>0.00282485875706215</v>
      </c>
      <c r="I314" s="9" t="n">
        <f aca="false">E314/SUM($E:$E)</f>
        <v>0.000738402520570835</v>
      </c>
      <c r="J314" s="8" t="n">
        <f aca="false">IF(C314=C315,0,IF(C314=C313,E314+K313,E314))</f>
        <v>1788</v>
      </c>
      <c r="K314" s="8" t="n">
        <f aca="false">E314</f>
        <v>502</v>
      </c>
      <c r="L314" s="9" t="n">
        <f aca="false">J314/SUM($J:$J)</f>
        <v>0.00301840416229156</v>
      </c>
      <c r="M314" s="1" t="n">
        <f aca="false">IF(C314=C313,0,IF(C314=C315,1+N315,1))</f>
        <v>0</v>
      </c>
      <c r="N314" s="1" t="n">
        <f aca="false">IF(C314=C313,1+N315,0)</f>
        <v>1</v>
      </c>
      <c r="O314" s="1" t="n">
        <f aca="false">IF(B314=B313,0,IF(B314=B315,1+P315,1))</f>
        <v>0</v>
      </c>
      <c r="P314" s="1" t="n">
        <f aca="false">IF(B314=B313,1+P315,0)</f>
        <v>41</v>
      </c>
    </row>
    <row r="315" customFormat="false" ht="15.75" hidden="false" customHeight="false" outlineLevel="0" collapsed="false">
      <c r="A315" s="7" t="n">
        <v>3</v>
      </c>
      <c r="B315" s="1" t="n">
        <f aca="false">HoA!A92</f>
        <v>5</v>
      </c>
      <c r="C315" s="1" t="n">
        <f aca="false">HoA!B92</f>
        <v>66</v>
      </c>
      <c r="D315" s="1" t="str">
        <f aca="false">HoA!C92</f>
        <v>Sazed</v>
      </c>
      <c r="E315" s="8" t="n">
        <f aca="false">HoA!D92</f>
        <v>1672</v>
      </c>
      <c r="F315" s="1" t="n">
        <f aca="false">HoA!E92</f>
        <v>91</v>
      </c>
      <c r="G315" s="1" t="n">
        <f aca="false">HoA!F92</f>
        <v>1</v>
      </c>
      <c r="H315" s="9" t="n">
        <f aca="false">G315/SUM($G:$G)</f>
        <v>0.00282485875706215</v>
      </c>
      <c r="I315" s="9" t="n">
        <f aca="false">E315/SUM($E:$E)</f>
        <v>0.00245938050676183</v>
      </c>
      <c r="J315" s="8" t="n">
        <f aca="false">IF(C315=C316,0,IF(C315=C314,E315+K314,E315))</f>
        <v>1672</v>
      </c>
      <c r="K315" s="8" t="n">
        <f aca="false">E315</f>
        <v>1672</v>
      </c>
      <c r="L315" s="9" t="n">
        <f aca="false">J315/SUM($J:$J)</f>
        <v>0.00282257928375363</v>
      </c>
      <c r="M315" s="1" t="n">
        <f aca="false">IF(C315=C314,0,IF(C315=C316,1+N316,1))</f>
        <v>1</v>
      </c>
      <c r="N315" s="1" t="n">
        <f aca="false">IF(C315=C314,1+N316,0)</f>
        <v>0</v>
      </c>
      <c r="O315" s="1" t="n">
        <f aca="false">IF(B315=B314,0,IF(B315=B316,1+P316,1))</f>
        <v>0</v>
      </c>
      <c r="P315" s="1" t="n">
        <f aca="false">IF(B315=B314,1+P316,0)</f>
        <v>40</v>
      </c>
    </row>
    <row r="316" customFormat="false" ht="15.75" hidden="false" customHeight="false" outlineLevel="0" collapsed="false">
      <c r="A316" s="7" t="n">
        <v>3</v>
      </c>
      <c r="B316" s="1" t="n">
        <f aca="false">HoA!A93</f>
        <v>5</v>
      </c>
      <c r="C316" s="1" t="n">
        <f aca="false">HoA!B93</f>
        <v>67</v>
      </c>
      <c r="D316" s="1" t="str">
        <f aca="false">HoA!C93</f>
        <v>Vin</v>
      </c>
      <c r="E316" s="8" t="n">
        <f aca="false">HoA!D93</f>
        <v>1465</v>
      </c>
      <c r="F316" s="1" t="n">
        <f aca="false">HoA!E93</f>
        <v>92</v>
      </c>
      <c r="G316" s="1" t="n">
        <f aca="false">HoA!F93</f>
        <v>1</v>
      </c>
      <c r="H316" s="9" t="n">
        <f aca="false">G316/SUM($G:$G)</f>
        <v>0.00282485875706215</v>
      </c>
      <c r="I316" s="9" t="n">
        <f aca="false">E316/SUM($E:$E)</f>
        <v>0.00215489978612803</v>
      </c>
      <c r="J316" s="8" t="n">
        <f aca="false">IF(C316=C317,0,IF(C316=C315,E316+K315,E316))</f>
        <v>1465</v>
      </c>
      <c r="K316" s="8" t="n">
        <f aca="false">E316</f>
        <v>1465</v>
      </c>
      <c r="L316" s="9" t="n">
        <f aca="false">J316/SUM($J:$J)</f>
        <v>0.0024731331642937</v>
      </c>
      <c r="M316" s="1" t="n">
        <f aca="false">IF(C316=C315,0,IF(C316=C317,1+N317,1))</f>
        <v>1</v>
      </c>
      <c r="N316" s="1" t="n">
        <f aca="false">IF(C316=C315,1+N317,0)</f>
        <v>0</v>
      </c>
      <c r="O316" s="1" t="n">
        <f aca="false">IF(B316=B315,0,IF(B316=B317,1+P317,1))</f>
        <v>0</v>
      </c>
      <c r="P316" s="1" t="n">
        <f aca="false">IF(B316=B315,1+P317,0)</f>
        <v>39</v>
      </c>
    </row>
    <row r="317" customFormat="false" ht="15.75" hidden="false" customHeight="false" outlineLevel="0" collapsed="false">
      <c r="A317" s="7" t="n">
        <v>3</v>
      </c>
      <c r="B317" s="1" t="n">
        <f aca="false">HoA!A94</f>
        <v>5</v>
      </c>
      <c r="C317" s="1" t="n">
        <f aca="false">HoA!B94</f>
        <v>68</v>
      </c>
      <c r="D317" s="1" t="str">
        <f aca="false">HoA!C94</f>
        <v>Sazed</v>
      </c>
      <c r="E317" s="8" t="n">
        <f aca="false">HoA!D94</f>
        <v>1985</v>
      </c>
      <c r="F317" s="1" t="n">
        <f aca="false">HoA!E94</f>
        <v>93</v>
      </c>
      <c r="G317" s="1" t="n">
        <f aca="false">HoA!F94</f>
        <v>1</v>
      </c>
      <c r="H317" s="9" t="n">
        <f aca="false">G317/SUM($G:$G)</f>
        <v>0.00282485875706215</v>
      </c>
      <c r="I317" s="9" t="n">
        <f aca="false">E317/SUM($E:$E)</f>
        <v>0.00291977889110181</v>
      </c>
      <c r="J317" s="8" t="n">
        <f aca="false">IF(C317=C318,0,IF(C317=C316,E317+K316,E317))</f>
        <v>1985</v>
      </c>
      <c r="K317" s="8" t="n">
        <f aca="false">E317</f>
        <v>1985</v>
      </c>
      <c r="L317" s="9" t="n">
        <f aca="false">J317/SUM($J:$J)</f>
        <v>0.00335096882670511</v>
      </c>
      <c r="M317" s="1" t="n">
        <f aca="false">IF(C317=C316,0,IF(C317=C318,1+N318,1))</f>
        <v>1</v>
      </c>
      <c r="N317" s="1" t="n">
        <f aca="false">IF(C317=C316,1+N318,0)</f>
        <v>0</v>
      </c>
      <c r="O317" s="1" t="n">
        <f aca="false">IF(B317=B316,0,IF(B317=B318,1+P318,1))</f>
        <v>0</v>
      </c>
      <c r="P317" s="1" t="n">
        <f aca="false">IF(B317=B316,1+P318,0)</f>
        <v>38</v>
      </c>
    </row>
    <row r="318" customFormat="false" ht="15.75" hidden="false" customHeight="false" outlineLevel="0" collapsed="false">
      <c r="A318" s="7" t="n">
        <v>3</v>
      </c>
      <c r="B318" s="1" t="n">
        <f aca="false">HoA!A95</f>
        <v>5</v>
      </c>
      <c r="C318" s="1" t="n">
        <f aca="false">HoA!B95</f>
        <v>69</v>
      </c>
      <c r="D318" s="1" t="str">
        <f aca="false">HoA!C95</f>
        <v>Marsh</v>
      </c>
      <c r="E318" s="8" t="n">
        <f aca="false">HoA!D95</f>
        <v>1534</v>
      </c>
      <c r="F318" s="1" t="n">
        <f aca="false">HoA!E95</f>
        <v>94</v>
      </c>
      <c r="G318" s="1" t="n">
        <f aca="false">HoA!F95</f>
        <v>1</v>
      </c>
      <c r="H318" s="9" t="n">
        <f aca="false">G318/SUM($G:$G)</f>
        <v>0.00282485875706215</v>
      </c>
      <c r="I318" s="9" t="n">
        <f aca="false">E318/SUM($E:$E)</f>
        <v>0.00225639335967263</v>
      </c>
      <c r="J318" s="8" t="n">
        <f aca="false">IF(C318=C319,0,IF(C318=C317,E318+K317,E318))</f>
        <v>1534</v>
      </c>
      <c r="K318" s="8" t="n">
        <f aca="false">E318</f>
        <v>1534</v>
      </c>
      <c r="L318" s="9" t="n">
        <f aca="false">J318/SUM($J:$J)</f>
        <v>0.00258961520411367</v>
      </c>
      <c r="M318" s="1" t="n">
        <f aca="false">IF(C318=C317,0,IF(C318=C319,1+N319,1))</f>
        <v>1</v>
      </c>
      <c r="N318" s="1" t="n">
        <f aca="false">IF(C318=C317,1+N319,0)</f>
        <v>0</v>
      </c>
      <c r="O318" s="1" t="n">
        <f aca="false">IF(B318=B317,0,IF(B318=B319,1+P319,1))</f>
        <v>0</v>
      </c>
      <c r="P318" s="1" t="n">
        <f aca="false">IF(B318=B317,1+P319,0)</f>
        <v>37</v>
      </c>
    </row>
    <row r="319" customFormat="false" ht="15.75" hidden="false" customHeight="false" outlineLevel="0" collapsed="false">
      <c r="A319" s="7" t="n">
        <v>3</v>
      </c>
      <c r="B319" s="1" t="n">
        <f aca="false">HoA!A96</f>
        <v>5</v>
      </c>
      <c r="C319" s="1" t="n">
        <f aca="false">HoA!B96</f>
        <v>70</v>
      </c>
      <c r="D319" s="1" t="str">
        <f aca="false">HoA!C96</f>
        <v>Elend</v>
      </c>
      <c r="E319" s="8" t="n">
        <f aca="false">HoA!D96</f>
        <v>2049</v>
      </c>
      <c r="F319" s="1" t="n">
        <f aca="false">HoA!E96</f>
        <v>95</v>
      </c>
      <c r="G319" s="1" t="n">
        <f aca="false">HoA!F96</f>
        <v>1</v>
      </c>
      <c r="H319" s="9" t="n">
        <f aca="false">G319/SUM($G:$G)</f>
        <v>0.00282485875706215</v>
      </c>
      <c r="I319" s="9" t="n">
        <f aca="false">E319/SUM($E:$E)</f>
        <v>0.00301391785786781</v>
      </c>
      <c r="J319" s="8" t="n">
        <f aca="false">IF(C319=C320,0,IF(C319=C318,E319+K318,E319))</f>
        <v>2049</v>
      </c>
      <c r="K319" s="8" t="n">
        <f aca="false">E319</f>
        <v>2049</v>
      </c>
      <c r="L319" s="9" t="n">
        <f aca="false">J319/SUM($J:$J)</f>
        <v>0.0034590101390019</v>
      </c>
      <c r="M319" s="1" t="n">
        <f aca="false">IF(C319=C318,0,IF(C319=C320,1+N320,1))</f>
        <v>1</v>
      </c>
      <c r="N319" s="1" t="n">
        <f aca="false">IF(C319=C318,1+N320,0)</f>
        <v>0</v>
      </c>
      <c r="O319" s="1" t="n">
        <f aca="false">IF(B319=B318,0,IF(B319=B320,1+P320,1))</f>
        <v>0</v>
      </c>
      <c r="P319" s="1" t="n">
        <f aca="false">IF(B319=B318,1+P320,0)</f>
        <v>36</v>
      </c>
    </row>
    <row r="320" customFormat="false" ht="15.75" hidden="false" customHeight="false" outlineLevel="0" collapsed="false">
      <c r="A320" s="7" t="n">
        <v>3</v>
      </c>
      <c r="B320" s="1" t="n">
        <f aca="false">HoA!A97</f>
        <v>5</v>
      </c>
      <c r="C320" s="1" t="n">
        <f aca="false">HoA!B97</f>
        <v>71</v>
      </c>
      <c r="D320" s="1" t="str">
        <f aca="false">HoA!C97</f>
        <v>Sazed</v>
      </c>
      <c r="E320" s="8" t="n">
        <f aca="false">HoA!D97</f>
        <v>2206</v>
      </c>
      <c r="F320" s="1" t="n">
        <f aca="false">HoA!E97</f>
        <v>96</v>
      </c>
      <c r="G320" s="1" t="n">
        <f aca="false">HoA!F97</f>
        <v>1</v>
      </c>
      <c r="H320" s="9" t="n">
        <f aca="false">G320/SUM($G:$G)</f>
        <v>0.00282485875706215</v>
      </c>
      <c r="I320" s="9" t="n">
        <f aca="false">E320/SUM($E:$E)</f>
        <v>0.00324485251071566</v>
      </c>
      <c r="J320" s="8" t="n">
        <f aca="false">IF(C320=C321,0,IF(C320=C319,E320+K319,E320))</f>
        <v>0</v>
      </c>
      <c r="K320" s="8" t="n">
        <f aca="false">E320</f>
        <v>2206</v>
      </c>
      <c r="L320" s="9" t="n">
        <f aca="false">J320/SUM($J:$J)</f>
        <v>0</v>
      </c>
      <c r="M320" s="1" t="n">
        <f aca="false">IF(C320=C319,0,IF(C320=C321,1+N321,1))</f>
        <v>2</v>
      </c>
      <c r="N320" s="1" t="n">
        <f aca="false">IF(C320=C319,1+N321,0)</f>
        <v>0</v>
      </c>
      <c r="O320" s="1" t="n">
        <f aca="false">IF(B320=B319,0,IF(B320=B321,1+P321,1))</f>
        <v>0</v>
      </c>
      <c r="P320" s="1" t="n">
        <f aca="false">IF(B320=B319,1+P321,0)</f>
        <v>35</v>
      </c>
    </row>
    <row r="321" customFormat="false" ht="15.75" hidden="false" customHeight="false" outlineLevel="0" collapsed="false">
      <c r="A321" s="7" t="n">
        <v>3</v>
      </c>
      <c r="B321" s="1" t="n">
        <f aca="false">HoA!A98</f>
        <v>5</v>
      </c>
      <c r="C321" s="1" t="n">
        <f aca="false">HoA!B98</f>
        <v>71</v>
      </c>
      <c r="D321" s="1" t="str">
        <f aca="false">HoA!C98</f>
        <v>TenSoon</v>
      </c>
      <c r="E321" s="8" t="n">
        <f aca="false">HoA!D98</f>
        <v>263</v>
      </c>
      <c r="F321" s="1" t="n">
        <f aca="false">HoA!E98</f>
        <v>97</v>
      </c>
      <c r="G321" s="1" t="n">
        <f aca="false">HoA!F98</f>
        <v>1</v>
      </c>
      <c r="H321" s="9" t="n">
        <f aca="false">G321/SUM($G:$G)</f>
        <v>0.00282485875706215</v>
      </c>
      <c r="I321" s="9" t="n">
        <f aca="false">E321/SUM($E:$E)</f>
        <v>0.000386852316554043</v>
      </c>
      <c r="J321" s="8" t="n">
        <f aca="false">IF(C321=C322,0,IF(C321=C320,E321+K320,E321))</f>
        <v>2469</v>
      </c>
      <c r="K321" s="8" t="n">
        <f aca="false">E321</f>
        <v>263</v>
      </c>
      <c r="L321" s="9" t="n">
        <f aca="false">J321/SUM($J:$J)</f>
        <v>0.00416803125094958</v>
      </c>
      <c r="M321" s="1" t="n">
        <f aca="false">IF(C321=C320,0,IF(C321=C322,1+N322,1))</f>
        <v>0</v>
      </c>
      <c r="N321" s="1" t="n">
        <f aca="false">IF(C321=C320,1+N322,0)</f>
        <v>1</v>
      </c>
      <c r="O321" s="1" t="n">
        <f aca="false">IF(B321=B320,0,IF(B321=B322,1+P322,1))</f>
        <v>0</v>
      </c>
      <c r="P321" s="1" t="n">
        <f aca="false">IF(B321=B320,1+P322,0)</f>
        <v>34</v>
      </c>
    </row>
    <row r="322" customFormat="false" ht="15.75" hidden="false" customHeight="false" outlineLevel="0" collapsed="false">
      <c r="A322" s="7" t="n">
        <v>3</v>
      </c>
      <c r="B322" s="1" t="n">
        <f aca="false">HoA!A99</f>
        <v>5</v>
      </c>
      <c r="C322" s="1" t="n">
        <f aca="false">HoA!B99</f>
        <v>72</v>
      </c>
      <c r="D322" s="1" t="str">
        <f aca="false">HoA!C99</f>
        <v>Vin</v>
      </c>
      <c r="E322" s="8" t="n">
        <f aca="false">HoA!D99</f>
        <v>2522</v>
      </c>
      <c r="F322" s="1" t="n">
        <f aca="false">HoA!E99</f>
        <v>98</v>
      </c>
      <c r="G322" s="1" t="n">
        <f aca="false">HoA!F99</f>
        <v>1</v>
      </c>
      <c r="H322" s="9" t="n">
        <f aca="false">G322/SUM($G:$G)</f>
        <v>0.00282485875706215</v>
      </c>
      <c r="I322" s="9" t="n">
        <f aca="false">E322/SUM($E:$E)</f>
        <v>0.0037096636591228</v>
      </c>
      <c r="J322" s="8" t="n">
        <f aca="false">IF(C322=C323,0,IF(C322=C321,E322+K321,E322))</f>
        <v>0</v>
      </c>
      <c r="K322" s="8" t="n">
        <f aca="false">E322</f>
        <v>2522</v>
      </c>
      <c r="L322" s="9" t="n">
        <f aca="false">J322/SUM($J:$J)</f>
        <v>0</v>
      </c>
      <c r="M322" s="1" t="n">
        <f aca="false">IF(C322=C321,0,IF(C322=C323,1+N323,1))</f>
        <v>3</v>
      </c>
      <c r="N322" s="1" t="n">
        <f aca="false">IF(C322=C321,1+N323,0)</f>
        <v>0</v>
      </c>
      <c r="O322" s="1" t="n">
        <f aca="false">IF(B322=B321,0,IF(B322=B323,1+P323,1))</f>
        <v>0</v>
      </c>
      <c r="P322" s="1" t="n">
        <f aca="false">IF(B322=B321,1+P323,0)</f>
        <v>33</v>
      </c>
    </row>
    <row r="323" customFormat="false" ht="15.75" hidden="false" customHeight="false" outlineLevel="0" collapsed="false">
      <c r="A323" s="7" t="n">
        <v>3</v>
      </c>
      <c r="B323" s="1" t="n">
        <f aca="false">HoA!A100</f>
        <v>5</v>
      </c>
      <c r="C323" s="1" t="n">
        <f aca="false">HoA!B100</f>
        <v>72</v>
      </c>
      <c r="D323" s="1" t="str">
        <f aca="false">HoA!C100</f>
        <v>Marsh</v>
      </c>
      <c r="E323" s="8" t="n">
        <f aca="false">HoA!D100</f>
        <v>514</v>
      </c>
      <c r="F323" s="1" t="n">
        <f aca="false">HoA!E100</f>
        <v>99</v>
      </c>
      <c r="G323" s="1" t="n">
        <f aca="false">HoA!F100</f>
        <v>1</v>
      </c>
      <c r="H323" s="9" t="n">
        <f aca="false">G323/SUM($G:$G)</f>
        <v>0.00282485875706215</v>
      </c>
      <c r="I323" s="9" t="n">
        <f aca="false">E323/SUM($E:$E)</f>
        <v>0.000756053576839461</v>
      </c>
      <c r="J323" s="8" t="n">
        <f aca="false">IF(C323=C324,0,IF(C323=C322,E323+K322,E323))</f>
        <v>0</v>
      </c>
      <c r="K323" s="8" t="n">
        <f aca="false">E323</f>
        <v>514</v>
      </c>
      <c r="L323" s="9" t="n">
        <f aca="false">J323/SUM($J:$J)</f>
        <v>0</v>
      </c>
      <c r="M323" s="1" t="n">
        <f aca="false">IF(C323=C322,0,IF(C323=C324,1+N324,1))</f>
        <v>0</v>
      </c>
      <c r="N323" s="1" t="n">
        <f aca="false">IF(C323=C322,1+N324,0)</f>
        <v>2</v>
      </c>
      <c r="O323" s="1" t="n">
        <f aca="false">IF(B323=B322,0,IF(B323=B324,1+P324,1))</f>
        <v>0</v>
      </c>
      <c r="P323" s="1" t="n">
        <f aca="false">IF(B323=B322,1+P324,0)</f>
        <v>32</v>
      </c>
    </row>
    <row r="324" customFormat="false" ht="15.75" hidden="false" customHeight="false" outlineLevel="0" collapsed="false">
      <c r="A324" s="7" t="n">
        <v>3</v>
      </c>
      <c r="B324" s="1" t="n">
        <f aca="false">HoA!A101</f>
        <v>5</v>
      </c>
      <c r="C324" s="1" t="n">
        <f aca="false">HoA!B101</f>
        <v>72</v>
      </c>
      <c r="D324" s="1" t="str">
        <f aca="false">HoA!C101</f>
        <v>Vin</v>
      </c>
      <c r="E324" s="8" t="n">
        <f aca="false">HoA!D101</f>
        <v>257</v>
      </c>
      <c r="F324" s="1" t="n">
        <f aca="false">HoA!E101</f>
        <v>100</v>
      </c>
      <c r="G324" s="1" t="n">
        <f aca="false">HoA!F101</f>
        <v>1</v>
      </c>
      <c r="H324" s="9" t="n">
        <f aca="false">G324/SUM($G:$G)</f>
        <v>0.00282485875706215</v>
      </c>
      <c r="I324" s="9" t="n">
        <f aca="false">E324/SUM($E:$E)</f>
        <v>0.00037802678841973</v>
      </c>
      <c r="J324" s="8" t="n">
        <f aca="false">IF(C324=C325,0,IF(C324=C323,E324+K323,E324))</f>
        <v>771</v>
      </c>
      <c r="K324" s="8" t="n">
        <f aca="false">E324</f>
        <v>257</v>
      </c>
      <c r="L324" s="9" t="n">
        <f aca="false">J324/SUM($J:$J)</f>
        <v>0.00130156018407539</v>
      </c>
      <c r="M324" s="1" t="n">
        <f aca="false">IF(C324=C323,0,IF(C324=C325,1+N325,1))</f>
        <v>0</v>
      </c>
      <c r="N324" s="1" t="n">
        <f aca="false">IF(C324=C323,1+N325,0)</f>
        <v>1</v>
      </c>
      <c r="O324" s="1" t="n">
        <f aca="false">IF(B324=B323,0,IF(B324=B325,1+P325,1))</f>
        <v>0</v>
      </c>
      <c r="P324" s="1" t="n">
        <f aca="false">IF(B324=B323,1+P325,0)</f>
        <v>31</v>
      </c>
    </row>
    <row r="325" customFormat="false" ht="15.75" hidden="false" customHeight="false" outlineLevel="0" collapsed="false">
      <c r="A325" s="7" t="n">
        <v>3</v>
      </c>
      <c r="B325" s="1" t="n">
        <f aca="false">HoA!A102</f>
        <v>5</v>
      </c>
      <c r="C325" s="1" t="n">
        <f aca="false">HoA!B102</f>
        <v>73</v>
      </c>
      <c r="D325" s="1" t="str">
        <f aca="false">HoA!C102</f>
        <v>TenSoon</v>
      </c>
      <c r="E325" s="8" t="n">
        <f aca="false">HoA!D102</f>
        <v>247</v>
      </c>
      <c r="F325" s="1" t="n">
        <f aca="false">HoA!E102</f>
        <v>101</v>
      </c>
      <c r="G325" s="1" t="n">
        <f aca="false">HoA!F102</f>
        <v>1</v>
      </c>
      <c r="H325" s="9" t="n">
        <f aca="false">G325/SUM($G:$G)</f>
        <v>0.00282485875706215</v>
      </c>
      <c r="I325" s="9" t="n">
        <f aca="false">E325/SUM($E:$E)</f>
        <v>0.000363317574862542</v>
      </c>
      <c r="J325" s="8" t="n">
        <f aca="false">IF(C325=C326,0,IF(C325=C324,E325+K324,E325))</f>
        <v>0</v>
      </c>
      <c r="K325" s="8" t="n">
        <f aca="false">E325</f>
        <v>247</v>
      </c>
      <c r="L325" s="9" t="n">
        <f aca="false">J325/SUM($J:$J)</f>
        <v>0</v>
      </c>
      <c r="M325" s="1" t="n">
        <f aca="false">IF(C325=C324,0,IF(C325=C326,1+N326,1))</f>
        <v>5</v>
      </c>
      <c r="N325" s="1" t="n">
        <f aca="false">IF(C325=C324,1+N326,0)</f>
        <v>0</v>
      </c>
      <c r="O325" s="1" t="n">
        <f aca="false">IF(B325=B324,0,IF(B325=B326,1+P326,1))</f>
        <v>0</v>
      </c>
      <c r="P325" s="1" t="n">
        <f aca="false">IF(B325=B324,1+P326,0)</f>
        <v>30</v>
      </c>
    </row>
    <row r="326" customFormat="false" ht="15.75" hidden="false" customHeight="false" outlineLevel="0" collapsed="false">
      <c r="A326" s="7" t="n">
        <v>3</v>
      </c>
      <c r="B326" s="1" t="n">
        <f aca="false">HoA!A103</f>
        <v>5</v>
      </c>
      <c r="C326" s="1" t="n">
        <f aca="false">HoA!B103</f>
        <v>73</v>
      </c>
      <c r="D326" s="1" t="str">
        <f aca="false">HoA!C103</f>
        <v>Breeze</v>
      </c>
      <c r="E326" s="8" t="n">
        <f aca="false">HoA!D103</f>
        <v>299</v>
      </c>
      <c r="F326" s="1" t="n">
        <f aca="false">HoA!E103</f>
        <v>102</v>
      </c>
      <c r="G326" s="1" t="n">
        <f aca="false">HoA!F103</f>
        <v>1</v>
      </c>
      <c r="H326" s="9" t="n">
        <f aca="false">G326/SUM($G:$G)</f>
        <v>0.00282485875706215</v>
      </c>
      <c r="I326" s="9" t="n">
        <f aca="false">E326/SUM($E:$E)</f>
        <v>0.00043980548535992</v>
      </c>
      <c r="J326" s="8" t="n">
        <f aca="false">IF(C326=C327,0,IF(C326=C325,E326+K325,E326))</f>
        <v>0</v>
      </c>
      <c r="K326" s="8" t="n">
        <f aca="false">E326</f>
        <v>299</v>
      </c>
      <c r="L326" s="9" t="n">
        <f aca="false">J326/SUM($J:$J)</f>
        <v>0</v>
      </c>
      <c r="M326" s="1" t="n">
        <f aca="false">IF(C326=C325,0,IF(C326=C327,1+N327,1))</f>
        <v>0</v>
      </c>
      <c r="N326" s="1" t="n">
        <f aca="false">IF(C326=C325,1+N327,0)</f>
        <v>4</v>
      </c>
      <c r="O326" s="1" t="n">
        <f aca="false">IF(B326=B325,0,IF(B326=B327,1+P327,1))</f>
        <v>0</v>
      </c>
      <c r="P326" s="1" t="n">
        <f aca="false">IF(B326=B325,1+P327,0)</f>
        <v>29</v>
      </c>
    </row>
    <row r="327" customFormat="false" ht="15.75" hidden="false" customHeight="false" outlineLevel="0" collapsed="false">
      <c r="A327" s="7" t="n">
        <v>3</v>
      </c>
      <c r="B327" s="1" t="n">
        <f aca="false">HoA!A104</f>
        <v>5</v>
      </c>
      <c r="C327" s="1" t="n">
        <f aca="false">HoA!B104</f>
        <v>73</v>
      </c>
      <c r="D327" s="1" t="str">
        <f aca="false">HoA!C104</f>
        <v>Elend</v>
      </c>
      <c r="E327" s="8" t="n">
        <f aca="false">HoA!D104</f>
        <v>374</v>
      </c>
      <c r="F327" s="1" t="n">
        <f aca="false">HoA!E104</f>
        <v>103</v>
      </c>
      <c r="G327" s="1" t="n">
        <f aca="false">HoA!F104</f>
        <v>1</v>
      </c>
      <c r="H327" s="9" t="n">
        <f aca="false">G327/SUM($G:$G)</f>
        <v>0.00282485875706215</v>
      </c>
      <c r="I327" s="9" t="n">
        <f aca="false">E327/SUM($E:$E)</f>
        <v>0.000550124587038829</v>
      </c>
      <c r="J327" s="8" t="n">
        <f aca="false">IF(C327=C328,0,IF(C327=C326,E327+K326,E327))</f>
        <v>0</v>
      </c>
      <c r="K327" s="8" t="n">
        <f aca="false">E327</f>
        <v>374</v>
      </c>
      <c r="L327" s="9" t="n">
        <f aca="false">J327/SUM($J:$J)</f>
        <v>0</v>
      </c>
      <c r="M327" s="1" t="n">
        <f aca="false">IF(C327=C326,0,IF(C327=C328,1+N328,1))</f>
        <v>0</v>
      </c>
      <c r="N327" s="1" t="n">
        <f aca="false">IF(C327=C326,1+N328,0)</f>
        <v>3</v>
      </c>
      <c r="O327" s="1" t="n">
        <f aca="false">IF(B327=B326,0,IF(B327=B328,1+P328,1))</f>
        <v>0</v>
      </c>
      <c r="P327" s="1" t="n">
        <f aca="false">IF(B327=B326,1+P328,0)</f>
        <v>28</v>
      </c>
    </row>
    <row r="328" customFormat="false" ht="15.75" hidden="false" customHeight="false" outlineLevel="0" collapsed="false">
      <c r="A328" s="7" t="n">
        <v>3</v>
      </c>
      <c r="B328" s="1" t="n">
        <f aca="false">HoA!A105</f>
        <v>5</v>
      </c>
      <c r="C328" s="1" t="n">
        <f aca="false">HoA!B105</f>
        <v>73</v>
      </c>
      <c r="D328" s="1" t="str">
        <f aca="false">HoA!C105</f>
        <v>Vin</v>
      </c>
      <c r="E328" s="8" t="n">
        <f aca="false">HoA!D105</f>
        <v>1920</v>
      </c>
      <c r="F328" s="1" t="n">
        <f aca="false">HoA!E105</f>
        <v>104</v>
      </c>
      <c r="G328" s="1" t="n">
        <f aca="false">HoA!F105</f>
        <v>1</v>
      </c>
      <c r="H328" s="9" t="n">
        <f aca="false">G328/SUM($G:$G)</f>
        <v>0.00282485875706215</v>
      </c>
      <c r="I328" s="9" t="n">
        <f aca="false">E328/SUM($E:$E)</f>
        <v>0.00282416900298009</v>
      </c>
      <c r="J328" s="8" t="n">
        <f aca="false">IF(C328=C329,0,IF(C328=C327,E328+K327,E328))</f>
        <v>0</v>
      </c>
      <c r="K328" s="8" t="n">
        <f aca="false">E328</f>
        <v>1920</v>
      </c>
      <c r="L328" s="9" t="n">
        <f aca="false">J328/SUM($J:$J)</f>
        <v>0</v>
      </c>
      <c r="M328" s="1" t="n">
        <f aca="false">IF(C328=C327,0,IF(C328=C329,1+N329,1))</f>
        <v>0</v>
      </c>
      <c r="N328" s="1" t="n">
        <f aca="false">IF(C328=C327,1+N329,0)</f>
        <v>2</v>
      </c>
      <c r="O328" s="1" t="n">
        <f aca="false">IF(B328=B327,0,IF(B328=B329,1+P329,1))</f>
        <v>0</v>
      </c>
      <c r="P328" s="1" t="n">
        <f aca="false">IF(B328=B327,1+P329,0)</f>
        <v>27</v>
      </c>
    </row>
    <row r="329" customFormat="false" ht="15.75" hidden="false" customHeight="false" outlineLevel="0" collapsed="false">
      <c r="A329" s="7" t="n">
        <v>3</v>
      </c>
      <c r="B329" s="1" t="n">
        <f aca="false">HoA!A106</f>
        <v>5</v>
      </c>
      <c r="C329" s="1" t="n">
        <f aca="false">HoA!B106</f>
        <v>73</v>
      </c>
      <c r="D329" s="1" t="str">
        <f aca="false">HoA!C106</f>
        <v>Marsh</v>
      </c>
      <c r="E329" s="8" t="n">
        <f aca="false">HoA!D106</f>
        <v>221</v>
      </c>
      <c r="F329" s="1" t="n">
        <f aca="false">HoA!E106</f>
        <v>105</v>
      </c>
      <c r="G329" s="1" t="n">
        <f aca="false">HoA!F106</f>
        <v>1</v>
      </c>
      <c r="H329" s="9" t="n">
        <f aca="false">G329/SUM($G:$G)</f>
        <v>0.00282485875706215</v>
      </c>
      <c r="I329" s="9" t="n">
        <f aca="false">E329/SUM($E:$E)</f>
        <v>0.000325073619613854</v>
      </c>
      <c r="J329" s="8" t="n">
        <f aca="false">IF(C329=C330,0,IF(C329=C328,E329+K328,E329))</f>
        <v>2141</v>
      </c>
      <c r="K329" s="8" t="n">
        <f aca="false">E329</f>
        <v>221</v>
      </c>
      <c r="L329" s="9" t="n">
        <f aca="false">J329/SUM($J:$J)</f>
        <v>0.00361431952542854</v>
      </c>
      <c r="M329" s="1" t="n">
        <f aca="false">IF(C329=C328,0,IF(C329=C330,1+N330,1))</f>
        <v>0</v>
      </c>
      <c r="N329" s="1" t="n">
        <f aca="false">IF(C329=C328,1+N330,0)</f>
        <v>1</v>
      </c>
      <c r="O329" s="1" t="n">
        <f aca="false">IF(B329=B328,0,IF(B329=B330,1+P330,1))</f>
        <v>0</v>
      </c>
      <c r="P329" s="1" t="n">
        <f aca="false">IF(B329=B328,1+P330,0)</f>
        <v>26</v>
      </c>
    </row>
    <row r="330" customFormat="false" ht="15.75" hidden="false" customHeight="false" outlineLevel="0" collapsed="false">
      <c r="A330" s="7" t="n">
        <v>3</v>
      </c>
      <c r="B330" s="1" t="n">
        <f aca="false">HoA!A107</f>
        <v>5</v>
      </c>
      <c r="C330" s="1" t="n">
        <f aca="false">HoA!B107</f>
        <v>74</v>
      </c>
      <c r="D330" s="1" t="str">
        <f aca="false">HoA!C107</f>
        <v>Elend</v>
      </c>
      <c r="E330" s="8" t="n">
        <f aca="false">HoA!D107</f>
        <v>955</v>
      </c>
      <c r="F330" s="1" t="n">
        <f aca="false">HoA!E107</f>
        <v>106</v>
      </c>
      <c r="G330" s="1" t="n">
        <f aca="false">HoA!F107</f>
        <v>1</v>
      </c>
      <c r="H330" s="9" t="n">
        <f aca="false">G330/SUM($G:$G)</f>
        <v>0.00282485875706215</v>
      </c>
      <c r="I330" s="9" t="n">
        <f aca="false">E330/SUM($E:$E)</f>
        <v>0.00140472989471145</v>
      </c>
      <c r="J330" s="8" t="n">
        <f aca="false">IF(C330=C331,0,IF(C330=C329,E330+K329,E330))</f>
        <v>955</v>
      </c>
      <c r="K330" s="8" t="n">
        <f aca="false">E330</f>
        <v>955</v>
      </c>
      <c r="L330" s="9" t="n">
        <f aca="false">J330/SUM($J:$J)</f>
        <v>0.00161217895692866</v>
      </c>
      <c r="M330" s="1" t="n">
        <f aca="false">IF(C330=C329,0,IF(C330=C331,1+N331,1))</f>
        <v>1</v>
      </c>
      <c r="N330" s="1" t="n">
        <f aca="false">IF(C330=C329,1+N331,0)</f>
        <v>0</v>
      </c>
      <c r="O330" s="1" t="n">
        <f aca="false">IF(B330=B329,0,IF(B330=B331,1+P331,1))</f>
        <v>0</v>
      </c>
      <c r="P330" s="1" t="n">
        <f aca="false">IF(B330=B329,1+P331,0)</f>
        <v>25</v>
      </c>
    </row>
    <row r="331" customFormat="false" ht="15.75" hidden="false" customHeight="false" outlineLevel="0" collapsed="false">
      <c r="A331" s="7" t="n">
        <v>3</v>
      </c>
      <c r="B331" s="1" t="n">
        <f aca="false">HoA!A108</f>
        <v>5</v>
      </c>
      <c r="C331" s="1" t="n">
        <f aca="false">HoA!B108</f>
        <v>75</v>
      </c>
      <c r="D331" s="1" t="str">
        <f aca="false">HoA!C108</f>
        <v>Sazed</v>
      </c>
      <c r="E331" s="8" t="n">
        <f aca="false">HoA!D108</f>
        <v>3274</v>
      </c>
      <c r="F331" s="1" t="n">
        <f aca="false">HoA!E108</f>
        <v>107</v>
      </c>
      <c r="G331" s="1" t="n">
        <f aca="false">HoA!F108</f>
        <v>1</v>
      </c>
      <c r="H331" s="9" t="n">
        <f aca="false">G331/SUM($G:$G)</f>
        <v>0.00282485875706215</v>
      </c>
      <c r="I331" s="9" t="n">
        <f aca="false">E331/SUM($E:$E)</f>
        <v>0.00481579651862334</v>
      </c>
      <c r="J331" s="8" t="n">
        <f aca="false">IF(C331=C332,0,IF(C331=C330,E331+K330,E331))</f>
        <v>3274</v>
      </c>
      <c r="K331" s="8" t="n">
        <f aca="false">E331</f>
        <v>3274</v>
      </c>
      <c r="L331" s="9" t="n">
        <f aca="false">J331/SUM($J:$J)</f>
        <v>0.00552698838218264</v>
      </c>
      <c r="M331" s="1" t="n">
        <f aca="false">IF(C331=C330,0,IF(C331=C332,1+N332,1))</f>
        <v>1</v>
      </c>
      <c r="N331" s="1" t="n">
        <f aca="false">IF(C331=C330,1+N332,0)</f>
        <v>0</v>
      </c>
      <c r="O331" s="1" t="n">
        <f aca="false">IF(B331=B330,0,IF(B331=B332,1+P332,1))</f>
        <v>0</v>
      </c>
      <c r="P331" s="1" t="n">
        <f aca="false">IF(B331=B330,1+P332,0)</f>
        <v>24</v>
      </c>
    </row>
    <row r="332" customFormat="false" ht="15.75" hidden="false" customHeight="false" outlineLevel="0" collapsed="false">
      <c r="A332" s="7" t="n">
        <v>3</v>
      </c>
      <c r="B332" s="1" t="n">
        <f aca="false">HoA!A109</f>
        <v>5</v>
      </c>
      <c r="C332" s="1" t="n">
        <f aca="false">HoA!B109</f>
        <v>76</v>
      </c>
      <c r="D332" s="1" t="str">
        <f aca="false">HoA!C109</f>
        <v>Vin</v>
      </c>
      <c r="E332" s="8" t="n">
        <f aca="false">HoA!D109</f>
        <v>2037</v>
      </c>
      <c r="F332" s="1" t="n">
        <f aca="false">HoA!E109</f>
        <v>108</v>
      </c>
      <c r="G332" s="1" t="n">
        <f aca="false">HoA!F109</f>
        <v>1</v>
      </c>
      <c r="H332" s="9" t="n">
        <f aca="false">G332/SUM($G:$G)</f>
        <v>0.00282485875706215</v>
      </c>
      <c r="I332" s="9" t="n">
        <f aca="false">E332/SUM($E:$E)</f>
        <v>0.00299626680159919</v>
      </c>
      <c r="J332" s="8" t="n">
        <f aca="false">IF(C332=C333,0,IF(C332=C331,E332+K331,E332))</f>
        <v>2037</v>
      </c>
      <c r="K332" s="8" t="n">
        <f aca="false">E332</f>
        <v>2037</v>
      </c>
      <c r="L332" s="9" t="n">
        <f aca="false">J332/SUM($J:$J)</f>
        <v>0.00343875239294625</v>
      </c>
      <c r="M332" s="1" t="n">
        <f aca="false">IF(C332=C331,0,IF(C332=C333,1+N333,1))</f>
        <v>1</v>
      </c>
      <c r="N332" s="1" t="n">
        <f aca="false">IF(C332=C331,1+N333,0)</f>
        <v>0</v>
      </c>
      <c r="O332" s="1" t="n">
        <f aca="false">IF(B332=B331,0,IF(B332=B333,1+P333,1))</f>
        <v>0</v>
      </c>
      <c r="P332" s="1" t="n">
        <f aca="false">IF(B332=B331,1+P333,0)</f>
        <v>23</v>
      </c>
    </row>
    <row r="333" customFormat="false" ht="15.75" hidden="false" customHeight="false" outlineLevel="0" collapsed="false">
      <c r="A333" s="7" t="n">
        <v>3</v>
      </c>
      <c r="B333" s="1" t="n">
        <f aca="false">HoA!A110</f>
        <v>5</v>
      </c>
      <c r="C333" s="1" t="n">
        <f aca="false">HoA!B110</f>
        <v>77</v>
      </c>
      <c r="D333" s="1" t="str">
        <f aca="false">HoA!C110</f>
        <v>Elend</v>
      </c>
      <c r="E333" s="8" t="n">
        <f aca="false">HoA!D110</f>
        <v>965</v>
      </c>
      <c r="F333" s="1" t="n">
        <f aca="false">HoA!E110</f>
        <v>109</v>
      </c>
      <c r="G333" s="1" t="n">
        <f aca="false">HoA!F110</f>
        <v>1</v>
      </c>
      <c r="H333" s="9" t="n">
        <f aca="false">G333/SUM($G:$G)</f>
        <v>0.00282485875706215</v>
      </c>
      <c r="I333" s="9" t="n">
        <f aca="false">E333/SUM($E:$E)</f>
        <v>0.00141943910826864</v>
      </c>
      <c r="J333" s="8" t="n">
        <f aca="false">IF(C333=C334,0,IF(C333=C332,E333+K332,E333))</f>
        <v>0</v>
      </c>
      <c r="K333" s="8" t="n">
        <f aca="false">E333</f>
        <v>965</v>
      </c>
      <c r="L333" s="9" t="n">
        <f aca="false">J333/SUM($J:$J)</f>
        <v>0</v>
      </c>
      <c r="M333" s="1" t="n">
        <f aca="false">IF(C333=C332,0,IF(C333=C334,1+N334,1))</f>
        <v>2</v>
      </c>
      <c r="N333" s="1" t="n">
        <f aca="false">IF(C333=C332,1+N334,0)</f>
        <v>0</v>
      </c>
      <c r="O333" s="1" t="n">
        <f aca="false">IF(B333=B332,0,IF(B333=B334,1+P334,1))</f>
        <v>0</v>
      </c>
      <c r="P333" s="1" t="n">
        <f aca="false">IF(B333=B332,1+P334,0)</f>
        <v>22</v>
      </c>
    </row>
    <row r="334" customFormat="false" ht="15.75" hidden="false" customHeight="false" outlineLevel="0" collapsed="false">
      <c r="A334" s="7" t="n">
        <v>3</v>
      </c>
      <c r="B334" s="1" t="n">
        <f aca="false">HoA!A111</f>
        <v>5</v>
      </c>
      <c r="C334" s="1" t="n">
        <f aca="false">HoA!B111</f>
        <v>77</v>
      </c>
      <c r="D334" s="1" t="str">
        <f aca="false">HoA!C111</f>
        <v>Vin</v>
      </c>
      <c r="E334" s="8" t="n">
        <f aca="false">HoA!D111</f>
        <v>145</v>
      </c>
      <c r="F334" s="1" t="n">
        <f aca="false">HoA!E111</f>
        <v>110</v>
      </c>
      <c r="G334" s="1" t="n">
        <f aca="false">HoA!F111</f>
        <v>1</v>
      </c>
      <c r="H334" s="9" t="n">
        <f aca="false">G334/SUM($G:$G)</f>
        <v>0.00282485875706215</v>
      </c>
      <c r="I334" s="9" t="n">
        <f aca="false">E334/SUM($E:$E)</f>
        <v>0.000213283596579225</v>
      </c>
      <c r="J334" s="8" t="n">
        <f aca="false">IF(C334=C335,0,IF(C334=C333,E334+K333,E334))</f>
        <v>1110</v>
      </c>
      <c r="K334" s="8" t="n">
        <f aca="false">E334</f>
        <v>145</v>
      </c>
      <c r="L334" s="9" t="n">
        <f aca="false">J334/SUM($J:$J)</f>
        <v>0.00187384151014744</v>
      </c>
      <c r="M334" s="1" t="n">
        <f aca="false">IF(C334=C333,0,IF(C334=C335,1+N335,1))</f>
        <v>0</v>
      </c>
      <c r="N334" s="1" t="n">
        <f aca="false">IF(C334=C333,1+N335,0)</f>
        <v>1</v>
      </c>
      <c r="O334" s="1" t="n">
        <f aca="false">IF(B334=B333,0,IF(B334=B335,1+P335,1))</f>
        <v>0</v>
      </c>
      <c r="P334" s="1" t="n">
        <f aca="false">IF(B334=B333,1+P335,0)</f>
        <v>21</v>
      </c>
    </row>
    <row r="335" customFormat="false" ht="15.75" hidden="false" customHeight="false" outlineLevel="0" collapsed="false">
      <c r="A335" s="7" t="n">
        <v>3</v>
      </c>
      <c r="B335" s="1" t="n">
        <f aca="false">HoA!A112</f>
        <v>5</v>
      </c>
      <c r="C335" s="1" t="n">
        <f aca="false">HoA!B112</f>
        <v>78</v>
      </c>
      <c r="D335" s="1" t="str">
        <f aca="false">HoA!C112</f>
        <v>Sazed</v>
      </c>
      <c r="E335" s="8" t="n">
        <f aca="false">HoA!D112</f>
        <v>2349</v>
      </c>
      <c r="F335" s="1" t="n">
        <f aca="false">HoA!E112</f>
        <v>111</v>
      </c>
      <c r="G335" s="1" t="n">
        <f aca="false">HoA!F112</f>
        <v>1</v>
      </c>
      <c r="H335" s="9" t="n">
        <f aca="false">G335/SUM($G:$G)</f>
        <v>0.00282485875706215</v>
      </c>
      <c r="I335" s="9" t="n">
        <f aca="false">E335/SUM($E:$E)</f>
        <v>0.00345519426458345</v>
      </c>
      <c r="J335" s="8" t="n">
        <f aca="false">IF(C335=C336,0,IF(C335=C334,E335+K334,E335))</f>
        <v>2349</v>
      </c>
      <c r="K335" s="8" t="n">
        <f aca="false">E335</f>
        <v>2349</v>
      </c>
      <c r="L335" s="9" t="n">
        <f aca="false">J335/SUM($J:$J)</f>
        <v>0.0039654537903931</v>
      </c>
      <c r="M335" s="1" t="n">
        <f aca="false">IF(C335=C334,0,IF(C335=C336,1+N336,1))</f>
        <v>1</v>
      </c>
      <c r="N335" s="1" t="n">
        <f aca="false">IF(C335=C334,1+N336,0)</f>
        <v>0</v>
      </c>
      <c r="O335" s="1" t="n">
        <f aca="false">IF(B335=B334,0,IF(B335=B336,1+P336,1))</f>
        <v>0</v>
      </c>
      <c r="P335" s="1" t="n">
        <f aca="false">IF(B335=B334,1+P336,0)</f>
        <v>20</v>
      </c>
    </row>
    <row r="336" customFormat="false" ht="15.75" hidden="false" customHeight="false" outlineLevel="0" collapsed="false">
      <c r="A336" s="7" t="n">
        <v>3</v>
      </c>
      <c r="B336" s="1" t="n">
        <f aca="false">HoA!A113</f>
        <v>5</v>
      </c>
      <c r="C336" s="1" t="n">
        <f aca="false">HoA!B113</f>
        <v>79</v>
      </c>
      <c r="D336" s="1" t="str">
        <f aca="false">HoA!C113</f>
        <v>Vin</v>
      </c>
      <c r="E336" s="8" t="n">
        <f aca="false">HoA!D113</f>
        <v>642</v>
      </c>
      <c r="F336" s="1" t="n">
        <f aca="false">HoA!E113</f>
        <v>112</v>
      </c>
      <c r="G336" s="1" t="n">
        <f aca="false">HoA!F113</f>
        <v>1</v>
      </c>
      <c r="H336" s="9" t="n">
        <f aca="false">G336/SUM($G:$G)</f>
        <v>0.00282485875706215</v>
      </c>
      <c r="I336" s="9" t="n">
        <f aca="false">E336/SUM($E:$E)</f>
        <v>0.000944331510371467</v>
      </c>
      <c r="J336" s="8" t="n">
        <f aca="false">IF(C336=C337,0,IF(C336=C335,E336+K335,E336))</f>
        <v>0</v>
      </c>
      <c r="K336" s="8" t="n">
        <f aca="false">E336</f>
        <v>642</v>
      </c>
      <c r="L336" s="9" t="n">
        <f aca="false">J336/SUM($J:$J)</f>
        <v>0</v>
      </c>
      <c r="M336" s="1" t="n">
        <f aca="false">IF(C336=C335,0,IF(C336=C337,1+N337,1))</f>
        <v>3</v>
      </c>
      <c r="N336" s="1" t="n">
        <f aca="false">IF(C336=C335,1+N337,0)</f>
        <v>0</v>
      </c>
      <c r="O336" s="1" t="n">
        <f aca="false">IF(B336=B335,0,IF(B336=B337,1+P337,1))</f>
        <v>0</v>
      </c>
      <c r="P336" s="1" t="n">
        <f aca="false">IF(B336=B335,1+P337,0)</f>
        <v>19</v>
      </c>
    </row>
    <row r="337" customFormat="false" ht="15.75" hidden="false" customHeight="false" outlineLevel="0" collapsed="false">
      <c r="A337" s="7" t="n">
        <v>3</v>
      </c>
      <c r="B337" s="1" t="n">
        <f aca="false">HoA!A114</f>
        <v>5</v>
      </c>
      <c r="C337" s="1" t="n">
        <f aca="false">HoA!B114</f>
        <v>79</v>
      </c>
      <c r="D337" s="1" t="str">
        <f aca="false">HoA!C114</f>
        <v>Elend</v>
      </c>
      <c r="E337" s="8" t="n">
        <f aca="false">HoA!D114</f>
        <v>129</v>
      </c>
      <c r="F337" s="1" t="n">
        <f aca="false">HoA!E114</f>
        <v>113</v>
      </c>
      <c r="G337" s="1" t="n">
        <f aca="false">HoA!F114</f>
        <v>1</v>
      </c>
      <c r="H337" s="9" t="n">
        <f aca="false">G337/SUM($G:$G)</f>
        <v>0.00282485875706215</v>
      </c>
      <c r="I337" s="9" t="n">
        <f aca="false">E337/SUM($E:$E)</f>
        <v>0.000189748854887725</v>
      </c>
      <c r="J337" s="8" t="n">
        <f aca="false">IF(C337=C338,0,IF(C337=C336,E337+K336,E337))</f>
        <v>0</v>
      </c>
      <c r="K337" s="8" t="n">
        <f aca="false">E337</f>
        <v>129</v>
      </c>
      <c r="L337" s="9" t="n">
        <f aca="false">J337/SUM($J:$J)</f>
        <v>0</v>
      </c>
      <c r="M337" s="1" t="n">
        <f aca="false">IF(C337=C336,0,IF(C337=C338,1+N338,1))</f>
        <v>0</v>
      </c>
      <c r="N337" s="1" t="n">
        <f aca="false">IF(C337=C336,1+N338,0)</f>
        <v>2</v>
      </c>
      <c r="O337" s="1" t="n">
        <f aca="false">IF(B337=B336,0,IF(B337=B338,1+P338,1))</f>
        <v>0</v>
      </c>
      <c r="P337" s="1" t="n">
        <f aca="false">IF(B337=B336,1+P338,0)</f>
        <v>18</v>
      </c>
    </row>
    <row r="338" customFormat="false" ht="15.75" hidden="false" customHeight="false" outlineLevel="0" collapsed="false">
      <c r="A338" s="7" t="n">
        <v>3</v>
      </c>
      <c r="B338" s="1" t="n">
        <f aca="false">HoA!A115</f>
        <v>5</v>
      </c>
      <c r="C338" s="1" t="n">
        <f aca="false">HoA!B115</f>
        <v>79</v>
      </c>
      <c r="D338" s="1" t="str">
        <f aca="false">HoA!C115</f>
        <v>Sazed</v>
      </c>
      <c r="E338" s="8" t="n">
        <f aca="false">HoA!D115</f>
        <v>476</v>
      </c>
      <c r="F338" s="1" t="n">
        <f aca="false">HoA!E115</f>
        <v>114</v>
      </c>
      <c r="G338" s="1" t="n">
        <f aca="false">HoA!F115</f>
        <v>1</v>
      </c>
      <c r="H338" s="9" t="n">
        <f aca="false">G338/SUM($G:$G)</f>
        <v>0.00282485875706215</v>
      </c>
      <c r="I338" s="9" t="n">
        <f aca="false">E338/SUM($E:$E)</f>
        <v>0.000700158565322147</v>
      </c>
      <c r="J338" s="8" t="n">
        <f aca="false">IF(C338=C339,0,IF(C338=C337,E338+K337,E338))</f>
        <v>605</v>
      </c>
      <c r="K338" s="8" t="n">
        <f aca="false">E338</f>
        <v>476</v>
      </c>
      <c r="L338" s="9" t="n">
        <f aca="false">J338/SUM($J:$J)</f>
        <v>0.00102132803030559</v>
      </c>
      <c r="M338" s="1" t="n">
        <f aca="false">IF(C338=C337,0,IF(C338=C339,1+N339,1))</f>
        <v>0</v>
      </c>
      <c r="N338" s="1" t="n">
        <f aca="false">IF(C338=C337,1+N339,0)</f>
        <v>1</v>
      </c>
      <c r="O338" s="1" t="n">
        <f aca="false">IF(B338=B337,0,IF(B338=B339,1+P339,1))</f>
        <v>0</v>
      </c>
      <c r="P338" s="1" t="n">
        <f aca="false">IF(B338=B337,1+P339,0)</f>
        <v>17</v>
      </c>
    </row>
    <row r="339" customFormat="false" ht="15.75" hidden="false" customHeight="false" outlineLevel="0" collapsed="false">
      <c r="A339" s="7" t="n">
        <v>3</v>
      </c>
      <c r="B339" s="1" t="n">
        <f aca="false">HoA!A116</f>
        <v>5</v>
      </c>
      <c r="C339" s="1" t="n">
        <f aca="false">HoA!B116</f>
        <v>80</v>
      </c>
      <c r="D339" s="1" t="str">
        <f aca="false">HoA!C116</f>
        <v>Elend</v>
      </c>
      <c r="E339" s="8" t="n">
        <f aca="false">HoA!D116</f>
        <v>772</v>
      </c>
      <c r="F339" s="1" t="n">
        <f aca="false">HoA!E116</f>
        <v>115</v>
      </c>
      <c r="G339" s="1" t="n">
        <f aca="false">HoA!F116</f>
        <v>1</v>
      </c>
      <c r="H339" s="9" t="n">
        <f aca="false">G339/SUM($G:$G)</f>
        <v>0.00282485875706215</v>
      </c>
      <c r="I339" s="9" t="n">
        <f aca="false">E339/SUM($E:$E)</f>
        <v>0.00113555128661491</v>
      </c>
      <c r="J339" s="8" t="n">
        <f aca="false">IF(C339=C340,0,IF(C339=C338,E339+K338,E339))</f>
        <v>0</v>
      </c>
      <c r="K339" s="8" t="n">
        <f aca="false">E339</f>
        <v>772</v>
      </c>
      <c r="L339" s="9" t="n">
        <f aca="false">J339/SUM($J:$J)</f>
        <v>0</v>
      </c>
      <c r="M339" s="1" t="n">
        <f aca="false">IF(C339=C338,0,IF(C339=C340,1+N340,1))</f>
        <v>3</v>
      </c>
      <c r="N339" s="1" t="n">
        <f aca="false">IF(C339=C338,1+N340,0)</f>
        <v>0</v>
      </c>
      <c r="O339" s="1" t="n">
        <f aca="false">IF(B339=B338,0,IF(B339=B340,1+P340,1))</f>
        <v>0</v>
      </c>
      <c r="P339" s="1" t="n">
        <f aca="false">IF(B339=B338,1+P340,0)</f>
        <v>16</v>
      </c>
    </row>
    <row r="340" customFormat="false" ht="15.75" hidden="false" customHeight="false" outlineLevel="0" collapsed="false">
      <c r="A340" s="7" t="n">
        <v>3</v>
      </c>
      <c r="B340" s="1" t="n">
        <f aca="false">HoA!A117</f>
        <v>5</v>
      </c>
      <c r="C340" s="1" t="n">
        <f aca="false">HoA!B117</f>
        <v>80</v>
      </c>
      <c r="D340" s="1" t="str">
        <f aca="false">HoA!C117</f>
        <v>Sazed</v>
      </c>
      <c r="E340" s="8" t="n">
        <f aca="false">HoA!D117</f>
        <v>755</v>
      </c>
      <c r="F340" s="1" t="n">
        <f aca="false">HoA!E117</f>
        <v>116</v>
      </c>
      <c r="G340" s="1" t="n">
        <f aca="false">HoA!F117</f>
        <v>1</v>
      </c>
      <c r="H340" s="9" t="n">
        <f aca="false">G340/SUM($G:$G)</f>
        <v>0.00282485875706215</v>
      </c>
      <c r="I340" s="9" t="n">
        <f aca="false">E340/SUM($E:$E)</f>
        <v>0.00111054562356769</v>
      </c>
      <c r="J340" s="8" t="n">
        <f aca="false">IF(C340=C341,0,IF(C340=C339,E340+K339,E340))</f>
        <v>0</v>
      </c>
      <c r="K340" s="8" t="n">
        <f aca="false">E340</f>
        <v>755</v>
      </c>
      <c r="L340" s="9" t="n">
        <f aca="false">J340/SUM($J:$J)</f>
        <v>0</v>
      </c>
      <c r="M340" s="1" t="n">
        <f aca="false">IF(C340=C339,0,IF(C340=C341,1+N341,1))</f>
        <v>0</v>
      </c>
      <c r="N340" s="1" t="n">
        <f aca="false">IF(C340=C339,1+N341,0)</f>
        <v>2</v>
      </c>
      <c r="O340" s="1" t="n">
        <f aca="false">IF(B340=B339,0,IF(B340=B341,1+P341,1))</f>
        <v>0</v>
      </c>
      <c r="P340" s="1" t="n">
        <f aca="false">IF(B340=B339,1+P341,0)</f>
        <v>15</v>
      </c>
    </row>
    <row r="341" customFormat="false" ht="15.75" hidden="false" customHeight="false" outlineLevel="0" collapsed="false">
      <c r="A341" s="7" t="n">
        <v>3</v>
      </c>
      <c r="B341" s="1" t="n">
        <f aca="false">HoA!A118</f>
        <v>5</v>
      </c>
      <c r="C341" s="1" t="n">
        <f aca="false">HoA!B118</f>
        <v>80</v>
      </c>
      <c r="D341" s="1" t="str">
        <f aca="false">HoA!C118</f>
        <v>Elend</v>
      </c>
      <c r="E341" s="8" t="n">
        <f aca="false">HoA!D118</f>
        <v>1136</v>
      </c>
      <c r="F341" s="1" t="n">
        <f aca="false">HoA!E118</f>
        <v>117</v>
      </c>
      <c r="G341" s="1" t="n">
        <f aca="false">HoA!F118</f>
        <v>1</v>
      </c>
      <c r="H341" s="9" t="n">
        <f aca="false">G341/SUM($G:$G)</f>
        <v>0.00282485875706215</v>
      </c>
      <c r="I341" s="9" t="n">
        <f aca="false">E341/SUM($E:$E)</f>
        <v>0.00167096666009655</v>
      </c>
      <c r="J341" s="8" t="n">
        <f aca="false">IF(C341=C342,0,IF(C341=C340,E341+K340,E341))</f>
        <v>1891</v>
      </c>
      <c r="K341" s="8" t="n">
        <f aca="false">E341</f>
        <v>1136</v>
      </c>
      <c r="L341" s="9" t="n">
        <f aca="false">J341/SUM($J:$J)</f>
        <v>0.0031922831492692</v>
      </c>
      <c r="M341" s="1" t="n">
        <f aca="false">IF(C341=C340,0,IF(C341=C342,1+N342,1))</f>
        <v>0</v>
      </c>
      <c r="N341" s="1" t="n">
        <f aca="false">IF(C341=C340,1+N342,0)</f>
        <v>1</v>
      </c>
      <c r="O341" s="1" t="n">
        <f aca="false">IF(B341=B340,0,IF(B341=B342,1+P342,1))</f>
        <v>0</v>
      </c>
      <c r="P341" s="1" t="n">
        <f aca="false">IF(B341=B340,1+P342,0)</f>
        <v>14</v>
      </c>
    </row>
    <row r="342" customFormat="false" ht="15.75" hidden="false" customHeight="false" outlineLevel="0" collapsed="false">
      <c r="A342" s="7" t="n">
        <v>3</v>
      </c>
      <c r="B342" s="1" t="n">
        <f aca="false">HoA!A119</f>
        <v>5</v>
      </c>
      <c r="C342" s="1" t="n">
        <f aca="false">HoA!B119</f>
        <v>81</v>
      </c>
      <c r="D342" s="1" t="str">
        <f aca="false">HoA!C119</f>
        <v>Vin</v>
      </c>
      <c r="E342" s="8" t="n">
        <f aca="false">HoA!D119</f>
        <v>827</v>
      </c>
      <c r="F342" s="1" t="n">
        <f aca="false">HoA!E119</f>
        <v>118</v>
      </c>
      <c r="G342" s="1" t="n">
        <f aca="false">HoA!F119</f>
        <v>1</v>
      </c>
      <c r="H342" s="9" t="n">
        <f aca="false">G342/SUM($G:$G)</f>
        <v>0.00282485875706215</v>
      </c>
      <c r="I342" s="9" t="n">
        <f aca="false">E342/SUM($E:$E)</f>
        <v>0.00121645196117944</v>
      </c>
      <c r="J342" s="8" t="n">
        <f aca="false">IF(C342=C343,0,IF(C342=C341,E342+K341,E342))</f>
        <v>0</v>
      </c>
      <c r="K342" s="8" t="n">
        <f aca="false">E342</f>
        <v>827</v>
      </c>
      <c r="L342" s="9" t="n">
        <f aca="false">J342/SUM($J:$J)</f>
        <v>0</v>
      </c>
      <c r="M342" s="1" t="n">
        <f aca="false">IF(C342=C341,0,IF(C342=C343,1+N343,1))</f>
        <v>12</v>
      </c>
      <c r="N342" s="1" t="n">
        <f aca="false">IF(C342=C341,1+N343,0)</f>
        <v>0</v>
      </c>
      <c r="O342" s="1" t="n">
        <f aca="false">IF(B342=B341,0,IF(B342=B343,1+P343,1))</f>
        <v>0</v>
      </c>
      <c r="P342" s="1" t="n">
        <f aca="false">IF(B342=B341,1+P343,0)</f>
        <v>13</v>
      </c>
    </row>
    <row r="343" customFormat="false" ht="15.75" hidden="false" customHeight="false" outlineLevel="0" collapsed="false">
      <c r="A343" s="7" t="n">
        <v>3</v>
      </c>
      <c r="B343" s="1" t="n">
        <f aca="false">HoA!A120</f>
        <v>5</v>
      </c>
      <c r="C343" s="1" t="n">
        <f aca="false">HoA!B120</f>
        <v>81</v>
      </c>
      <c r="D343" s="1" t="str">
        <f aca="false">HoA!C120</f>
        <v>Elend</v>
      </c>
      <c r="E343" s="8" t="n">
        <f aca="false">HoA!D120</f>
        <v>1023</v>
      </c>
      <c r="F343" s="1" t="n">
        <f aca="false">HoA!E120</f>
        <v>119</v>
      </c>
      <c r="G343" s="1" t="n">
        <f aca="false">HoA!F120</f>
        <v>1</v>
      </c>
      <c r="H343" s="9" t="n">
        <f aca="false">G343/SUM($G:$G)</f>
        <v>0.00282485875706215</v>
      </c>
      <c r="I343" s="9" t="n">
        <f aca="false">E343/SUM($E:$E)</f>
        <v>0.00150475254690033</v>
      </c>
      <c r="J343" s="8" t="n">
        <f aca="false">IF(C343=C344,0,IF(C343=C342,E343+K342,E343))</f>
        <v>0</v>
      </c>
      <c r="K343" s="8" t="n">
        <f aca="false">E343</f>
        <v>1023</v>
      </c>
      <c r="L343" s="9" t="n">
        <f aca="false">J343/SUM($J:$J)</f>
        <v>0</v>
      </c>
      <c r="M343" s="1" t="n">
        <f aca="false">IF(C343=C342,0,IF(C343=C344,1+N344,1))</f>
        <v>0</v>
      </c>
      <c r="N343" s="1" t="n">
        <f aca="false">IF(C343=C342,1+N344,0)</f>
        <v>11</v>
      </c>
      <c r="O343" s="1" t="n">
        <f aca="false">IF(B343=B342,0,IF(B343=B344,1+P344,1))</f>
        <v>0</v>
      </c>
      <c r="P343" s="1" t="n">
        <f aca="false">IF(B343=B342,1+P344,0)</f>
        <v>12</v>
      </c>
    </row>
    <row r="344" customFormat="false" ht="15.75" hidden="false" customHeight="false" outlineLevel="0" collapsed="false">
      <c r="A344" s="7" t="n">
        <v>3</v>
      </c>
      <c r="B344" s="1" t="n">
        <f aca="false">HoA!A121</f>
        <v>5</v>
      </c>
      <c r="C344" s="1" t="n">
        <f aca="false">HoA!B121</f>
        <v>81</v>
      </c>
      <c r="D344" s="1" t="str">
        <f aca="false">HoA!C121</f>
        <v>Vin</v>
      </c>
      <c r="E344" s="8" t="n">
        <f aca="false">HoA!D121</f>
        <v>725</v>
      </c>
      <c r="F344" s="1" t="n">
        <f aca="false">HoA!E121</f>
        <v>120</v>
      </c>
      <c r="G344" s="1" t="n">
        <f aca="false">HoA!F121</f>
        <v>1</v>
      </c>
      <c r="H344" s="9" t="n">
        <f aca="false">G344/SUM($G:$G)</f>
        <v>0.00282485875706215</v>
      </c>
      <c r="I344" s="9" t="n">
        <f aca="false">E344/SUM($E:$E)</f>
        <v>0.00106641798289613</v>
      </c>
      <c r="J344" s="8" t="n">
        <f aca="false">IF(C344=C345,0,IF(C344=C343,E344+K343,E344))</f>
        <v>0</v>
      </c>
      <c r="K344" s="8" t="n">
        <f aca="false">E344</f>
        <v>725</v>
      </c>
      <c r="L344" s="9" t="n">
        <f aca="false">J344/SUM($J:$J)</f>
        <v>0</v>
      </c>
      <c r="M344" s="1" t="n">
        <f aca="false">IF(C344=C343,0,IF(C344=C345,1+N345,1))</f>
        <v>0</v>
      </c>
      <c r="N344" s="1" t="n">
        <f aca="false">IF(C344=C343,1+N345,0)</f>
        <v>10</v>
      </c>
      <c r="O344" s="1" t="n">
        <f aca="false">IF(B344=B343,0,IF(B344=B345,1+P345,1))</f>
        <v>0</v>
      </c>
      <c r="P344" s="1" t="n">
        <f aca="false">IF(B344=B343,1+P345,0)</f>
        <v>11</v>
      </c>
    </row>
    <row r="345" customFormat="false" ht="15.75" hidden="false" customHeight="false" outlineLevel="0" collapsed="false">
      <c r="A345" s="7" t="n">
        <v>3</v>
      </c>
      <c r="B345" s="1" t="n">
        <f aca="false">HoA!A122</f>
        <v>5</v>
      </c>
      <c r="C345" s="1" t="n">
        <f aca="false">HoA!B122</f>
        <v>81</v>
      </c>
      <c r="D345" s="1" t="str">
        <f aca="false">HoA!C122</f>
        <v>Elend</v>
      </c>
      <c r="E345" s="8" t="n">
        <f aca="false">HoA!D122</f>
        <v>286</v>
      </c>
      <c r="F345" s="1" t="n">
        <f aca="false">HoA!E122</f>
        <v>121</v>
      </c>
      <c r="G345" s="1" t="n">
        <f aca="false">HoA!F122</f>
        <v>1</v>
      </c>
      <c r="H345" s="9" t="n">
        <f aca="false">G345/SUM($G:$G)</f>
        <v>0.00282485875706215</v>
      </c>
      <c r="I345" s="9" t="n">
        <f aca="false">E345/SUM($E:$E)</f>
        <v>0.000420683507735575</v>
      </c>
      <c r="J345" s="8" t="n">
        <f aca="false">IF(C345=C346,0,IF(C345=C344,E345+K344,E345))</f>
        <v>0</v>
      </c>
      <c r="K345" s="8" t="n">
        <f aca="false">E345</f>
        <v>286</v>
      </c>
      <c r="L345" s="9" t="n">
        <f aca="false">J345/SUM($J:$J)</f>
        <v>0</v>
      </c>
      <c r="M345" s="1" t="n">
        <f aca="false">IF(C345=C344,0,IF(C345=C346,1+N346,1))</f>
        <v>0</v>
      </c>
      <c r="N345" s="1" t="n">
        <f aca="false">IF(C345=C344,1+N346,0)</f>
        <v>9</v>
      </c>
      <c r="O345" s="1" t="n">
        <f aca="false">IF(B345=B344,0,IF(B345=B346,1+P346,1))</f>
        <v>0</v>
      </c>
      <c r="P345" s="1" t="n">
        <f aca="false">IF(B345=B344,1+P346,0)</f>
        <v>10</v>
      </c>
    </row>
    <row r="346" customFormat="false" ht="15.75" hidden="false" customHeight="false" outlineLevel="0" collapsed="false">
      <c r="A346" s="7" t="n">
        <v>3</v>
      </c>
      <c r="B346" s="1" t="n">
        <f aca="false">HoA!A123</f>
        <v>5</v>
      </c>
      <c r="C346" s="1" t="n">
        <f aca="false">HoA!B123</f>
        <v>81</v>
      </c>
      <c r="D346" s="1" t="str">
        <f aca="false">HoA!C123</f>
        <v>Vin</v>
      </c>
      <c r="E346" s="8" t="n">
        <f aca="false">HoA!D123</f>
        <v>245</v>
      </c>
      <c r="F346" s="1" t="n">
        <f aca="false">HoA!E123</f>
        <v>122</v>
      </c>
      <c r="G346" s="1" t="n">
        <f aca="false">HoA!F123</f>
        <v>1</v>
      </c>
      <c r="H346" s="9" t="n">
        <f aca="false">G346/SUM($G:$G)</f>
        <v>0.00282485875706215</v>
      </c>
      <c r="I346" s="9" t="n">
        <f aca="false">E346/SUM($E:$E)</f>
        <v>0.000360375732151105</v>
      </c>
      <c r="J346" s="8" t="n">
        <f aca="false">IF(C346=C347,0,IF(C346=C345,E346+K345,E346))</f>
        <v>0</v>
      </c>
      <c r="K346" s="8" t="n">
        <f aca="false">E346</f>
        <v>245</v>
      </c>
      <c r="L346" s="9" t="n">
        <f aca="false">J346/SUM($J:$J)</f>
        <v>0</v>
      </c>
      <c r="M346" s="1" t="n">
        <f aca="false">IF(C346=C345,0,IF(C346=C347,1+N347,1))</f>
        <v>0</v>
      </c>
      <c r="N346" s="1" t="n">
        <f aca="false">IF(C346=C345,1+N347,0)</f>
        <v>8</v>
      </c>
      <c r="O346" s="1" t="n">
        <f aca="false">IF(B346=B345,0,IF(B346=B347,1+P347,1))</f>
        <v>0</v>
      </c>
      <c r="P346" s="1" t="n">
        <f aca="false">IF(B346=B345,1+P347,0)</f>
        <v>9</v>
      </c>
    </row>
    <row r="347" customFormat="false" ht="15.75" hidden="false" customHeight="false" outlineLevel="0" collapsed="false">
      <c r="A347" s="7" t="n">
        <v>3</v>
      </c>
      <c r="B347" s="1" t="n">
        <f aca="false">HoA!A124</f>
        <v>5</v>
      </c>
      <c r="C347" s="1" t="n">
        <f aca="false">HoA!B124</f>
        <v>81</v>
      </c>
      <c r="D347" s="1" t="str">
        <f aca="false">HoA!C124</f>
        <v>Sazed</v>
      </c>
      <c r="E347" s="8" t="n">
        <f aca="false">HoA!D124</f>
        <v>144</v>
      </c>
      <c r="F347" s="1" t="n">
        <f aca="false">HoA!E124</f>
        <v>123</v>
      </c>
      <c r="G347" s="1" t="n">
        <f aca="false">HoA!F124</f>
        <v>1</v>
      </c>
      <c r="H347" s="9" t="n">
        <f aca="false">G347/SUM($G:$G)</f>
        <v>0.00282485875706215</v>
      </c>
      <c r="I347" s="9" t="n">
        <f aca="false">E347/SUM($E:$E)</f>
        <v>0.000211812675223507</v>
      </c>
      <c r="J347" s="8" t="n">
        <f aca="false">IF(C347=C348,0,IF(C347=C346,E347+K346,E347))</f>
        <v>0</v>
      </c>
      <c r="K347" s="8" t="n">
        <f aca="false">E347</f>
        <v>144</v>
      </c>
      <c r="L347" s="9" t="n">
        <f aca="false">J347/SUM($J:$J)</f>
        <v>0</v>
      </c>
      <c r="M347" s="1" t="n">
        <f aca="false">IF(C347=C346,0,IF(C347=C348,1+N348,1))</f>
        <v>0</v>
      </c>
      <c r="N347" s="1" t="n">
        <f aca="false">IF(C347=C346,1+N348,0)</f>
        <v>7</v>
      </c>
      <c r="O347" s="1" t="n">
        <f aca="false">IF(B347=B346,0,IF(B347=B348,1+P348,1))</f>
        <v>0</v>
      </c>
      <c r="P347" s="1" t="n">
        <f aca="false">IF(B347=B346,1+P348,0)</f>
        <v>8</v>
      </c>
    </row>
    <row r="348" customFormat="false" ht="15.75" hidden="false" customHeight="false" outlineLevel="0" collapsed="false">
      <c r="A348" s="7" t="n">
        <v>3</v>
      </c>
      <c r="B348" s="1" t="n">
        <f aca="false">HoA!A125</f>
        <v>5</v>
      </c>
      <c r="C348" s="1" t="n">
        <f aca="false">HoA!B125</f>
        <v>81</v>
      </c>
      <c r="D348" s="1" t="str">
        <f aca="false">HoA!C125</f>
        <v>Elend</v>
      </c>
      <c r="E348" s="8" t="n">
        <f aca="false">HoA!D125</f>
        <v>535</v>
      </c>
      <c r="F348" s="1" t="n">
        <f aca="false">HoA!E125</f>
        <v>124</v>
      </c>
      <c r="G348" s="1" t="n">
        <f aca="false">HoA!F125</f>
        <v>1</v>
      </c>
      <c r="H348" s="9" t="n">
        <f aca="false">G348/SUM($G:$G)</f>
        <v>0.00282485875706215</v>
      </c>
      <c r="I348" s="9" t="n">
        <f aca="false">E348/SUM($E:$E)</f>
        <v>0.000786942925309555</v>
      </c>
      <c r="J348" s="8" t="n">
        <f aca="false">IF(C348=C349,0,IF(C348=C347,E348+K347,E348))</f>
        <v>0</v>
      </c>
      <c r="K348" s="8" t="n">
        <f aca="false">E348</f>
        <v>535</v>
      </c>
      <c r="L348" s="9" t="n">
        <f aca="false">J348/SUM($J:$J)</f>
        <v>0</v>
      </c>
      <c r="M348" s="1" t="n">
        <f aca="false">IF(C348=C347,0,IF(C348=C349,1+N349,1))</f>
        <v>0</v>
      </c>
      <c r="N348" s="1" t="n">
        <f aca="false">IF(C348=C347,1+N349,0)</f>
        <v>6</v>
      </c>
      <c r="O348" s="1" t="n">
        <f aca="false">IF(B348=B347,0,IF(B348=B349,1+P349,1))</f>
        <v>0</v>
      </c>
      <c r="P348" s="1" t="n">
        <f aca="false">IF(B348=B347,1+P349,0)</f>
        <v>7</v>
      </c>
    </row>
    <row r="349" customFormat="false" ht="15.75" hidden="false" customHeight="false" outlineLevel="0" collapsed="false">
      <c r="A349" s="7" t="n">
        <v>3</v>
      </c>
      <c r="B349" s="1" t="n">
        <f aca="false">HoA!A126</f>
        <v>5</v>
      </c>
      <c r="C349" s="1" t="n">
        <f aca="false">HoA!B126</f>
        <v>81</v>
      </c>
      <c r="D349" s="1" t="str">
        <f aca="false">HoA!C126</f>
        <v>Human</v>
      </c>
      <c r="E349" s="8" t="n">
        <f aca="false">HoA!D126</f>
        <v>189</v>
      </c>
      <c r="F349" s="1" t="n">
        <f aca="false">HoA!E126</f>
        <v>125</v>
      </c>
      <c r="G349" s="1" t="n">
        <f aca="false">HoA!F126</f>
        <v>1</v>
      </c>
      <c r="H349" s="9" t="n">
        <f aca="false">G349/SUM($G:$G)</f>
        <v>0.00282485875706215</v>
      </c>
      <c r="I349" s="9" t="n">
        <f aca="false">E349/SUM($E:$E)</f>
        <v>0.000278004136230852</v>
      </c>
      <c r="J349" s="8" t="n">
        <f aca="false">IF(C349=C350,0,IF(C349=C348,E349+K348,E349))</f>
        <v>0</v>
      </c>
      <c r="K349" s="8" t="n">
        <f aca="false">E349</f>
        <v>189</v>
      </c>
      <c r="L349" s="9" t="n">
        <f aca="false">J349/SUM($J:$J)</f>
        <v>0</v>
      </c>
      <c r="M349" s="1" t="n">
        <f aca="false">IF(C349=C348,0,IF(C349=C350,1+N350,1))</f>
        <v>0</v>
      </c>
      <c r="N349" s="1" t="n">
        <f aca="false">IF(C349=C348,1+N350,0)</f>
        <v>5</v>
      </c>
      <c r="O349" s="1" t="n">
        <f aca="false">IF(B349=B348,0,IF(B349=B350,1+P350,1))</f>
        <v>0</v>
      </c>
      <c r="P349" s="1" t="n">
        <f aca="false">IF(B349=B348,1+P350,0)</f>
        <v>6</v>
      </c>
    </row>
    <row r="350" customFormat="false" ht="15.75" hidden="false" customHeight="false" outlineLevel="0" collapsed="false">
      <c r="A350" s="7" t="n">
        <v>3</v>
      </c>
      <c r="B350" s="1" t="n">
        <f aca="false">HoA!A127</f>
        <v>5</v>
      </c>
      <c r="C350" s="1" t="n">
        <f aca="false">HoA!B127</f>
        <v>81</v>
      </c>
      <c r="D350" s="1" t="str">
        <f aca="false">HoA!C127</f>
        <v>Elend</v>
      </c>
      <c r="E350" s="8" t="n">
        <f aca="false">HoA!D127</f>
        <v>1062</v>
      </c>
      <c r="F350" s="1" t="n">
        <f aca="false">HoA!E127</f>
        <v>126</v>
      </c>
      <c r="G350" s="1" t="n">
        <f aca="false">HoA!F127</f>
        <v>1</v>
      </c>
      <c r="H350" s="9" t="n">
        <f aca="false">G350/SUM($G:$G)</f>
        <v>0.00282485875706215</v>
      </c>
      <c r="I350" s="9" t="n">
        <f aca="false">E350/SUM($E:$E)</f>
        <v>0.00156211847977336</v>
      </c>
      <c r="J350" s="8" t="n">
        <f aca="false">IF(C350=C351,0,IF(C350=C349,E350+K349,E350))</f>
        <v>0</v>
      </c>
      <c r="K350" s="8" t="n">
        <f aca="false">E350</f>
        <v>1062</v>
      </c>
      <c r="L350" s="9" t="n">
        <f aca="false">J350/SUM($J:$J)</f>
        <v>0</v>
      </c>
      <c r="M350" s="1" t="n">
        <f aca="false">IF(C350=C349,0,IF(C350=C351,1+N351,1))</f>
        <v>0</v>
      </c>
      <c r="N350" s="1" t="n">
        <f aca="false">IF(C350=C349,1+N351,0)</f>
        <v>4</v>
      </c>
      <c r="O350" s="1" t="n">
        <f aca="false">IF(B350=B349,0,IF(B350=B351,1+P351,1))</f>
        <v>0</v>
      </c>
      <c r="P350" s="1" t="n">
        <f aca="false">IF(B350=B349,1+P351,0)</f>
        <v>5</v>
      </c>
    </row>
    <row r="351" customFormat="false" ht="15.75" hidden="false" customHeight="false" outlineLevel="0" collapsed="false">
      <c r="A351" s="7" t="n">
        <v>3</v>
      </c>
      <c r="B351" s="1" t="n">
        <f aca="false">HoA!A128</f>
        <v>5</v>
      </c>
      <c r="C351" s="1" t="n">
        <f aca="false">HoA!B128</f>
        <v>81</v>
      </c>
      <c r="D351" s="1" t="str">
        <f aca="false">HoA!C128</f>
        <v>Human</v>
      </c>
      <c r="E351" s="8" t="n">
        <f aca="false">HoA!D128</f>
        <v>45</v>
      </c>
      <c r="F351" s="1" t="n">
        <f aca="false">HoA!E128</f>
        <v>127</v>
      </c>
      <c r="G351" s="1" t="n">
        <f aca="false">HoA!F128</f>
        <v>1</v>
      </c>
      <c r="H351" s="9" t="n">
        <f aca="false">G351/SUM($G:$G)</f>
        <v>0.00282485875706215</v>
      </c>
      <c r="I351" s="9" t="n">
        <f aca="false">E351/SUM($E:$E)</f>
        <v>6.61914610073458E-005</v>
      </c>
      <c r="J351" s="8" t="n">
        <f aca="false">IF(C351=C352,0,IF(C351=C350,E351+K350,E351))</f>
        <v>0</v>
      </c>
      <c r="K351" s="8" t="n">
        <f aca="false">E351</f>
        <v>45</v>
      </c>
      <c r="L351" s="9" t="n">
        <f aca="false">J351/SUM($J:$J)</f>
        <v>0</v>
      </c>
      <c r="M351" s="1" t="n">
        <f aca="false">IF(C351=C350,0,IF(C351=C352,1+N352,1))</f>
        <v>0</v>
      </c>
      <c r="N351" s="1" t="n">
        <f aca="false">IF(C351=C350,1+N352,0)</f>
        <v>3</v>
      </c>
      <c r="O351" s="1" t="n">
        <f aca="false">IF(B351=B350,0,IF(B351=B352,1+P352,1))</f>
        <v>0</v>
      </c>
      <c r="P351" s="1" t="n">
        <f aca="false">IF(B351=B350,1+P352,0)</f>
        <v>4</v>
      </c>
    </row>
    <row r="352" customFormat="false" ht="15.75" hidden="false" customHeight="false" outlineLevel="0" collapsed="false">
      <c r="A352" s="7" t="n">
        <v>3</v>
      </c>
      <c r="B352" s="1" t="n">
        <f aca="false">HoA!A129</f>
        <v>5</v>
      </c>
      <c r="C352" s="1" t="n">
        <f aca="false">HoA!B129</f>
        <v>81</v>
      </c>
      <c r="D352" s="1" t="str">
        <f aca="false">HoA!C129</f>
        <v>Elend</v>
      </c>
      <c r="E352" s="8" t="n">
        <f aca="false">HoA!D129</f>
        <v>202</v>
      </c>
      <c r="F352" s="1" t="n">
        <f aca="false">HoA!E129</f>
        <v>128</v>
      </c>
      <c r="G352" s="1" t="n">
        <f aca="false">HoA!F129</f>
        <v>1</v>
      </c>
      <c r="H352" s="9" t="n">
        <f aca="false">G352/SUM($G:$G)</f>
        <v>0.00282485875706215</v>
      </c>
      <c r="I352" s="9" t="n">
        <f aca="false">E352/SUM($E:$E)</f>
        <v>0.000297126113855197</v>
      </c>
      <c r="J352" s="8" t="n">
        <f aca="false">IF(C352=C353,0,IF(C352=C351,E352+K351,E352))</f>
        <v>0</v>
      </c>
      <c r="K352" s="8" t="n">
        <f aca="false">E352</f>
        <v>202</v>
      </c>
      <c r="L352" s="9" t="n">
        <f aca="false">J352/SUM($J:$J)</f>
        <v>0</v>
      </c>
      <c r="M352" s="1" t="n">
        <f aca="false">IF(C352=C351,0,IF(C352=C353,1+N353,1))</f>
        <v>0</v>
      </c>
      <c r="N352" s="1" t="n">
        <f aca="false">IF(C352=C351,1+N353,0)</f>
        <v>2</v>
      </c>
      <c r="O352" s="1" t="n">
        <f aca="false">IF(B352=B351,0,IF(B352=B353,1+P353,1))</f>
        <v>0</v>
      </c>
      <c r="P352" s="1" t="n">
        <f aca="false">IF(B352=B351,1+P353,0)</f>
        <v>3</v>
      </c>
    </row>
    <row r="353" customFormat="false" ht="15.75" hidden="false" customHeight="false" outlineLevel="0" collapsed="false">
      <c r="A353" s="7" t="n">
        <v>3</v>
      </c>
      <c r="B353" s="1" t="n">
        <f aca="false">HoA!A130</f>
        <v>5</v>
      </c>
      <c r="C353" s="1" t="n">
        <f aca="false">HoA!B130</f>
        <v>81</v>
      </c>
      <c r="D353" s="1" t="str">
        <f aca="false">HoA!C130</f>
        <v>Vin</v>
      </c>
      <c r="E353" s="8" t="n">
        <f aca="false">HoA!D130</f>
        <v>623</v>
      </c>
      <c r="F353" s="1" t="n">
        <f aca="false">HoA!E130</f>
        <v>129</v>
      </c>
      <c r="G353" s="1" t="n">
        <f aca="false">HoA!F130</f>
        <v>1</v>
      </c>
      <c r="H353" s="9" t="n">
        <f aca="false">G353/SUM($G:$G)</f>
        <v>0.00282485875706215</v>
      </c>
      <c r="I353" s="9" t="n">
        <f aca="false">E353/SUM($E:$E)</f>
        <v>0.000916384004612809</v>
      </c>
      <c r="J353" s="8" t="n">
        <f aca="false">IF(C353=C354,0,IF(C353=C352,E353+K352,E353))</f>
        <v>825</v>
      </c>
      <c r="K353" s="8" t="n">
        <f aca="false">E353</f>
        <v>623</v>
      </c>
      <c r="L353" s="9" t="n">
        <f aca="false">J353/SUM($J:$J)</f>
        <v>0.0013927200413258</v>
      </c>
      <c r="M353" s="1" t="n">
        <f aca="false">IF(C353=C352,0,IF(C353=C354,1+N354,1))</f>
        <v>0</v>
      </c>
      <c r="N353" s="1" t="n">
        <f aca="false">IF(C353=C352,1+N354,0)</f>
        <v>1</v>
      </c>
      <c r="O353" s="1" t="n">
        <f aca="false">IF(B353=B352,0,IF(B353=B354,1+P354,1))</f>
        <v>0</v>
      </c>
      <c r="P353" s="1" t="n">
        <f aca="false">IF(B353=B352,1+P354,0)</f>
        <v>2</v>
      </c>
    </row>
    <row r="354" customFormat="false" ht="15.75" hidden="false" customHeight="false" outlineLevel="0" collapsed="false">
      <c r="A354" s="7" t="n">
        <v>3</v>
      </c>
      <c r="B354" s="1" t="n">
        <f aca="false">HoA!A131</f>
        <v>5</v>
      </c>
      <c r="C354" s="1" t="n">
        <f aca="false">HoA!B131</f>
        <v>82</v>
      </c>
      <c r="D354" s="1" t="str">
        <f aca="false">HoA!C131</f>
        <v>Sazed</v>
      </c>
      <c r="E354" s="8" t="n">
        <f aca="false">HoA!D131</f>
        <v>2031</v>
      </c>
      <c r="F354" s="1" t="n">
        <f aca="false">HoA!E131</f>
        <v>130</v>
      </c>
      <c r="G354" s="1" t="n">
        <f aca="false">HoA!F131</f>
        <v>1</v>
      </c>
      <c r="H354" s="9" t="n">
        <f aca="false">G354/SUM($G:$G)</f>
        <v>0.00282485875706215</v>
      </c>
      <c r="I354" s="9" t="n">
        <f aca="false">E354/SUM($E:$E)</f>
        <v>0.00298744127346487</v>
      </c>
      <c r="J354" s="8" t="n">
        <f aca="false">IF(C354=C355,0,IF(C354=C353,E354+K353,E354))</f>
        <v>2031</v>
      </c>
      <c r="K354" s="8" t="n">
        <f aca="false">E354</f>
        <v>2031</v>
      </c>
      <c r="L354" s="9" t="n">
        <f aca="false">J354/SUM($J:$J)</f>
        <v>0.00342862351991843</v>
      </c>
      <c r="M354" s="1" t="n">
        <f aca="false">IF(C354=C353,0,IF(C354=C355,1+N355,1))</f>
        <v>1</v>
      </c>
      <c r="N354" s="1" t="n">
        <f aca="false">IF(C354=C353,1+N355,0)</f>
        <v>0</v>
      </c>
      <c r="O354" s="1" t="n">
        <f aca="false">IF(B354=B353,0,IF(B354=B355,1+P355,1))</f>
        <v>0</v>
      </c>
      <c r="P354" s="1" t="n">
        <f aca="false">IF(B354=B353,1+P355,0)</f>
        <v>1</v>
      </c>
    </row>
    <row r="355" customFormat="false" ht="15.75" hidden="false" customHeight="false" outlineLevel="0" collapsed="false">
      <c r="A355" s="7" t="n">
        <v>3</v>
      </c>
      <c r="B355" s="1" t="str">
        <f aca="false">HoA!A132</f>
        <v>Epilogue</v>
      </c>
      <c r="C355" s="1" t="str">
        <f aca="false">HoA!B132</f>
        <v>Epilogue</v>
      </c>
      <c r="D355" s="1" t="str">
        <f aca="false">HoA!C132</f>
        <v>Spook</v>
      </c>
      <c r="E355" s="8" t="n">
        <f aca="false">HoA!D132</f>
        <v>1570</v>
      </c>
      <c r="F355" s="1" t="n">
        <f aca="false">HoA!E132</f>
        <v>131</v>
      </c>
      <c r="G355" s="1" t="n">
        <f aca="false">HoA!F132</f>
        <v>1</v>
      </c>
      <c r="H355" s="9" t="n">
        <f aca="false">G355/SUM($G:$G)</f>
        <v>0.00282485875706215</v>
      </c>
      <c r="I355" s="9" t="n">
        <f aca="false">E355/SUM($E:$E)</f>
        <v>0.00230934652847851</v>
      </c>
      <c r="J355" s="8" t="n">
        <f aca="false">IF(C355=C356,0,IF(C355=C354,E355+K354,E355))</f>
        <v>1570</v>
      </c>
      <c r="K355" s="8" t="n">
        <f aca="false">E355</f>
        <v>1570</v>
      </c>
      <c r="L355" s="9" t="n">
        <f aca="false">J355/SUM($J:$J)</f>
        <v>0.00265038844228062</v>
      </c>
      <c r="M355" s="1" t="n">
        <f aca="false">IF(C355=C354,0,IF(C355=C356,1+N356,1))</f>
        <v>1</v>
      </c>
      <c r="N355" s="1" t="n">
        <f aca="false">IF(C355=C354,1+N356,0)</f>
        <v>0</v>
      </c>
      <c r="O355" s="1" t="n">
        <f aca="false">IF(B355=B354,0,IF(B355=B356,1+P356,1))</f>
        <v>1</v>
      </c>
      <c r="P355" s="1" t="n">
        <f aca="false">IF(B355=B354,1+P356,0)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2</v>
      </c>
      <c r="B1" s="11" t="s">
        <v>30</v>
      </c>
      <c r="C1" s="12" t="s">
        <v>31</v>
      </c>
      <c r="D1" s="12" t="s">
        <v>32</v>
      </c>
      <c r="E1" s="13" t="s">
        <v>33</v>
      </c>
    </row>
    <row r="2" customFormat="false" ht="15.75" hidden="false" customHeight="false" outlineLevel="0" collapsed="false">
      <c r="A2" s="14" t="s">
        <v>52</v>
      </c>
      <c r="B2" s="15" t="n">
        <v>1</v>
      </c>
      <c r="C2" s="16" t="n">
        <v>0.00282485875706215</v>
      </c>
      <c r="D2" s="17" t="n">
        <v>1585</v>
      </c>
      <c r="E2" s="18" t="n">
        <v>0.00233141034881429</v>
      </c>
      <c r="G2" s="1" t="str">
        <f aca="false">"|-"&amp;CHAR(13)&amp;"| [["&amp;A2&amp;"]]"&amp;CHAR(13)&amp;"| align="&amp;CHAR(34)&amp;"right"&amp;CHAR(34)&amp;" | "&amp;B2&amp;CHAR(13)&amp;"| align="&amp;CHAR(34)&amp;"right"&amp;CHAR(34)&amp;" | "&amp;ROUND(100*C2,2)&amp;"%"&amp;CHAR(13)&amp;"| align="&amp;CHAR(34)&amp;"right"&amp;CHAR(34)&amp;" | "&amp;TEXT(D2,"#,###")&amp;CHAR(13)&amp;"| align="&amp;CHAR(34)&amp;"right"&amp;CHAR(34)&amp;" | "&amp;ROUND(100*E2,2)&amp;"%"&amp;CHAR(13)</f>
        <v>|-| [[Vin]]| align="right" | 132| align="right" | 37.29%| align="right" | 335,351| align="right" | 49.33%</v>
      </c>
    </row>
    <row r="3" customFormat="false" ht="15.75" hidden="false" customHeight="false" outlineLevel="0" collapsed="false">
      <c r="A3" s="19" t="s">
        <v>48</v>
      </c>
      <c r="B3" s="20" t="n">
        <v>9</v>
      </c>
      <c r="C3" s="21" t="n">
        <v>0.0254237288135593</v>
      </c>
      <c r="D3" s="22" t="n">
        <v>9921</v>
      </c>
      <c r="E3" s="23" t="n">
        <v>0.0145930107700862</v>
      </c>
      <c r="G3" s="1" t="str">
        <f aca="false">"|-"&amp;CHAR(13)&amp;"| [["&amp;A3&amp;"]]"&amp;CHAR(13)&amp;"| align="&amp;CHAR(34)&amp;"right"&amp;CHAR(34)&amp;" | "&amp;B3&amp;CHAR(13)&amp;"| align="&amp;CHAR(34)&amp;"right"&amp;CHAR(34)&amp;" | "&amp;ROUND(100*C3,2)&amp;"%"&amp;CHAR(13)&amp;"| align="&amp;CHAR(34)&amp;"right"&amp;CHAR(34)&amp;" | "&amp;TEXT(D3,"#,###")&amp;CHAR(13)&amp;"| align="&amp;CHAR(34)&amp;"right"&amp;CHAR(34)&amp;" | "&amp;ROUND(100*E3,2)&amp;"%"&amp;CHAR(13)</f>
        <v>|-| [[Elend]]| align="right" | 70| align="right" | 19.77%| align="right" | 111,786| align="right" | 16.44%</v>
      </c>
    </row>
    <row r="4" customFormat="false" ht="15.75" hidden="false" customHeight="false" outlineLevel="0" collapsed="false">
      <c r="A4" s="19" t="s">
        <v>53</v>
      </c>
      <c r="B4" s="20" t="n">
        <v>2</v>
      </c>
      <c r="C4" s="21" t="n">
        <v>0.0056497175141243</v>
      </c>
      <c r="D4" s="22" t="n">
        <v>697</v>
      </c>
      <c r="E4" s="23" t="n">
        <v>0.001025232184936</v>
      </c>
      <c r="G4" s="1" t="str">
        <f aca="false">"|-"&amp;CHAR(13)&amp;"| [["&amp;A4&amp;"]]"&amp;CHAR(13)&amp;"| align="&amp;CHAR(34)&amp;"right"&amp;CHAR(34)&amp;" | "&amp;B4&amp;CHAR(13)&amp;"| align="&amp;CHAR(34)&amp;"right"&amp;CHAR(34)&amp;" | "&amp;ROUND(100*C4,2)&amp;"%"&amp;CHAR(13)&amp;"| align="&amp;CHAR(34)&amp;"right"&amp;CHAR(34)&amp;" | "&amp;TEXT(D4,"#,###")&amp;CHAR(13)&amp;"| align="&amp;CHAR(34)&amp;"right"&amp;CHAR(34)&amp;" | "&amp;ROUND(100*E4,2)&amp;"%"&amp;CHAR(13)</f>
        <v>|-| [[Sazed]]| align="right" | 55| align="right" | 15.54%| align="right" | 97,724| align="right" | 14.37%</v>
      </c>
    </row>
    <row r="5" customFormat="false" ht="15.75" hidden="false" customHeight="false" outlineLevel="0" collapsed="false">
      <c r="A5" s="19" t="s">
        <v>27</v>
      </c>
      <c r="B5" s="20" t="n">
        <v>2</v>
      </c>
      <c r="C5" s="21" t="n">
        <v>0.0056497175141243</v>
      </c>
      <c r="D5" s="22" t="n">
        <v>1626</v>
      </c>
      <c r="E5" s="23" t="n">
        <v>0.00239171812439876</v>
      </c>
      <c r="G5" s="1" t="str">
        <f aca="false">"|-"&amp;CHAR(13)&amp;"| [["&amp;A5&amp;"]]"&amp;CHAR(13)&amp;"| align="&amp;CHAR(34)&amp;"right"&amp;CHAR(34)&amp;" | "&amp;B5&amp;CHAR(13)&amp;"| align="&amp;CHAR(34)&amp;"right"&amp;CHAR(34)&amp;" | "&amp;ROUND(100*C5,2)&amp;"%"&amp;CHAR(13)&amp;"| align="&amp;CHAR(34)&amp;"right"&amp;CHAR(34)&amp;" | "&amp;TEXT(D5,"#,###")&amp;CHAR(13)&amp;"| align="&amp;CHAR(34)&amp;"right"&amp;CHAR(34)&amp;" | "&amp;ROUND(100*E5,2)&amp;"%"&amp;CHAR(13)</f>
        <v>|-| [[Kelsier]]| align="right" | 24| align="right" | 6.78%| align="right" | 42,761| align="right" | 6.29%</v>
      </c>
    </row>
    <row r="6" customFormat="false" ht="15.75" hidden="false" customHeight="false" outlineLevel="0" collapsed="false">
      <c r="A6" s="19" t="s">
        <v>24</v>
      </c>
      <c r="B6" s="20" t="n">
        <v>70</v>
      </c>
      <c r="C6" s="21" t="n">
        <v>0.19774011299435</v>
      </c>
      <c r="D6" s="22" t="n">
        <v>111786</v>
      </c>
      <c r="E6" s="23" t="n">
        <v>0.164428414670381</v>
      </c>
      <c r="G6" s="1" t="str">
        <f aca="false">"|-"&amp;CHAR(13)&amp;"| [["&amp;A6&amp;"]]"&amp;CHAR(13)&amp;"| align="&amp;CHAR(34)&amp;"right"&amp;CHAR(34)&amp;" | "&amp;B6&amp;CHAR(13)&amp;"| align="&amp;CHAR(34)&amp;"right"&amp;CHAR(34)&amp;" | "&amp;ROUND(100*C6,2)&amp;"%"&amp;CHAR(13)&amp;"| align="&amp;CHAR(34)&amp;"right"&amp;CHAR(34)&amp;" | "&amp;TEXT(D6,"#,###")&amp;CHAR(13)&amp;"| align="&amp;CHAR(34)&amp;"right"&amp;CHAR(34)&amp;" | "&amp;ROUND(100*E6,2)&amp;"%"&amp;CHAR(13)</f>
        <v>|-| [[Spook]]| align="right" | 14| align="right" | 3.95%| align="right" | 32,296| align="right" | 4.75%</v>
      </c>
    </row>
    <row r="7" customFormat="false" ht="15.75" hidden="false" customHeight="false" outlineLevel="0" collapsed="false">
      <c r="A7" s="19" t="s">
        <v>55</v>
      </c>
      <c r="B7" s="20" t="n">
        <v>1</v>
      </c>
      <c r="C7" s="21" t="n">
        <v>0.00282485875706215</v>
      </c>
      <c r="D7" s="22" t="n">
        <v>3741</v>
      </c>
      <c r="E7" s="23" t="n">
        <v>0.00550271679174401</v>
      </c>
      <c r="G7" s="1" t="str">
        <f aca="false">"|-"&amp;CHAR(13)&amp;"| [["&amp;A7&amp;"]]"&amp;CHAR(13)&amp;"| align="&amp;CHAR(34)&amp;"right"&amp;CHAR(34)&amp;" | "&amp;B7&amp;CHAR(13)&amp;"| align="&amp;CHAR(34)&amp;"right"&amp;CHAR(34)&amp;" | "&amp;ROUND(100*C7,2)&amp;"%"&amp;CHAR(13)&amp;"| align="&amp;CHAR(34)&amp;"right"&amp;CHAR(34)&amp;" | "&amp;TEXT(D7,"#,###")&amp;CHAR(13)&amp;"| align="&amp;CHAR(34)&amp;"right"&amp;CHAR(34)&amp;" | "&amp;ROUND(100*E7,2)&amp;"%"&amp;CHAR(13)</f>
        <v>|-| [[TenSoon]]| align="right" | 13| align="right" | 3.67%| align="right" | 15,991| align="right" | 2.35%</v>
      </c>
    </row>
    <row r="8" customFormat="false" ht="15.75" hidden="false" customHeight="false" outlineLevel="0" collapsed="false">
      <c r="A8" s="19" t="s">
        <v>63</v>
      </c>
      <c r="B8" s="20" t="n">
        <v>2</v>
      </c>
      <c r="C8" s="21" t="n">
        <v>0.0056497175141243</v>
      </c>
      <c r="D8" s="22" t="n">
        <v>234</v>
      </c>
      <c r="E8" s="23" t="n">
        <v>0.000344195597238198</v>
      </c>
      <c r="G8" s="1" t="str">
        <f aca="false">"|-"&amp;CHAR(13)&amp;"| [["&amp;A8&amp;"]]"&amp;CHAR(13)&amp;"| align="&amp;CHAR(34)&amp;"right"&amp;CHAR(34)&amp;" | "&amp;B8&amp;CHAR(13)&amp;"| align="&amp;CHAR(34)&amp;"right"&amp;CHAR(34)&amp;" | "&amp;ROUND(100*C8,2)&amp;"%"&amp;CHAR(13)&amp;"| align="&amp;CHAR(34)&amp;"right"&amp;CHAR(34)&amp;" | "&amp;TEXT(D8,"#,###")&amp;CHAR(13)&amp;"| align="&amp;CHAR(34)&amp;"right"&amp;CHAR(34)&amp;" | "&amp;ROUND(100*E8,2)&amp;"%"&amp;CHAR(13)</f>
        <v>|-| [[Breeze]]| align="right" | 9| align="right" | 2.54%| align="right" | 9,921| align="right" | 1.46%</v>
      </c>
    </row>
    <row r="9" customFormat="false" ht="15.75" hidden="false" customHeight="false" outlineLevel="0" collapsed="false">
      <c r="A9" s="19" t="s">
        <v>28</v>
      </c>
      <c r="B9" s="20" t="n">
        <v>1</v>
      </c>
      <c r="C9" s="21" t="n">
        <v>0.00282485875706215</v>
      </c>
      <c r="D9" s="22" t="n">
        <v>584</v>
      </c>
      <c r="E9" s="23" t="n">
        <v>0.000859018071739776</v>
      </c>
      <c r="G9" s="1" t="str">
        <f aca="false">"|-"&amp;CHAR(13)&amp;"| [["&amp;A9&amp;"]]"&amp;CHAR(13)&amp;"| align="&amp;CHAR(34)&amp;"right"&amp;CHAR(34)&amp;" | "&amp;B9&amp;CHAR(13)&amp;"| align="&amp;CHAR(34)&amp;"right"&amp;CHAR(34)&amp;" | "&amp;ROUND(100*C9,2)&amp;"%"&amp;CHAR(13)&amp;"| align="&amp;CHAR(34)&amp;"right"&amp;CHAR(34)&amp;" | "&amp;TEXT(D9,"#,###")&amp;CHAR(13)&amp;"| align="&amp;CHAR(34)&amp;"right"&amp;CHAR(34)&amp;" | "&amp;ROUND(100*E9,2)&amp;"%"&amp;CHAR(13)</f>
        <v>|-| [[Marsh]]| align="right" | 8| align="right" | 2.26%| align="right" | 7,594| align="right" | 1.12%</v>
      </c>
    </row>
    <row r="10" customFormat="false" ht="15.75" hidden="false" customHeight="false" outlineLevel="0" collapsed="false">
      <c r="A10" s="19" t="s">
        <v>17</v>
      </c>
      <c r="B10" s="20" t="n">
        <v>24</v>
      </c>
      <c r="C10" s="21" t="n">
        <v>0.0677966101694916</v>
      </c>
      <c r="D10" s="22" t="n">
        <v>42761</v>
      </c>
      <c r="E10" s="23" t="n">
        <v>0.0628980680918914</v>
      </c>
      <c r="G10" s="1" t="str">
        <f aca="false">"|-"&amp;CHAR(13)&amp;"| [["&amp;A10&amp;"]]"&amp;CHAR(13)&amp;"| align="&amp;CHAR(34)&amp;"right"&amp;CHAR(34)&amp;" | "&amp;B10&amp;CHAR(13)&amp;"| align="&amp;CHAR(34)&amp;"right"&amp;CHAR(34)&amp;" | "&amp;ROUND(100*C10,2)&amp;"%"&amp;CHAR(13)&amp;"| align="&amp;CHAR(34)&amp;"right"&amp;CHAR(34)&amp;" | "&amp;TEXT(D10,"#,###")&amp;CHAR(13)&amp;"| align="&amp;CHAR(34)&amp;"right"&amp;CHAR(34)&amp;" | "&amp;ROUND(100*E10,2)&amp;"%"&amp;CHAR(13)</f>
        <v>|-| [[Straff]]| align="right" | 9| align="right" | 2.54%| align="right" | 6,843| align="right" | 1.01%</v>
      </c>
    </row>
    <row r="11" customFormat="false" ht="15.75" hidden="false" customHeight="false" outlineLevel="0" collapsed="false">
      <c r="A11" s="19" t="s">
        <v>54</v>
      </c>
      <c r="B11" s="20" t="n">
        <v>8</v>
      </c>
      <c r="C11" s="21" t="n">
        <v>0.0225988700564972</v>
      </c>
      <c r="D11" s="22" t="n">
        <v>7594</v>
      </c>
      <c r="E11" s="23" t="n">
        <v>0.0111701767753285</v>
      </c>
      <c r="G11" s="1" t="str">
        <f aca="false">"|-"&amp;CHAR(13)&amp;"| [["&amp;A11&amp;"]]"&amp;CHAR(13)&amp;"| align="&amp;CHAR(34)&amp;"right"&amp;CHAR(34)&amp;" | "&amp;B11&amp;CHAR(13)&amp;"| align="&amp;CHAR(34)&amp;"right"&amp;CHAR(34)&amp;" | "&amp;ROUND(100*C11,2)&amp;"%"&amp;CHAR(13)&amp;"| align="&amp;CHAR(34)&amp;"right"&amp;CHAR(34)&amp;" | "&amp;TEXT(D11,"#,###")&amp;CHAR(13)&amp;"| align="&amp;CHAR(34)&amp;"right"&amp;CHAR(34)&amp;" | "&amp;ROUND(100*E11,2)&amp;"%"&amp;CHAR(13)</f>
        <v>|-| [[Zane]]| align="right" | 5| align="right" | 1.41%| align="right" | 5,086| align="right" | 0.75%</v>
      </c>
    </row>
    <row r="12" customFormat="false" ht="15.75" hidden="false" customHeight="false" outlineLevel="0" collapsed="false">
      <c r="A12" s="19" t="s">
        <v>18</v>
      </c>
      <c r="B12" s="20" t="n">
        <v>1</v>
      </c>
      <c r="C12" s="21" t="n">
        <v>0.00282485875706215</v>
      </c>
      <c r="D12" s="22" t="n">
        <v>1037</v>
      </c>
      <c r="E12" s="23" t="n">
        <v>0.00152534544588039</v>
      </c>
      <c r="G12" s="1" t="str">
        <f aca="false">"|-"&amp;CHAR(13)&amp;"| [["&amp;A12&amp;"]]"&amp;CHAR(13)&amp;"| align="&amp;CHAR(34)&amp;"right"&amp;CHAR(34)&amp;" | "&amp;B12&amp;CHAR(13)&amp;"| align="&amp;CHAR(34)&amp;"right"&amp;CHAR(34)&amp;" | "&amp;ROUND(100*C12,2)&amp;"%"&amp;CHAR(13)&amp;"| align="&amp;CHAR(34)&amp;"right"&amp;CHAR(34)&amp;" | "&amp;TEXT(D12,"#,###")&amp;CHAR(13)&amp;"| align="&amp;CHAR(34)&amp;"right"&amp;CHAR(34)&amp;" | "&amp;ROUND(100*E12,2)&amp;"%"&amp;CHAR(13)</f>
        <v>|-| [[Fatren]]| align="right" | 1| align="right" | 0.28%| align="right" | 3,741| align="right" | 0.55%</v>
      </c>
    </row>
    <row r="13" customFormat="false" ht="15.75" hidden="false" customHeight="false" outlineLevel="0" collapsed="false">
      <c r="A13" s="19" t="s">
        <v>47</v>
      </c>
      <c r="B13" s="20" t="n">
        <v>1</v>
      </c>
      <c r="C13" s="21" t="n">
        <v>0.00282485875706215</v>
      </c>
      <c r="D13" s="22" t="n">
        <v>1629</v>
      </c>
      <c r="E13" s="23" t="n">
        <v>0.00239613088846592</v>
      </c>
      <c r="G13" s="1" t="str">
        <f aca="false">"|-"&amp;CHAR(13)&amp;"| [["&amp;A13&amp;"]]"&amp;CHAR(13)&amp;"| align="&amp;CHAR(34)&amp;"right"&amp;CHAR(34)&amp;" | "&amp;B13&amp;CHAR(13)&amp;"| align="&amp;CHAR(34)&amp;"right"&amp;CHAR(34)&amp;" | "&amp;ROUND(100*C13,2)&amp;"%"&amp;CHAR(13)&amp;"| align="&amp;CHAR(34)&amp;"right"&amp;CHAR(34)&amp;" | "&amp;TEXT(D13,"#,###")&amp;CHAR(13)&amp;"| align="&amp;CHAR(34)&amp;"right"&amp;CHAR(34)&amp;" | "&amp;ROUND(100*E13,2)&amp;"%"&amp;CHAR(13)</f>
        <v>|-| [[Philen]]| align="right" | 1| align="right" | 0.28%| align="right" | 1,629| align="right" | 0.24%</v>
      </c>
    </row>
    <row r="14" customFormat="false" ht="15.75" hidden="false" customHeight="false" outlineLevel="0" collapsed="false">
      <c r="A14" s="19" t="s">
        <v>42</v>
      </c>
      <c r="B14" s="20" t="n">
        <v>55</v>
      </c>
      <c r="C14" s="21" t="n">
        <v>0.155367231638418</v>
      </c>
      <c r="D14" s="22" t="n">
        <v>97724</v>
      </c>
      <c r="E14" s="23" t="n">
        <v>0.143744318566264</v>
      </c>
      <c r="G14" s="1" t="str">
        <f aca="false">"|-"&amp;CHAR(13)&amp;"| [["&amp;A14&amp;"]]"&amp;CHAR(13)&amp;"| align="&amp;CHAR(34)&amp;"right"&amp;CHAR(34)&amp;" | "&amp;B14&amp;CHAR(13)&amp;"| align="&amp;CHAR(34)&amp;"right"&amp;CHAR(34)&amp;" | "&amp;ROUND(100*C14,2)&amp;"%"&amp;CHAR(13)&amp;"| align="&amp;CHAR(34)&amp;"right"&amp;CHAR(34)&amp;" | "&amp;TEXT(D14,"#,###")&amp;CHAR(13)&amp;"| align="&amp;CHAR(34)&amp;"right"&amp;CHAR(34)&amp;" | "&amp;ROUND(100*E14,2)&amp;"%"&amp;CHAR(13)</f>
        <v>|-| [[Dockson]]| align="right" | 2| align="right" | 0.56%| align="right" | 1,626| align="right" | 0.24%</v>
      </c>
    </row>
    <row r="15" customFormat="false" ht="15.75" hidden="false" customHeight="false" outlineLevel="0" collapsed="false">
      <c r="A15" s="19" t="s">
        <v>58</v>
      </c>
      <c r="B15" s="20" t="n">
        <v>14</v>
      </c>
      <c r="C15" s="21" t="n">
        <v>0.0395480225988701</v>
      </c>
      <c r="D15" s="22" t="n">
        <v>32296</v>
      </c>
      <c r="E15" s="23" t="n">
        <v>0.0475048761042942</v>
      </c>
      <c r="G15" s="1" t="str">
        <f aca="false">"|-"&amp;CHAR(13)&amp;"| [["&amp;A15&amp;"]]"&amp;CHAR(13)&amp;"| align="&amp;CHAR(34)&amp;"right"&amp;CHAR(34)&amp;" | "&amp;B15&amp;CHAR(13)&amp;"| align="&amp;CHAR(34)&amp;"right"&amp;CHAR(34)&amp;" | "&amp;ROUND(100*C15,2)&amp;"%"&amp;CHAR(13)&amp;"| align="&amp;CHAR(34)&amp;"right"&amp;CHAR(34)&amp;" | "&amp;TEXT(D15,"#,###")&amp;CHAR(13)&amp;"| align="&amp;CHAR(34)&amp;"right"&amp;CHAR(34)&amp;" | "&amp;ROUND(100*E15,2)&amp;"%"&amp;CHAR(13)</f>
        <v>|-| [[Allrianne]]| align="right" | 1| align="right" | 0.28%| align="right" | 1,585| align="right" | 0.23%</v>
      </c>
    </row>
    <row r="16" customFormat="false" ht="15.75" hidden="false" customHeight="false" outlineLevel="0" collapsed="false">
      <c r="A16" s="19" t="s">
        <v>45</v>
      </c>
      <c r="B16" s="20" t="n">
        <v>9</v>
      </c>
      <c r="C16" s="21" t="n">
        <v>0.0254237288135593</v>
      </c>
      <c r="D16" s="22" t="n">
        <v>6843</v>
      </c>
      <c r="E16" s="23" t="n">
        <v>0.0100655148371837</v>
      </c>
      <c r="G16" s="1" t="str">
        <f aca="false">"|-"&amp;CHAR(13)&amp;"| [["&amp;A16&amp;"]]"&amp;CHAR(13)&amp;"| align="&amp;CHAR(34)&amp;"right"&amp;CHAR(34)&amp;" | "&amp;B16&amp;CHAR(13)&amp;"| align="&amp;CHAR(34)&amp;"right"&amp;CHAR(34)&amp;" | "&amp;ROUND(100*C16,2)&amp;"%"&amp;CHAR(13)&amp;"| align="&amp;CHAR(34)&amp;"right"&amp;CHAR(34)&amp;" | "&amp;TEXT(D16,"#,###")&amp;CHAR(13)&amp;"| align="&amp;CHAR(34)&amp;"right"&amp;CHAR(34)&amp;" | "&amp;ROUND(100*E16,2)&amp;"%"&amp;CHAR(13)</f>
        <v>|-| [[Tresting]]| align="right" | 1| align="right" | 0.28%| align="right" | 1,327| align="right" | 0.2%</v>
      </c>
    </row>
    <row r="17" customFormat="false" ht="15.75" hidden="false" customHeight="false" outlineLevel="0" collapsed="false">
      <c r="A17" s="19" t="s">
        <v>57</v>
      </c>
      <c r="B17" s="20" t="n">
        <v>13</v>
      </c>
      <c r="C17" s="21" t="n">
        <v>0.0367231638418079</v>
      </c>
      <c r="D17" s="22" t="n">
        <v>15991</v>
      </c>
      <c r="E17" s="23" t="n">
        <v>0.0235215033992993</v>
      </c>
      <c r="G17" s="1" t="str">
        <f aca="false">"|-"&amp;CHAR(13)&amp;"| [["&amp;A17&amp;"]]"&amp;CHAR(13)&amp;"| align="&amp;CHAR(34)&amp;"right"&amp;CHAR(34)&amp;" | "&amp;B17&amp;CHAR(13)&amp;"| align="&amp;CHAR(34)&amp;"right"&amp;CHAR(34)&amp;" | "&amp;ROUND(100*C17,2)&amp;"%"&amp;CHAR(13)&amp;"| align="&amp;CHAR(34)&amp;"right"&amp;CHAR(34)&amp;" | "&amp;TEXT(D17,"#,###")&amp;CHAR(13)&amp;"| align="&amp;CHAR(34)&amp;"right"&amp;CHAR(34)&amp;" | "&amp;ROUND(100*E17,2)&amp;"%"&amp;CHAR(13)</f>
        <v>|-| [[Wellen]]| align="right" | 2| align="right" | 0.56%| align="right" | 1,157| align="right" | 0.17%</v>
      </c>
    </row>
    <row r="18" customFormat="false" ht="15.75" hidden="false" customHeight="false" outlineLevel="0" collapsed="false">
      <c r="A18" s="19" t="s">
        <v>16</v>
      </c>
      <c r="B18" s="20" t="n">
        <v>1</v>
      </c>
      <c r="C18" s="21" t="n">
        <v>0.00282485875706215</v>
      </c>
      <c r="D18" s="22" t="n">
        <v>1327</v>
      </c>
      <c r="E18" s="23" t="n">
        <v>0.00195191263903884</v>
      </c>
      <c r="G18" s="1" t="str">
        <f aca="false">"|-"&amp;CHAR(13)&amp;"| [["&amp;A18&amp;"]]"&amp;CHAR(13)&amp;"| align="&amp;CHAR(34)&amp;"right"&amp;CHAR(34)&amp;" | "&amp;B18&amp;CHAR(13)&amp;"| align="&amp;CHAR(34)&amp;"right"&amp;CHAR(34)&amp;" | "&amp;ROUND(100*C18,2)&amp;"%"&amp;CHAR(13)&amp;"| align="&amp;CHAR(34)&amp;"right"&amp;CHAR(34)&amp;" | "&amp;TEXT(D18,"#,###")&amp;CHAR(13)&amp;"| align="&amp;CHAR(34)&amp;"right"&amp;CHAR(34)&amp;" | "&amp;ROUND(100*E18,2)&amp;"%"&amp;CHAR(13)</f>
        <v>|-| [[Mennis]]| align="right" | 1| align="right" | 0.28%| align="right" | 1,037| align="right" | 0.15%</v>
      </c>
    </row>
    <row r="19" customFormat="false" ht="15.75" hidden="false" customHeight="false" outlineLevel="0" collapsed="false">
      <c r="A19" s="19" t="s">
        <v>19</v>
      </c>
      <c r="B19" s="20" t="n">
        <v>132</v>
      </c>
      <c r="C19" s="21" t="n">
        <v>0.372881355932205</v>
      </c>
      <c r="D19" s="22" t="n">
        <v>335351</v>
      </c>
      <c r="E19" s="23" t="n">
        <v>0.493274947561654</v>
      </c>
      <c r="G19" s="1" t="str">
        <f aca="false">"|-"&amp;CHAR(13)&amp;"| [["&amp;A19&amp;"]]"&amp;CHAR(13)&amp;"| align="&amp;CHAR(34)&amp;"right"&amp;CHAR(34)&amp;" | "&amp;B19&amp;CHAR(13)&amp;"| align="&amp;CHAR(34)&amp;"right"&amp;CHAR(34)&amp;" | "&amp;ROUND(100*C19,2)&amp;"%"&amp;CHAR(13)&amp;"| align="&amp;CHAR(34)&amp;"right"&amp;CHAR(34)&amp;" | "&amp;TEXT(D19,"#,###")&amp;CHAR(13)&amp;"| align="&amp;CHAR(34)&amp;"right"&amp;CHAR(34)&amp;" | "&amp;ROUND(100*E19,2)&amp;"%"&amp;CHAR(13)</f>
        <v>|-| [[Walin]]| align="right" | 1| align="right" | 0.28%| align="right" | 876| align="right" | 0.13%</v>
      </c>
    </row>
    <row r="20" customFormat="false" ht="15.75" hidden="false" customHeight="false" outlineLevel="0" collapsed="false">
      <c r="A20" s="19" t="s">
        <v>25</v>
      </c>
      <c r="B20" s="20" t="n">
        <v>1</v>
      </c>
      <c r="C20" s="21" t="n">
        <v>0.00282485875706215</v>
      </c>
      <c r="D20" s="22" t="n">
        <v>876</v>
      </c>
      <c r="E20" s="23" t="n">
        <v>0.00128852710760966</v>
      </c>
      <c r="G20" s="1" t="str">
        <f aca="false">"|-"&amp;CHAR(13)&amp;"| [["&amp;A20&amp;"]]"&amp;CHAR(13)&amp;"| align="&amp;CHAR(34)&amp;"right"&amp;CHAR(34)&amp;" | "&amp;B20&amp;CHAR(13)&amp;"| align="&amp;CHAR(34)&amp;"right"&amp;CHAR(34)&amp;" | "&amp;ROUND(100*C20,2)&amp;"%"&amp;CHAR(13)&amp;"| align="&amp;CHAR(34)&amp;"right"&amp;CHAR(34)&amp;" | "&amp;TEXT(D20,"#,###")&amp;CHAR(13)&amp;"| align="&amp;CHAR(34)&amp;"right"&amp;CHAR(34)&amp;" | "&amp;ROUND(100*E20,2)&amp;"%"&amp;CHAR(13)</f>
        <v>|-| [[Cett]]| align="right" | 2| align="right" | 0.56%| align="right" | 697| align="right" | 0.1%</v>
      </c>
    </row>
    <row r="21" customFormat="false" ht="15.75" hidden="false" customHeight="false" outlineLevel="0" collapsed="false">
      <c r="A21" s="19" t="s">
        <v>50</v>
      </c>
      <c r="B21" s="20" t="n">
        <v>2</v>
      </c>
      <c r="C21" s="21" t="n">
        <v>0.0056497175141243</v>
      </c>
      <c r="D21" s="22" t="n">
        <v>1157</v>
      </c>
      <c r="E21" s="23" t="n">
        <v>0.00170185600856665</v>
      </c>
      <c r="G21" s="1" t="str">
        <f aca="false">"|-"&amp;CHAR(13)&amp;"| [["&amp;A21&amp;"]]"&amp;CHAR(13)&amp;"| align="&amp;CHAR(34)&amp;"right"&amp;CHAR(34)&amp;" | "&amp;B21&amp;CHAR(13)&amp;"| align="&amp;CHAR(34)&amp;"right"&amp;CHAR(34)&amp;" | "&amp;ROUND(100*C21,2)&amp;"%"&amp;CHAR(13)&amp;"| align="&amp;CHAR(34)&amp;"right"&amp;CHAR(34)&amp;" | "&amp;TEXT(D21,"#,###")&amp;CHAR(13)&amp;"| align="&amp;CHAR(34)&amp;"right"&amp;CHAR(34)&amp;" | "&amp;ROUND(100*E21,2)&amp;"%"&amp;CHAR(13)</f>
        <v>|-| [[Kar]]| align="right" | 1| align="right" | 0.28%| align="right" | 584| align="right" | 0.09%</v>
      </c>
    </row>
    <row r="22" customFormat="false" ht="15.75" hidden="false" customHeight="false" outlineLevel="0" collapsed="false">
      <c r="A22" s="19" t="s">
        <v>44</v>
      </c>
      <c r="B22" s="20" t="n">
        <v>5</v>
      </c>
      <c r="C22" s="21" t="n">
        <v>0.0141242937853108</v>
      </c>
      <c r="D22" s="22" t="n">
        <v>5086</v>
      </c>
      <c r="E22" s="23" t="n">
        <v>0.00748110601518579</v>
      </c>
      <c r="G22" s="1" t="str">
        <f aca="false">"|-"&amp;CHAR(13)&amp;"| [["&amp;A22&amp;"]]"&amp;CHAR(13)&amp;"| align="&amp;CHAR(34)&amp;"right"&amp;CHAR(34)&amp;" | "&amp;B22&amp;CHAR(13)&amp;"| align="&amp;CHAR(34)&amp;"right"&amp;CHAR(34)&amp;" | "&amp;ROUND(100*C22,2)&amp;"%"&amp;CHAR(13)&amp;"| align="&amp;CHAR(34)&amp;"right"&amp;CHAR(34)&amp;" | "&amp;TEXT(D22,"#,###")&amp;CHAR(13)&amp;"| align="&amp;CHAR(34)&amp;"right"&amp;CHAR(34)&amp;" | "&amp;ROUND(100*E22,2)&amp;"%"&amp;CHAR(13)</f>
        <v>|-| [[Human]]| align="right" | 2| align="right" | 0.56%| align="right" | 234| align="right" | 0.03%</v>
      </c>
    </row>
    <row r="23" customFormat="false" ht="15.75" hidden="false" customHeight="false" outlineLevel="0" collapsed="false">
      <c r="A23" s="19" t="s">
        <v>64</v>
      </c>
      <c r="B23" s="33"/>
      <c r="C23" s="34"/>
      <c r="D23" s="34"/>
      <c r="E23" s="35"/>
    </row>
    <row r="24" customFormat="false" ht="15.75" hidden="false" customHeight="false" outlineLevel="0" collapsed="false">
      <c r="A24" s="28" t="s">
        <v>34</v>
      </c>
      <c r="B24" s="29" t="n">
        <v>354</v>
      </c>
      <c r="C24" s="30" t="n">
        <v>1.00000000000001</v>
      </c>
      <c r="D24" s="31" t="n">
        <v>679846</v>
      </c>
      <c r="E24" s="3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false" hidden="true" outlineLevel="0" max="10" min="10" style="1" width="12.63"/>
    <col collapsed="false" customWidth="false" hidden="true" outlineLevel="0" max="13" min="13" style="1" width="12.6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35</v>
      </c>
      <c r="F1" s="4" t="s">
        <v>5</v>
      </c>
      <c r="G1" s="4" t="s">
        <v>36</v>
      </c>
      <c r="H1" s="3" t="s">
        <v>37</v>
      </c>
      <c r="I1" s="3" t="s">
        <v>8</v>
      </c>
      <c r="J1" s="3" t="s">
        <v>9</v>
      </c>
      <c r="K1" s="3" t="s">
        <v>38</v>
      </c>
      <c r="L1" s="3" t="s">
        <v>39</v>
      </c>
      <c r="M1" s="3" t="s">
        <v>9</v>
      </c>
      <c r="N1" s="3" t="s">
        <v>40</v>
      </c>
      <c r="O1" s="3" t="s">
        <v>9</v>
      </c>
      <c r="P1" s="5"/>
      <c r="Q1" s="5"/>
      <c r="R1" s="5"/>
      <c r="S1" s="5"/>
    </row>
    <row r="2" customFormat="false" ht="15.75" hidden="false" customHeight="false" outlineLevel="0" collapsed="false">
      <c r="A2" s="6"/>
      <c r="B2" s="6" t="s">
        <v>15</v>
      </c>
      <c r="C2" s="7" t="s">
        <v>66</v>
      </c>
      <c r="D2" s="8" t="n">
        <v>3696</v>
      </c>
      <c r="E2" s="1" t="n">
        <v>1</v>
      </c>
      <c r="F2" s="7" t="n">
        <v>1</v>
      </c>
      <c r="G2" s="9" t="n">
        <f aca="false">F2/SUM($F:$F)</f>
        <v>0.02777777778</v>
      </c>
      <c r="H2" s="9" t="n">
        <f aca="false">D2/SUM($D:$D)</f>
        <v>0.0390483032582513</v>
      </c>
      <c r="I2" s="8" t="n">
        <f aca="false">IF(B2=B3,0,IF(B2=B1,D2+J1,D2))</f>
        <v>3696</v>
      </c>
      <c r="J2" s="8" t="n">
        <f aca="false">D2</f>
        <v>3696</v>
      </c>
      <c r="K2" s="9" t="n">
        <f aca="false">I2/SUM($I:$I)</f>
        <v>0.0390483032582513</v>
      </c>
      <c r="L2" s="1" t="n">
        <f aca="false">IF(B2=B1,0,IF(B2=B3,1+M3,1))</f>
        <v>1</v>
      </c>
      <c r="M2" s="1" t="n">
        <f aca="false">IF(B2=B1,1+M3,0)</f>
        <v>0</v>
      </c>
      <c r="N2" s="1" t="n">
        <f aca="false">IF(A2=A1,0,IF(A2=A3,1+O3,1))</f>
        <v>36</v>
      </c>
      <c r="O2" s="1" t="n">
        <f aca="false">IF(A2=A1,1+O3,0)</f>
        <v>0</v>
      </c>
      <c r="Q2" s="1" t="str">
        <f aca="false">IF(OR(B2="Prologue",B2="Epilogue"),B2,"Chapter "&amp;B2)</f>
        <v>Prologue</v>
      </c>
      <c r="R2" s="1" t="str">
        <f aca="false">Q2</f>
        <v>Prologue</v>
      </c>
      <c r="S2" s="1" t="str">
        <f aca="false">"|-"&amp;CHAR(13)&amp;IF(AND(P2&lt;&gt;"",N2&lt;&gt;0),"| colspan="&amp;CHAR(34)&amp;4&amp;CHAR(34)&amp;" align="&amp;CHAR(34)&amp;"center"&amp;CHAR(34)&amp;" | '''"&amp;P2&amp;"'''"&amp;CHAR(13)&amp;"|-"&amp;CHAR(13),"")&amp;IF(L2&gt;1,"| rowspan="&amp;CHAR(34)&amp;L2&amp;CHAR(34)&amp;"| [[Summary:The_Alloy_of_Law#"&amp;Q2&amp;"|"&amp;R2&amp;"]] || ",IF(L2=1,"| [[Summary:The_Alloy_of_Law#"&amp;Q2&amp;"|"&amp;R2&amp;"]] || ","| "))&amp;"[["&amp;IF(C2="Dalinar Kholin (flashback)","Dalinar Kholin",C2)&amp;"]] "&amp;IF(C2="Dalinar Kholin (flashback)","(flashback)","")&amp;" || "&amp;TEXT(D2,"#,###")&amp;" || "&amp;ROUND(100*H2,2)&amp;"%"</f>
        <v>|-| [[Summary:The_Alloy_of_Law#Prologue|Prologue]] || [[Wax]]  || 3,696 || 3.9%</v>
      </c>
    </row>
    <row r="3" customFormat="false" ht="15.75" hidden="false" customHeight="false" outlineLevel="0" collapsed="false">
      <c r="A3" s="6"/>
      <c r="B3" s="6" t="n">
        <v>1</v>
      </c>
      <c r="C3" s="7" t="s">
        <v>66</v>
      </c>
      <c r="D3" s="8" t="n">
        <v>4934</v>
      </c>
      <c r="E3" s="1" t="n">
        <v>2</v>
      </c>
      <c r="F3" s="7" t="n">
        <v>1</v>
      </c>
      <c r="G3" s="9" t="n">
        <f aca="false">F3/SUM(F:F)</f>
        <v>0.0277777777777778</v>
      </c>
      <c r="H3" s="9" t="n">
        <f aca="false">D3/SUM($D:$D)</f>
        <v>0.052127794447027</v>
      </c>
      <c r="I3" s="8" t="n">
        <f aca="false">IF(B3=B4,0,IF(B3=B2,D3+J2,D3))</f>
        <v>4934</v>
      </c>
      <c r="J3" s="8" t="n">
        <f aca="false">J2+D3</f>
        <v>8630</v>
      </c>
      <c r="K3" s="9" t="n">
        <f aca="false">I3/SUM($I:$I)</f>
        <v>0.052127794447027</v>
      </c>
      <c r="L3" s="1" t="n">
        <f aca="false">IF(B3=B2,0,IF(B3=B4,1+M4,1))</f>
        <v>1</v>
      </c>
      <c r="M3" s="1" t="n">
        <f aca="false">IF(B3=B2,1+M4,0)</f>
        <v>0</v>
      </c>
      <c r="N3" s="1" t="n">
        <f aca="false">IF(A3=A2,0,IF(A3=A4,1+O4,1))</f>
        <v>0</v>
      </c>
      <c r="O3" s="1" t="n">
        <f aca="false">IF(A3=A2,1+O4,0)</f>
        <v>35</v>
      </c>
      <c r="Q3" s="1" t="str">
        <f aca="false">IF(OR(B3="Prologue",B3="Epilogue"),B3,"Chapter "&amp;B3)</f>
        <v>Chapter 1</v>
      </c>
      <c r="R3" s="1" t="str">
        <f aca="false">Q3</f>
        <v>Chapter 1</v>
      </c>
      <c r="S3" s="1" t="str">
        <f aca="false">"|-"&amp;CHAR(13)&amp;IF(AND(P3&lt;&gt;"",N3&lt;&gt;0),"| colspan="&amp;CHAR(34)&amp;4&amp;CHAR(34)&amp;" align="&amp;CHAR(34)&amp;"center"&amp;CHAR(34)&amp;" | '''"&amp;P3&amp;"'''"&amp;CHAR(13)&amp;"|-"&amp;CHAR(13),"")&amp;IF(L3&gt;1,"| rowspan="&amp;CHAR(34)&amp;L3&amp;CHAR(34)&amp;"| [[Summary:The_Alloy_of_Law#"&amp;Q3&amp;"|"&amp;R3&amp;"]] || ",IF(L3=1,"| [[Summary:The_Alloy_of_Law#"&amp;Q3&amp;"|"&amp;R3&amp;"]] || ","| "))&amp;"[["&amp;IF(C3="Dalinar Kholin (flashback)","Dalinar Kholin",C3)&amp;"]] "&amp;IF(C3="Dalinar Kholin (flashback)","(flashback)","")&amp;" || "&amp;TEXT(D3,"#,###")&amp;" || "&amp;ROUND(100*H3,2)&amp;"%"</f>
        <v>|-| [[Summary:The_Alloy_of_Law#Chapter 1|Chapter 1]] || [[Wax]]  || 4,934 || 5.21%</v>
      </c>
    </row>
    <row r="4" customFormat="false" ht="15.75" hidden="false" customHeight="false" outlineLevel="0" collapsed="false">
      <c r="A4" s="6"/>
      <c r="B4" s="6" t="n">
        <v>2</v>
      </c>
      <c r="C4" s="7" t="s">
        <v>66</v>
      </c>
      <c r="D4" s="8" t="n">
        <v>6422</v>
      </c>
      <c r="E4" s="1" t="n">
        <v>3</v>
      </c>
      <c r="F4" s="7" t="n">
        <v>1</v>
      </c>
      <c r="G4" s="9" t="n">
        <f aca="false">F4/SUM(F:F)</f>
        <v>0.0277777777777778</v>
      </c>
      <c r="H4" s="9" t="n">
        <f aca="false">D4/SUM($D:$D)</f>
        <v>0.0678485399146347</v>
      </c>
      <c r="I4" s="8" t="n">
        <f aca="false">IF(B4=B5,0,IF(B4=B3,D4+J3,D4))</f>
        <v>6422</v>
      </c>
      <c r="J4" s="1" t="n">
        <f aca="false">IF(B4=B5,D4+J3,0)</f>
        <v>0</v>
      </c>
      <c r="K4" s="9" t="n">
        <f aca="false">I4/SUM($I:$I)</f>
        <v>0.0678485399146347</v>
      </c>
      <c r="L4" s="1" t="n">
        <f aca="false">IF(B4=B3,0,IF(B4=B5,1+M5,1))</f>
        <v>1</v>
      </c>
      <c r="M4" s="1" t="n">
        <f aca="false">IF(B4=B3,1+M5,0)</f>
        <v>0</v>
      </c>
      <c r="N4" s="1" t="n">
        <f aca="false">IF(A4=A3,0,IF(A4=A5,1+O5,1))</f>
        <v>0</v>
      </c>
      <c r="O4" s="1" t="n">
        <f aca="false">IF(A4=A3,1+O5,0)</f>
        <v>34</v>
      </c>
      <c r="Q4" s="1" t="str">
        <f aca="false">IF(OR(B4="Prologue",B4="Epilogue"),B4,"Chapter "&amp;B4)</f>
        <v>Chapter 2</v>
      </c>
      <c r="R4" s="1" t="str">
        <f aca="false">Q4</f>
        <v>Chapter 2</v>
      </c>
      <c r="S4" s="1" t="str">
        <f aca="false">"|-"&amp;CHAR(13)&amp;IF(AND(P4&lt;&gt;"",N4&lt;&gt;0),"| colspan="&amp;CHAR(34)&amp;4&amp;CHAR(34)&amp;" align="&amp;CHAR(34)&amp;"center"&amp;CHAR(34)&amp;" | '''"&amp;P4&amp;"'''"&amp;CHAR(13)&amp;"|-"&amp;CHAR(13),"")&amp;IF(L4&gt;1,"| rowspan="&amp;CHAR(34)&amp;L4&amp;CHAR(34)&amp;"| [[Summary:The_Alloy_of_Law#"&amp;Q4&amp;"|"&amp;R4&amp;"]] || ",IF(L4=1,"| [[Summary:The_Alloy_of_Law#"&amp;Q4&amp;"|"&amp;R4&amp;"]] || ","| "))&amp;"[["&amp;IF(C4="Dalinar Kholin (flashback)","Dalinar Kholin",C4)&amp;"]] "&amp;IF(C4="Dalinar Kholin (flashback)","(flashback)","")&amp;" || "&amp;TEXT(D4,"#,###")&amp;" || "&amp;ROUND(100*H4,2)&amp;"%"</f>
        <v>|-| [[Summary:The_Alloy_of_Law#Chapter 2|Chapter 2]] || [[Wax]]  || 6,422 || 6.78%</v>
      </c>
    </row>
    <row r="5" customFormat="false" ht="15.75" hidden="false" customHeight="false" outlineLevel="0" collapsed="false">
      <c r="A5" s="6"/>
      <c r="B5" s="6" t="n">
        <v>3</v>
      </c>
      <c r="C5" s="7" t="s">
        <v>66</v>
      </c>
      <c r="D5" s="8" t="n">
        <v>3981</v>
      </c>
      <c r="E5" s="1" t="n">
        <v>4</v>
      </c>
      <c r="F5" s="7" t="n">
        <v>1</v>
      </c>
      <c r="G5" s="9" t="n">
        <f aca="false">F5/SUM(F:F)</f>
        <v>0.0277777777777778</v>
      </c>
      <c r="H5" s="9" t="n">
        <f aca="false">D5/SUM($D:$D)</f>
        <v>0.0420593331361197</v>
      </c>
      <c r="I5" s="8" t="n">
        <f aca="false">IF(B5=B6,0,IF(B5=B4,D5+J4,D5))</f>
        <v>3981</v>
      </c>
      <c r="J5" s="1" t="n">
        <f aca="false">IF(B5=B6,D5+J4,0)</f>
        <v>0</v>
      </c>
      <c r="K5" s="9" t="n">
        <f aca="false">I5/SUM($I:$I)</f>
        <v>0.0420593331361197</v>
      </c>
      <c r="L5" s="1" t="n">
        <f aca="false">IF(B5=B4,0,IF(B5=B6,1+M6,1))</f>
        <v>1</v>
      </c>
      <c r="M5" s="1" t="n">
        <f aca="false">IF(B5=B4,1+M6,0)</f>
        <v>0</v>
      </c>
      <c r="N5" s="1" t="n">
        <f aca="false">IF(A5=A4,0,IF(A5=A6,1+O6,1))</f>
        <v>0</v>
      </c>
      <c r="O5" s="1" t="n">
        <f aca="false">IF(A5=A4,1+O6,0)</f>
        <v>33</v>
      </c>
      <c r="Q5" s="1" t="str">
        <f aca="false">IF(OR(B5="Prologue",B5="Epilogue"),B5,"Chapter "&amp;B5)</f>
        <v>Chapter 3</v>
      </c>
      <c r="R5" s="1" t="str">
        <f aca="false">Q5</f>
        <v>Chapter 3</v>
      </c>
      <c r="S5" s="1" t="str">
        <f aca="false">"|-"&amp;CHAR(13)&amp;IF(AND(P5&lt;&gt;"",N5&lt;&gt;0),"| colspan="&amp;CHAR(34)&amp;4&amp;CHAR(34)&amp;" align="&amp;CHAR(34)&amp;"center"&amp;CHAR(34)&amp;" | '''"&amp;P5&amp;"'''"&amp;CHAR(13)&amp;"|-"&amp;CHAR(13),"")&amp;IF(L5&gt;1,"| rowspan="&amp;CHAR(34)&amp;L5&amp;CHAR(34)&amp;"| [[Summary:The_Alloy_of_Law#"&amp;Q5&amp;"|"&amp;R5&amp;"]] || ",IF(L5=1,"| [[Summary:The_Alloy_of_Law#"&amp;Q5&amp;"|"&amp;R5&amp;"]] || ","| "))&amp;"[["&amp;IF(C5="Dalinar Kholin (flashback)","Dalinar Kholin",C5)&amp;"]] "&amp;IF(C5="Dalinar Kholin (flashback)","(flashback)","")&amp;" || "&amp;TEXT(D5,"#,###")&amp;" || "&amp;ROUND(100*H5,2)&amp;"%"</f>
        <v>|-| [[Summary:The_Alloy_of_Law#Chapter 3|Chapter 3]] || [[Wax]]  || 3,981 || 4.21%</v>
      </c>
    </row>
    <row r="6" customFormat="false" ht="15.75" hidden="false" customHeight="false" outlineLevel="0" collapsed="false">
      <c r="A6" s="6"/>
      <c r="B6" s="6" t="n">
        <v>4</v>
      </c>
      <c r="C6" s="7" t="s">
        <v>66</v>
      </c>
      <c r="D6" s="8" t="n">
        <v>5900</v>
      </c>
      <c r="E6" s="1" t="n">
        <v>5</v>
      </c>
      <c r="F6" s="7" t="n">
        <v>1</v>
      </c>
      <c r="G6" s="9" t="n">
        <f aca="false">F6/SUM(F:F)</f>
        <v>0.0277777777777778</v>
      </c>
      <c r="H6" s="9" t="n">
        <f aca="false">D6/SUM($D:$D)</f>
        <v>0.0623336009804336</v>
      </c>
      <c r="I6" s="8" t="n">
        <f aca="false">IF(B6=B7,0,IF(B6=B5,D6+J5,D6))</f>
        <v>5900</v>
      </c>
      <c r="J6" s="1" t="n">
        <f aca="false">IF(B6=B7,D6+J5,0)</f>
        <v>0</v>
      </c>
      <c r="K6" s="9" t="n">
        <f aca="false">I6/SUM($I:$I)</f>
        <v>0.0623336009804336</v>
      </c>
      <c r="L6" s="1" t="n">
        <f aca="false">IF(B6=B5,0,IF(B6=B7,1+M7,1))</f>
        <v>1</v>
      </c>
      <c r="M6" s="1" t="n">
        <f aca="false">IF(B6=B5,1+M7,0)</f>
        <v>0</v>
      </c>
      <c r="N6" s="1" t="n">
        <f aca="false">IF(A6=A5,0,IF(A6=A7,1+O7,1))</f>
        <v>0</v>
      </c>
      <c r="O6" s="1" t="n">
        <f aca="false">IF(A6=A5,1+O7,0)</f>
        <v>32</v>
      </c>
      <c r="Q6" s="1" t="str">
        <f aca="false">IF(OR(B6="Prologue",B6="Epilogue"),B6,"Chapter "&amp;B6)</f>
        <v>Chapter 4</v>
      </c>
      <c r="R6" s="1" t="str">
        <f aca="false">Q6</f>
        <v>Chapter 4</v>
      </c>
      <c r="S6" s="1" t="str">
        <f aca="false">"|-"&amp;CHAR(13)&amp;IF(AND(P6&lt;&gt;"",N6&lt;&gt;0),"| colspan="&amp;CHAR(34)&amp;4&amp;CHAR(34)&amp;" align="&amp;CHAR(34)&amp;"center"&amp;CHAR(34)&amp;" | '''"&amp;P6&amp;"'''"&amp;CHAR(13)&amp;"|-"&amp;CHAR(13),"")&amp;IF(L6&gt;1,"| rowspan="&amp;CHAR(34)&amp;L6&amp;CHAR(34)&amp;"| [[Summary:The_Alloy_of_Law#"&amp;Q6&amp;"|"&amp;R6&amp;"]] || ",IF(L6=1,"| [[Summary:The_Alloy_of_Law#"&amp;Q6&amp;"|"&amp;R6&amp;"]] || ","| "))&amp;"[["&amp;IF(C6="Dalinar Kholin (flashback)","Dalinar Kholin",C6)&amp;"]] "&amp;IF(C6="Dalinar Kholin (flashback)","(flashback)","")&amp;" || "&amp;TEXT(D6,"#,###")&amp;" || "&amp;ROUND(100*H6,2)&amp;"%"</f>
        <v>|-| [[Summary:The_Alloy_of_Law#Chapter 4|Chapter 4]] || [[Wax]]  || 5,900 || 6.23%</v>
      </c>
    </row>
    <row r="7" customFormat="false" ht="15.75" hidden="false" customHeight="false" outlineLevel="0" collapsed="false">
      <c r="A7" s="6"/>
      <c r="B7" s="6" t="n">
        <v>5</v>
      </c>
      <c r="C7" s="7" t="s">
        <v>66</v>
      </c>
      <c r="D7" s="8" t="n">
        <v>3548</v>
      </c>
      <c r="E7" s="1" t="n">
        <v>6</v>
      </c>
      <c r="F7" s="7" t="n">
        <v>1</v>
      </c>
      <c r="G7" s="9" t="n">
        <f aca="false">F7/SUM(F:F)</f>
        <v>0.0277777777777778</v>
      </c>
      <c r="H7" s="9" t="n">
        <f aca="false">D7/SUM($D:$D)</f>
        <v>0.0374846807251828</v>
      </c>
      <c r="I7" s="8" t="n">
        <f aca="false">IF(B7=B8,0,IF(B7=B6,D7+J6,D7))</f>
        <v>3548</v>
      </c>
      <c r="J7" s="1" t="n">
        <f aca="false">IF(B7=B8,D7+J6,0)</f>
        <v>0</v>
      </c>
      <c r="K7" s="9" t="n">
        <f aca="false">I7/SUM($I:$I)</f>
        <v>0.0374846807251828</v>
      </c>
      <c r="L7" s="1" t="n">
        <f aca="false">IF(B7=B6,0,IF(B7=B8,1+M8,1))</f>
        <v>1</v>
      </c>
      <c r="M7" s="1" t="n">
        <f aca="false">IF(B7=B6,1+M8,0)</f>
        <v>0</v>
      </c>
      <c r="N7" s="1" t="n">
        <f aca="false">IF(A7=A6,0,IF(A7=A8,1+O8,1))</f>
        <v>0</v>
      </c>
      <c r="O7" s="1" t="n">
        <f aca="false">IF(A7=A6,1+O8,0)</f>
        <v>31</v>
      </c>
      <c r="Q7" s="1" t="str">
        <f aca="false">IF(OR(B7="Prologue",B7="Epilogue"),B7,"Chapter "&amp;B7)</f>
        <v>Chapter 5</v>
      </c>
      <c r="R7" s="1" t="str">
        <f aca="false">Q7</f>
        <v>Chapter 5</v>
      </c>
      <c r="S7" s="1" t="str">
        <f aca="false">"|-"&amp;CHAR(13)&amp;IF(AND(P7&lt;&gt;"",N7&lt;&gt;0),"| colspan="&amp;CHAR(34)&amp;4&amp;CHAR(34)&amp;" align="&amp;CHAR(34)&amp;"center"&amp;CHAR(34)&amp;" | '''"&amp;P7&amp;"'''"&amp;CHAR(13)&amp;"|-"&amp;CHAR(13),"")&amp;IF(L7&gt;1,"| rowspan="&amp;CHAR(34)&amp;L7&amp;CHAR(34)&amp;"| [[Summary:The_Alloy_of_Law#"&amp;Q7&amp;"|"&amp;R7&amp;"]] || ",IF(L7=1,"| [[Summary:The_Alloy_of_Law#"&amp;Q7&amp;"|"&amp;R7&amp;"]] || ","| "))&amp;"[["&amp;IF(C7="Dalinar Kholin (flashback)","Dalinar Kholin",C7)&amp;"]] "&amp;IF(C7="Dalinar Kholin (flashback)","(flashback)","")&amp;" || "&amp;TEXT(D7,"#,###")&amp;" || "&amp;ROUND(100*H7,2)&amp;"%"</f>
        <v>|-| [[Summary:The_Alloy_of_Law#Chapter 5|Chapter 5]] || [[Wax]]  || 3,548 || 3.75%</v>
      </c>
    </row>
    <row r="8" customFormat="false" ht="15.75" hidden="false" customHeight="false" outlineLevel="0" collapsed="false">
      <c r="A8" s="6"/>
      <c r="B8" s="6" t="n">
        <v>6</v>
      </c>
      <c r="C8" s="7" t="s">
        <v>66</v>
      </c>
      <c r="D8" s="8" t="n">
        <v>6385</v>
      </c>
      <c r="E8" s="1" t="n">
        <v>7</v>
      </c>
      <c r="F8" s="7" t="n">
        <v>1</v>
      </c>
      <c r="G8" s="9" t="n">
        <f aca="false">F8/SUM(F:F)</f>
        <v>0.0277777777777778</v>
      </c>
      <c r="H8" s="9" t="n">
        <f aca="false">D8/SUM($D:$D)</f>
        <v>0.0674576342813675</v>
      </c>
      <c r="I8" s="8" t="n">
        <f aca="false">IF(B8=B9,0,IF(B8=B7,D8+J7,D8))</f>
        <v>6385</v>
      </c>
      <c r="J8" s="1" t="n">
        <f aca="false">IF(B8=B9,D8+J7,0)</f>
        <v>0</v>
      </c>
      <c r="K8" s="9" t="n">
        <f aca="false">I8/SUM($I:$I)</f>
        <v>0.0674576342813675</v>
      </c>
      <c r="L8" s="1" t="n">
        <f aca="false">IF(B8=B7,0,IF(B8=B9,1+M9,1))</f>
        <v>1</v>
      </c>
      <c r="M8" s="1" t="n">
        <f aca="false">IF(B8=B7,1+M9,0)</f>
        <v>0</v>
      </c>
      <c r="N8" s="1" t="n">
        <f aca="false">IF(A8=A7,0,IF(A8=A9,1+O9,1))</f>
        <v>0</v>
      </c>
      <c r="O8" s="1" t="n">
        <f aca="false">IF(A8=A7,1+O9,0)</f>
        <v>30</v>
      </c>
      <c r="Q8" s="1" t="str">
        <f aca="false">IF(OR(B8="Prologue",B8="Epilogue"),B8,"Chapter "&amp;B8)</f>
        <v>Chapter 6</v>
      </c>
      <c r="R8" s="1" t="str">
        <f aca="false">Q8</f>
        <v>Chapter 6</v>
      </c>
      <c r="S8" s="1" t="str">
        <f aca="false">"|-"&amp;CHAR(13)&amp;IF(AND(P8&lt;&gt;"",N8&lt;&gt;0),"| colspan="&amp;CHAR(34)&amp;4&amp;CHAR(34)&amp;" align="&amp;CHAR(34)&amp;"center"&amp;CHAR(34)&amp;" | '''"&amp;P8&amp;"'''"&amp;CHAR(13)&amp;"|-"&amp;CHAR(13),"")&amp;IF(L8&gt;1,"| rowspan="&amp;CHAR(34)&amp;L8&amp;CHAR(34)&amp;"| [[Summary:The_Alloy_of_Law#"&amp;Q8&amp;"|"&amp;R8&amp;"]] || ",IF(L8=1,"| [[Summary:The_Alloy_of_Law#"&amp;Q8&amp;"|"&amp;R8&amp;"]] || ","| "))&amp;"[["&amp;IF(C8="Dalinar Kholin (flashback)","Dalinar Kholin",C8)&amp;"]] "&amp;IF(C8="Dalinar Kholin (flashback)","(flashback)","")&amp;" || "&amp;TEXT(D8,"#,###")&amp;" || "&amp;ROUND(100*H8,2)&amp;"%"</f>
        <v>|-| [[Summary:The_Alloy_of_Law#Chapter 6|Chapter 6]] || [[Wax]]  || 6,385 || 6.75%</v>
      </c>
    </row>
    <row r="9" customFormat="false" ht="15.75" hidden="false" customHeight="false" outlineLevel="0" collapsed="false">
      <c r="A9" s="6"/>
      <c r="B9" s="6" t="n">
        <v>7</v>
      </c>
      <c r="C9" s="7" t="s">
        <v>67</v>
      </c>
      <c r="D9" s="8" t="n">
        <v>4066</v>
      </c>
      <c r="E9" s="1" t="n">
        <v>8</v>
      </c>
      <c r="F9" s="7" t="n">
        <v>1</v>
      </c>
      <c r="G9" s="9" t="n">
        <f aca="false">F9/SUM(F:F)</f>
        <v>0.0277777777777778</v>
      </c>
      <c r="H9" s="9" t="n">
        <f aca="false">D9/SUM($D:$D)</f>
        <v>0.0429573595909225</v>
      </c>
      <c r="I9" s="8" t="n">
        <f aca="false">IF(B9=B10,0,IF(B9=B8,D9+J8,D9))</f>
        <v>4066</v>
      </c>
      <c r="J9" s="1" t="n">
        <f aca="false">IF(B9=B10,D9+J8,0)</f>
        <v>0</v>
      </c>
      <c r="K9" s="9" t="n">
        <f aca="false">I9/SUM($I:$I)</f>
        <v>0.0429573595909225</v>
      </c>
      <c r="L9" s="1" t="n">
        <f aca="false">IF(B9=B8,0,IF(B9=B10,1+M10,1))</f>
        <v>1</v>
      </c>
      <c r="M9" s="1" t="n">
        <f aca="false">IF(B9=B8,1+M10,0)</f>
        <v>0</v>
      </c>
      <c r="N9" s="1" t="n">
        <f aca="false">IF(A9=A8,0,IF(A9=A10,1+O10,1))</f>
        <v>0</v>
      </c>
      <c r="O9" s="1" t="n">
        <f aca="false">IF(A9=A8,1+O10,0)</f>
        <v>29</v>
      </c>
      <c r="Q9" s="1" t="str">
        <f aca="false">IF(OR(B9="Prologue",B9="Epilogue"),B9,"Chapter "&amp;B9)</f>
        <v>Chapter 7</v>
      </c>
      <c r="R9" s="1" t="str">
        <f aca="false">Q9</f>
        <v>Chapter 7</v>
      </c>
      <c r="S9" s="1" t="str">
        <f aca="false">"|-"&amp;CHAR(13)&amp;IF(AND(P9&lt;&gt;"",N9&lt;&gt;0),"| colspan="&amp;CHAR(34)&amp;4&amp;CHAR(34)&amp;" align="&amp;CHAR(34)&amp;"center"&amp;CHAR(34)&amp;" | '''"&amp;P9&amp;"'''"&amp;CHAR(13)&amp;"|-"&amp;CHAR(13),"")&amp;IF(L9&gt;1,"| rowspan="&amp;CHAR(34)&amp;L9&amp;CHAR(34)&amp;"| [[Summary:The_Alloy_of_Law#"&amp;Q9&amp;"|"&amp;R9&amp;"]] || ",IF(L9=1,"| [[Summary:The_Alloy_of_Law#"&amp;Q9&amp;"|"&amp;R9&amp;"]] || ","| "))&amp;"[["&amp;IF(C9="Dalinar Kholin (flashback)","Dalinar Kholin",C9)&amp;"]] "&amp;IF(C9="Dalinar Kholin (flashback)","(flashback)","")&amp;" || "&amp;TEXT(D9,"#,###")&amp;" || "&amp;ROUND(100*H9,2)&amp;"%"</f>
        <v>|-| [[Summary:The_Alloy_of_Law#Chapter 7|Chapter 7]] || [[Marasi]]  || 4,066 || 4.3%</v>
      </c>
    </row>
    <row r="10" customFormat="false" ht="15.75" hidden="false" customHeight="false" outlineLevel="0" collapsed="false">
      <c r="A10" s="6"/>
      <c r="B10" s="6" t="n">
        <v>8</v>
      </c>
      <c r="C10" s="7" t="s">
        <v>68</v>
      </c>
      <c r="D10" s="8" t="n">
        <v>3214</v>
      </c>
      <c r="E10" s="1" t="n">
        <v>9</v>
      </c>
      <c r="F10" s="7" t="n">
        <v>1</v>
      </c>
      <c r="G10" s="9" t="n">
        <f aca="false">F10/SUM(F:F)</f>
        <v>0.0277777777777778</v>
      </c>
      <c r="H10" s="9" t="n">
        <f aca="false">D10/SUM($D:$D)</f>
        <v>0.0339559650086633</v>
      </c>
      <c r="I10" s="8" t="n">
        <f aca="false">IF(B10=B11,0,IF(B10=B9,D10+J9,D10))</f>
        <v>3214</v>
      </c>
      <c r="J10" s="1" t="n">
        <f aca="false">IF(B10=B11,D10+J9,0)</f>
        <v>0</v>
      </c>
      <c r="K10" s="9" t="n">
        <f aca="false">I10/SUM($I:$I)</f>
        <v>0.0339559650086633</v>
      </c>
      <c r="L10" s="1" t="n">
        <f aca="false">IF(B10=B9,0,IF(B10=B11,1+M11,1))</f>
        <v>1</v>
      </c>
      <c r="M10" s="1" t="n">
        <f aca="false">IF(B10=B9,1+M11,0)</f>
        <v>0</v>
      </c>
      <c r="N10" s="1" t="n">
        <f aca="false">IF(A10=A9,0,IF(A10=A11,1+O11,1))</f>
        <v>0</v>
      </c>
      <c r="O10" s="1" t="n">
        <f aca="false">IF(A10=A9,1+O11,0)</f>
        <v>28</v>
      </c>
      <c r="Q10" s="1" t="str">
        <f aca="false">IF(OR(B10="Prologue",B10="Epilogue"),B10,"Chapter "&amp;B10)</f>
        <v>Chapter 8</v>
      </c>
      <c r="R10" s="1" t="str">
        <f aca="false">Q10</f>
        <v>Chapter 8</v>
      </c>
      <c r="S10" s="1" t="str">
        <f aca="false">"|-"&amp;CHAR(13)&amp;IF(AND(P10&lt;&gt;"",N10&lt;&gt;0),"| colspan="&amp;CHAR(34)&amp;4&amp;CHAR(34)&amp;" align="&amp;CHAR(34)&amp;"center"&amp;CHAR(34)&amp;" | '''"&amp;P10&amp;"'''"&amp;CHAR(13)&amp;"|-"&amp;CHAR(13),"")&amp;IF(L10&gt;1,"| rowspan="&amp;CHAR(34)&amp;L10&amp;CHAR(34)&amp;"| [[Summary:The_Alloy_of_Law#"&amp;Q10&amp;"|"&amp;R10&amp;"]] || ",IF(L10=1,"| [[Summary:The_Alloy_of_Law#"&amp;Q10&amp;"|"&amp;R10&amp;"]] || ","| "))&amp;"[["&amp;IF(C10="Dalinar Kholin (flashback)","Dalinar Kholin",C10)&amp;"]] "&amp;IF(C10="Dalinar Kholin (flashback)","(flashback)","")&amp;" || "&amp;TEXT(D10,"#,###")&amp;" || "&amp;ROUND(100*H10,2)&amp;"%"</f>
        <v>|-| [[Summary:The_Alloy_of_Law#Chapter 8|Chapter 8]] || [[Wayne]]  || 3,214 || 3.4%</v>
      </c>
    </row>
    <row r="11" customFormat="false" ht="15.75" hidden="false" customHeight="false" outlineLevel="0" collapsed="false">
      <c r="A11" s="6"/>
      <c r="B11" s="6" t="n">
        <v>9</v>
      </c>
      <c r="C11" s="7" t="s">
        <v>66</v>
      </c>
      <c r="D11" s="8" t="n">
        <v>5286</v>
      </c>
      <c r="E11" s="1" t="n">
        <v>10</v>
      </c>
      <c r="F11" s="7" t="n">
        <v>1</v>
      </c>
      <c r="G11" s="9" t="n">
        <f aca="false">F11/SUM(F:F)</f>
        <v>0.0277777777777778</v>
      </c>
      <c r="H11" s="9" t="n">
        <f aca="false">D11/SUM($D:$D)</f>
        <v>0.0558466804716224</v>
      </c>
      <c r="I11" s="8" t="n">
        <f aca="false">IF(B11=B12,0,IF(B11=B10,D11+J10,D11))</f>
        <v>5286</v>
      </c>
      <c r="J11" s="1" t="n">
        <f aca="false">IF(B11=B12,D11+J10,0)</f>
        <v>0</v>
      </c>
      <c r="K11" s="9" t="n">
        <f aca="false">I11/SUM($I:$I)</f>
        <v>0.0558466804716224</v>
      </c>
      <c r="L11" s="1" t="n">
        <f aca="false">IF(B11=B10,0,IF(B11=B12,1+M12,1))</f>
        <v>1</v>
      </c>
      <c r="M11" s="1" t="n">
        <f aca="false">IF(B11=B10,1+M12,0)</f>
        <v>0</v>
      </c>
      <c r="N11" s="1" t="n">
        <f aca="false">IF(A11=A10,0,IF(A11=A12,1+O12,1))</f>
        <v>0</v>
      </c>
      <c r="O11" s="1" t="n">
        <f aca="false">IF(A11=A10,1+O12,0)</f>
        <v>27</v>
      </c>
      <c r="Q11" s="1" t="str">
        <f aca="false">IF(OR(B11="Prologue",B11="Epilogue"),B11,"Chapter "&amp;B11)</f>
        <v>Chapter 9</v>
      </c>
      <c r="R11" s="1" t="str">
        <f aca="false">Q11</f>
        <v>Chapter 9</v>
      </c>
      <c r="S11" s="1" t="str">
        <f aca="false">"|-"&amp;CHAR(13)&amp;IF(AND(P11&lt;&gt;"",N11&lt;&gt;0),"| colspan="&amp;CHAR(34)&amp;4&amp;CHAR(34)&amp;" align="&amp;CHAR(34)&amp;"center"&amp;CHAR(34)&amp;" | '''"&amp;P11&amp;"'''"&amp;CHAR(13)&amp;"|-"&amp;CHAR(13),"")&amp;IF(L11&gt;1,"| rowspan="&amp;CHAR(34)&amp;L11&amp;CHAR(34)&amp;"| [[Summary:The_Alloy_of_Law#"&amp;Q11&amp;"|"&amp;R11&amp;"]] || ",IF(L11=1,"| [[Summary:The_Alloy_of_Law#"&amp;Q11&amp;"|"&amp;R11&amp;"]] || ","| "))&amp;"[["&amp;IF(C11="Dalinar Kholin (flashback)","Dalinar Kholin",C11)&amp;"]] "&amp;IF(C11="Dalinar Kholin (flashback)","(flashback)","")&amp;" || "&amp;TEXT(D11,"#,###")&amp;" || "&amp;ROUND(100*H11,2)&amp;"%"</f>
        <v>|-| [[Summary:The_Alloy_of_Law#Chapter 9|Chapter 9]] || [[Wax]]  || 5,286 || 5.58%</v>
      </c>
    </row>
    <row r="12" customFormat="false" ht="15.75" hidden="false" customHeight="false" outlineLevel="0" collapsed="false">
      <c r="A12" s="6"/>
      <c r="B12" s="6" t="n">
        <v>10</v>
      </c>
      <c r="C12" s="7" t="s">
        <v>67</v>
      </c>
      <c r="D12" s="8" t="n">
        <v>4425</v>
      </c>
      <c r="E12" s="1" t="n">
        <v>11</v>
      </c>
      <c r="F12" s="7" t="n">
        <v>1</v>
      </c>
      <c r="G12" s="9" t="n">
        <f aca="false">F12/SUM(F:F)</f>
        <v>0.0277777777777778</v>
      </c>
      <c r="H12" s="9" t="n">
        <f aca="false">D12/SUM($D:$D)</f>
        <v>0.0467502007353252</v>
      </c>
      <c r="I12" s="8" t="n">
        <f aca="false">IF(B12=B13,0,IF(B12=B11,D12+J11,D12))</f>
        <v>4425</v>
      </c>
      <c r="J12" s="1" t="n">
        <f aca="false">IF(B12=B13,D12+J11,0)</f>
        <v>0</v>
      </c>
      <c r="K12" s="9" t="n">
        <f aca="false">I12/SUM($I:$I)</f>
        <v>0.0467502007353252</v>
      </c>
      <c r="L12" s="1" t="n">
        <f aca="false">IF(B12=B11,0,IF(B12=B13,1+M13,1))</f>
        <v>1</v>
      </c>
      <c r="M12" s="1" t="n">
        <f aca="false">IF(B12=B11,1+M13,0)</f>
        <v>0</v>
      </c>
      <c r="N12" s="1" t="n">
        <f aca="false">IF(A12=A11,0,IF(A12=A13,1+O13,1))</f>
        <v>0</v>
      </c>
      <c r="O12" s="1" t="n">
        <f aca="false">IF(A12=A11,1+O13,0)</f>
        <v>26</v>
      </c>
      <c r="Q12" s="1" t="str">
        <f aca="false">IF(OR(B12="Prologue",B12="Epilogue"),B12,"Chapter "&amp;B12)</f>
        <v>Chapter 10</v>
      </c>
      <c r="R12" s="1" t="str">
        <f aca="false">Q12</f>
        <v>Chapter 10</v>
      </c>
      <c r="S12" s="1" t="str">
        <f aca="false">"|-"&amp;CHAR(13)&amp;IF(AND(P12&lt;&gt;"",N12&lt;&gt;0),"| colspan="&amp;CHAR(34)&amp;4&amp;CHAR(34)&amp;" align="&amp;CHAR(34)&amp;"center"&amp;CHAR(34)&amp;" | '''"&amp;P12&amp;"'''"&amp;CHAR(13)&amp;"|-"&amp;CHAR(13),"")&amp;IF(L12&gt;1,"| rowspan="&amp;CHAR(34)&amp;L12&amp;CHAR(34)&amp;"| [[Summary:The_Alloy_of_Law#"&amp;Q12&amp;"|"&amp;R12&amp;"]] || ",IF(L12=1,"| [[Summary:The_Alloy_of_Law#"&amp;Q12&amp;"|"&amp;R12&amp;"]] || ","| "))&amp;"[["&amp;IF(C12="Dalinar Kholin (flashback)","Dalinar Kholin",C12)&amp;"]] "&amp;IF(C12="Dalinar Kholin (flashback)","(flashback)","")&amp;" || "&amp;TEXT(D12,"#,###")&amp;" || "&amp;ROUND(100*H12,2)&amp;"%"</f>
        <v>|-| [[Summary:The_Alloy_of_Law#Chapter 10|Chapter 10]] || [[Marasi]]  || 4,425 || 4.68%</v>
      </c>
    </row>
    <row r="13" customFormat="false" ht="15.75" hidden="false" customHeight="false" outlineLevel="0" collapsed="false">
      <c r="A13" s="6"/>
      <c r="B13" s="6" t="n">
        <v>11</v>
      </c>
      <c r="C13" s="7" t="s">
        <v>69</v>
      </c>
      <c r="D13" s="8" t="n">
        <v>2098</v>
      </c>
      <c r="E13" s="1" t="n">
        <v>12</v>
      </c>
      <c r="F13" s="7" t="n">
        <v>1</v>
      </c>
      <c r="G13" s="9" t="n">
        <f aca="false">F13/SUM(F:F)</f>
        <v>0.0277777777777778</v>
      </c>
      <c r="H13" s="9" t="n">
        <f aca="false">D13/SUM($D:$D)</f>
        <v>0.0221654059079576</v>
      </c>
      <c r="I13" s="1" t="n">
        <f aca="false">IF(B13=B14,0,IF(B13=B12,D13+J12,D13))</f>
        <v>0</v>
      </c>
      <c r="J13" s="8" t="n">
        <f aca="false">IF(B13=B14,D13+J12,0)</f>
        <v>2098</v>
      </c>
      <c r="K13" s="9" t="n">
        <f aca="false">I13/SUM($I:$I)</f>
        <v>0</v>
      </c>
      <c r="L13" s="1" t="n">
        <f aca="false">IF(B13=B12,0,IF(B13=B14,1+M14,1))</f>
        <v>2</v>
      </c>
      <c r="M13" s="1" t="n">
        <f aca="false">IF(B13=B12,1+M14,0)</f>
        <v>0</v>
      </c>
      <c r="N13" s="1" t="n">
        <f aca="false">IF(A13=A12,0,IF(A13=A14,1+O14,1))</f>
        <v>0</v>
      </c>
      <c r="O13" s="1" t="n">
        <f aca="false">IF(A13=A12,1+O14,0)</f>
        <v>25</v>
      </c>
      <c r="Q13" s="1" t="str">
        <f aca="false">IF(OR(B13="Prologue",B13="Epilogue"),B13,"Chapter "&amp;B13)</f>
        <v>Chapter 11</v>
      </c>
      <c r="R13" s="1" t="str">
        <f aca="false">Q13</f>
        <v>Chapter 11</v>
      </c>
      <c r="S13" s="1" t="str">
        <f aca="false">"|-"&amp;CHAR(13)&amp;IF(AND(P13&lt;&gt;"",N13&lt;&gt;0),"| colspan="&amp;CHAR(34)&amp;4&amp;CHAR(34)&amp;" align="&amp;CHAR(34)&amp;"center"&amp;CHAR(34)&amp;" | '''"&amp;P13&amp;"'''"&amp;CHAR(13)&amp;"|-"&amp;CHAR(13),"")&amp;IF(L13&gt;1,"| rowspan="&amp;CHAR(34)&amp;L13&amp;CHAR(34)&amp;"| [[Summary:The_Alloy_of_Law#"&amp;Q13&amp;"|"&amp;R13&amp;"]] || ",IF(L13=1,"| [[Summary:The_Alloy_of_Law#"&amp;Q13&amp;"|"&amp;R13&amp;"]] || ","| "))&amp;"[["&amp;IF(C13="Dalinar Kholin (flashback)","Dalinar Kholin",C13)&amp;"]] "&amp;IF(C13="Dalinar Kholin (flashback)","(flashback)","")&amp;" || "&amp;TEXT(D13,"#,###")&amp;" || "&amp;ROUND(100*H13,2)&amp;"%"</f>
        <v>|-| rowspan="2"| [[Summary:The_Alloy_of_Law#Chapter 11|Chapter 11]] || [[Miles]]  || 2,098 || 2.22%</v>
      </c>
    </row>
    <row r="14" customFormat="false" ht="15.75" hidden="false" customHeight="false" outlineLevel="0" collapsed="false">
      <c r="A14" s="6"/>
      <c r="B14" s="6" t="n">
        <v>11</v>
      </c>
      <c r="C14" s="7" t="s">
        <v>66</v>
      </c>
      <c r="D14" s="8" t="n">
        <v>1769</v>
      </c>
      <c r="E14" s="1" t="n">
        <v>13</v>
      </c>
      <c r="F14" s="7" t="n">
        <v>1</v>
      </c>
      <c r="G14" s="9" t="n">
        <f aca="false">F14/SUM(F:F)</f>
        <v>0.0277777777777778</v>
      </c>
      <c r="H14" s="9" t="n">
        <f aca="false">D14/SUM($D:$D)</f>
        <v>0.0186895152770147</v>
      </c>
      <c r="I14" s="8" t="n">
        <f aca="false">IF(B14=B15,0,IF(B14=B13,D14+J13,D14))</f>
        <v>3867</v>
      </c>
      <c r="J14" s="1" t="n">
        <f aca="false">IF(B14=B15,D14+J13,0)</f>
        <v>0</v>
      </c>
      <c r="K14" s="9" t="n">
        <f aca="false">I14/SUM($I:$I)</f>
        <v>0.0408549211849723</v>
      </c>
      <c r="L14" s="1" t="n">
        <f aca="false">IF(B14=B13,0,IF(B14=B15,1+M15,1))</f>
        <v>0</v>
      </c>
      <c r="M14" s="1" t="n">
        <f aca="false">IF(B14=B13,1+M15,0)</f>
        <v>1</v>
      </c>
      <c r="N14" s="1" t="n">
        <f aca="false">IF(A14=A13,0,IF(A14=A15,1+O15,1))</f>
        <v>0</v>
      </c>
      <c r="O14" s="1" t="n">
        <f aca="false">IF(A14=A13,1+O15,0)</f>
        <v>24</v>
      </c>
      <c r="Q14" s="1" t="str">
        <f aca="false">IF(OR(B14="Prologue",B14="Epilogue"),B14,"Chapter "&amp;B14)</f>
        <v>Chapter 11</v>
      </c>
      <c r="R14" s="1" t="str">
        <f aca="false">Q14</f>
        <v>Chapter 11</v>
      </c>
      <c r="S14" s="1" t="str">
        <f aca="false">"|-"&amp;CHAR(13)&amp;IF(AND(P14&lt;&gt;"",N14&lt;&gt;0),"| colspan="&amp;CHAR(34)&amp;4&amp;CHAR(34)&amp;" align="&amp;CHAR(34)&amp;"center"&amp;CHAR(34)&amp;" | '''"&amp;P14&amp;"'''"&amp;CHAR(13)&amp;"|-"&amp;CHAR(13),"")&amp;IF(L14&gt;1,"| rowspan="&amp;CHAR(34)&amp;L14&amp;CHAR(34)&amp;"| [[Summary:The_Alloy_of_Law#"&amp;Q14&amp;"|"&amp;R14&amp;"]] || ",IF(L14=1,"| [[Summary:The_Alloy_of_Law#"&amp;Q14&amp;"|"&amp;R14&amp;"]] || ","| "))&amp;"[["&amp;IF(C14="Dalinar Kholin (flashback)","Dalinar Kholin",C14)&amp;"]] "&amp;IF(C14="Dalinar Kholin (flashback)","(flashback)","")&amp;" || "&amp;TEXT(D14,"#,###")&amp;" || "&amp;ROUND(100*H14,2)&amp;"%"</f>
        <v>|-| [[Wax]]  || 1,769 || 1.87%</v>
      </c>
    </row>
    <row r="15" customFormat="false" ht="15.75" hidden="false" customHeight="false" outlineLevel="0" collapsed="false">
      <c r="A15" s="6"/>
      <c r="B15" s="6" t="n">
        <v>12</v>
      </c>
      <c r="C15" s="7" t="s">
        <v>68</v>
      </c>
      <c r="D15" s="8" t="n">
        <v>2212</v>
      </c>
      <c r="E15" s="1" t="n">
        <v>14</v>
      </c>
      <c r="F15" s="7" t="n">
        <v>1</v>
      </c>
      <c r="G15" s="9" t="n">
        <f aca="false">F15/SUM(F:F)</f>
        <v>0.0277777777777778</v>
      </c>
      <c r="H15" s="9" t="n">
        <f aca="false">D15/SUM($D:$D)</f>
        <v>0.0233698178591049</v>
      </c>
      <c r="I15" s="1" t="n">
        <f aca="false">IF(B15=B16,0,IF(B15=B14,D15+J14,D15))</f>
        <v>0</v>
      </c>
      <c r="J15" s="8" t="n">
        <f aca="false">IF(B15=B16,D15+J14,0)</f>
        <v>2212</v>
      </c>
      <c r="K15" s="9" t="n">
        <f aca="false">I15/SUM($I:$I)</f>
        <v>0</v>
      </c>
      <c r="L15" s="1" t="n">
        <f aca="false">IF(B15=B14,0,IF(B15=B16,1+M16,1))</f>
        <v>2</v>
      </c>
      <c r="M15" s="1" t="n">
        <f aca="false">IF(B15=B14,1+M16,0)</f>
        <v>0</v>
      </c>
      <c r="N15" s="1" t="n">
        <f aca="false">IF(A15=A14,0,IF(A15=A16,1+O16,1))</f>
        <v>0</v>
      </c>
      <c r="O15" s="1" t="n">
        <f aca="false">IF(A15=A14,1+O16,0)</f>
        <v>23</v>
      </c>
      <c r="Q15" s="1" t="str">
        <f aca="false">IF(OR(B15="Prologue",B15="Epilogue"),B15,"Chapter "&amp;B15)</f>
        <v>Chapter 12</v>
      </c>
      <c r="R15" s="1" t="str">
        <f aca="false">Q15</f>
        <v>Chapter 12</v>
      </c>
      <c r="S15" s="1" t="str">
        <f aca="false">"|-"&amp;CHAR(13)&amp;IF(AND(P15&lt;&gt;"",N15&lt;&gt;0),"| colspan="&amp;CHAR(34)&amp;4&amp;CHAR(34)&amp;" align="&amp;CHAR(34)&amp;"center"&amp;CHAR(34)&amp;" | '''"&amp;P15&amp;"'''"&amp;CHAR(13)&amp;"|-"&amp;CHAR(13),"")&amp;IF(L15&gt;1,"| rowspan="&amp;CHAR(34)&amp;L15&amp;CHAR(34)&amp;"| [[Summary:The_Alloy_of_Law#"&amp;Q15&amp;"|"&amp;R15&amp;"]] || ",IF(L15=1,"| [[Summary:The_Alloy_of_Law#"&amp;Q15&amp;"|"&amp;R15&amp;"]] || ","| "))&amp;"[["&amp;IF(C15="Dalinar Kholin (flashback)","Dalinar Kholin",C15)&amp;"]] "&amp;IF(C15="Dalinar Kholin (flashback)","(flashback)","")&amp;" || "&amp;TEXT(D15,"#,###")&amp;" || "&amp;ROUND(100*H15,2)&amp;"%"</f>
        <v>|-| rowspan="2"| [[Summary:The_Alloy_of_Law#Chapter 12|Chapter 12]] || [[Wayne]]  || 2,212 || 2.34%</v>
      </c>
    </row>
    <row r="16" customFormat="false" ht="15.75" hidden="false" customHeight="false" outlineLevel="0" collapsed="false">
      <c r="A16" s="6"/>
      <c r="B16" s="6" t="n">
        <v>12</v>
      </c>
      <c r="C16" s="7" t="s">
        <v>66</v>
      </c>
      <c r="D16" s="8" t="n">
        <v>435</v>
      </c>
      <c r="E16" s="1" t="n">
        <v>15</v>
      </c>
      <c r="F16" s="7" t="n">
        <v>1</v>
      </c>
      <c r="G16" s="9" t="n">
        <f aca="false">F16/SUM(F:F)</f>
        <v>0.0277777777777778</v>
      </c>
      <c r="H16" s="9" t="n">
        <f aca="false">D16/SUM($D:$D)</f>
        <v>0.00459578244516756</v>
      </c>
      <c r="I16" s="8" t="n">
        <f aca="false">IF(B16=B17,0,IF(B16=B15,D16+J15,D16))</f>
        <v>2647</v>
      </c>
      <c r="J16" s="1" t="n">
        <f aca="false">IF(B16=B17,D16+J15,0)</f>
        <v>0</v>
      </c>
      <c r="K16" s="9" t="n">
        <f aca="false">I16/SUM($I:$I)</f>
        <v>0.0279656003042725</v>
      </c>
      <c r="L16" s="1" t="n">
        <f aca="false">IF(B16=B15,0,IF(B16=B17,1+M17,1))</f>
        <v>0</v>
      </c>
      <c r="M16" s="1" t="n">
        <f aca="false">IF(B16=B15,1+M17,0)</f>
        <v>1</v>
      </c>
      <c r="N16" s="1" t="n">
        <f aca="false">IF(A16=A15,0,IF(A16=A17,1+O17,1))</f>
        <v>0</v>
      </c>
      <c r="O16" s="1" t="n">
        <f aca="false">IF(A16=A15,1+O17,0)</f>
        <v>22</v>
      </c>
      <c r="Q16" s="1" t="str">
        <f aca="false">IF(OR(B16="Prologue",B16="Epilogue"),B16,"Chapter "&amp;B16)</f>
        <v>Chapter 12</v>
      </c>
      <c r="R16" s="1" t="str">
        <f aca="false">Q16</f>
        <v>Chapter 12</v>
      </c>
      <c r="S16" s="1" t="str">
        <f aca="false">"|-"&amp;CHAR(13)&amp;IF(AND(P16&lt;&gt;"",N16&lt;&gt;0),"| colspan="&amp;CHAR(34)&amp;4&amp;CHAR(34)&amp;" align="&amp;CHAR(34)&amp;"center"&amp;CHAR(34)&amp;" | '''"&amp;P16&amp;"'''"&amp;CHAR(13)&amp;"|-"&amp;CHAR(13),"")&amp;IF(L16&gt;1,"| rowspan="&amp;CHAR(34)&amp;L16&amp;CHAR(34)&amp;"| [[Summary:The_Alloy_of_Law#"&amp;Q16&amp;"|"&amp;R16&amp;"]] || ",IF(L16=1,"| [[Summary:The_Alloy_of_Law#"&amp;Q16&amp;"|"&amp;R16&amp;"]] || ","| "))&amp;"[["&amp;IF(C16="Dalinar Kholin (flashback)","Dalinar Kholin",C16)&amp;"]] "&amp;IF(C16="Dalinar Kholin (flashback)","(flashback)","")&amp;" || "&amp;TEXT(D16,"#,###")&amp;" || "&amp;ROUND(100*H16,2)&amp;"%"</f>
        <v>|-| [[Wax]]  || 435 || 0.46%</v>
      </c>
    </row>
    <row r="17" customFormat="false" ht="15.75" hidden="false" customHeight="false" outlineLevel="0" collapsed="false">
      <c r="A17" s="6"/>
      <c r="B17" s="6" t="n">
        <v>13</v>
      </c>
      <c r="C17" s="7" t="s">
        <v>66</v>
      </c>
      <c r="D17" s="8" t="n">
        <v>5020</v>
      </c>
      <c r="E17" s="1" t="n">
        <v>16</v>
      </c>
      <c r="F17" s="7" t="n">
        <v>1</v>
      </c>
      <c r="G17" s="9" t="n">
        <f aca="false">F17/SUM(F:F)</f>
        <v>0.0277777777777778</v>
      </c>
      <c r="H17" s="9" t="n">
        <f aca="false">D17/SUM($D:$D)</f>
        <v>0.0530363859189452</v>
      </c>
      <c r="I17" s="8" t="n">
        <f aca="false">IF(B17=B18,0,IF(B17=B16,D17+J16,D17))</f>
        <v>5020</v>
      </c>
      <c r="J17" s="1" t="n">
        <f aca="false">IF(B17=B18,D17+J16,0)</f>
        <v>0</v>
      </c>
      <c r="K17" s="9" t="n">
        <f aca="false">I17/SUM($I:$I)</f>
        <v>0.0530363859189452</v>
      </c>
      <c r="L17" s="1" t="n">
        <f aca="false">IF(B17=B16,0,IF(B17=B18,1+M18,1))</f>
        <v>1</v>
      </c>
      <c r="M17" s="1" t="n">
        <f aca="false">IF(B17=B16,1+M18,0)</f>
        <v>0</v>
      </c>
      <c r="N17" s="1" t="n">
        <f aca="false">IF(A17=A16,0,IF(A17=A18,1+O18,1))</f>
        <v>0</v>
      </c>
      <c r="O17" s="1" t="n">
        <f aca="false">IF(A17=A16,1+O18,0)</f>
        <v>21</v>
      </c>
      <c r="Q17" s="1" t="str">
        <f aca="false">IF(OR(B17="Prologue",B17="Epilogue"),B17,"Chapter "&amp;B17)</f>
        <v>Chapter 13</v>
      </c>
      <c r="R17" s="1" t="str">
        <f aca="false">Q17</f>
        <v>Chapter 13</v>
      </c>
      <c r="S17" s="1" t="str">
        <f aca="false">"|-"&amp;CHAR(13)&amp;IF(AND(P17&lt;&gt;"",N17&lt;&gt;0),"| colspan="&amp;CHAR(34)&amp;4&amp;CHAR(34)&amp;" align="&amp;CHAR(34)&amp;"center"&amp;CHAR(34)&amp;" | '''"&amp;P17&amp;"'''"&amp;CHAR(13)&amp;"|-"&amp;CHAR(13),"")&amp;IF(L17&gt;1,"| rowspan="&amp;CHAR(34)&amp;L17&amp;CHAR(34)&amp;"| [[Summary:The_Alloy_of_Law#"&amp;Q17&amp;"|"&amp;R17&amp;"]] || ",IF(L17=1,"| [[Summary:The_Alloy_of_Law#"&amp;Q17&amp;"|"&amp;R17&amp;"]] || ","| "))&amp;"[["&amp;IF(C17="Dalinar Kholin (flashback)","Dalinar Kholin",C17)&amp;"]] "&amp;IF(C17="Dalinar Kholin (flashback)","(flashback)","")&amp;" || "&amp;TEXT(D17,"#,###")&amp;" || "&amp;ROUND(100*H17,2)&amp;"%"</f>
        <v>|-| [[Summary:The_Alloy_of_Law#Chapter 13|Chapter 13]] || [[Wax]]  || 5,020 || 5.3%</v>
      </c>
    </row>
    <row r="18" customFormat="false" ht="15.75" hidden="false" customHeight="false" outlineLevel="0" collapsed="false">
      <c r="A18" s="6"/>
      <c r="B18" s="6" t="n">
        <v>14</v>
      </c>
      <c r="C18" s="7" t="s">
        <v>66</v>
      </c>
      <c r="D18" s="8" t="n">
        <v>1066</v>
      </c>
      <c r="E18" s="1" t="n">
        <v>17</v>
      </c>
      <c r="F18" s="7" t="n">
        <v>1</v>
      </c>
      <c r="G18" s="9" t="n">
        <f aca="false">F18/SUM(F:F)</f>
        <v>0.0277777777777778</v>
      </c>
      <c r="H18" s="9" t="n">
        <f aca="false">D18/SUM($D:$D)</f>
        <v>0.0112623082449394</v>
      </c>
      <c r="I18" s="1" t="n">
        <f aca="false">IF(B18=B19,0,IF(B18=B17,D18+J17,D18))</f>
        <v>0</v>
      </c>
      <c r="J18" s="8" t="n">
        <f aca="false">IF(B18=B19,D18+J17,0)</f>
        <v>1066</v>
      </c>
      <c r="K18" s="9" t="n">
        <f aca="false">I18/SUM($I:$I)</f>
        <v>0</v>
      </c>
      <c r="L18" s="1" t="n">
        <f aca="false">IF(B18=B17,0,IF(B18=B19,1+M19,1))</f>
        <v>2</v>
      </c>
      <c r="M18" s="1" t="n">
        <f aca="false">IF(B18=B17,1+M19,0)</f>
        <v>0</v>
      </c>
      <c r="N18" s="1" t="n">
        <f aca="false">IF(A18=A17,0,IF(A18=A19,1+O19,1))</f>
        <v>0</v>
      </c>
      <c r="O18" s="1" t="n">
        <f aca="false">IF(A18=A17,1+O19,0)</f>
        <v>20</v>
      </c>
      <c r="Q18" s="1" t="str">
        <f aca="false">IF(OR(B18="Prologue",B18="Epilogue"),B18,"Chapter "&amp;B18)</f>
        <v>Chapter 14</v>
      </c>
      <c r="R18" s="1" t="str">
        <f aca="false">Q18</f>
        <v>Chapter 14</v>
      </c>
      <c r="S18" s="1" t="str">
        <f aca="false">"|-"&amp;CHAR(13)&amp;IF(AND(P18&lt;&gt;"",N18&lt;&gt;0),"| colspan="&amp;CHAR(34)&amp;4&amp;CHAR(34)&amp;" align="&amp;CHAR(34)&amp;"center"&amp;CHAR(34)&amp;" | '''"&amp;P18&amp;"'''"&amp;CHAR(13)&amp;"|-"&amp;CHAR(13),"")&amp;IF(L18&gt;1,"| rowspan="&amp;CHAR(34)&amp;L18&amp;CHAR(34)&amp;"| [[Summary:The_Alloy_of_Law#"&amp;Q18&amp;"|"&amp;R18&amp;"]] || ",IF(L18=1,"| [[Summary:The_Alloy_of_Law#"&amp;Q18&amp;"|"&amp;R18&amp;"]] || ","| "))&amp;"[["&amp;IF(C18="Dalinar Kholin (flashback)","Dalinar Kholin",C18)&amp;"]] "&amp;IF(C18="Dalinar Kholin (flashback)","(flashback)","")&amp;" || "&amp;TEXT(D18,"#,###")&amp;" || "&amp;ROUND(100*H18,2)&amp;"%"</f>
        <v>|-| rowspan="2"| [[Summary:The_Alloy_of_Law#Chapter 14|Chapter 14]] || [[Wax]]  || 1,066 || 1.13%</v>
      </c>
    </row>
    <row r="19" customFormat="false" ht="15.75" hidden="false" customHeight="false" outlineLevel="0" collapsed="false">
      <c r="A19" s="6"/>
      <c r="B19" s="6" t="n">
        <v>14</v>
      </c>
      <c r="C19" s="7" t="s">
        <v>67</v>
      </c>
      <c r="D19" s="8" t="n">
        <v>3011</v>
      </c>
      <c r="E19" s="1" t="n">
        <v>18</v>
      </c>
      <c r="F19" s="7" t="n">
        <v>1</v>
      </c>
      <c r="G19" s="9" t="n">
        <f aca="false">F19/SUM(F:F)</f>
        <v>0.0277777777777778</v>
      </c>
      <c r="H19" s="9" t="n">
        <f aca="false">D19/SUM($D:$D)</f>
        <v>0.0318112665342518</v>
      </c>
      <c r="I19" s="8" t="n">
        <f aca="false">IF(B19=B20,0,IF(B19=B18,D19+J18,D19))</f>
        <v>4077</v>
      </c>
      <c r="J19" s="1" t="n">
        <f aca="false">IF(B19=B20,D19+J18,0)</f>
        <v>0</v>
      </c>
      <c r="K19" s="9" t="n">
        <f aca="false">I19/SUM($I:$I)</f>
        <v>0.0430735747791911</v>
      </c>
      <c r="L19" s="1" t="n">
        <f aca="false">IF(B19=B18,0,IF(B19=B20,1+M20,1))</f>
        <v>0</v>
      </c>
      <c r="M19" s="1" t="n">
        <f aca="false">IF(B19=B18,1+M20,0)</f>
        <v>1</v>
      </c>
      <c r="N19" s="1" t="n">
        <f aca="false">IF(A19=A18,0,IF(A19=A20,1+O20,1))</f>
        <v>0</v>
      </c>
      <c r="O19" s="1" t="n">
        <f aca="false">IF(A19=A18,1+O20,0)</f>
        <v>19</v>
      </c>
      <c r="Q19" s="1" t="str">
        <f aca="false">IF(OR(B19="Prologue",B19="Epilogue"),B19,"Chapter "&amp;B19)</f>
        <v>Chapter 14</v>
      </c>
      <c r="R19" s="1" t="str">
        <f aca="false">Q19</f>
        <v>Chapter 14</v>
      </c>
      <c r="S19" s="1" t="str">
        <f aca="false">"|-"&amp;CHAR(13)&amp;IF(AND(P19&lt;&gt;"",N19&lt;&gt;0),"| colspan="&amp;CHAR(34)&amp;4&amp;CHAR(34)&amp;" align="&amp;CHAR(34)&amp;"center"&amp;CHAR(34)&amp;" | '''"&amp;P19&amp;"'''"&amp;CHAR(13)&amp;"|-"&amp;CHAR(13),"")&amp;IF(L19&gt;1,"| rowspan="&amp;CHAR(34)&amp;L19&amp;CHAR(34)&amp;"| [[Summary:The_Alloy_of_Law#"&amp;Q19&amp;"|"&amp;R19&amp;"]] || ",IF(L19=1,"| [[Summary:The_Alloy_of_Law#"&amp;Q19&amp;"|"&amp;R19&amp;"]] || ","| "))&amp;"[["&amp;IF(C19="Dalinar Kholin (flashback)","Dalinar Kholin",C19)&amp;"]] "&amp;IF(C19="Dalinar Kholin (flashback)","(flashback)","")&amp;" || "&amp;TEXT(D19,"#,###")&amp;" || "&amp;ROUND(100*H19,2)&amp;"%"</f>
        <v>|-| [[Marasi]]  || 3,011 || 3.18%</v>
      </c>
    </row>
    <row r="20" customFormat="false" ht="15.75" hidden="false" customHeight="false" outlineLevel="0" collapsed="false">
      <c r="A20" s="6"/>
      <c r="B20" s="6" t="n">
        <v>15</v>
      </c>
      <c r="C20" s="7" t="s">
        <v>69</v>
      </c>
      <c r="D20" s="8" t="n">
        <v>2608</v>
      </c>
      <c r="E20" s="1" t="n">
        <v>19</v>
      </c>
      <c r="F20" s="7" t="n">
        <v>1</v>
      </c>
      <c r="G20" s="9" t="n">
        <f aca="false">F20/SUM(F:F)</f>
        <v>0.0277777777777778</v>
      </c>
      <c r="H20" s="9" t="n">
        <f aca="false">D20/SUM($D:$D)</f>
        <v>0.0275535646367747</v>
      </c>
      <c r="I20" s="1" t="n">
        <f aca="false">IF(B20=B21,0,IF(B20=B19,D20+J19,D20))</f>
        <v>0</v>
      </c>
      <c r="J20" s="8" t="n">
        <f aca="false">IF(B20=B21,D20+J19,0)</f>
        <v>2608</v>
      </c>
      <c r="K20" s="9" t="n">
        <f aca="false">I20/SUM($I:$I)</f>
        <v>0</v>
      </c>
      <c r="L20" s="1" t="n">
        <f aca="false">IF(B20=B19,0,IF(B20=B21,1+M21,1))</f>
        <v>2</v>
      </c>
      <c r="M20" s="1" t="n">
        <f aca="false">IF(B20=B19,1+M21,0)</f>
        <v>0</v>
      </c>
      <c r="N20" s="1" t="n">
        <f aca="false">IF(A20=A19,0,IF(A20=A21,1+O21,1))</f>
        <v>0</v>
      </c>
      <c r="O20" s="1" t="n">
        <f aca="false">IF(A20=A19,1+O21,0)</f>
        <v>18</v>
      </c>
      <c r="Q20" s="1" t="str">
        <f aca="false">IF(OR(B20="Prologue",B20="Epilogue"),B20,"Chapter "&amp;B20)</f>
        <v>Chapter 15</v>
      </c>
      <c r="R20" s="1" t="str">
        <f aca="false">Q20</f>
        <v>Chapter 15</v>
      </c>
      <c r="S20" s="1" t="str">
        <f aca="false">"|-"&amp;CHAR(13)&amp;IF(AND(P20&lt;&gt;"",N20&lt;&gt;0),"| colspan="&amp;CHAR(34)&amp;4&amp;CHAR(34)&amp;" align="&amp;CHAR(34)&amp;"center"&amp;CHAR(34)&amp;" | '''"&amp;P20&amp;"'''"&amp;CHAR(13)&amp;"|-"&amp;CHAR(13),"")&amp;IF(L20&gt;1,"| rowspan="&amp;CHAR(34)&amp;L20&amp;CHAR(34)&amp;"| [[Summary:The_Alloy_of_Law#"&amp;Q20&amp;"|"&amp;R20&amp;"]] || ",IF(L20=1,"| [[Summary:The_Alloy_of_Law#"&amp;Q20&amp;"|"&amp;R20&amp;"]] || ","| "))&amp;"[["&amp;IF(C20="Dalinar Kholin (flashback)","Dalinar Kholin",C20)&amp;"]] "&amp;IF(C20="Dalinar Kholin (flashback)","(flashback)","")&amp;" || "&amp;TEXT(D20,"#,###")&amp;" || "&amp;ROUND(100*H20,2)&amp;"%"</f>
        <v>|-| rowspan="2"| [[Summary:The_Alloy_of_Law#Chapter 15|Chapter 15]] || [[Miles]]  || 2,608 || 2.76%</v>
      </c>
    </row>
    <row r="21" customFormat="false" ht="15.75" hidden="false" customHeight="false" outlineLevel="0" collapsed="false">
      <c r="A21" s="6"/>
      <c r="B21" s="6" t="n">
        <v>15</v>
      </c>
      <c r="C21" s="7" t="s">
        <v>66</v>
      </c>
      <c r="D21" s="8" t="n">
        <v>1893</v>
      </c>
      <c r="E21" s="1" t="n">
        <v>20</v>
      </c>
      <c r="F21" s="7" t="n">
        <v>1</v>
      </c>
      <c r="G21" s="9" t="n">
        <f aca="false">F21/SUM(F:F)</f>
        <v>0.0277777777777778</v>
      </c>
      <c r="H21" s="9" t="n">
        <f aca="false">D21/SUM($D:$D)</f>
        <v>0.0199995773993154</v>
      </c>
      <c r="I21" s="8" t="n">
        <f aca="false">IF(B21=B22,0,IF(B21=B20,D21+J20,D21))</f>
        <v>4501</v>
      </c>
      <c r="J21" s="1" t="n">
        <f aca="false">IF(B21=B22,D21+J20,0)</f>
        <v>0</v>
      </c>
      <c r="K21" s="9" t="n">
        <f aca="false">I21/SUM($I:$I)</f>
        <v>0.0475531420360901</v>
      </c>
      <c r="L21" s="1" t="n">
        <f aca="false">IF(B21=B20,0,IF(B21=B22,1+M22,1))</f>
        <v>0</v>
      </c>
      <c r="M21" s="1" t="n">
        <f aca="false">IF(B21=B20,1+M22,0)</f>
        <v>1</v>
      </c>
      <c r="N21" s="1" t="n">
        <f aca="false">IF(A21=A20,0,IF(A21=A22,1+O22,1))</f>
        <v>0</v>
      </c>
      <c r="O21" s="1" t="n">
        <f aca="false">IF(A21=A20,1+O22,0)</f>
        <v>17</v>
      </c>
      <c r="Q21" s="1" t="str">
        <f aca="false">IF(OR(B21="Prologue",B21="Epilogue"),B21,"Chapter "&amp;B21)</f>
        <v>Chapter 15</v>
      </c>
      <c r="R21" s="1" t="str">
        <f aca="false">Q21</f>
        <v>Chapter 15</v>
      </c>
      <c r="S21" s="1" t="str">
        <f aca="false">"|-"&amp;CHAR(13)&amp;IF(AND(P21&lt;&gt;"",N21&lt;&gt;0),"| colspan="&amp;CHAR(34)&amp;4&amp;CHAR(34)&amp;" align="&amp;CHAR(34)&amp;"center"&amp;CHAR(34)&amp;" | '''"&amp;P21&amp;"'''"&amp;CHAR(13)&amp;"|-"&amp;CHAR(13),"")&amp;IF(L21&gt;1,"| rowspan="&amp;CHAR(34)&amp;L21&amp;CHAR(34)&amp;"| [[Summary:The_Alloy_of_Law#"&amp;Q21&amp;"|"&amp;R21&amp;"]] || ",IF(L21=1,"| [[Summary:The_Alloy_of_Law#"&amp;Q21&amp;"|"&amp;R21&amp;"]] || ","| "))&amp;"[["&amp;IF(C21="Dalinar Kholin (flashback)","Dalinar Kholin",C21)&amp;"]] "&amp;IF(C21="Dalinar Kholin (flashback)","(flashback)","")&amp;" || "&amp;TEXT(D21,"#,###")&amp;" || "&amp;ROUND(100*H21,2)&amp;"%"</f>
        <v>|-| [[Wax]]  || 1,893 || 2%</v>
      </c>
    </row>
    <row r="22" customFormat="false" ht="15.75" hidden="false" customHeight="false" outlineLevel="0" collapsed="false">
      <c r="A22" s="6"/>
      <c r="B22" s="6" t="n">
        <v>16</v>
      </c>
      <c r="C22" s="7" t="s">
        <v>68</v>
      </c>
      <c r="D22" s="8" t="n">
        <v>2568</v>
      </c>
      <c r="E22" s="1" t="n">
        <v>21</v>
      </c>
      <c r="F22" s="7" t="n">
        <v>1</v>
      </c>
      <c r="G22" s="9" t="n">
        <f aca="false">F22/SUM(F:F)</f>
        <v>0.0277777777777778</v>
      </c>
      <c r="H22" s="9" t="n">
        <f aca="false">D22/SUM($D:$D)</f>
        <v>0.0271309639521616</v>
      </c>
      <c r="I22" s="8" t="n">
        <f aca="false">IF(B22=B23,0,IF(B22=B21,D22+J21,D22))</f>
        <v>2568</v>
      </c>
      <c r="J22" s="1" t="n">
        <f aca="false">IF(B22=B23,D22+J21,0)</f>
        <v>0</v>
      </c>
      <c r="K22" s="9" t="n">
        <f aca="false">I22/SUM($I:$I)</f>
        <v>0.0271309639521616</v>
      </c>
      <c r="L22" s="1" t="n">
        <f aca="false">IF(B22=B21,0,IF(B22=B23,1+M23,1))</f>
        <v>1</v>
      </c>
      <c r="M22" s="1" t="n">
        <f aca="false">IF(B22=B21,1+M23,0)</f>
        <v>0</v>
      </c>
      <c r="N22" s="1" t="n">
        <f aca="false">IF(A22=A21,0,IF(A22=A23,1+O23,1))</f>
        <v>0</v>
      </c>
      <c r="O22" s="1" t="n">
        <f aca="false">IF(A22=A21,1+O23,0)</f>
        <v>16</v>
      </c>
      <c r="Q22" s="1" t="str">
        <f aca="false">IF(OR(B22="Prologue",B22="Epilogue"),B22,"Chapter "&amp;B22)</f>
        <v>Chapter 16</v>
      </c>
      <c r="R22" s="1" t="str">
        <f aca="false">Q22</f>
        <v>Chapter 16</v>
      </c>
      <c r="S22" s="1" t="str">
        <f aca="false">"|-"&amp;CHAR(13)&amp;IF(AND(P22&lt;&gt;"",N22&lt;&gt;0),"| colspan="&amp;CHAR(34)&amp;4&amp;CHAR(34)&amp;" align="&amp;CHAR(34)&amp;"center"&amp;CHAR(34)&amp;" | '''"&amp;P22&amp;"'''"&amp;CHAR(13)&amp;"|-"&amp;CHAR(13),"")&amp;IF(L22&gt;1,"| rowspan="&amp;CHAR(34)&amp;L22&amp;CHAR(34)&amp;"| [[Summary:The_Alloy_of_Law#"&amp;Q22&amp;"|"&amp;R22&amp;"]] || ",IF(L22=1,"| [[Summary:The_Alloy_of_Law#"&amp;Q22&amp;"|"&amp;R22&amp;"]] || ","| "))&amp;"[["&amp;IF(C22="Dalinar Kholin (flashback)","Dalinar Kholin",C22)&amp;"]] "&amp;IF(C22="Dalinar Kholin (flashback)","(flashback)","")&amp;" || "&amp;TEXT(D22,"#,###")&amp;" || "&amp;ROUND(100*H22,2)&amp;"%"</f>
        <v>|-| [[Summary:The_Alloy_of_Law#Chapter 16|Chapter 16]] || [[Wayne]]  || 2,568 || 2.71%</v>
      </c>
    </row>
    <row r="23" customFormat="false" ht="15.75" hidden="false" customHeight="false" outlineLevel="0" collapsed="false">
      <c r="A23" s="6"/>
      <c r="B23" s="6" t="n">
        <v>17</v>
      </c>
      <c r="C23" s="7" t="s">
        <v>66</v>
      </c>
      <c r="D23" s="8" t="n">
        <v>345</v>
      </c>
      <c r="E23" s="1" t="n">
        <v>22</v>
      </c>
      <c r="F23" s="7" t="n">
        <v>1</v>
      </c>
      <c r="G23" s="9" t="n">
        <f aca="false">F23/SUM(F:F)</f>
        <v>0.0277777777777778</v>
      </c>
      <c r="H23" s="9" t="n">
        <f aca="false">D23/SUM($D:$D)</f>
        <v>0.00364493090478807</v>
      </c>
      <c r="I23" s="1" t="n">
        <f aca="false">IF(B23=B24,0,IF(B23=B22,D23+J22,D23))</f>
        <v>0</v>
      </c>
      <c r="J23" s="8" t="n">
        <f aca="false">IF(B23=B24,D23+J22,0)</f>
        <v>345</v>
      </c>
      <c r="K23" s="9" t="n">
        <f aca="false">I23/SUM($I:$I)</f>
        <v>0</v>
      </c>
      <c r="L23" s="1" t="n">
        <f aca="false">IF(B23=B22,0,IF(B23=B24,1+M24,1))</f>
        <v>3</v>
      </c>
      <c r="M23" s="1" t="n">
        <f aca="false">IF(B23=B22,1+M24,0)</f>
        <v>0</v>
      </c>
      <c r="N23" s="1" t="n">
        <f aca="false">IF(A23=A22,0,IF(A23=A24,1+O24,1))</f>
        <v>0</v>
      </c>
      <c r="O23" s="1" t="n">
        <f aca="false">IF(A23=A22,1+O24,0)</f>
        <v>15</v>
      </c>
      <c r="Q23" s="1" t="str">
        <f aca="false">IF(OR(B23="Prologue",B23="Epilogue"),B23,"Chapter "&amp;B23)</f>
        <v>Chapter 17</v>
      </c>
      <c r="R23" s="1" t="str">
        <f aca="false">Q23</f>
        <v>Chapter 17</v>
      </c>
      <c r="S23" s="1" t="str">
        <f aca="false">"|-"&amp;CHAR(13)&amp;IF(AND(P23&lt;&gt;"",N23&lt;&gt;0),"| colspan="&amp;CHAR(34)&amp;4&amp;CHAR(34)&amp;" align="&amp;CHAR(34)&amp;"center"&amp;CHAR(34)&amp;" | '''"&amp;P23&amp;"'''"&amp;CHAR(13)&amp;"|-"&amp;CHAR(13),"")&amp;IF(L23&gt;1,"| rowspan="&amp;CHAR(34)&amp;L23&amp;CHAR(34)&amp;"| [[Summary:The_Alloy_of_Law#"&amp;Q23&amp;"|"&amp;R23&amp;"]] || ",IF(L23=1,"| [[Summary:The_Alloy_of_Law#"&amp;Q23&amp;"|"&amp;R23&amp;"]] || ","| "))&amp;"[["&amp;IF(C23="Dalinar Kholin (flashback)","Dalinar Kholin",C23)&amp;"]] "&amp;IF(C23="Dalinar Kholin (flashback)","(flashback)","")&amp;" || "&amp;TEXT(D23,"#,###")&amp;" || "&amp;ROUND(100*H23,2)&amp;"%"</f>
        <v>|-| rowspan="3"| [[Summary:The_Alloy_of_Law#Chapter 17|Chapter 17]] || [[Wax]]  || 345 || 0.36%</v>
      </c>
    </row>
    <row r="24" customFormat="false" ht="15.75" hidden="false" customHeight="false" outlineLevel="0" collapsed="false">
      <c r="A24" s="6"/>
      <c r="B24" s="6" t="n">
        <v>17</v>
      </c>
      <c r="C24" s="7" t="s">
        <v>67</v>
      </c>
      <c r="D24" s="8" t="n">
        <v>1342</v>
      </c>
      <c r="E24" s="1" t="n">
        <v>23</v>
      </c>
      <c r="F24" s="7" t="n">
        <v>1</v>
      </c>
      <c r="G24" s="9" t="n">
        <f aca="false">F24/SUM(F:F)</f>
        <v>0.0277777777777778</v>
      </c>
      <c r="H24" s="9" t="n">
        <f aca="false">D24/SUM($D:$D)</f>
        <v>0.0141782529687698</v>
      </c>
      <c r="I24" s="1" t="n">
        <f aca="false">IF(B24=B25,0,IF(B24=B23,D24+J23,D24))</f>
        <v>0</v>
      </c>
      <c r="J24" s="8" t="n">
        <f aca="false">IF(B24=B25,D24+J23,0)</f>
        <v>1687</v>
      </c>
      <c r="K24" s="9" t="n">
        <f aca="false">I24/SUM($I:$I)</f>
        <v>0</v>
      </c>
      <c r="L24" s="1" t="n">
        <f aca="false">IF(B24=B23,0,IF(B24=B25,1+M25,1))</f>
        <v>0</v>
      </c>
      <c r="M24" s="1" t="n">
        <f aca="false">IF(B24=B23,1+M25,0)</f>
        <v>2</v>
      </c>
      <c r="N24" s="1" t="n">
        <f aca="false">IF(A24=A23,0,IF(A24=A25,1+O25,1))</f>
        <v>0</v>
      </c>
      <c r="O24" s="1" t="n">
        <f aca="false">IF(A24=A23,1+O25,0)</f>
        <v>14</v>
      </c>
      <c r="Q24" s="1" t="str">
        <f aca="false">IF(OR(B24="Prologue",B24="Epilogue"),B24,"Chapter "&amp;B24)</f>
        <v>Chapter 17</v>
      </c>
      <c r="R24" s="1" t="str">
        <f aca="false">Q24</f>
        <v>Chapter 17</v>
      </c>
      <c r="S24" s="1" t="str">
        <f aca="false">"|-"&amp;CHAR(13)&amp;IF(AND(P24&lt;&gt;"",N24&lt;&gt;0),"| colspan="&amp;CHAR(34)&amp;4&amp;CHAR(34)&amp;" align="&amp;CHAR(34)&amp;"center"&amp;CHAR(34)&amp;" | '''"&amp;P24&amp;"'''"&amp;CHAR(13)&amp;"|-"&amp;CHAR(13),"")&amp;IF(L24&gt;1,"| rowspan="&amp;CHAR(34)&amp;L24&amp;CHAR(34)&amp;"| [[Summary:The_Alloy_of_Law#"&amp;Q24&amp;"|"&amp;R24&amp;"]] || ",IF(L24=1,"| [[Summary:The_Alloy_of_Law#"&amp;Q24&amp;"|"&amp;R24&amp;"]] || ","| "))&amp;"[["&amp;IF(C24="Dalinar Kholin (flashback)","Dalinar Kholin",C24)&amp;"]] "&amp;IF(C24="Dalinar Kholin (flashback)","(flashback)","")&amp;" || "&amp;TEXT(D24,"#,###")&amp;" || "&amp;ROUND(100*H24,2)&amp;"%"</f>
        <v>|-| [[Marasi]]  || 1,342 || 1.42%</v>
      </c>
    </row>
    <row r="25" customFormat="false" ht="15.75" hidden="false" customHeight="false" outlineLevel="0" collapsed="false">
      <c r="A25" s="6"/>
      <c r="B25" s="6" t="n">
        <v>17</v>
      </c>
      <c r="C25" s="7" t="s">
        <v>69</v>
      </c>
      <c r="D25" s="8" t="n">
        <v>2188</v>
      </c>
      <c r="E25" s="1" t="n">
        <v>24</v>
      </c>
      <c r="F25" s="7" t="n">
        <v>1</v>
      </c>
      <c r="G25" s="9" t="n">
        <f aca="false">F25/SUM(F:F)</f>
        <v>0.0277777777777778</v>
      </c>
      <c r="H25" s="9" t="n">
        <f aca="false">D25/SUM($D:$D)</f>
        <v>0.0231162574483371</v>
      </c>
      <c r="I25" s="8" t="n">
        <f aca="false">IF(B25=B26,0,IF(B25=B24,D25+J24,D25))</f>
        <v>3875</v>
      </c>
      <c r="J25" s="1" t="n">
        <f aca="false">IF(B25=B26,D25+J24,0)</f>
        <v>0</v>
      </c>
      <c r="K25" s="9" t="n">
        <f aca="false">I25/SUM($I:$I)</f>
        <v>0.0409394413218949</v>
      </c>
      <c r="L25" s="1" t="n">
        <f aca="false">IF(B25=B24,0,IF(B25=B26,1+M26,1))</f>
        <v>0</v>
      </c>
      <c r="M25" s="1" t="n">
        <f aca="false">IF(B25=B24,1+M26,0)</f>
        <v>1</v>
      </c>
      <c r="N25" s="1" t="n">
        <f aca="false">IF(A25=A24,0,IF(A25=A26,1+O26,1))</f>
        <v>0</v>
      </c>
      <c r="O25" s="1" t="n">
        <f aca="false">IF(A25=A24,1+O26,0)</f>
        <v>13</v>
      </c>
      <c r="Q25" s="1" t="str">
        <f aca="false">IF(OR(B25="Prologue",B25="Epilogue"),B25,"Chapter "&amp;B25)</f>
        <v>Chapter 17</v>
      </c>
      <c r="R25" s="1" t="str">
        <f aca="false">Q25</f>
        <v>Chapter 17</v>
      </c>
      <c r="S25" s="1" t="str">
        <f aca="false">"|-"&amp;CHAR(13)&amp;IF(AND(P25&lt;&gt;"",N25&lt;&gt;0),"| colspan="&amp;CHAR(34)&amp;4&amp;CHAR(34)&amp;" align="&amp;CHAR(34)&amp;"center"&amp;CHAR(34)&amp;" | '''"&amp;P25&amp;"'''"&amp;CHAR(13)&amp;"|-"&amp;CHAR(13),"")&amp;IF(L25&gt;1,"| rowspan="&amp;CHAR(34)&amp;L25&amp;CHAR(34)&amp;"| [[Summary:The_Alloy_of_Law#"&amp;Q25&amp;"|"&amp;R25&amp;"]] || ",IF(L25=1,"| [[Summary:The_Alloy_of_Law#"&amp;Q25&amp;"|"&amp;R25&amp;"]] || ","| "))&amp;"[["&amp;IF(C25="Dalinar Kholin (flashback)","Dalinar Kholin",C25)&amp;"]] "&amp;IF(C25="Dalinar Kholin (flashback)","(flashback)","")&amp;" || "&amp;TEXT(D25,"#,###")&amp;" || "&amp;ROUND(100*H25,2)&amp;"%"</f>
        <v>|-| [[Miles]]  || 2,188 || 2.31%</v>
      </c>
    </row>
    <row r="26" customFormat="false" ht="15.75" hidden="false" customHeight="false" outlineLevel="0" collapsed="false">
      <c r="A26" s="6"/>
      <c r="B26" s="6" t="n">
        <v>18</v>
      </c>
      <c r="C26" s="7" t="s">
        <v>66</v>
      </c>
      <c r="D26" s="8" t="n">
        <v>3736</v>
      </c>
      <c r="E26" s="1" t="n">
        <v>25</v>
      </c>
      <c r="F26" s="7" t="n">
        <v>1</v>
      </c>
      <c r="G26" s="9" t="n">
        <f aca="false">F26/SUM(F:F)</f>
        <v>0.0277777777777778</v>
      </c>
      <c r="H26" s="9" t="n">
        <f aca="false">D26/SUM($D:$D)</f>
        <v>0.0394709039428644</v>
      </c>
      <c r="I26" s="1" t="n">
        <f aca="false">IF(B26=B27,0,IF(B26=B25,D26+J25,D26))</f>
        <v>0</v>
      </c>
      <c r="J26" s="8" t="n">
        <f aca="false">IF(B26=B27,D26+J25,0)</f>
        <v>3736</v>
      </c>
      <c r="K26" s="9" t="n">
        <f aca="false">I26/SUM($I:$I)</f>
        <v>0</v>
      </c>
      <c r="L26" s="1" t="n">
        <f aca="false">IF(B26=B25,0,IF(B26=B27,1+M27,1))</f>
        <v>4</v>
      </c>
      <c r="M26" s="1" t="n">
        <f aca="false">IF(B26=B25,1+M27,0)</f>
        <v>0</v>
      </c>
      <c r="N26" s="1" t="n">
        <f aca="false">IF(A26=A25,0,IF(A26=A27,1+O27,1))</f>
        <v>0</v>
      </c>
      <c r="O26" s="1" t="n">
        <f aca="false">IF(A26=A25,1+O27,0)</f>
        <v>12</v>
      </c>
      <c r="Q26" s="1" t="str">
        <f aca="false">IF(OR(B26="Prologue",B26="Epilogue"),B26,"Chapter "&amp;B26)</f>
        <v>Chapter 18</v>
      </c>
      <c r="R26" s="1" t="str">
        <f aca="false">Q26</f>
        <v>Chapter 18</v>
      </c>
      <c r="S26" s="1" t="str">
        <f aca="false">"|-"&amp;CHAR(13)&amp;IF(AND(P26&lt;&gt;"",N26&lt;&gt;0),"| colspan="&amp;CHAR(34)&amp;4&amp;CHAR(34)&amp;" align="&amp;CHAR(34)&amp;"center"&amp;CHAR(34)&amp;" | '''"&amp;P26&amp;"'''"&amp;CHAR(13)&amp;"|-"&amp;CHAR(13),"")&amp;IF(L26&gt;1,"| rowspan="&amp;CHAR(34)&amp;L26&amp;CHAR(34)&amp;"| [[Summary:The_Alloy_of_Law#"&amp;Q26&amp;"|"&amp;R26&amp;"]] || ",IF(L26=1,"| [[Summary:The_Alloy_of_Law#"&amp;Q26&amp;"|"&amp;R26&amp;"]] || ","| "))&amp;"[["&amp;IF(C26="Dalinar Kholin (flashback)","Dalinar Kholin",C26)&amp;"]] "&amp;IF(C26="Dalinar Kholin (flashback)","(flashback)","")&amp;" || "&amp;TEXT(D26,"#,###")&amp;" || "&amp;ROUND(100*H26,2)&amp;"%"</f>
        <v>|-| rowspan="4"| [[Summary:The_Alloy_of_Law#Chapter 18|Chapter 18]] || [[Wax]]  || 3,736 || 3.95%</v>
      </c>
    </row>
    <row r="27" customFormat="false" ht="15.75" hidden="false" customHeight="false" outlineLevel="0" collapsed="false">
      <c r="A27" s="6"/>
      <c r="B27" s="6" t="n">
        <v>18</v>
      </c>
      <c r="C27" s="7" t="s">
        <v>68</v>
      </c>
      <c r="D27" s="8" t="n">
        <v>762</v>
      </c>
      <c r="E27" s="1" t="n">
        <v>26</v>
      </c>
      <c r="F27" s="7" t="n">
        <v>1</v>
      </c>
      <c r="G27" s="9" t="n">
        <f aca="false">F27/SUM(F:F)</f>
        <v>0.0277777777777778</v>
      </c>
      <c r="H27" s="9" t="n">
        <f aca="false">D27/SUM($D:$D)</f>
        <v>0.00805054304187973</v>
      </c>
      <c r="I27" s="1" t="n">
        <f aca="false">IF(B27=B28,0,IF(B27=B26,D27+J26,D27))</f>
        <v>0</v>
      </c>
      <c r="J27" s="8" t="n">
        <f aca="false">IF(B27=B28,D27+J26,0)</f>
        <v>4498</v>
      </c>
      <c r="K27" s="9" t="n">
        <f aca="false">I27/SUM($I:$I)</f>
        <v>0</v>
      </c>
      <c r="L27" s="1" t="n">
        <f aca="false">IF(B27=B26,0,IF(B27=B28,1+M28,1))</f>
        <v>0</v>
      </c>
      <c r="M27" s="1" t="n">
        <f aca="false">IF(B27=B26,1+M28,0)</f>
        <v>3</v>
      </c>
      <c r="N27" s="1" t="n">
        <f aca="false">IF(A27=A26,0,IF(A27=A28,1+O28,1))</f>
        <v>0</v>
      </c>
      <c r="O27" s="1" t="n">
        <f aca="false">IF(A27=A26,1+O28,0)</f>
        <v>11</v>
      </c>
      <c r="Q27" s="1" t="str">
        <f aca="false">IF(OR(B27="Prologue",B27="Epilogue"),B27,"Chapter "&amp;B27)</f>
        <v>Chapter 18</v>
      </c>
      <c r="R27" s="1" t="str">
        <f aca="false">Q27</f>
        <v>Chapter 18</v>
      </c>
      <c r="S27" s="1" t="str">
        <f aca="false">"|-"&amp;CHAR(13)&amp;IF(AND(P27&lt;&gt;"",N27&lt;&gt;0),"| colspan="&amp;CHAR(34)&amp;4&amp;CHAR(34)&amp;" align="&amp;CHAR(34)&amp;"center"&amp;CHAR(34)&amp;" | '''"&amp;P27&amp;"'''"&amp;CHAR(13)&amp;"|-"&amp;CHAR(13),"")&amp;IF(L27&gt;1,"| rowspan="&amp;CHAR(34)&amp;L27&amp;CHAR(34)&amp;"| [[Summary:The_Alloy_of_Law#"&amp;Q27&amp;"|"&amp;R27&amp;"]] || ",IF(L27=1,"| [[Summary:The_Alloy_of_Law#"&amp;Q27&amp;"|"&amp;R27&amp;"]] || ","| "))&amp;"[["&amp;IF(C27="Dalinar Kholin (flashback)","Dalinar Kholin",C27)&amp;"]] "&amp;IF(C27="Dalinar Kholin (flashback)","(flashback)","")&amp;" || "&amp;TEXT(D27,"#,###")&amp;" || "&amp;ROUND(100*H27,2)&amp;"%"</f>
        <v>|-| [[Wayne]]  || 762 || 0.81%</v>
      </c>
    </row>
    <row r="28" customFormat="false" ht="15.75" hidden="false" customHeight="false" outlineLevel="0" collapsed="false">
      <c r="A28" s="6"/>
      <c r="B28" s="6" t="n">
        <v>18</v>
      </c>
      <c r="C28" s="7" t="s">
        <v>66</v>
      </c>
      <c r="D28" s="8" t="n">
        <v>443</v>
      </c>
      <c r="E28" s="1" t="n">
        <v>27</v>
      </c>
      <c r="F28" s="7" t="n">
        <v>1</v>
      </c>
      <c r="G28" s="9" t="n">
        <f aca="false">F28/SUM(F:F)</f>
        <v>0.0277777777777778</v>
      </c>
      <c r="H28" s="9" t="n">
        <f aca="false">D28/SUM($D:$D)</f>
        <v>0.00468030258209018</v>
      </c>
      <c r="I28" s="1" t="n">
        <f aca="false">IF(B28=B29,0,IF(B28=B27,D28+J27,D28))</f>
        <v>0</v>
      </c>
      <c r="J28" s="8" t="n">
        <f aca="false">IF(B28=B29,D28+J27,0)</f>
        <v>4941</v>
      </c>
      <c r="K28" s="9" t="n">
        <f aca="false">I28/SUM($I:$I)</f>
        <v>0</v>
      </c>
      <c r="L28" s="1" t="n">
        <f aca="false">IF(B28=B27,0,IF(B28=B29,1+M29,1))</f>
        <v>0</v>
      </c>
      <c r="M28" s="1" t="n">
        <f aca="false">IF(B28=B27,1+M29,0)</f>
        <v>2</v>
      </c>
      <c r="N28" s="1" t="n">
        <f aca="false">IF(A28=A27,0,IF(A28=A29,1+O29,1))</f>
        <v>0</v>
      </c>
      <c r="O28" s="1" t="n">
        <f aca="false">IF(A28=A27,1+O29,0)</f>
        <v>10</v>
      </c>
      <c r="Q28" s="1" t="str">
        <f aca="false">IF(OR(B28="Prologue",B28="Epilogue"),B28,"Chapter "&amp;B28)</f>
        <v>Chapter 18</v>
      </c>
      <c r="R28" s="1" t="str">
        <f aca="false">Q28</f>
        <v>Chapter 18</v>
      </c>
      <c r="S28" s="1" t="str">
        <f aca="false">"|-"&amp;CHAR(13)&amp;IF(AND(P28&lt;&gt;"",N28&lt;&gt;0),"| colspan="&amp;CHAR(34)&amp;4&amp;CHAR(34)&amp;" align="&amp;CHAR(34)&amp;"center"&amp;CHAR(34)&amp;" | '''"&amp;P28&amp;"'''"&amp;CHAR(13)&amp;"|-"&amp;CHAR(13),"")&amp;IF(L28&gt;1,"| rowspan="&amp;CHAR(34)&amp;L28&amp;CHAR(34)&amp;"| [[Summary:The_Alloy_of_Law#"&amp;Q28&amp;"|"&amp;R28&amp;"]] || ",IF(L28=1,"| [[Summary:The_Alloy_of_Law#"&amp;Q28&amp;"|"&amp;R28&amp;"]] || ","| "))&amp;"[["&amp;IF(C28="Dalinar Kholin (flashback)","Dalinar Kholin",C28)&amp;"]] "&amp;IF(C28="Dalinar Kholin (flashback)","(flashback)","")&amp;" || "&amp;TEXT(D28,"#,###")&amp;" || "&amp;ROUND(100*H28,2)&amp;"%"</f>
        <v>|-| [[Wax]]  || 443 || 0.47%</v>
      </c>
    </row>
    <row r="29" customFormat="false" ht="15.75" hidden="false" customHeight="false" outlineLevel="0" collapsed="false">
      <c r="A29" s="6"/>
      <c r="B29" s="6" t="n">
        <v>18</v>
      </c>
      <c r="C29" s="7" t="s">
        <v>67</v>
      </c>
      <c r="D29" s="8" t="n">
        <v>698</v>
      </c>
      <c r="E29" s="1" t="n">
        <v>28</v>
      </c>
      <c r="F29" s="7" t="n">
        <v>1</v>
      </c>
      <c r="G29" s="9" t="n">
        <f aca="false">F29/SUM(F:F)</f>
        <v>0.0277777777777778</v>
      </c>
      <c r="H29" s="9" t="n">
        <f aca="false">D29/SUM($D:$D)</f>
        <v>0.00737438194649875</v>
      </c>
      <c r="I29" s="8" t="n">
        <f aca="false">IF(B29=B30,0,IF(B29=B28,D29+J28,D29))</f>
        <v>5639</v>
      </c>
      <c r="J29" s="1" t="n">
        <f aca="false">IF(B29=B30,D29+J28,0)</f>
        <v>0</v>
      </c>
      <c r="K29" s="9" t="n">
        <f aca="false">I29/SUM($I:$I)</f>
        <v>0.0595761315133331</v>
      </c>
      <c r="L29" s="1" t="n">
        <f aca="false">IF(B29=B28,0,IF(B29=B30,1+M30,1))</f>
        <v>0</v>
      </c>
      <c r="M29" s="1" t="n">
        <f aca="false">IF(B29=B28,1+M30,0)</f>
        <v>1</v>
      </c>
      <c r="N29" s="1" t="n">
        <f aca="false">IF(A29=A28,0,IF(A29=A30,1+O30,1))</f>
        <v>0</v>
      </c>
      <c r="O29" s="1" t="n">
        <f aca="false">IF(A29=A28,1+O30,0)</f>
        <v>9</v>
      </c>
      <c r="Q29" s="1" t="str">
        <f aca="false">IF(OR(B29="Prologue",B29="Epilogue"),B29,"Chapter "&amp;B29)</f>
        <v>Chapter 18</v>
      </c>
      <c r="R29" s="1" t="str">
        <f aca="false">Q29</f>
        <v>Chapter 18</v>
      </c>
      <c r="S29" s="1" t="str">
        <f aca="false">"|-"&amp;CHAR(13)&amp;IF(AND(P29&lt;&gt;"",N29&lt;&gt;0),"| colspan="&amp;CHAR(34)&amp;4&amp;CHAR(34)&amp;" align="&amp;CHAR(34)&amp;"center"&amp;CHAR(34)&amp;" | '''"&amp;P29&amp;"'''"&amp;CHAR(13)&amp;"|-"&amp;CHAR(13),"")&amp;IF(L29&gt;1,"| rowspan="&amp;CHAR(34)&amp;L29&amp;CHAR(34)&amp;"| [[Summary:The_Alloy_of_Law#"&amp;Q29&amp;"|"&amp;R29&amp;"]] || ",IF(L29=1,"| [[Summary:The_Alloy_of_Law#"&amp;Q29&amp;"|"&amp;R29&amp;"]] || ","| "))&amp;"[["&amp;IF(C29="Dalinar Kholin (flashback)","Dalinar Kholin",C29)&amp;"]] "&amp;IF(C29="Dalinar Kholin (flashback)","(flashback)","")&amp;" || "&amp;TEXT(D29,"#,###")&amp;" || "&amp;ROUND(100*H29,2)&amp;"%"</f>
        <v>|-| [[Marasi]]  || 698 || 0.74%</v>
      </c>
    </row>
    <row r="30" customFormat="false" ht="15.75" hidden="false" customHeight="false" outlineLevel="0" collapsed="false">
      <c r="A30" s="6"/>
      <c r="B30" s="6" t="n">
        <v>19</v>
      </c>
      <c r="C30" s="7" t="s">
        <v>66</v>
      </c>
      <c r="D30" s="8" t="n">
        <v>5080</v>
      </c>
      <c r="E30" s="1" t="n">
        <v>29</v>
      </c>
      <c r="F30" s="7" t="n">
        <v>1</v>
      </c>
      <c r="G30" s="9" t="n">
        <f aca="false">F30/SUM(F:F)</f>
        <v>0.0277777777777778</v>
      </c>
      <c r="H30" s="9" t="n">
        <f aca="false">D30/SUM($D:$D)</f>
        <v>0.0536702869458649</v>
      </c>
      <c r="I30" s="8" t="n">
        <f aca="false">IF(B30=B31,0,IF(B30=B29,D30+J29,D30))</f>
        <v>5080</v>
      </c>
      <c r="J30" s="1" t="n">
        <f aca="false">IF(B30=B31,D30+J29,0)</f>
        <v>0</v>
      </c>
      <c r="K30" s="9" t="n">
        <f aca="false">I30/SUM($I:$I)</f>
        <v>0.0536702869458649</v>
      </c>
      <c r="L30" s="1" t="n">
        <f aca="false">IF(B30=B29,0,IF(B30=B31,1+M31,1))</f>
        <v>1</v>
      </c>
      <c r="M30" s="1" t="n">
        <f aca="false">IF(B30=B29,1+M31,0)</f>
        <v>0</v>
      </c>
      <c r="N30" s="1" t="n">
        <f aca="false">IF(A30=A29,0,IF(A30=A31,1+O31,1))</f>
        <v>0</v>
      </c>
      <c r="O30" s="1" t="n">
        <f aca="false">IF(A30=A29,1+O31,0)</f>
        <v>8</v>
      </c>
      <c r="Q30" s="1" t="str">
        <f aca="false">IF(OR(B30="Prologue",B30="Epilogue"),B30,"Chapter "&amp;B30)</f>
        <v>Chapter 19</v>
      </c>
      <c r="R30" s="1" t="str">
        <f aca="false">Q30</f>
        <v>Chapter 19</v>
      </c>
      <c r="S30" s="1" t="str">
        <f aca="false">"|-"&amp;CHAR(13)&amp;IF(AND(P30&lt;&gt;"",N30&lt;&gt;0),"| colspan="&amp;CHAR(34)&amp;4&amp;CHAR(34)&amp;" align="&amp;CHAR(34)&amp;"center"&amp;CHAR(34)&amp;" | '''"&amp;P30&amp;"'''"&amp;CHAR(13)&amp;"|-"&amp;CHAR(13),"")&amp;IF(L30&gt;1,"| rowspan="&amp;CHAR(34)&amp;L30&amp;CHAR(34)&amp;"| [[Summary:The_Alloy_of_Law#"&amp;Q30&amp;"|"&amp;R30&amp;"]] || ",IF(L30=1,"| [[Summary:The_Alloy_of_Law#"&amp;Q30&amp;"|"&amp;R30&amp;"]] || ","| "))&amp;"[["&amp;IF(C30="Dalinar Kholin (flashback)","Dalinar Kholin",C30)&amp;"]] "&amp;IF(C30="Dalinar Kholin (flashback)","(flashback)","")&amp;" || "&amp;TEXT(D30,"#,###")&amp;" || "&amp;ROUND(100*H30,2)&amp;"%"</f>
        <v>|-| [[Summary:The_Alloy_of_Law#Chapter 19|Chapter 19]] || [[Wax]]  || 5,080 || 5.37%</v>
      </c>
    </row>
    <row r="31" customFormat="false" ht="15.75" hidden="false" customHeight="false" outlineLevel="0" collapsed="false">
      <c r="A31" s="6"/>
      <c r="B31" s="6" t="n">
        <v>20</v>
      </c>
      <c r="C31" s="7" t="s">
        <v>66</v>
      </c>
      <c r="D31" s="8" t="n">
        <v>1832</v>
      </c>
      <c r="E31" s="1" t="n">
        <v>30</v>
      </c>
      <c r="F31" s="7" t="n">
        <v>1</v>
      </c>
      <c r="G31" s="9" t="n">
        <f aca="false">F31/SUM(F:F)</f>
        <v>0.0277777777777778</v>
      </c>
      <c r="H31" s="9" t="n">
        <f aca="false">D31/SUM($D:$D)</f>
        <v>0.0193551113552804</v>
      </c>
      <c r="I31" s="8" t="n">
        <f aca="false">IF(B31=B32,0,IF(B31=B30,D31+J30,D31))</f>
        <v>1832</v>
      </c>
      <c r="J31" s="1" t="n">
        <f aca="false">IF(B31=B32,D31+J30,0)</f>
        <v>0</v>
      </c>
      <c r="K31" s="9" t="n">
        <f aca="false">I31/SUM($I:$I)</f>
        <v>0.0193551113552804</v>
      </c>
      <c r="L31" s="1" t="n">
        <f aca="false">IF(B31=B30,0,IF(B31=B32,1+M32,1))</f>
        <v>1</v>
      </c>
      <c r="M31" s="1" t="n">
        <f aca="false">IF(B31=B30,1+M32,0)</f>
        <v>0</v>
      </c>
      <c r="N31" s="1" t="n">
        <f aca="false">IF(A31=A30,0,IF(A31=A32,1+O32,1))</f>
        <v>0</v>
      </c>
      <c r="O31" s="1" t="n">
        <f aca="false">IF(A31=A30,1+O32,0)</f>
        <v>7</v>
      </c>
      <c r="Q31" s="1" t="str">
        <f aca="false">IF(OR(B31="Prologue",B31="Epilogue"),B31,"Chapter "&amp;B31)</f>
        <v>Chapter 20</v>
      </c>
      <c r="R31" s="1" t="str">
        <f aca="false">Q31</f>
        <v>Chapter 20</v>
      </c>
      <c r="S31" s="1" t="str">
        <f aca="false">"|-"&amp;CHAR(13)&amp;IF(AND(P31&lt;&gt;"",N31&lt;&gt;0),"| colspan="&amp;CHAR(34)&amp;4&amp;CHAR(34)&amp;" align="&amp;CHAR(34)&amp;"center"&amp;CHAR(34)&amp;" | '''"&amp;P31&amp;"'''"&amp;CHAR(13)&amp;"|-"&amp;CHAR(13),"")&amp;IF(L31&gt;1,"| rowspan="&amp;CHAR(34)&amp;L31&amp;CHAR(34)&amp;"| [[Summary:The_Alloy_of_Law#"&amp;Q31&amp;"|"&amp;R31&amp;"]] || ",IF(L31=1,"| [[Summary:The_Alloy_of_Law#"&amp;Q31&amp;"|"&amp;R31&amp;"]] || ","| "))&amp;"[["&amp;IF(C31="Dalinar Kholin (flashback)","Dalinar Kholin",C31)&amp;"]] "&amp;IF(C31="Dalinar Kholin (flashback)","(flashback)","")&amp;" || "&amp;TEXT(D31,"#,###")&amp;" || "&amp;ROUND(100*H31,2)&amp;"%"</f>
        <v>|-| [[Summary:The_Alloy_of_Law#Chapter 20|Chapter 20]] || [[Wax]]  || 1,832 || 1.94%</v>
      </c>
    </row>
    <row r="32" customFormat="false" ht="15.75" hidden="false" customHeight="false" outlineLevel="0" collapsed="false">
      <c r="A32" s="6"/>
      <c r="B32" s="6" t="s">
        <v>29</v>
      </c>
      <c r="C32" s="7" t="s">
        <v>67</v>
      </c>
      <c r="D32" s="8" t="n">
        <v>344</v>
      </c>
      <c r="E32" s="1" t="n">
        <v>31</v>
      </c>
      <c r="F32" s="7" t="n">
        <v>1</v>
      </c>
      <c r="G32" s="9" t="n">
        <f aca="false">F32/SUM(F:F)</f>
        <v>0.0277777777777778</v>
      </c>
      <c r="H32" s="9" t="n">
        <f aca="false">D32/SUM($D:$D)</f>
        <v>0.00363436588767274</v>
      </c>
      <c r="I32" s="1" t="n">
        <f aca="false">IF(B32=B33,0,IF(B32=B31,D32+J31,D32))</f>
        <v>0</v>
      </c>
      <c r="J32" s="8" t="n">
        <f aca="false">IF(B32=B33,D32+J31,0)</f>
        <v>344</v>
      </c>
      <c r="K32" s="9" t="n">
        <f aca="false">I32/SUM($I:$I)</f>
        <v>0</v>
      </c>
      <c r="L32" s="1" t="n">
        <f aca="false">IF(B32=B31,0,IF(B32=B33,1+M33,1))</f>
        <v>6</v>
      </c>
      <c r="M32" s="1" t="n">
        <f aca="false">IF(B32=B31,1+M33,0)</f>
        <v>0</v>
      </c>
      <c r="N32" s="1" t="n">
        <f aca="false">IF(A32=A31,0,IF(A32=A33,1+O33,1))</f>
        <v>0</v>
      </c>
      <c r="O32" s="1" t="n">
        <f aca="false">IF(A32=A31,1+O33,0)</f>
        <v>6</v>
      </c>
      <c r="Q32" s="1" t="str">
        <f aca="false">IF(OR(B32="Prologue",B32="Epilogue"),B32,"Chapter "&amp;B32)</f>
        <v>Epilogue</v>
      </c>
      <c r="R32" s="1" t="str">
        <f aca="false">Q32</f>
        <v>Epilogue</v>
      </c>
      <c r="S32" s="1" t="str">
        <f aca="false">"|-"&amp;CHAR(13)&amp;IF(AND(P32&lt;&gt;"",N32&lt;&gt;0),"| colspan="&amp;CHAR(34)&amp;4&amp;CHAR(34)&amp;" align="&amp;CHAR(34)&amp;"center"&amp;CHAR(34)&amp;" | '''"&amp;P32&amp;"'''"&amp;CHAR(13)&amp;"|-"&amp;CHAR(13),"")&amp;IF(L32&gt;1,"| rowspan="&amp;CHAR(34)&amp;L32&amp;CHAR(34)&amp;"| [[Summary:The_Alloy_of_Law#"&amp;Q32&amp;"|"&amp;R32&amp;"]] || ",IF(L32=1,"| [[Summary:The_Alloy_of_Law#"&amp;Q32&amp;"|"&amp;R32&amp;"]] || ","| "))&amp;"[["&amp;IF(C32="Dalinar Kholin (flashback)","Dalinar Kholin",C32)&amp;"]] "&amp;IF(C32="Dalinar Kholin (flashback)","(flashback)","")&amp;" || "&amp;TEXT(D32,"#,###")&amp;" || "&amp;ROUND(100*H32,2)&amp;"%"</f>
        <v>|-| rowspan="6"| [[Summary:The_Alloy_of_Law#Epilogue|Epilogue]] || [[Marasi]]  || 344 || 0.36%</v>
      </c>
    </row>
    <row r="33" customFormat="false" ht="15.75" hidden="false" customHeight="false" outlineLevel="0" collapsed="false">
      <c r="A33" s="6"/>
      <c r="B33" s="6" t="s">
        <v>29</v>
      </c>
      <c r="C33" s="7" t="s">
        <v>66</v>
      </c>
      <c r="D33" s="8" t="n">
        <v>1427</v>
      </c>
      <c r="E33" s="1" t="n">
        <v>32</v>
      </c>
      <c r="F33" s="7" t="n">
        <v>1</v>
      </c>
      <c r="G33" s="9" t="n">
        <f aca="false">F33/SUM(F:F)</f>
        <v>0.0277777777777778</v>
      </c>
      <c r="H33" s="9" t="n">
        <f aca="false">D33/SUM($D:$D)</f>
        <v>0.0150762794235727</v>
      </c>
      <c r="I33" s="1" t="n">
        <f aca="false">IF(B33=B34,0,IF(B33=B32,D33+J32,D33))</f>
        <v>0</v>
      </c>
      <c r="J33" s="8" t="n">
        <f aca="false">IF(B33=B34,D33+J32,0)</f>
        <v>1771</v>
      </c>
      <c r="K33" s="9" t="n">
        <f aca="false">I33/SUM($I:$I)</f>
        <v>0</v>
      </c>
      <c r="L33" s="1" t="n">
        <f aca="false">IF(B33=B32,0,IF(B33=B34,1+M34,1))</f>
        <v>0</v>
      </c>
      <c r="M33" s="1" t="n">
        <f aca="false">IF(B33=B32,1+M34,0)</f>
        <v>5</v>
      </c>
      <c r="N33" s="1" t="n">
        <f aca="false">IF(A33=A32,0,IF(A33=A34,1+O34,1))</f>
        <v>0</v>
      </c>
      <c r="O33" s="1" t="n">
        <f aca="false">IF(A33=A32,1+O34,0)</f>
        <v>5</v>
      </c>
      <c r="Q33" s="1" t="str">
        <f aca="false">IF(OR(B33="Prologue",B33="Epilogue"),B33,"Chapter "&amp;B33)</f>
        <v>Epilogue</v>
      </c>
      <c r="R33" s="1" t="str">
        <f aca="false">Q33</f>
        <v>Epilogue</v>
      </c>
      <c r="S33" s="1" t="str">
        <f aca="false">"|-"&amp;CHAR(13)&amp;IF(AND(P33&lt;&gt;"",N33&lt;&gt;0),"| colspan="&amp;CHAR(34)&amp;4&amp;CHAR(34)&amp;" align="&amp;CHAR(34)&amp;"center"&amp;CHAR(34)&amp;" | '''"&amp;P33&amp;"'''"&amp;CHAR(13)&amp;"|-"&amp;CHAR(13),"")&amp;IF(L33&gt;1,"| rowspan="&amp;CHAR(34)&amp;L33&amp;CHAR(34)&amp;"| [[Summary:The_Alloy_of_Law#"&amp;Q33&amp;"|"&amp;R33&amp;"]] || ",IF(L33=1,"| [[Summary:The_Alloy_of_Law#"&amp;Q33&amp;"|"&amp;R33&amp;"]] || ","| "))&amp;"[["&amp;IF(C33="Dalinar Kholin (flashback)","Dalinar Kholin",C33)&amp;"]] "&amp;IF(C33="Dalinar Kholin (flashback)","(flashback)","")&amp;" || "&amp;TEXT(D33,"#,###")&amp;" || "&amp;ROUND(100*H33,2)&amp;"%"</f>
        <v>|-| [[Wax]]  || 1,427 || 1.51%</v>
      </c>
    </row>
    <row r="34" customFormat="false" ht="15.75" hidden="false" customHeight="false" outlineLevel="0" collapsed="false">
      <c r="A34" s="6"/>
      <c r="B34" s="6" t="s">
        <v>29</v>
      </c>
      <c r="C34" s="7" t="s">
        <v>67</v>
      </c>
      <c r="D34" s="8" t="n">
        <v>322</v>
      </c>
      <c r="E34" s="1" t="n">
        <v>33</v>
      </c>
      <c r="F34" s="7" t="n">
        <v>1</v>
      </c>
      <c r="G34" s="9" t="n">
        <f aca="false">F34/SUM(F:F)</f>
        <v>0.0277777777777778</v>
      </c>
      <c r="H34" s="9" t="n">
        <f aca="false">D34/SUM($D:$D)</f>
        <v>0.00340193551113553</v>
      </c>
      <c r="I34" s="1" t="n">
        <f aca="false">IF(B34=B35,0,IF(B34=B33,D34+J33,D34))</f>
        <v>0</v>
      </c>
      <c r="J34" s="8" t="n">
        <f aca="false">IF(B34=B35,D34+J33,0)</f>
        <v>2093</v>
      </c>
      <c r="K34" s="9" t="n">
        <f aca="false">I34/SUM($I:$I)</f>
        <v>0</v>
      </c>
      <c r="L34" s="1" t="n">
        <f aca="false">IF(B34=B33,0,IF(B34=B35,1+M35,1))</f>
        <v>0</v>
      </c>
      <c r="M34" s="1" t="n">
        <f aca="false">IF(B34=B33,1+M35,0)</f>
        <v>4</v>
      </c>
      <c r="N34" s="1" t="n">
        <f aca="false">IF(A34=A33,0,IF(A34=A35,1+O35,1))</f>
        <v>0</v>
      </c>
      <c r="O34" s="1" t="n">
        <f aca="false">IF(A34=A33,1+O35,0)</f>
        <v>4</v>
      </c>
      <c r="Q34" s="1" t="str">
        <f aca="false">IF(OR(B34="Prologue",B34="Epilogue"),B34,"Chapter "&amp;B34)</f>
        <v>Epilogue</v>
      </c>
      <c r="R34" s="1" t="str">
        <f aca="false">Q34</f>
        <v>Epilogue</v>
      </c>
      <c r="S34" s="1" t="str">
        <f aca="false">"|-"&amp;CHAR(13)&amp;IF(AND(P34&lt;&gt;"",N34&lt;&gt;0),"| colspan="&amp;CHAR(34)&amp;4&amp;CHAR(34)&amp;" align="&amp;CHAR(34)&amp;"center"&amp;CHAR(34)&amp;" | '''"&amp;P34&amp;"'''"&amp;CHAR(13)&amp;"|-"&amp;CHAR(13),"")&amp;IF(L34&gt;1,"| rowspan="&amp;CHAR(34)&amp;L34&amp;CHAR(34)&amp;"| [[Summary:The_Alloy_of_Law#"&amp;Q34&amp;"|"&amp;R34&amp;"]] || ",IF(L34=1,"| [[Summary:The_Alloy_of_Law#"&amp;Q34&amp;"|"&amp;R34&amp;"]] || ","| "))&amp;"[["&amp;IF(C34="Dalinar Kholin (flashback)","Dalinar Kholin",C34)&amp;"]] "&amp;IF(C34="Dalinar Kholin (flashback)","(flashback)","")&amp;" || "&amp;TEXT(D34,"#,###")&amp;" || "&amp;ROUND(100*H34,2)&amp;"%"</f>
        <v>|-| [[Marasi]]  || 322 || 0.34%</v>
      </c>
    </row>
    <row r="35" customFormat="false" ht="15.75" hidden="false" customHeight="false" outlineLevel="0" collapsed="false">
      <c r="A35" s="6"/>
      <c r="B35" s="6" t="s">
        <v>29</v>
      </c>
      <c r="C35" s="7" t="s">
        <v>66</v>
      </c>
      <c r="D35" s="8" t="n">
        <v>426</v>
      </c>
      <c r="E35" s="1" t="n">
        <v>34</v>
      </c>
      <c r="F35" s="7" t="n">
        <v>1</v>
      </c>
      <c r="G35" s="9" t="n">
        <f aca="false">F35/SUM(F:F)</f>
        <v>0.0277777777777778</v>
      </c>
      <c r="H35" s="9" t="n">
        <f aca="false">D35/SUM($D:$D)</f>
        <v>0.00450069729112961</v>
      </c>
      <c r="I35" s="1" t="n">
        <f aca="false">IF(B35=B36,0,IF(B35=B34,D35+J34,D35))</f>
        <v>0</v>
      </c>
      <c r="J35" s="8" t="n">
        <f aca="false">IF(B35=B36,D35+J34,0)</f>
        <v>2519</v>
      </c>
      <c r="K35" s="9" t="n">
        <f aca="false">I35/SUM($I:$I)</f>
        <v>0</v>
      </c>
      <c r="L35" s="1" t="n">
        <f aca="false">IF(B35=B34,0,IF(B35=B36,1+M36,1))</f>
        <v>0</v>
      </c>
      <c r="M35" s="1" t="n">
        <f aca="false">IF(B35=B34,1+M36,0)</f>
        <v>3</v>
      </c>
      <c r="N35" s="1" t="n">
        <f aca="false">IF(A35=A34,0,IF(A35=A36,1+O36,1))</f>
        <v>0</v>
      </c>
      <c r="O35" s="1" t="n">
        <f aca="false">IF(A35=A34,1+O36,0)</f>
        <v>3</v>
      </c>
      <c r="Q35" s="1" t="str">
        <f aca="false">IF(OR(B35="Prologue",B35="Epilogue"),B35,"Chapter "&amp;B35)</f>
        <v>Epilogue</v>
      </c>
      <c r="R35" s="1" t="str">
        <f aca="false">Q35</f>
        <v>Epilogue</v>
      </c>
      <c r="S35" s="1" t="str">
        <f aca="false">"|-"&amp;CHAR(13)&amp;IF(AND(P35&lt;&gt;"",N35&lt;&gt;0),"| colspan="&amp;CHAR(34)&amp;4&amp;CHAR(34)&amp;" align="&amp;CHAR(34)&amp;"center"&amp;CHAR(34)&amp;" | '''"&amp;P35&amp;"'''"&amp;CHAR(13)&amp;"|-"&amp;CHAR(13),"")&amp;IF(L35&gt;1,"| rowspan="&amp;CHAR(34)&amp;L35&amp;CHAR(34)&amp;"| [[Summary:The_Alloy_of_Law#"&amp;Q35&amp;"|"&amp;R35&amp;"]] || ",IF(L35=1,"| [[Summary:The_Alloy_of_Law#"&amp;Q35&amp;"|"&amp;R35&amp;"]] || ","| "))&amp;"[["&amp;IF(C35="Dalinar Kholin (flashback)","Dalinar Kholin",C35)&amp;"]] "&amp;IF(C35="Dalinar Kholin (flashback)","(flashback)","")&amp;" || "&amp;TEXT(D35,"#,###")&amp;" || "&amp;ROUND(100*H35,2)&amp;"%"</f>
        <v>|-| [[Wax]]  || 426 || 0.45%</v>
      </c>
    </row>
    <row r="36" customFormat="false" ht="15.75" hidden="false" customHeight="false" outlineLevel="0" collapsed="false">
      <c r="A36" s="6"/>
      <c r="B36" s="6" t="s">
        <v>29</v>
      </c>
      <c r="C36" s="7" t="s">
        <v>67</v>
      </c>
      <c r="D36" s="8" t="n">
        <v>572</v>
      </c>
      <c r="E36" s="1" t="n">
        <v>35</v>
      </c>
      <c r="F36" s="7" t="n">
        <v>1</v>
      </c>
      <c r="G36" s="9" t="n">
        <f aca="false">F36/SUM(F:F)</f>
        <v>0.0277777777777778</v>
      </c>
      <c r="H36" s="9" t="n">
        <f aca="false">D36/SUM($D:$D)</f>
        <v>0.00604318978996746</v>
      </c>
      <c r="I36" s="1" t="n">
        <f aca="false">IF(B36=B37,0,IF(B36=B35,D36+J35,D36))</f>
        <v>0</v>
      </c>
      <c r="J36" s="8" t="n">
        <f aca="false">IF(B36=B37,D36+J35,0)</f>
        <v>3091</v>
      </c>
      <c r="K36" s="9" t="n">
        <f aca="false">I36/SUM($I:$I)</f>
        <v>0</v>
      </c>
      <c r="L36" s="1" t="n">
        <f aca="false">IF(B36=B35,0,IF(B36=B37,1+M37,1))</f>
        <v>0</v>
      </c>
      <c r="M36" s="1" t="n">
        <f aca="false">IF(B36=B35,1+M37,0)</f>
        <v>2</v>
      </c>
      <c r="N36" s="1" t="n">
        <f aca="false">IF(A36=A35,0,IF(A36=A37,1+O37,1))</f>
        <v>0</v>
      </c>
      <c r="O36" s="1" t="n">
        <f aca="false">IF(A36=A35,1+O37,0)</f>
        <v>2</v>
      </c>
      <c r="Q36" s="1" t="str">
        <f aca="false">IF(OR(B36="Prologue",B36="Epilogue"),B36,"Chapter "&amp;B36)</f>
        <v>Epilogue</v>
      </c>
      <c r="R36" s="1" t="str">
        <f aca="false">Q36</f>
        <v>Epilogue</v>
      </c>
      <c r="S36" s="1" t="str">
        <f aca="false">"|-"&amp;CHAR(13)&amp;IF(AND(P36&lt;&gt;"",N36&lt;&gt;0),"| colspan="&amp;CHAR(34)&amp;4&amp;CHAR(34)&amp;" align="&amp;CHAR(34)&amp;"center"&amp;CHAR(34)&amp;" | '''"&amp;P36&amp;"'''"&amp;CHAR(13)&amp;"|-"&amp;CHAR(13),"")&amp;IF(L36&gt;1,"| rowspan="&amp;CHAR(34)&amp;L36&amp;CHAR(34)&amp;"| [[Summary:The_Alloy_of_Law#"&amp;Q36&amp;"|"&amp;R36&amp;"]] || ",IF(L36=1,"| [[Summary:The_Alloy_of_Law#"&amp;Q36&amp;"|"&amp;R36&amp;"]] || ","| "))&amp;"[["&amp;IF(C36="Dalinar Kholin (flashback)","Dalinar Kholin",C36)&amp;"]] "&amp;IF(C36="Dalinar Kholin (flashback)","(flashback)","")&amp;" || "&amp;TEXT(D36,"#,###")&amp;" || "&amp;ROUND(100*H36,2)&amp;"%"</f>
        <v>|-| [[Marasi]]  || 572 || 0.6%</v>
      </c>
    </row>
    <row r="37" customFormat="false" ht="15.75" hidden="false" customHeight="false" outlineLevel="0" collapsed="false">
      <c r="A37" s="6"/>
      <c r="B37" s="6" t="s">
        <v>29</v>
      </c>
      <c r="C37" s="7" t="s">
        <v>66</v>
      </c>
      <c r="D37" s="8" t="n">
        <v>598</v>
      </c>
      <c r="E37" s="1" t="n">
        <v>36</v>
      </c>
      <c r="F37" s="7" t="n">
        <v>1</v>
      </c>
      <c r="G37" s="9" t="n">
        <f aca="false">F37/SUM(F:F)</f>
        <v>0.0277777777777778</v>
      </c>
      <c r="H37" s="9" t="n">
        <f aca="false">D37/SUM($D:$D)</f>
        <v>0.00631788023496598</v>
      </c>
      <c r="I37" s="8" t="n">
        <f aca="false">IF(B37=B38,0,IF(B37=B36,D37+J36,D37))</f>
        <v>3689</v>
      </c>
      <c r="J37" s="1" t="n">
        <f aca="false">IF(B37=B38,D37+J36,0)</f>
        <v>0</v>
      </c>
      <c r="K37" s="9" t="n">
        <f aca="false">I37/SUM($I:$I)</f>
        <v>0.038974348138444</v>
      </c>
      <c r="L37" s="1" t="n">
        <f aca="false">IF(B37=B36,0,IF(B37=B38,1+M38,1))</f>
        <v>0</v>
      </c>
      <c r="M37" s="1" t="n">
        <f aca="false">IF(B37=B36,1+M38,0)</f>
        <v>1</v>
      </c>
      <c r="N37" s="1" t="n">
        <f aca="false">IF(A37=A36,0,IF(A37=A38,1+O38,1))</f>
        <v>0</v>
      </c>
      <c r="O37" s="1" t="n">
        <f aca="false">IF(A37=A36,1+O38,0)</f>
        <v>1</v>
      </c>
      <c r="Q37" s="1" t="str">
        <f aca="false">IF(OR(B37="Prologue",B37="Epilogue"),B37,"Chapter "&amp;B37)</f>
        <v>Epilogue</v>
      </c>
      <c r="R37" s="1" t="str">
        <f aca="false">Q37</f>
        <v>Epilogue</v>
      </c>
      <c r="S37" s="1" t="str">
        <f aca="false">"|-"&amp;CHAR(13)&amp;IF(AND(P37&lt;&gt;"",N37&lt;&gt;0),"| colspan="&amp;CHAR(34)&amp;4&amp;CHAR(34)&amp;" align="&amp;CHAR(34)&amp;"center"&amp;CHAR(34)&amp;" | '''"&amp;P37&amp;"'''"&amp;CHAR(13)&amp;"|-"&amp;CHAR(13),"")&amp;IF(L37&gt;1,"| rowspan="&amp;CHAR(34)&amp;L37&amp;CHAR(34)&amp;"| [[Summary:The_Alloy_of_Law#"&amp;Q37&amp;"|"&amp;R37&amp;"]] || ",IF(L37=1,"| [[Summary:The_Alloy_of_Law#"&amp;Q37&amp;"|"&amp;R37&amp;"]] || ","| "))&amp;"[["&amp;IF(C37="Dalinar Kholin (flashback)","Dalinar Kholin",C37)&amp;"]] "&amp;IF(C37="Dalinar Kholin (flashback)","(flashback)","")&amp;" || "&amp;TEXT(D37,"#,###")&amp;" || "&amp;ROUND(100*H37,2)&amp;"%"</f>
        <v>|-| [[Wax]]  || 598 || 0.63%</v>
      </c>
    </row>
    <row r="38" customFormat="false" ht="15.75" hidden="false" customHeight="false" outlineLevel="0" collapsed="false">
      <c r="A38" s="6"/>
      <c r="B38" s="6"/>
      <c r="D38" s="8"/>
      <c r="G38" s="9"/>
      <c r="H38" s="9"/>
      <c r="K38" s="9"/>
    </row>
    <row r="39" customFormat="false" ht="15.75" hidden="false" customHeight="false" outlineLevel="0" collapsed="false">
      <c r="A39" s="6"/>
      <c r="B39" s="6"/>
      <c r="D39" s="8"/>
      <c r="G39" s="9"/>
      <c r="H39" s="9"/>
      <c r="K39" s="9"/>
    </row>
    <row r="40" customFormat="false" ht="15.75" hidden="false" customHeight="false" outlineLevel="0" collapsed="false">
      <c r="A40" s="6"/>
      <c r="B40" s="6"/>
      <c r="D40" s="8"/>
      <c r="G40" s="9"/>
      <c r="H40" s="9"/>
      <c r="K40" s="9"/>
    </row>
    <row r="41" customFormat="false" ht="15.75" hidden="false" customHeight="false" outlineLevel="0" collapsed="false">
      <c r="A41" s="6"/>
      <c r="B41" s="6"/>
      <c r="D41" s="8"/>
      <c r="G41" s="9"/>
      <c r="H41" s="9"/>
      <c r="K41" s="9"/>
    </row>
    <row r="42" customFormat="false" ht="15.75" hidden="false" customHeight="false" outlineLevel="0" collapsed="false">
      <c r="A42" s="6"/>
      <c r="B42" s="6"/>
      <c r="D42" s="8"/>
      <c r="G42" s="9"/>
      <c r="H42" s="9"/>
      <c r="K42" s="9"/>
    </row>
    <row r="43" customFormat="false" ht="15.75" hidden="false" customHeight="false" outlineLevel="0" collapsed="false">
      <c r="A43" s="6"/>
      <c r="B43" s="6"/>
      <c r="D43" s="8"/>
      <c r="G43" s="9"/>
      <c r="H43" s="9"/>
      <c r="K43" s="9"/>
    </row>
    <row r="44" customFormat="false" ht="15.75" hidden="false" customHeight="false" outlineLevel="0" collapsed="false">
      <c r="A44" s="6"/>
      <c r="B44" s="6"/>
      <c r="D44" s="8"/>
      <c r="G44" s="9"/>
      <c r="H44" s="9"/>
      <c r="K44" s="9"/>
    </row>
    <row r="45" customFormat="false" ht="15.75" hidden="false" customHeight="false" outlineLevel="0" collapsed="false">
      <c r="A45" s="6"/>
      <c r="B45" s="6"/>
      <c r="D45" s="8"/>
      <c r="G45" s="9"/>
      <c r="H45" s="9"/>
      <c r="K45" s="9"/>
    </row>
    <row r="46" customFormat="false" ht="15.75" hidden="false" customHeight="false" outlineLevel="0" collapsed="false">
      <c r="A46" s="6"/>
      <c r="B46" s="6"/>
      <c r="D46" s="8"/>
      <c r="G46" s="9"/>
      <c r="H46" s="9"/>
      <c r="K46" s="9"/>
    </row>
    <row r="47" customFormat="false" ht="15.75" hidden="false" customHeight="false" outlineLevel="0" collapsed="false">
      <c r="A47" s="6"/>
      <c r="B47" s="6"/>
      <c r="D47" s="8"/>
      <c r="G47" s="9"/>
      <c r="H47" s="9"/>
      <c r="K47" s="9"/>
    </row>
    <row r="48" customFormat="false" ht="15.75" hidden="false" customHeight="false" outlineLevel="0" collapsed="false">
      <c r="A48" s="6"/>
      <c r="B48" s="6"/>
      <c r="D48" s="8"/>
      <c r="G48" s="9"/>
      <c r="H48" s="9"/>
      <c r="K48" s="9"/>
    </row>
    <row r="49" customFormat="false" ht="15.75" hidden="false" customHeight="false" outlineLevel="0" collapsed="false">
      <c r="A49" s="6"/>
      <c r="B49" s="6"/>
      <c r="D49" s="8"/>
      <c r="G49" s="9"/>
      <c r="H49" s="9"/>
      <c r="K49" s="9"/>
    </row>
    <row r="50" customFormat="false" ht="15.75" hidden="false" customHeight="false" outlineLevel="0" collapsed="false">
      <c r="A50" s="6"/>
      <c r="B50" s="6"/>
      <c r="D50" s="8"/>
      <c r="G50" s="9"/>
      <c r="H50" s="9"/>
      <c r="K50" s="9"/>
    </row>
    <row r="51" customFormat="false" ht="15.75" hidden="false" customHeight="false" outlineLevel="0" collapsed="false">
      <c r="A51" s="6"/>
      <c r="B51" s="6"/>
      <c r="D51" s="8"/>
      <c r="G51" s="9"/>
      <c r="H51" s="9"/>
      <c r="K51" s="9"/>
    </row>
    <row r="52" customFormat="false" ht="15.75" hidden="false" customHeight="false" outlineLevel="0" collapsed="false">
      <c r="A52" s="6"/>
      <c r="B52" s="6"/>
      <c r="D52" s="8"/>
      <c r="G52" s="9"/>
      <c r="H52" s="9"/>
      <c r="K52" s="9"/>
    </row>
    <row r="53" customFormat="false" ht="15.75" hidden="false" customHeight="false" outlineLevel="0" collapsed="false">
      <c r="A53" s="6"/>
      <c r="B53" s="6"/>
      <c r="D53" s="8"/>
      <c r="G53" s="9"/>
      <c r="H53" s="9"/>
      <c r="K53" s="9"/>
    </row>
    <row r="54" customFormat="false" ht="15.75" hidden="false" customHeight="false" outlineLevel="0" collapsed="false">
      <c r="A54" s="6"/>
      <c r="B54" s="6"/>
      <c r="D54" s="8"/>
      <c r="G54" s="9"/>
      <c r="H54" s="9"/>
      <c r="K54" s="9"/>
    </row>
    <row r="55" customFormat="false" ht="15.75" hidden="false" customHeight="false" outlineLevel="0" collapsed="false">
      <c r="A55" s="6"/>
      <c r="B55" s="6"/>
      <c r="D55" s="8"/>
      <c r="G55" s="9"/>
      <c r="H55" s="9"/>
      <c r="K55" s="9"/>
    </row>
    <row r="56" customFormat="false" ht="15.75" hidden="false" customHeight="false" outlineLevel="0" collapsed="false">
      <c r="A56" s="6"/>
      <c r="B56" s="6"/>
      <c r="D56" s="8"/>
      <c r="G56" s="9"/>
      <c r="H56" s="9"/>
      <c r="K56" s="9"/>
    </row>
    <row r="57" customFormat="false" ht="15.75" hidden="false" customHeight="false" outlineLevel="0" collapsed="false">
      <c r="A57" s="6"/>
      <c r="B57" s="6"/>
      <c r="D57" s="8"/>
      <c r="G57" s="9"/>
      <c r="H57" s="9"/>
      <c r="K57" s="9"/>
    </row>
    <row r="58" customFormat="false" ht="15.75" hidden="false" customHeight="false" outlineLevel="0" collapsed="false">
      <c r="A58" s="6"/>
      <c r="B58" s="6"/>
      <c r="D58" s="8"/>
      <c r="G58" s="9"/>
      <c r="H58" s="9"/>
      <c r="K58" s="9"/>
    </row>
    <row r="59" customFormat="false" ht="15.75" hidden="false" customHeight="false" outlineLevel="0" collapsed="false">
      <c r="A59" s="6"/>
      <c r="B59" s="6"/>
      <c r="D59" s="8"/>
      <c r="G59" s="9"/>
      <c r="H59" s="9"/>
      <c r="K59" s="9"/>
    </row>
    <row r="60" customFormat="false" ht="15.75" hidden="false" customHeight="false" outlineLevel="0" collapsed="false">
      <c r="A60" s="6"/>
      <c r="B60" s="6"/>
      <c r="D60" s="8"/>
      <c r="G60" s="9"/>
      <c r="H60" s="9"/>
      <c r="K60" s="9"/>
    </row>
    <row r="61" customFormat="false" ht="15.75" hidden="false" customHeight="false" outlineLevel="0" collapsed="false">
      <c r="A61" s="6"/>
      <c r="B61" s="6"/>
      <c r="D61" s="8"/>
      <c r="G61" s="9"/>
      <c r="H61" s="9"/>
      <c r="K61" s="9"/>
    </row>
    <row r="62" customFormat="false" ht="15.75" hidden="false" customHeight="false" outlineLevel="0" collapsed="false">
      <c r="A62" s="6"/>
      <c r="B62" s="6"/>
      <c r="D62" s="8"/>
      <c r="G62" s="9"/>
      <c r="H62" s="9"/>
      <c r="K62" s="9"/>
    </row>
    <row r="63" customFormat="false" ht="15.75" hidden="false" customHeight="false" outlineLevel="0" collapsed="false">
      <c r="A63" s="6"/>
      <c r="B63" s="6"/>
      <c r="D63" s="8"/>
      <c r="G63" s="9"/>
      <c r="H63" s="9"/>
      <c r="K63" s="9"/>
    </row>
    <row r="64" customFormat="false" ht="15.75" hidden="false" customHeight="false" outlineLevel="0" collapsed="false">
      <c r="A64" s="6"/>
      <c r="B64" s="6"/>
      <c r="D64" s="8"/>
      <c r="G64" s="9"/>
      <c r="H64" s="9"/>
      <c r="K64" s="9"/>
    </row>
    <row r="65" customFormat="false" ht="15.75" hidden="false" customHeight="false" outlineLevel="0" collapsed="false">
      <c r="A65" s="6"/>
      <c r="B65" s="6"/>
      <c r="D65" s="8"/>
      <c r="G65" s="9"/>
      <c r="H65" s="9"/>
      <c r="K65" s="9"/>
    </row>
    <row r="66" customFormat="false" ht="15.75" hidden="false" customHeight="false" outlineLevel="0" collapsed="false">
      <c r="A66" s="6"/>
      <c r="B66" s="6"/>
      <c r="D66" s="8"/>
      <c r="G66" s="9"/>
      <c r="H66" s="9"/>
      <c r="K66" s="9"/>
    </row>
    <row r="67" customFormat="false" ht="15.75" hidden="false" customHeight="false" outlineLevel="0" collapsed="false">
      <c r="A67" s="6"/>
      <c r="B67" s="6"/>
      <c r="D67" s="8"/>
      <c r="G67" s="9"/>
      <c r="H67" s="9"/>
      <c r="K67" s="9"/>
    </row>
    <row r="68" customFormat="false" ht="15.75" hidden="false" customHeight="false" outlineLevel="0" collapsed="false">
      <c r="A68" s="6"/>
      <c r="B68" s="6"/>
      <c r="D68" s="8"/>
      <c r="G68" s="9"/>
      <c r="H68" s="9"/>
      <c r="K68" s="9"/>
    </row>
    <row r="69" customFormat="false" ht="15.75" hidden="false" customHeight="false" outlineLevel="0" collapsed="false">
      <c r="A69" s="6"/>
      <c r="B69" s="6"/>
      <c r="D69" s="8"/>
      <c r="G69" s="9"/>
      <c r="H69" s="9"/>
      <c r="K69" s="9"/>
    </row>
    <row r="70" customFormat="false" ht="15.75" hidden="false" customHeight="false" outlineLevel="0" collapsed="false">
      <c r="A70" s="6"/>
      <c r="B70" s="6"/>
      <c r="D70" s="8"/>
      <c r="G70" s="9"/>
      <c r="H70" s="9"/>
      <c r="K70" s="9"/>
    </row>
    <row r="71" customFormat="false" ht="15.75" hidden="false" customHeight="false" outlineLevel="0" collapsed="false">
      <c r="A71" s="6"/>
      <c r="B71" s="6"/>
      <c r="D71" s="8"/>
      <c r="G71" s="9"/>
      <c r="H71" s="9"/>
      <c r="K71" s="9"/>
    </row>
    <row r="72" customFormat="false" ht="15.75" hidden="false" customHeight="false" outlineLevel="0" collapsed="false">
      <c r="A72" s="6"/>
      <c r="B72" s="6"/>
      <c r="D72" s="8"/>
      <c r="G72" s="9"/>
      <c r="H72" s="9"/>
      <c r="K72" s="9"/>
    </row>
    <row r="73" customFormat="false" ht="15.75" hidden="false" customHeight="false" outlineLevel="0" collapsed="false">
      <c r="A73" s="6"/>
      <c r="B73" s="6"/>
      <c r="D73" s="8"/>
      <c r="G73" s="9"/>
      <c r="H73" s="9"/>
      <c r="K73" s="9"/>
    </row>
    <row r="74" customFormat="false" ht="15.75" hidden="false" customHeight="false" outlineLevel="0" collapsed="false">
      <c r="A74" s="6"/>
      <c r="B74" s="6"/>
      <c r="D74" s="8"/>
      <c r="G74" s="9"/>
      <c r="H74" s="9"/>
      <c r="K74" s="9"/>
    </row>
    <row r="75" customFormat="false" ht="15.75" hidden="false" customHeight="false" outlineLevel="0" collapsed="false">
      <c r="A75" s="6"/>
      <c r="B75" s="6"/>
      <c r="D75" s="8"/>
      <c r="G75" s="9"/>
      <c r="H75" s="9"/>
      <c r="K75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2025-05-28T10:29:23Z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