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2040" yWindow="0" windowWidth="25040" windowHeight="15500" tabRatio="642" firstSheet="6" activeTab="9"/>
  </bookViews>
  <sheets>
    <sheet name="Likert Cleaned" sheetId="10" r:id="rId1"/>
    <sheet name="corrl1" sheetId="7" r:id="rId2"/>
    <sheet name="RE ProblemsRAW" sheetId="6" r:id="rId3"/>
    <sheet name="Precoding - Mapping" sheetId="11" r:id="rId4"/>
    <sheet name="Coding SW" sheetId="12" state="hidden" r:id="rId5"/>
    <sheet name="Open Coding" sheetId="13" r:id="rId6"/>
    <sheet name="Axial_Manifestation_Data" sheetId="15" r:id="rId7"/>
    <sheet name="Axial_Reasoning_Data" sheetId="16" r:id="rId8"/>
    <sheet name="Axial_Manifestation_Descriptive" sheetId="17" r:id="rId9"/>
    <sheet name="Axial_Reasoning_Descriptive" sheetId="18" r:id="rId10"/>
  </sheets>
  <externalReferences>
    <externalReference r:id="rId11"/>
    <externalReference r:id="rId12"/>
  </externalReferenc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2" i="18" l="1"/>
  <c r="F22" i="18"/>
  <c r="H22" i="18"/>
  <c r="J22" i="18"/>
  <c r="L22" i="18"/>
  <c r="N22" i="18"/>
  <c r="P22" i="18"/>
  <c r="R22" i="18"/>
  <c r="T22" i="18"/>
  <c r="V22" i="18"/>
  <c r="X22" i="18"/>
  <c r="Z22" i="18"/>
  <c r="AB22" i="18"/>
  <c r="AD22" i="18"/>
  <c r="AF22" i="18"/>
  <c r="AH22" i="18"/>
  <c r="AJ22" i="18"/>
  <c r="AL22" i="18"/>
  <c r="AN22" i="18"/>
  <c r="AP22" i="18"/>
  <c r="AR22" i="18"/>
  <c r="AT22" i="18"/>
  <c r="AV22" i="18"/>
  <c r="AX22" i="18"/>
  <c r="AZ22" i="18"/>
  <c r="BB22" i="18"/>
  <c r="BD22" i="18"/>
  <c r="BF22" i="18"/>
  <c r="BH22" i="18"/>
  <c r="BJ22" i="18"/>
  <c r="BL22" i="18"/>
  <c r="BN22" i="18"/>
  <c r="D21" i="18"/>
  <c r="F21" i="18"/>
  <c r="H21" i="18"/>
  <c r="J21" i="18"/>
  <c r="L21" i="18"/>
  <c r="N21" i="18"/>
  <c r="P21" i="18"/>
  <c r="R21" i="18"/>
  <c r="T21" i="18"/>
  <c r="V21" i="18"/>
  <c r="X21" i="18"/>
  <c r="Z21" i="18"/>
  <c r="AB21" i="18"/>
  <c r="AD21" i="18"/>
  <c r="AF21" i="18"/>
  <c r="AH21" i="18"/>
  <c r="AJ21" i="18"/>
  <c r="AL21" i="18"/>
  <c r="AN21" i="18"/>
  <c r="AP21" i="18"/>
  <c r="AR21" i="18"/>
  <c r="AT21" i="18"/>
  <c r="AV21" i="18"/>
  <c r="AX21" i="18"/>
  <c r="AZ21" i="18"/>
  <c r="BB21" i="18"/>
  <c r="BD21" i="18"/>
  <c r="BF21" i="18"/>
  <c r="BH21" i="18"/>
  <c r="BJ21" i="18"/>
  <c r="BL21" i="18"/>
  <c r="BN21" i="18"/>
  <c r="D20" i="18"/>
  <c r="F20" i="18"/>
  <c r="H20" i="18"/>
  <c r="J20" i="18"/>
  <c r="L20" i="18"/>
  <c r="N20" i="18"/>
  <c r="P20" i="18"/>
  <c r="R20" i="18"/>
  <c r="T20" i="18"/>
  <c r="V20" i="18"/>
  <c r="X20" i="18"/>
  <c r="Z20" i="18"/>
  <c r="AB20" i="18"/>
  <c r="AD20" i="18"/>
  <c r="AF20" i="18"/>
  <c r="AH20" i="18"/>
  <c r="AJ20" i="18"/>
  <c r="AL20" i="18"/>
  <c r="AN20" i="18"/>
  <c r="AP20" i="18"/>
  <c r="AR20" i="18"/>
  <c r="AT20" i="18"/>
  <c r="AV20" i="18"/>
  <c r="AX20" i="18"/>
  <c r="AZ20" i="18"/>
  <c r="BB20" i="18"/>
  <c r="BD20" i="18"/>
  <c r="BF20" i="18"/>
  <c r="BH20" i="18"/>
  <c r="BJ20" i="18"/>
  <c r="BL20" i="18"/>
  <c r="BN20" i="18"/>
  <c r="D19" i="18"/>
  <c r="F19" i="18"/>
  <c r="H19" i="18"/>
  <c r="J19" i="18"/>
  <c r="L19" i="18"/>
  <c r="N19" i="18"/>
  <c r="P19" i="18"/>
  <c r="R19" i="18"/>
  <c r="T19" i="18"/>
  <c r="V19" i="18"/>
  <c r="X19" i="18"/>
  <c r="Z19" i="18"/>
  <c r="AB19" i="18"/>
  <c r="AD19" i="18"/>
  <c r="AF19" i="18"/>
  <c r="AH19" i="18"/>
  <c r="AJ19" i="18"/>
  <c r="AL19" i="18"/>
  <c r="AN19" i="18"/>
  <c r="AP19" i="18"/>
  <c r="AR19" i="18"/>
  <c r="AT19" i="18"/>
  <c r="AV19" i="18"/>
  <c r="AX19" i="18"/>
  <c r="AZ19" i="18"/>
  <c r="BB19" i="18"/>
  <c r="BD19" i="18"/>
  <c r="BF19" i="18"/>
  <c r="BH19" i="18"/>
  <c r="BJ19" i="18"/>
  <c r="BL19" i="18"/>
  <c r="BN19" i="18"/>
  <c r="D18" i="18"/>
  <c r="F18" i="18"/>
  <c r="H18" i="18"/>
  <c r="J18" i="18"/>
  <c r="L18" i="18"/>
  <c r="N18" i="18"/>
  <c r="P18" i="18"/>
  <c r="R18" i="18"/>
  <c r="T18" i="18"/>
  <c r="V18" i="18"/>
  <c r="X18" i="18"/>
  <c r="Z18" i="18"/>
  <c r="AB18" i="18"/>
  <c r="AD18" i="18"/>
  <c r="AF18" i="18"/>
  <c r="AH18" i="18"/>
  <c r="AJ18" i="18"/>
  <c r="AL18" i="18"/>
  <c r="AN18" i="18"/>
  <c r="AP18" i="18"/>
  <c r="AR18" i="18"/>
  <c r="AT18" i="18"/>
  <c r="AV18" i="18"/>
  <c r="AX18" i="18"/>
  <c r="AZ18" i="18"/>
  <c r="BB18" i="18"/>
  <c r="BD18" i="18"/>
  <c r="BF18" i="18"/>
  <c r="BH18" i="18"/>
  <c r="BJ18" i="18"/>
  <c r="BL18" i="18"/>
  <c r="BN18" i="18"/>
  <c r="D17" i="18"/>
  <c r="F17" i="18"/>
  <c r="H17" i="18"/>
  <c r="J17" i="18"/>
  <c r="L17" i="18"/>
  <c r="N17" i="18"/>
  <c r="P17" i="18"/>
  <c r="R17" i="18"/>
  <c r="T17" i="18"/>
  <c r="V17" i="18"/>
  <c r="X17" i="18"/>
  <c r="Z17" i="18"/>
  <c r="AB17" i="18"/>
  <c r="AD17" i="18"/>
  <c r="AF17" i="18"/>
  <c r="AH17" i="18"/>
  <c r="AJ17" i="18"/>
  <c r="AL17" i="18"/>
  <c r="AN17" i="18"/>
  <c r="AP17" i="18"/>
  <c r="AR17" i="18"/>
  <c r="AT17" i="18"/>
  <c r="AV17" i="18"/>
  <c r="AX17" i="18"/>
  <c r="AZ17" i="18"/>
  <c r="BB17" i="18"/>
  <c r="BD17" i="18"/>
  <c r="BF17" i="18"/>
  <c r="BH17" i="18"/>
  <c r="BJ17" i="18"/>
  <c r="BL17" i="18"/>
  <c r="BN17" i="18"/>
  <c r="D16" i="18"/>
  <c r="F16" i="18"/>
  <c r="H16" i="18"/>
  <c r="J16" i="18"/>
  <c r="L16" i="18"/>
  <c r="N16" i="18"/>
  <c r="P16" i="18"/>
  <c r="R16" i="18"/>
  <c r="T16" i="18"/>
  <c r="V16" i="18"/>
  <c r="X16" i="18"/>
  <c r="Z16" i="18"/>
  <c r="AB16" i="18"/>
  <c r="AD16" i="18"/>
  <c r="AF16" i="18"/>
  <c r="AH16" i="18"/>
  <c r="AJ16" i="18"/>
  <c r="AL16" i="18"/>
  <c r="AN16" i="18"/>
  <c r="AP16" i="18"/>
  <c r="AR16" i="18"/>
  <c r="AT16" i="18"/>
  <c r="AV16" i="18"/>
  <c r="AX16" i="18"/>
  <c r="AZ16" i="18"/>
  <c r="BB16" i="18"/>
  <c r="BD16" i="18"/>
  <c r="BF16" i="18"/>
  <c r="BH16" i="18"/>
  <c r="BJ16" i="18"/>
  <c r="BL16" i="18"/>
  <c r="BN16" i="18"/>
  <c r="D15" i="18"/>
  <c r="F15" i="18"/>
  <c r="H15" i="18"/>
  <c r="J15" i="18"/>
  <c r="L15" i="18"/>
  <c r="N15" i="18"/>
  <c r="P15" i="18"/>
  <c r="R15" i="18"/>
  <c r="T15" i="18"/>
  <c r="V15" i="18"/>
  <c r="X15" i="18"/>
  <c r="Z15" i="18"/>
  <c r="AB15" i="18"/>
  <c r="AD15" i="18"/>
  <c r="AF15" i="18"/>
  <c r="AH15" i="18"/>
  <c r="AJ15" i="18"/>
  <c r="AL15" i="18"/>
  <c r="AN15" i="18"/>
  <c r="AP15" i="18"/>
  <c r="AR15" i="18"/>
  <c r="AT15" i="18"/>
  <c r="AV15" i="18"/>
  <c r="AX15" i="18"/>
  <c r="AZ15" i="18"/>
  <c r="BB15" i="18"/>
  <c r="BD15" i="18"/>
  <c r="BF15" i="18"/>
  <c r="BH15" i="18"/>
  <c r="BJ15" i="18"/>
  <c r="BL15" i="18"/>
  <c r="BN15" i="18"/>
  <c r="D14" i="18"/>
  <c r="F14" i="18"/>
  <c r="H14" i="18"/>
  <c r="J14" i="18"/>
  <c r="L14" i="18"/>
  <c r="N14" i="18"/>
  <c r="P14" i="18"/>
  <c r="R14" i="18"/>
  <c r="T14" i="18"/>
  <c r="V14" i="18"/>
  <c r="X14" i="18"/>
  <c r="Z14" i="18"/>
  <c r="AB14" i="18"/>
  <c r="AD14" i="18"/>
  <c r="AF14" i="18"/>
  <c r="AH14" i="18"/>
  <c r="AJ14" i="18"/>
  <c r="AL14" i="18"/>
  <c r="AN14" i="18"/>
  <c r="AP14" i="18"/>
  <c r="AR14" i="18"/>
  <c r="AT14" i="18"/>
  <c r="AV14" i="18"/>
  <c r="AX14" i="18"/>
  <c r="AZ14" i="18"/>
  <c r="BB14" i="18"/>
  <c r="BD14" i="18"/>
  <c r="BF14" i="18"/>
  <c r="BH14" i="18"/>
  <c r="BJ14" i="18"/>
  <c r="BL14" i="18"/>
  <c r="BN14" i="18"/>
  <c r="D13" i="18"/>
  <c r="F13" i="18"/>
  <c r="H13" i="18"/>
  <c r="J13" i="18"/>
  <c r="L13" i="18"/>
  <c r="N13" i="18"/>
  <c r="P13" i="18"/>
  <c r="R13" i="18"/>
  <c r="T13" i="18"/>
  <c r="V13" i="18"/>
  <c r="X13" i="18"/>
  <c r="Z13" i="18"/>
  <c r="AB13" i="18"/>
  <c r="AD13" i="18"/>
  <c r="AF13" i="18"/>
  <c r="AH13" i="18"/>
  <c r="AJ13" i="18"/>
  <c r="AL13" i="18"/>
  <c r="AN13" i="18"/>
  <c r="AP13" i="18"/>
  <c r="AR13" i="18"/>
  <c r="AT13" i="18"/>
  <c r="AV13" i="18"/>
  <c r="AX13" i="18"/>
  <c r="AZ13" i="18"/>
  <c r="BB13" i="18"/>
  <c r="BD13" i="18"/>
  <c r="BF13" i="18"/>
  <c r="BH13" i="18"/>
  <c r="BJ13" i="18"/>
  <c r="BL13" i="18"/>
  <c r="BN13" i="18"/>
  <c r="D12" i="18"/>
  <c r="F12" i="18"/>
  <c r="H12" i="18"/>
  <c r="J12" i="18"/>
  <c r="L12" i="18"/>
  <c r="N12" i="18"/>
  <c r="P12" i="18"/>
  <c r="R12" i="18"/>
  <c r="T12" i="18"/>
  <c r="V12" i="18"/>
  <c r="X12" i="18"/>
  <c r="Z12" i="18"/>
  <c r="AB12" i="18"/>
  <c r="AD12" i="18"/>
  <c r="AF12" i="18"/>
  <c r="AH12" i="18"/>
  <c r="AJ12" i="18"/>
  <c r="AL12" i="18"/>
  <c r="AN12" i="18"/>
  <c r="AP12" i="18"/>
  <c r="AR12" i="18"/>
  <c r="AT12" i="18"/>
  <c r="AV12" i="18"/>
  <c r="AX12" i="18"/>
  <c r="AZ12" i="18"/>
  <c r="BB12" i="18"/>
  <c r="BD12" i="18"/>
  <c r="BF12" i="18"/>
  <c r="BH12" i="18"/>
  <c r="BJ12" i="18"/>
  <c r="BL12" i="18"/>
  <c r="BN12" i="18"/>
  <c r="D11" i="18"/>
  <c r="F11" i="18"/>
  <c r="H11" i="18"/>
  <c r="J11" i="18"/>
  <c r="L11" i="18"/>
  <c r="N11" i="18"/>
  <c r="P11" i="18"/>
  <c r="R11" i="18"/>
  <c r="T11" i="18"/>
  <c r="V11" i="18"/>
  <c r="X11" i="18"/>
  <c r="Z11" i="18"/>
  <c r="AB11" i="18"/>
  <c r="AD11" i="18"/>
  <c r="AF11" i="18"/>
  <c r="AH11" i="18"/>
  <c r="AJ11" i="18"/>
  <c r="AL11" i="18"/>
  <c r="AN11" i="18"/>
  <c r="AP11" i="18"/>
  <c r="AR11" i="18"/>
  <c r="AT11" i="18"/>
  <c r="AV11" i="18"/>
  <c r="AX11" i="18"/>
  <c r="AZ11" i="18"/>
  <c r="BB11" i="18"/>
  <c r="BD11" i="18"/>
  <c r="BF11" i="18"/>
  <c r="BH11" i="18"/>
  <c r="BJ11" i="18"/>
  <c r="BL11" i="18"/>
  <c r="BN11" i="18"/>
  <c r="D10" i="18"/>
  <c r="F10" i="18"/>
  <c r="H10" i="18"/>
  <c r="J10" i="18"/>
  <c r="L10" i="18"/>
  <c r="N10" i="18"/>
  <c r="P10" i="18"/>
  <c r="R10" i="18"/>
  <c r="T10" i="18"/>
  <c r="V10" i="18"/>
  <c r="X10" i="18"/>
  <c r="Z10" i="18"/>
  <c r="AB10" i="18"/>
  <c r="AD10" i="18"/>
  <c r="AF10" i="18"/>
  <c r="AH10" i="18"/>
  <c r="AJ10" i="18"/>
  <c r="AL10" i="18"/>
  <c r="AN10" i="18"/>
  <c r="AP10" i="18"/>
  <c r="AR10" i="18"/>
  <c r="AT10" i="18"/>
  <c r="AV10" i="18"/>
  <c r="AX10" i="18"/>
  <c r="AZ10" i="18"/>
  <c r="BB10" i="18"/>
  <c r="BD10" i="18"/>
  <c r="BF10" i="18"/>
  <c r="BH10" i="18"/>
  <c r="BJ10" i="18"/>
  <c r="BL10" i="18"/>
  <c r="BN10" i="18"/>
  <c r="D9" i="18"/>
  <c r="F9" i="18"/>
  <c r="H9" i="18"/>
  <c r="J9" i="18"/>
  <c r="L9" i="18"/>
  <c r="N9" i="18"/>
  <c r="P9" i="18"/>
  <c r="R9" i="18"/>
  <c r="T9" i="18"/>
  <c r="V9" i="18"/>
  <c r="X9" i="18"/>
  <c r="Z9" i="18"/>
  <c r="AB9" i="18"/>
  <c r="AD9" i="18"/>
  <c r="AF9" i="18"/>
  <c r="AH9" i="18"/>
  <c r="AJ9" i="18"/>
  <c r="AL9" i="18"/>
  <c r="AN9" i="18"/>
  <c r="AP9" i="18"/>
  <c r="AR9" i="18"/>
  <c r="AT9" i="18"/>
  <c r="AV9" i="18"/>
  <c r="AX9" i="18"/>
  <c r="AZ9" i="18"/>
  <c r="BB9" i="18"/>
  <c r="BD9" i="18"/>
  <c r="BF9" i="18"/>
  <c r="BH9" i="18"/>
  <c r="BJ9" i="18"/>
  <c r="BL9" i="18"/>
  <c r="BN9" i="18"/>
  <c r="D8" i="18"/>
  <c r="F8" i="18"/>
  <c r="H8" i="18"/>
  <c r="J8" i="18"/>
  <c r="L8" i="18"/>
  <c r="N8" i="18"/>
  <c r="P8" i="18"/>
  <c r="R8" i="18"/>
  <c r="T8" i="18"/>
  <c r="V8" i="18"/>
  <c r="X8" i="18"/>
  <c r="Z8" i="18"/>
  <c r="AB8" i="18"/>
  <c r="AD8" i="18"/>
  <c r="AF8" i="18"/>
  <c r="AH8" i="18"/>
  <c r="AJ8" i="18"/>
  <c r="AL8" i="18"/>
  <c r="AN8" i="18"/>
  <c r="AP8" i="18"/>
  <c r="AR8" i="18"/>
  <c r="AT8" i="18"/>
  <c r="AV8" i="18"/>
  <c r="AX8" i="18"/>
  <c r="AZ8" i="18"/>
  <c r="BB8" i="18"/>
  <c r="BD8" i="18"/>
  <c r="BF8" i="18"/>
  <c r="BH8" i="18"/>
  <c r="BJ8" i="18"/>
  <c r="BL8" i="18"/>
  <c r="BN8" i="18"/>
  <c r="D7" i="18"/>
  <c r="F7" i="18"/>
  <c r="H7" i="18"/>
  <c r="J7" i="18"/>
  <c r="L7" i="18"/>
  <c r="N7" i="18"/>
  <c r="P7" i="18"/>
  <c r="R7" i="18"/>
  <c r="T7" i="18"/>
  <c r="V7" i="18"/>
  <c r="X7" i="18"/>
  <c r="Z7" i="18"/>
  <c r="AB7" i="18"/>
  <c r="AD7" i="18"/>
  <c r="AF7" i="18"/>
  <c r="AH7" i="18"/>
  <c r="AJ7" i="18"/>
  <c r="AL7" i="18"/>
  <c r="AN7" i="18"/>
  <c r="AP7" i="18"/>
  <c r="AR7" i="18"/>
  <c r="AT7" i="18"/>
  <c r="AV7" i="18"/>
  <c r="AX7" i="18"/>
  <c r="AZ7" i="18"/>
  <c r="BB7" i="18"/>
  <c r="BD7" i="18"/>
  <c r="BF7" i="18"/>
  <c r="BH7" i="18"/>
  <c r="BJ7" i="18"/>
  <c r="BL7" i="18"/>
  <c r="BN7" i="18"/>
  <c r="D6" i="18"/>
  <c r="F6" i="18"/>
  <c r="H6" i="18"/>
  <c r="J6" i="18"/>
  <c r="L6" i="18"/>
  <c r="N6" i="18"/>
  <c r="P6" i="18"/>
  <c r="R6" i="18"/>
  <c r="T6" i="18"/>
  <c r="V6" i="18"/>
  <c r="X6" i="18"/>
  <c r="Z6" i="18"/>
  <c r="AB6" i="18"/>
  <c r="AD6" i="18"/>
  <c r="AF6" i="18"/>
  <c r="AH6" i="18"/>
  <c r="AJ6" i="18"/>
  <c r="AL6" i="18"/>
  <c r="AN6" i="18"/>
  <c r="AP6" i="18"/>
  <c r="AR6" i="18"/>
  <c r="AT6" i="18"/>
  <c r="AV6" i="18"/>
  <c r="AX6" i="18"/>
  <c r="AZ6" i="18"/>
  <c r="BB6" i="18"/>
  <c r="BD6" i="18"/>
  <c r="BF6" i="18"/>
  <c r="BH6" i="18"/>
  <c r="BJ6" i="18"/>
  <c r="BL6" i="18"/>
  <c r="BN6" i="18"/>
  <c r="D5" i="18"/>
  <c r="F5" i="18"/>
  <c r="H5" i="18"/>
  <c r="J5" i="18"/>
  <c r="L5" i="18"/>
  <c r="N5" i="18"/>
  <c r="P5" i="18"/>
  <c r="R5" i="18"/>
  <c r="T5" i="18"/>
  <c r="V5" i="18"/>
  <c r="X5" i="18"/>
  <c r="Z5" i="18"/>
  <c r="AB5" i="18"/>
  <c r="AD5" i="18"/>
  <c r="AF5" i="18"/>
  <c r="AH5" i="18"/>
  <c r="AJ5" i="18"/>
  <c r="AL5" i="18"/>
  <c r="AN5" i="18"/>
  <c r="AP5" i="18"/>
  <c r="AR5" i="18"/>
  <c r="AT5" i="18"/>
  <c r="AV5" i="18"/>
  <c r="AX5" i="18"/>
  <c r="AZ5" i="18"/>
  <c r="BB5" i="18"/>
  <c r="BD5" i="18"/>
  <c r="BF5" i="18"/>
  <c r="BH5" i="18"/>
  <c r="BJ5" i="18"/>
  <c r="BL5" i="18"/>
  <c r="BN5" i="18"/>
  <c r="D4" i="18"/>
  <c r="F4" i="18"/>
  <c r="H4" i="18"/>
  <c r="J4" i="18"/>
  <c r="L4" i="18"/>
  <c r="N4" i="18"/>
  <c r="P4" i="18"/>
  <c r="R4" i="18"/>
  <c r="T4" i="18"/>
  <c r="V4" i="18"/>
  <c r="X4" i="18"/>
  <c r="Z4" i="18"/>
  <c r="AB4" i="18"/>
  <c r="AD4" i="18"/>
  <c r="AF4" i="18"/>
  <c r="AH4" i="18"/>
  <c r="AJ4" i="18"/>
  <c r="AL4" i="18"/>
  <c r="AN4" i="18"/>
  <c r="AP4" i="18"/>
  <c r="AR4" i="18"/>
  <c r="AT4" i="18"/>
  <c r="AV4" i="18"/>
  <c r="AX4" i="18"/>
  <c r="AZ4" i="18"/>
  <c r="BB4" i="18"/>
  <c r="BD4" i="18"/>
  <c r="BF4" i="18"/>
  <c r="BH4" i="18"/>
  <c r="BJ4" i="18"/>
  <c r="BL4" i="18"/>
  <c r="BN4" i="18"/>
  <c r="D3" i="18"/>
  <c r="F3" i="18"/>
  <c r="H3" i="18"/>
  <c r="J3" i="18"/>
  <c r="L3" i="18"/>
  <c r="N3" i="18"/>
  <c r="P3" i="18"/>
  <c r="R3" i="18"/>
  <c r="T3" i="18"/>
  <c r="V3" i="18"/>
  <c r="X3" i="18"/>
  <c r="Z3" i="18"/>
  <c r="AB3" i="18"/>
  <c r="AD3" i="18"/>
  <c r="AF3" i="18"/>
  <c r="AH3" i="18"/>
  <c r="AJ3" i="18"/>
  <c r="AL3" i="18"/>
  <c r="AN3" i="18"/>
  <c r="AP3" i="18"/>
  <c r="AR3" i="18"/>
  <c r="AT3" i="18"/>
  <c r="AV3" i="18"/>
  <c r="AX3" i="18"/>
  <c r="AZ3" i="18"/>
  <c r="BB3" i="18"/>
  <c r="BD3" i="18"/>
  <c r="BF3" i="18"/>
  <c r="BH3" i="18"/>
  <c r="BJ3" i="18"/>
  <c r="BL3" i="18"/>
  <c r="BN3" i="18"/>
  <c r="D2" i="18"/>
  <c r="F2" i="18"/>
  <c r="H2" i="18"/>
  <c r="J2" i="18"/>
  <c r="L2" i="18"/>
  <c r="N2" i="18"/>
  <c r="P2" i="18"/>
  <c r="R2" i="18"/>
  <c r="T2" i="18"/>
  <c r="V2" i="18"/>
  <c r="X2" i="18"/>
  <c r="Z2" i="18"/>
  <c r="AB2" i="18"/>
  <c r="AD2" i="18"/>
  <c r="AF2" i="18"/>
  <c r="AH2" i="18"/>
  <c r="AJ2" i="18"/>
  <c r="AL2" i="18"/>
  <c r="AN2" i="18"/>
  <c r="AP2" i="18"/>
  <c r="AR2" i="18"/>
  <c r="AT2" i="18"/>
  <c r="AV2" i="18"/>
  <c r="AX2" i="18"/>
  <c r="AZ2" i="18"/>
  <c r="BB2" i="18"/>
  <c r="BD2" i="18"/>
  <c r="BF2" i="18"/>
  <c r="BH2" i="18"/>
  <c r="BJ2" i="18"/>
  <c r="BL2" i="18"/>
  <c r="BN2" i="18"/>
  <c r="B66" i="6"/>
  <c r="C66" i="6"/>
  <c r="D66" i="6"/>
  <c r="E66" i="6"/>
  <c r="F66" i="6"/>
  <c r="G84" i="6"/>
  <c r="P57" i="6"/>
  <c r="C67" i="6"/>
  <c r="B67" i="6"/>
  <c r="D67" i="6"/>
  <c r="E67" i="6"/>
  <c r="F67" i="6"/>
  <c r="L68" i="6"/>
  <c r="C82" i="6"/>
  <c r="D82" i="6"/>
  <c r="E82" i="6"/>
  <c r="F82" i="6"/>
  <c r="C81" i="6"/>
  <c r="D81" i="6"/>
  <c r="E81" i="6"/>
  <c r="F81" i="6"/>
  <c r="C80" i="6"/>
  <c r="D80" i="6"/>
  <c r="E80" i="6"/>
  <c r="F80" i="6"/>
  <c r="C79" i="6"/>
  <c r="D79" i="6"/>
  <c r="E79" i="6"/>
  <c r="F79" i="6"/>
  <c r="C78" i="6"/>
  <c r="D78" i="6"/>
  <c r="E78" i="6"/>
  <c r="F78" i="6"/>
  <c r="C77" i="6"/>
  <c r="D77" i="6"/>
  <c r="E77" i="6"/>
  <c r="F77" i="6"/>
  <c r="C76" i="6"/>
  <c r="D76" i="6"/>
  <c r="E76" i="6"/>
  <c r="F76" i="6"/>
  <c r="C75" i="6"/>
  <c r="D75" i="6"/>
  <c r="E75" i="6"/>
  <c r="F75" i="6"/>
  <c r="C74" i="6"/>
  <c r="D74" i="6"/>
  <c r="E74" i="6"/>
  <c r="F74" i="6"/>
  <c r="C73" i="6"/>
  <c r="D73" i="6"/>
  <c r="E73" i="6"/>
  <c r="F73" i="6"/>
  <c r="C72" i="6"/>
  <c r="D72" i="6"/>
  <c r="E72" i="6"/>
  <c r="F72" i="6"/>
  <c r="C71" i="6"/>
  <c r="D71" i="6"/>
  <c r="E71" i="6"/>
  <c r="F71" i="6"/>
  <c r="C70" i="6"/>
  <c r="D70" i="6"/>
  <c r="E70" i="6"/>
  <c r="F70" i="6"/>
  <c r="C69" i="6"/>
  <c r="D69" i="6"/>
  <c r="E69" i="6"/>
  <c r="F69" i="6"/>
  <c r="C68" i="6"/>
  <c r="D68" i="6"/>
  <c r="E68" i="6"/>
  <c r="F68" i="6"/>
  <c r="C65" i="6"/>
  <c r="D65" i="6"/>
  <c r="E65" i="6"/>
  <c r="F65" i="6"/>
  <c r="B82" i="6"/>
  <c r="B81" i="6"/>
  <c r="B80" i="6"/>
  <c r="B79" i="6"/>
  <c r="B78" i="6"/>
  <c r="B77" i="6"/>
  <c r="B76" i="6"/>
  <c r="B75" i="6"/>
  <c r="B74" i="6"/>
  <c r="B73" i="6"/>
  <c r="B72" i="6"/>
  <c r="B71" i="6"/>
  <c r="B70" i="6"/>
  <c r="B69" i="6"/>
  <c r="B68" i="6"/>
  <c r="C62" i="6"/>
  <c r="C63" i="6"/>
  <c r="C64" i="6"/>
  <c r="C83" i="6"/>
  <c r="D62" i="6"/>
  <c r="D63" i="6"/>
  <c r="D64" i="6"/>
  <c r="D83" i="6"/>
  <c r="E62" i="6"/>
  <c r="E63" i="6"/>
  <c r="E64" i="6"/>
  <c r="E83" i="6"/>
  <c r="F62" i="6"/>
  <c r="F63" i="6"/>
  <c r="F64" i="6"/>
  <c r="F83" i="6"/>
  <c r="B63" i="6"/>
  <c r="L69" i="6"/>
  <c r="B64" i="6"/>
  <c r="L74" i="6"/>
  <c r="B65" i="6"/>
  <c r="L76" i="6"/>
  <c r="L70" i="6"/>
  <c r="L64" i="6"/>
  <c r="L80" i="6"/>
  <c r="L66" i="6"/>
  <c r="L67" i="6"/>
  <c r="L73" i="6"/>
  <c r="L71" i="6"/>
  <c r="L78" i="6"/>
  <c r="L83" i="6"/>
  <c r="L82" i="6"/>
  <c r="L65" i="6"/>
  <c r="L81" i="6"/>
  <c r="L77" i="6"/>
  <c r="L72" i="6"/>
  <c r="L79" i="6"/>
  <c r="L75" i="6"/>
  <c r="B62" i="6"/>
  <c r="L63" i="6"/>
  <c r="B83" i="6"/>
  <c r="EB79" i="10" a="1"/>
  <c r="EB79" i="10"/>
  <c r="EC79" i="10" a="1"/>
  <c r="EC79" i="10"/>
  <c r="ED79" i="10" a="1"/>
  <c r="ED79" i="10"/>
  <c r="EE79" i="10" a="1"/>
  <c r="EE79" i="10"/>
  <c r="EF79" i="10" a="1"/>
  <c r="EF79" i="10"/>
  <c r="EG79" i="10" a="1"/>
  <c r="EG79" i="10"/>
  <c r="EH79" i="10" a="1"/>
  <c r="EH79" i="10"/>
  <c r="EI79" i="10" a="1"/>
  <c r="EI79" i="10"/>
  <c r="EJ79" i="10" a="1"/>
  <c r="EJ79" i="10"/>
  <c r="EK79" i="10" a="1"/>
  <c r="EK79" i="10"/>
  <c r="EL79" i="10" a="1"/>
  <c r="EL79" i="10"/>
  <c r="EM79" i="10" a="1"/>
  <c r="EM79" i="10"/>
  <c r="EN79" i="10" a="1"/>
  <c r="EN79" i="10"/>
  <c r="EO79" i="10" a="1"/>
  <c r="EO79" i="10"/>
  <c r="EP79" i="10" a="1"/>
  <c r="EP79" i="10"/>
  <c r="EQ79" i="10" a="1"/>
  <c r="EQ79" i="10"/>
  <c r="ER79" i="10" a="1"/>
  <c r="ER79" i="10"/>
  <c r="ES79" i="10" a="1"/>
  <c r="ES79" i="10"/>
  <c r="ET79" i="10" a="1"/>
  <c r="ET79" i="10"/>
  <c r="EU79" i="10" a="1"/>
  <c r="EU79" i="10"/>
  <c r="EV79" i="10" a="1"/>
  <c r="EV79" i="10"/>
  <c r="EW79" i="10" a="1"/>
  <c r="EW79" i="10"/>
  <c r="EX79" i="10" a="1"/>
  <c r="EX79" i="10"/>
  <c r="EY79" i="10" a="1"/>
  <c r="EY79" i="10"/>
  <c r="EZ79" i="10" a="1"/>
  <c r="EZ79" i="10"/>
  <c r="FA79" i="10" a="1"/>
  <c r="FA79" i="10"/>
  <c r="FB79" i="10" a="1"/>
  <c r="FB79" i="10"/>
  <c r="FC79" i="10" a="1"/>
  <c r="FC79" i="10"/>
  <c r="FD79" i="10" a="1"/>
  <c r="FD79" i="10"/>
  <c r="FE79" i="10" a="1"/>
  <c r="FE79" i="10"/>
  <c r="FF79" i="10" a="1"/>
  <c r="FF79" i="10"/>
  <c r="FG79" i="10" a="1"/>
  <c r="FG79" i="10"/>
  <c r="FH79" i="10" a="1"/>
  <c r="FH79" i="10"/>
  <c r="FI79" i="10" a="1"/>
  <c r="FI79" i="10"/>
  <c r="FJ79" i="10" a="1"/>
  <c r="FJ79" i="10"/>
  <c r="EB76" i="10"/>
  <c r="EC76" i="10"/>
  <c r="ED76" i="10"/>
  <c r="EE76" i="10"/>
  <c r="EF76" i="10"/>
  <c r="EG76" i="10"/>
  <c r="EH76" i="10"/>
  <c r="EI76" i="10"/>
  <c r="EJ76" i="10"/>
  <c r="EK76" i="10"/>
  <c r="EL76" i="10"/>
  <c r="EM76" i="10"/>
  <c r="EN76" i="10"/>
  <c r="EO76" i="10"/>
  <c r="EP76" i="10"/>
  <c r="EQ76" i="10"/>
  <c r="ER76" i="10"/>
  <c r="ES76" i="10"/>
  <c r="ET76" i="10"/>
  <c r="EU76" i="10"/>
  <c r="EV76" i="10"/>
  <c r="EW76" i="10"/>
  <c r="EX76" i="10"/>
  <c r="EY76" i="10"/>
  <c r="EZ76" i="10"/>
  <c r="FA76" i="10"/>
  <c r="FB76" i="10"/>
  <c r="FC76" i="10"/>
  <c r="FD76" i="10"/>
  <c r="FE76" i="10"/>
  <c r="FF76" i="10"/>
  <c r="FG76" i="10"/>
  <c r="FH76" i="10"/>
  <c r="FI76" i="10"/>
  <c r="FJ76" i="10"/>
  <c r="EB71" i="10"/>
  <c r="EC71" i="10"/>
  <c r="ED71" i="10"/>
  <c r="EE71" i="10"/>
  <c r="EF71" i="10"/>
  <c r="EG71" i="10"/>
  <c r="EH71" i="10"/>
  <c r="EI71" i="10"/>
  <c r="EJ71" i="10"/>
  <c r="EK71" i="10"/>
  <c r="EL71" i="10"/>
  <c r="EM71" i="10"/>
  <c r="EN71" i="10"/>
  <c r="EO71" i="10"/>
  <c r="EP71" i="10"/>
  <c r="EQ71" i="10"/>
  <c r="ER71" i="10"/>
  <c r="ES71" i="10"/>
  <c r="ET71" i="10"/>
  <c r="EU71" i="10"/>
  <c r="EV71" i="10"/>
  <c r="EW71" i="10"/>
  <c r="EX71" i="10"/>
  <c r="EY71" i="10"/>
  <c r="EZ71" i="10"/>
  <c r="FA71" i="10"/>
  <c r="FB71" i="10"/>
  <c r="FC71" i="10"/>
  <c r="FD71" i="10"/>
  <c r="FE71" i="10"/>
  <c r="FF71" i="10"/>
  <c r="FG71" i="10"/>
  <c r="FH71" i="10"/>
  <c r="FI71" i="10"/>
  <c r="FJ71" i="10"/>
  <c r="FK71" i="10"/>
  <c r="FL71" i="10"/>
  <c r="FM71" i="10"/>
  <c r="FN71" i="10"/>
  <c r="FO71" i="10"/>
  <c r="EA79" i="10" a="1"/>
  <c r="EA79" i="10"/>
  <c r="EA76" i="10"/>
  <c r="EA71" i="10"/>
  <c r="DW74" i="10"/>
  <c r="DX74" i="10"/>
  <c r="DV74" i="10"/>
  <c r="DT71" i="10"/>
  <c r="DI71" i="10"/>
  <c r="CQ74" i="10"/>
  <c r="CR74" i="10"/>
  <c r="CS74" i="10"/>
  <c r="CT74" i="10"/>
  <c r="CU74" i="10"/>
  <c r="CV74" i="10"/>
  <c r="CW74" i="10"/>
  <c r="CX74" i="10"/>
  <c r="CY74" i="10"/>
  <c r="CZ74" i="10"/>
  <c r="DB74" i="10"/>
  <c r="DC74" i="10"/>
  <c r="DD74" i="10"/>
  <c r="DE74" i="10"/>
  <c r="DF74" i="10"/>
  <c r="DH74" i="10"/>
  <c r="DJ74" i="10"/>
  <c r="DK74" i="10"/>
  <c r="DL74" i="10"/>
  <c r="DM74" i="10"/>
  <c r="DO74" i="10"/>
  <c r="DP74" i="10"/>
  <c r="DQ74" i="10"/>
  <c r="DS74" i="10"/>
  <c r="CP74" i="10"/>
  <c r="CL79" i="10" a="1"/>
  <c r="CL79" i="10"/>
  <c r="CM79" i="10" a="1"/>
  <c r="CM79" i="10"/>
  <c r="CN79" i="10" a="1"/>
  <c r="CN79" i="10"/>
  <c r="CO79" i="10" a="1"/>
  <c r="CO79" i="10"/>
  <c r="CL76" i="10"/>
  <c r="CM76" i="10"/>
  <c r="CN76" i="10"/>
  <c r="CO76" i="10"/>
  <c r="CL71" i="10"/>
  <c r="CM71" i="10"/>
  <c r="CN71" i="10"/>
  <c r="CO71" i="10"/>
  <c r="CK79" i="10" a="1"/>
  <c r="CK79" i="10"/>
  <c r="CK76" i="10"/>
  <c r="CK71" i="10"/>
  <c r="BS74" i="10"/>
  <c r="BT74" i="10"/>
  <c r="BU74" i="10"/>
  <c r="BV74" i="10"/>
  <c r="BX74" i="10"/>
  <c r="BY74" i="10"/>
  <c r="BZ74" i="10"/>
  <c r="CA74" i="10"/>
  <c r="CB74" i="10"/>
  <c r="CC74" i="10"/>
  <c r="CD74" i="10"/>
  <c r="CF74" i="10"/>
  <c r="CG74" i="10"/>
  <c r="CH74" i="10"/>
  <c r="CI74" i="10"/>
  <c r="BR74" i="10"/>
  <c r="AL79" i="10" a="1"/>
  <c r="AL79" i="10"/>
  <c r="AM79" i="10" a="1"/>
  <c r="AM79" i="10"/>
  <c r="AN79" i="10" a="1"/>
  <c r="AN79" i="10"/>
  <c r="AO79" i="10" a="1"/>
  <c r="AO79" i="10"/>
  <c r="AP79" i="10" a="1"/>
  <c r="AP79" i="10"/>
  <c r="AQ79" i="10" a="1"/>
  <c r="AQ79" i="10"/>
  <c r="AR79" i="10" a="1"/>
  <c r="AR79" i="10"/>
  <c r="AS79" i="10" a="1"/>
  <c r="AS79" i="10"/>
  <c r="AT79" i="10" a="1"/>
  <c r="AT79" i="10"/>
  <c r="AU79" i="10" a="1"/>
  <c r="AU79" i="10"/>
  <c r="AV79" i="10" a="1"/>
  <c r="AV79" i="10"/>
  <c r="AW79" i="10" a="1"/>
  <c r="AW79" i="10"/>
  <c r="AX79" i="10" a="1"/>
  <c r="AX79" i="10"/>
  <c r="AY79" i="10" a="1"/>
  <c r="AY79" i="10"/>
  <c r="AZ79" i="10" a="1"/>
  <c r="AZ79" i="10"/>
  <c r="BA79" i="10" a="1"/>
  <c r="BA79" i="10"/>
  <c r="BB79" i="10" a="1"/>
  <c r="BB79" i="10"/>
  <c r="BC79" i="10" a="1"/>
  <c r="BC79" i="10"/>
  <c r="BD79" i="10" a="1"/>
  <c r="BD79" i="10"/>
  <c r="BE79" i="10" a="1"/>
  <c r="BE79" i="10"/>
  <c r="BF79" i="10" a="1"/>
  <c r="BF79" i="10"/>
  <c r="BG79" i="10" a="1"/>
  <c r="BG79" i="10"/>
  <c r="BH79" i="10" a="1"/>
  <c r="BH79" i="10"/>
  <c r="BI79" i="10" a="1"/>
  <c r="BI79" i="10"/>
  <c r="BJ79" i="10" a="1"/>
  <c r="BJ79" i="10"/>
  <c r="BK79" i="10" a="1"/>
  <c r="BK79" i="10"/>
  <c r="BL79" i="10" a="1"/>
  <c r="BL79" i="10"/>
  <c r="BM79" i="10" a="1"/>
  <c r="BM79" i="10"/>
  <c r="BN79" i="10" a="1"/>
  <c r="BN79" i="10"/>
  <c r="BO79" i="10" a="1"/>
  <c r="BO79" i="10"/>
  <c r="BP79" i="10" a="1"/>
  <c r="BP79" i="10"/>
  <c r="AL76" i="10"/>
  <c r="AM76" i="10"/>
  <c r="AN76" i="10"/>
  <c r="AO76" i="10"/>
  <c r="AP76" i="10"/>
  <c r="AQ76" i="10"/>
  <c r="AR76" i="10"/>
  <c r="AS76" i="10"/>
  <c r="AT76" i="10"/>
  <c r="AU76" i="10"/>
  <c r="AV76" i="10"/>
  <c r="AW76" i="10"/>
  <c r="AX76" i="10"/>
  <c r="AY76" i="10"/>
  <c r="AZ76" i="10"/>
  <c r="BA76" i="10"/>
  <c r="BB76" i="10"/>
  <c r="BC76" i="10"/>
  <c r="BD76" i="10"/>
  <c r="BE76" i="10"/>
  <c r="BF76" i="10"/>
  <c r="BG76" i="10"/>
  <c r="BH76" i="10"/>
  <c r="BI76" i="10"/>
  <c r="BJ76" i="10"/>
  <c r="BK76" i="10"/>
  <c r="BL76" i="10"/>
  <c r="BM76" i="10"/>
  <c r="BN76" i="10"/>
  <c r="BO76" i="10"/>
  <c r="BP76" i="10"/>
  <c r="AM71" i="10"/>
  <c r="AN71" i="10"/>
  <c r="AO71" i="10"/>
  <c r="AP71" i="10"/>
  <c r="AQ71" i="10"/>
  <c r="AR71" i="10"/>
  <c r="AS71" i="10"/>
  <c r="AT71" i="10"/>
  <c r="AU71" i="10"/>
  <c r="AV71" i="10"/>
  <c r="AW71" i="10"/>
  <c r="AX71" i="10"/>
  <c r="AY71" i="10"/>
  <c r="AZ71" i="10"/>
  <c r="BA71" i="10"/>
  <c r="BB71" i="10"/>
  <c r="BC71" i="10"/>
  <c r="BD71" i="10"/>
  <c r="BE71" i="10"/>
  <c r="BF71" i="10"/>
  <c r="BG71" i="10"/>
  <c r="BH71" i="10"/>
  <c r="BI71" i="10"/>
  <c r="BJ71" i="10"/>
  <c r="BK71" i="10"/>
  <c r="BL71" i="10"/>
  <c r="BM71" i="10"/>
  <c r="BN71" i="10"/>
  <c r="BO71" i="10"/>
  <c r="BP71" i="10"/>
  <c r="BQ71" i="10"/>
  <c r="AL71" i="10"/>
  <c r="AD79" i="10" a="1"/>
  <c r="AD79" i="10"/>
  <c r="AE79" i="10" a="1"/>
  <c r="AE79" i="10"/>
  <c r="AF79" i="10" a="1"/>
  <c r="AF79" i="10"/>
  <c r="AG79" i="10" a="1"/>
  <c r="AG79" i="10"/>
  <c r="AH79" i="10" a="1"/>
  <c r="AH79" i="10"/>
  <c r="AI79" i="10" a="1"/>
  <c r="AI79" i="10"/>
  <c r="AJ79" i="10" a="1"/>
  <c r="AJ79" i="10"/>
  <c r="AK79" i="10" a="1"/>
  <c r="AK79" i="10"/>
  <c r="AC79" i="10" a="1"/>
  <c r="AC79" i="10"/>
  <c r="AD76" i="10"/>
  <c r="AE76" i="10"/>
  <c r="AF76" i="10"/>
  <c r="AG76" i="10"/>
  <c r="AH76" i="10"/>
  <c r="AI76" i="10"/>
  <c r="AJ76" i="10"/>
  <c r="AK76" i="10"/>
  <c r="AC76" i="10"/>
  <c r="AD71" i="10"/>
  <c r="AE71" i="10"/>
  <c r="AF71" i="10"/>
  <c r="AG71" i="10"/>
  <c r="AH71" i="10"/>
  <c r="AI71" i="10"/>
  <c r="AJ71" i="10"/>
  <c r="AK71" i="10"/>
  <c r="AC71" i="10"/>
  <c r="Y74" i="10"/>
  <c r="Z74" i="10"/>
  <c r="AA74" i="10"/>
  <c r="X74" i="10"/>
  <c r="U71" i="10"/>
  <c r="S71" i="10"/>
  <c r="Q71" i="10"/>
  <c r="Q74" i="10"/>
  <c r="O74" i="10"/>
  <c r="O70" i="10"/>
  <c r="N70" i="10"/>
  <c r="N74" i="10"/>
  <c r="M74" i="10"/>
  <c r="M70" i="10"/>
  <c r="L74" i="10"/>
  <c r="L70" i="10"/>
  <c r="K74" i="10"/>
  <c r="K70" i="10"/>
  <c r="J74" i="10"/>
  <c r="J70" i="10"/>
  <c r="I74" i="10"/>
  <c r="I70" i="10"/>
  <c r="H74" i="10"/>
  <c r="H70" i="10"/>
  <c r="G71" i="10"/>
  <c r="DU66" i="10"/>
  <c r="G79" i="10" a="1"/>
  <c r="G79" i="10"/>
  <c r="G76" i="10"/>
  <c r="FK73" i="10"/>
</calcChain>
</file>

<file path=xl/sharedStrings.xml><?xml version="1.0" encoding="utf-8"?>
<sst xmlns="http://schemas.openxmlformats.org/spreadsheetml/2006/main" count="7564" uniqueCount="1330">
  <si>
    <t/>
  </si>
  <si>
    <t>number</t>
  </si>
  <si>
    <t>lfdn</t>
  </si>
  <si>
    <t>external lfdn</t>
  </si>
  <si>
    <t>external_lfdn</t>
  </si>
  <si>
    <t>tester</t>
  </si>
  <si>
    <t>disposition code</t>
  </si>
  <si>
    <t>dispcode</t>
  </si>
  <si>
    <t>last page</t>
  </si>
  <si>
    <t>lastpage</t>
  </si>
  <si>
    <t>time to complete survey</t>
  </si>
  <si>
    <t>duration</t>
  </si>
  <si>
    <t xml:space="preserve"> What is the size of your enterprise?</t>
  </si>
  <si>
    <t>F1</t>
  </si>
  <si>
    <t>v_1</t>
  </si>
  <si>
    <t xml:space="preserve"> What is the main business area of your company?</t>
  </si>
  <si>
    <t>Software development (custom software)</t>
  </si>
  <si>
    <t>v_2</t>
  </si>
  <si>
    <t>Software development (standard software)</t>
  </si>
  <si>
    <t>v_3</t>
  </si>
  <si>
    <t>Consulting / Project management support</t>
  </si>
  <si>
    <t>v_4</t>
  </si>
  <si>
    <t>Consulting / Software process (management) support</t>
  </si>
  <si>
    <t>v_5</t>
  </si>
  <si>
    <t>IT Consulting &amp; Services</t>
  </si>
  <si>
    <t>v_6</t>
  </si>
  <si>
    <t>Embedded Software Systems</t>
  </si>
  <si>
    <t>v_7</t>
  </si>
  <si>
    <t>Other</t>
  </si>
  <si>
    <t>v_8</t>
  </si>
  <si>
    <t>v_9</t>
  </si>
  <si>
    <t xml:space="preserve"> Does your company participate in globally distributed projects?</t>
  </si>
  <si>
    <t>F3</t>
  </si>
  <si>
    <t>v_10</t>
  </si>
  <si>
    <t xml:space="preserve"> In which country are you personally located?</t>
  </si>
  <si>
    <t>F4</t>
  </si>
  <si>
    <t>v_11</t>
  </si>
  <si>
    <t xml:space="preserve"> In which application domain / branch are you most frequently involved in your projects?</t>
  </si>
  <si>
    <t>F5</t>
  </si>
  <si>
    <t>v_12</t>
  </si>
  <si>
    <t>v_13</t>
  </si>
  <si>
    <t xml:space="preserve"> To which project role are you most frequently assigned to in those projects?
</t>
  </si>
  <si>
    <t>F6</t>
  </si>
  <si>
    <t>v_14</t>
  </si>
  <si>
    <t>v_15</t>
  </si>
  <si>
    <t xml:space="preserve"> How would you classify your experience as part of this role?</t>
  </si>
  <si>
    <t>F7</t>
  </si>
  <si>
    <t>v_16</t>
  </si>
  <si>
    <t xml:space="preserve"> Which organisational role takes your company usually in aforementioned projects?</t>
  </si>
  <si>
    <t>Customer</t>
  </si>
  <si>
    <t>v_17</t>
  </si>
  <si>
    <t>Contractor</t>
  </si>
  <si>
    <t>v_18</t>
  </si>
  <si>
    <t>Product development</t>
  </si>
  <si>
    <t>v_396</t>
  </si>
  <si>
    <t>v_22</t>
  </si>
  <si>
    <t>v_23</t>
  </si>
  <si>
    <t xml:space="preserve"> How beneficial would you personally rate an improvement for the following development phases / disciplines in your company?</t>
  </si>
  <si>
    <t xml:space="preserve">Requirements Engineering </t>
  </si>
  <si>
    <t>v_65</t>
  </si>
  <si>
    <t>Project Management</t>
  </si>
  <si>
    <t>v_66</t>
  </si>
  <si>
    <t>Architecture and Design</t>
  </si>
  <si>
    <t>v_67</t>
  </si>
  <si>
    <t>Implementation</t>
  </si>
  <si>
    <t>v_68</t>
  </si>
  <si>
    <t>Quality Assurance and Verification</t>
  </si>
  <si>
    <t>v_69</t>
  </si>
  <si>
    <t xml:space="preserve"> How challenging would you personally rate an improvement for the following development phases / disciplines in your company?</t>
  </si>
  <si>
    <t>v_146</t>
  </si>
  <si>
    <t>v_147</t>
  </si>
  <si>
    <t>v_148</t>
  </si>
  <si>
    <t>v_149</t>
  </si>
  <si>
    <t>v_150</t>
  </si>
  <si>
    <t xml:space="preserve"> Please rate the following statements on Requirements Engineering (in general) according to your expectations.</t>
  </si>
  <si>
    <t xml:space="preserve">The standardisation of Requirements Engineering improves the overall process quality </t>
  </si>
  <si>
    <t>v_152</t>
  </si>
  <si>
    <t>The standardisation of Requirements Engineering hampers the creativity</t>
  </si>
  <si>
    <t>v_153</t>
  </si>
  <si>
    <t xml:space="preserve">Offering standardised document templates and tool support benefits the communication </t>
  </si>
  <si>
    <t>v_154</t>
  </si>
  <si>
    <t>Offering standardised document templates increases the quality of the work products</t>
  </si>
  <si>
    <t>v_397</t>
  </si>
  <si>
    <t>The structure of documents should be standardised across different project environments, but the process itself should be left open for project participants</t>
  </si>
  <si>
    <t>v_155</t>
  </si>
  <si>
    <t xml:space="preserve"> According to your experiences, how important would you consider the following aspects when defining a company-specific standard reference model for Requirements Engineering?</t>
  </si>
  <si>
    <t>The definition of standardised RE artefacts/work products with document templates and / or tool support</t>
  </si>
  <si>
    <t>v_156</t>
  </si>
  <si>
    <t>Tailoring mechanisms according to project characteristics</t>
  </si>
  <si>
    <t>v_157</t>
  </si>
  <si>
    <t>The definition of roles and responsibilities</t>
  </si>
  <si>
    <t>v_158</t>
  </si>
  <si>
    <t>The definition of standard methods and modelling techniques</t>
  </si>
  <si>
    <t>v_159</t>
  </si>
  <si>
    <t>Tool support for validiation and verification of requirements specification (including ones given by customers)</t>
  </si>
  <si>
    <t>v_160</t>
  </si>
  <si>
    <t>Support of impact analyses</t>
  </si>
  <si>
    <t>v_171</t>
  </si>
  <si>
    <t>Deep integration with other software development phases</t>
  </si>
  <si>
    <t>v_172</t>
  </si>
  <si>
    <t>Support for agility in the process</t>
  </si>
  <si>
    <t>v_173</t>
  </si>
  <si>
    <t>Support for prototyping</t>
  </si>
  <si>
    <t>v_174</t>
  </si>
  <si>
    <t xml:space="preserve"> Which reasons do you agree with as a motivation to define a company-wide reference model for Requirements Engineering in your company?</t>
  </si>
  <si>
    <t>Compliance to regulations and standards (like CMMI)</t>
  </si>
  <si>
    <t>v_161</t>
  </si>
  <si>
    <t>Seamless development by integrating Requirements Engineering into the development process</t>
  </si>
  <si>
    <t>v_162</t>
  </si>
  <si>
    <t>Better tool support</t>
  </si>
  <si>
    <t>v_163</t>
  </si>
  <si>
    <t>Formal prerequisite for project acquisition in your domain</t>
  </si>
  <si>
    <t>v_164</t>
  </si>
  <si>
    <t>Support of distributed development</t>
  </si>
  <si>
    <t>v_165</t>
  </si>
  <si>
    <t>Better support of progress control</t>
  </si>
  <si>
    <t>v_175</t>
  </si>
  <si>
    <t>Better quality assurance of the artefacts/work products (e.g., within quality gates)</t>
  </si>
  <si>
    <t>v_176</t>
  </si>
  <si>
    <t>Support of benchmarks and / or comparison of different projects</t>
  </si>
  <si>
    <t>v_177</t>
  </si>
  <si>
    <t>Support of project management and planning</t>
  </si>
  <si>
    <t>v_178</t>
  </si>
  <si>
    <t>Higher efficiency</t>
  </si>
  <si>
    <t>v_179</t>
  </si>
  <si>
    <t>Knowledge transfer</t>
  </si>
  <si>
    <t>v_180</t>
  </si>
  <si>
    <t xml:space="preserve"> Which reasons do you see as a barrier to define a company-wide reference model for Requirements Engineering in your company?</t>
  </si>
  <si>
    <t>Higher process complexity</t>
  </si>
  <si>
    <t>v_166</t>
  </si>
  <si>
    <t>Higher demand for communication</t>
  </si>
  <si>
    <t>v_168</t>
  </si>
  <si>
    <t>Lower efficiency</t>
  </si>
  <si>
    <t>v_170</t>
  </si>
  <si>
    <t xml:space="preserve">Missing willingness for changes </t>
  </si>
  <si>
    <t>v_183</t>
  </si>
  <si>
    <t>Missing possibilities of standardisation</t>
  </si>
  <si>
    <t>v_184</t>
  </si>
  <si>
    <t xml:space="preserve"> Considering your regular projects, how would you classify you / your company to be involved in Requirements Engineering?</t>
  </si>
  <si>
    <t>F16</t>
  </si>
  <si>
    <t>v_76</t>
  </si>
  <si>
    <t xml:space="preserve"> If you elicit requirements in your regular projects, how do you elicit them?</t>
  </si>
  <si>
    <t>Via workshops and discussions with the stakeholders</t>
  </si>
  <si>
    <t>v_77</t>
  </si>
  <si>
    <t>As part of an agile approach at the customer's site</t>
  </si>
  <si>
    <t>v_78</t>
  </si>
  <si>
    <t>Via prototyping</t>
  </si>
  <si>
    <t>v_79</t>
  </si>
  <si>
    <t>Via change requests</t>
  </si>
  <si>
    <t>v_80</t>
  </si>
  <si>
    <t>v_82</t>
  </si>
  <si>
    <t>v_83</t>
  </si>
  <si>
    <t xml:space="preserve"> What Requirements Engineering standard (RE reference model) have you established at your company?</t>
  </si>
  <si>
    <t>A standard that is predefined according to a regulation (e.g., ITIL)</t>
  </si>
  <si>
    <t>v_84</t>
  </si>
  <si>
    <t>A standard that is predefined by the development process (e.g., Rational Unified Process)</t>
  </si>
  <si>
    <t>v_85</t>
  </si>
  <si>
    <t>An own standard that defines the coarse process with deliverables, milestones, and phases</t>
  </si>
  <si>
    <t>v_86</t>
  </si>
  <si>
    <t>An own standard that defines the process including roles and responsibilities</t>
  </si>
  <si>
    <t>v_87</t>
  </si>
  <si>
    <t>An own standard that defines work products and offers document templates</t>
  </si>
  <si>
    <t>v_88</t>
  </si>
  <si>
    <t xml:space="preserve">None </t>
  </si>
  <si>
    <t>v_89</t>
  </si>
  <si>
    <t>v_90</t>
  </si>
  <si>
    <t>v_91</t>
  </si>
  <si>
    <t xml:space="preserve"> Which of the following reasons apply for the definition of a Requirements Engineering standard in your company?</t>
  </si>
  <si>
    <t>We decided for it due to company-specific demands</t>
  </si>
  <si>
    <t>v_99</t>
  </si>
  <si>
    <t>Explicit demand from our customer</t>
  </si>
  <si>
    <t>v_100</t>
  </si>
  <si>
    <t>Important argument from our sales department</t>
  </si>
  <si>
    <t>v_101</t>
  </si>
  <si>
    <t>v_102</t>
  </si>
  <si>
    <t>v_103</t>
  </si>
  <si>
    <t xml:space="preserve"> How would you rate the following statements to apply to your Requirements Engineering standard?</t>
  </si>
  <si>
    <t>... relies on an architectural model with different levels of abstraction</t>
  </si>
  <si>
    <t>v_196</t>
  </si>
  <si>
    <t>... includes a differenciated view on different classes of requirements and their dependencies</t>
  </si>
  <si>
    <t>v_197</t>
  </si>
  <si>
    <t>... includes a differenciated view on different classes of requirements, but not their dependencies</t>
  </si>
  <si>
    <t>v_198</t>
  </si>
  <si>
    <t>... includes tracing relationships among different contents, e.g., between use casses and goals</t>
  </si>
  <si>
    <t>v_199</t>
  </si>
  <si>
    <t>... includes a differentiated view on non-functional requirements with different types of non-functional requirements</t>
  </si>
  <si>
    <t>v_200</t>
  </si>
  <si>
    <t xml:space="preserve"> How is your change management defined regarding your Requirements Engineering?</t>
  </si>
  <si>
    <t>We have a continuous change management as part of our agile RE approach</t>
  </si>
  <si>
    <t>v_113</t>
  </si>
  <si>
    <t>We have a change management approach that applies after formally accepting a requirements specification</t>
  </si>
  <si>
    <t>v_114</t>
  </si>
  <si>
    <t>We have a change management that applies during during RE</t>
  </si>
  <si>
    <t>v_115</t>
  </si>
  <si>
    <t>We do not consider a change management in RE</t>
  </si>
  <si>
    <t>v_116</t>
  </si>
  <si>
    <t xml:space="preserve"> Which of the following statements apply to the project-specific application of your Requirements Engineering standard?</t>
  </si>
  <si>
    <t>All projects have to work according to the standard</t>
  </si>
  <si>
    <t>v_118</t>
  </si>
  <si>
    <t>Different business units have different standards</t>
  </si>
  <si>
    <t>v_119</t>
  </si>
  <si>
    <t>Each project can decide whether to use the standard</t>
  </si>
  <si>
    <t>v_120</t>
  </si>
  <si>
    <t xml:space="preserve"> How is your Requirements Engineering standard applied (tailored) in your regular projects?</t>
  </si>
  <si>
    <t>We have defined a tailoring approach that continuously guides the application of the standard in our project</t>
  </si>
  <si>
    <t>v_131</t>
  </si>
  <si>
    <t>We have tool support for tailoring our Requirements Engineering standard</t>
  </si>
  <si>
    <t>v_132</t>
  </si>
  <si>
    <t>At the beginning of a project, the project lead / requirements engineer tailors the standard based on experiences</t>
  </si>
  <si>
    <t>v_133</t>
  </si>
  <si>
    <t>v_194</t>
  </si>
  <si>
    <t>v_195</t>
  </si>
  <si>
    <t>We do not consider a particular tailoring approach</t>
  </si>
  <si>
    <t>v_135</t>
  </si>
  <si>
    <t xml:space="preserve"> How is the application of your Requirements Engineering standard controlled?</t>
  </si>
  <si>
    <t>Via project assessments</t>
  </si>
  <si>
    <t>v_201</t>
  </si>
  <si>
    <t>Via analytical quality assurance, e.g., as part of quality gates</t>
  </si>
  <si>
    <t>v_202</t>
  </si>
  <si>
    <t>Via constructive quality assurance, e.g., via checklists or templates</t>
  </si>
  <si>
    <t>v_203</t>
  </si>
  <si>
    <t>v_206</t>
  </si>
  <si>
    <t>v_207</t>
  </si>
  <si>
    <t>It is not controlled</t>
  </si>
  <si>
    <t>v_205</t>
  </si>
  <si>
    <t xml:space="preserve"> Is your Requirements Engineering continuously improved? 
</t>
  </si>
  <si>
    <t>F27</t>
  </si>
  <si>
    <t>v_104</t>
  </si>
  <si>
    <t xml:space="preserve"> What would you consider to be the motivation for a continuous improvement?</t>
  </si>
  <si>
    <t>It helps us to determine our strenghts and weaknesses and act accordingly</t>
  </si>
  <si>
    <t>v_106</t>
  </si>
  <si>
    <t>An improvement is expected by our customer</t>
  </si>
  <si>
    <t>v_107</t>
  </si>
  <si>
    <t>An improvement is demanded by a regulation (e.g., CMMI, Cobit, or ITIL)</t>
  </si>
  <si>
    <t>v_108</t>
  </si>
  <si>
    <t>v_111</t>
  </si>
  <si>
    <t>v_112</t>
  </si>
  <si>
    <t xml:space="preserve"> Which of the following statements applies to your company regarding the continous Requirements Engineering improvement?</t>
  </si>
  <si>
    <t>We systematically improve our Requirements Engineering via an own business unit / role</t>
  </si>
  <si>
    <t>v_208</t>
  </si>
  <si>
    <t>We systematically improve our Requirements Engineering via an external consultant</t>
  </si>
  <si>
    <t>v_209</t>
  </si>
  <si>
    <t>We systematically improve our Requirements Engineering via:</t>
  </si>
  <si>
    <t>v_213</t>
  </si>
  <si>
    <t>v_214</t>
  </si>
  <si>
    <t>We do not systematically improve our Requirements Engineering, it remains the responsibility of our project participants</t>
  </si>
  <si>
    <t>v_211</t>
  </si>
  <si>
    <t xml:space="preserve"> Do you use a normative, external standard for your improvement?</t>
  </si>
  <si>
    <t>F30</t>
  </si>
  <si>
    <t>v_215</t>
  </si>
  <si>
    <t xml:space="preserve"> If you use an internal standard for improving your Requirements Engineering and not an external one, what where the reasons?
</t>
  </si>
  <si>
    <t>F31</t>
  </si>
  <si>
    <t>v_216</t>
  </si>
  <si>
    <t xml:space="preserve"> Which methods do you use for your Requirements Engineering improvement (regarding assessments / audits)?</t>
  </si>
  <si>
    <t xml:space="preserve">We qualitatively analyse our projects, e.g., with interviews to gather lessons learned </t>
  </si>
  <si>
    <t>v_217</t>
  </si>
  <si>
    <t>We refer to particular metrics and measurements to automatically assess our projects</t>
  </si>
  <si>
    <t>v_218</t>
  </si>
  <si>
    <t>v_222</t>
  </si>
  <si>
    <t>v_223</t>
  </si>
  <si>
    <t xml:space="preserve"> If you use metrics and measurements to assess your RE in the projects, which ones would you deem most important?
</t>
  </si>
  <si>
    <t>F33</t>
  </si>
  <si>
    <t>v_224</t>
  </si>
  <si>
    <t xml:space="preserve"> Please rate the following statements for your Requirements Engineering standard according to your experiences.</t>
  </si>
  <si>
    <t>...is too hard to understand</t>
  </si>
  <si>
    <t>v_225</t>
  </si>
  <si>
    <t>...is too complex</t>
  </si>
  <si>
    <t>v_226</t>
  </si>
  <si>
    <t>...is too abstract</t>
  </si>
  <si>
    <t>v_227</t>
  </si>
  <si>
    <t>...does not support the specification of precise requirements</t>
  </si>
  <si>
    <t>v_228</t>
  </si>
  <si>
    <t>...does not scale to our projects' high complexity</t>
  </si>
  <si>
    <t>v_229</t>
  </si>
  <si>
    <t>...is too heavy weight for our projects (e.g., it does not support agility)</t>
  </si>
  <si>
    <t>v_230</t>
  </si>
  <si>
    <t>...is not flexible enough (e.g., it offers no means to tackle moving targets / change-intensive requirements)</t>
  </si>
  <si>
    <t>v_231</t>
  </si>
  <si>
    <t>...does not sufficiently define a clear terminology</t>
  </si>
  <si>
    <t>v_233</t>
  </si>
  <si>
    <t>...gives no guidance on how to create the specification documents</t>
  </si>
  <si>
    <t>v_400</t>
  </si>
  <si>
    <t>...does not sufficiently allow for deviations according to project circumstances that cannot be formalised (e.g., politically motivated underspecified requirements)</t>
  </si>
  <si>
    <t>v_234</t>
  </si>
  <si>
    <t>...does not sufficiently define roles and responsibilities</t>
  </si>
  <si>
    <t>v_235</t>
  </si>
  <si>
    <t>...isn't sufficiently integrated into Project Management</t>
  </si>
  <si>
    <t>v_270</t>
  </si>
  <si>
    <t>...isn't sufficiently integrated into Design and Architecture</t>
  </si>
  <si>
    <t>v_271</t>
  </si>
  <si>
    <t>...isn't sufficiently integrated into Risk Management</t>
  </si>
  <si>
    <t>v_272</t>
  </si>
  <si>
    <t>...isn't sufficiently integrated into Test Management</t>
  </si>
  <si>
    <t>v_273</t>
  </si>
  <si>
    <t xml:space="preserve"> Considering your personal experiences, how do the following (more general) problems in Requirements Engineering apply to your projects?</t>
  </si>
  <si>
    <t>Communication flaws within the project team</t>
  </si>
  <si>
    <t>v_236</t>
  </si>
  <si>
    <t xml:space="preserve">Communication flaws between us and the customer </t>
  </si>
  <si>
    <t>v_237</t>
  </si>
  <si>
    <t>Terminological problems</t>
  </si>
  <si>
    <t>v_238</t>
  </si>
  <si>
    <t>Unclear responsibilities</t>
  </si>
  <si>
    <t>v_239</t>
  </si>
  <si>
    <t>Incomplete and / or hidden requirements</t>
  </si>
  <si>
    <t>v_240</t>
  </si>
  <si>
    <t>Insufficient support by project lead</t>
  </si>
  <si>
    <t>v_241</t>
  </si>
  <si>
    <t>Insufficient support by customer</t>
  </si>
  <si>
    <t>v_242</t>
  </si>
  <si>
    <t>Stakeholders with difficulties in separating requirements from previously known solution designs</t>
  </si>
  <si>
    <t>v_243</t>
  </si>
  <si>
    <t>Inconsistent requirements</t>
  </si>
  <si>
    <t>v_244</t>
  </si>
  <si>
    <t>Missing traceability</t>
  </si>
  <si>
    <t>v_245</t>
  </si>
  <si>
    <t>Moving targets (changing goals, business processes and / or requirements)</t>
  </si>
  <si>
    <t>v_246</t>
  </si>
  <si>
    <t>^Gold plating^ (implementation of features without corresponding requirements)</t>
  </si>
  <si>
    <t>v_247</t>
  </si>
  <si>
    <t>Weak access to customer needs and / or (internal) business information</t>
  </si>
  <si>
    <t>v_248</t>
  </si>
  <si>
    <t>Weak knowledge of customer's application domain</t>
  </si>
  <si>
    <t>v_249</t>
  </si>
  <si>
    <t>Weak relationship to customer</t>
  </si>
  <si>
    <t>v_250</t>
  </si>
  <si>
    <t>Time boxing / Not enough time in general</t>
  </si>
  <si>
    <t>v_251</t>
  </si>
  <si>
    <t>Discrepancy between high degree of innovation and need for formal acceptance of (potentially wrong / incomplete / unknown) requirements</t>
  </si>
  <si>
    <t>v_252</t>
  </si>
  <si>
    <t>Technically unfeasible requirements</t>
  </si>
  <si>
    <t>v_253</t>
  </si>
  <si>
    <t>Underspecified requirements that are too abstract and allow for various interpretations</t>
  </si>
  <si>
    <t>v_254</t>
  </si>
  <si>
    <t>Unclear / unmeasurable non-functional requirements</t>
  </si>
  <si>
    <t>v_255</t>
  </si>
  <si>
    <t>Volatile customer's business domain regarding, e.g., changing points of contact, business processes or requirements</t>
  </si>
  <si>
    <t>v_256</t>
  </si>
  <si>
    <t xml:space="preserve"> Considering your personally experienced problems (stated in the previous question), which ones would you classify as the five most critical ones (ordered by their relevance).</t>
  </si>
  <si>
    <t>Problem #1 (most critical one)</t>
  </si>
  <si>
    <t>v_342</t>
  </si>
  <si>
    <t>Problem #2</t>
  </si>
  <si>
    <t>v_344</t>
  </si>
  <si>
    <t>Problem #3</t>
  </si>
  <si>
    <t>v_346</t>
  </si>
  <si>
    <t>Problem #4</t>
  </si>
  <si>
    <t>v_348</t>
  </si>
  <si>
    <t xml:space="preserve">Problem #5 </t>
  </si>
  <si>
    <t>v_350</t>
  </si>
  <si>
    <t xml:space="preserve"> Considering your personally experienced most critical problems (selected in the previous question), how do these problems manifest themselves in the process, e.g., in requests for changes?</t>
  </si>
  <si>
    <t>#v_342#</t>
  </si>
  <si>
    <t>v_391</t>
  </si>
  <si>
    <t>#v_344#</t>
  </si>
  <si>
    <t>v_392</t>
  </si>
  <si>
    <t>#v_346#</t>
  </si>
  <si>
    <t>v_393</t>
  </si>
  <si>
    <t>#v_348#</t>
  </si>
  <si>
    <t>v_394</t>
  </si>
  <si>
    <t>#v_350#</t>
  </si>
  <si>
    <t>v_395</t>
  </si>
  <si>
    <t xml:space="preserve"> Considering your personally experienced most critical problems (selected in the previous question), which would you classify as a major cause for project failures (if at all)?</t>
  </si>
  <si>
    <t>v_381</t>
  </si>
  <si>
    <t>v_382</t>
  </si>
  <si>
    <t>v_383</t>
  </si>
  <si>
    <t>v_384</t>
  </si>
  <si>
    <t>v_385</t>
  </si>
  <si>
    <t xml:space="preserve"> Is there any other aspect that you experience in your RE process and that remains unaddressed in the questions until now?</t>
  </si>
  <si>
    <t>F37</t>
  </si>
  <si>
    <t>v_266</t>
  </si>
  <si>
    <t>Kein Tester</t>
  </si>
  <si>
    <t>Beendet (31)</t>
  </si>
  <si>
    <t>379916</t>
  </si>
  <si>
    <t>more than 2000 employees</t>
  </si>
  <si>
    <t>quoted</t>
  </si>
  <si>
    <t>not quoted</t>
  </si>
  <si>
    <t>-99</t>
  </si>
  <si>
    <t>Yes</t>
  </si>
  <si>
    <t>Germany</t>
  </si>
  <si>
    <t>Expert (more than 3 years experience)</t>
  </si>
  <si>
    <t>Very beneficial</t>
  </si>
  <si>
    <t>Neutral</t>
  </si>
  <si>
    <t>Very challenging</t>
  </si>
  <si>
    <t>I agree</t>
  </si>
  <si>
    <t>Very important</t>
  </si>
  <si>
    <t>I disagree</t>
  </si>
  <si>
    <t>No, we use an internally defined (company-specific) standard for improving RE</t>
  </si>
  <si>
    <t>Flexibility!</t>
  </si>
  <si>
    <t>overview lost too early</t>
  </si>
  <si>
    <t>not enough support to fix and desing non-f. requirements</t>
  </si>
  <si>
    <t xml:space="preserve">often detected too late </t>
  </si>
  <si>
    <t>-66</t>
  </si>
  <si>
    <t>-77</t>
  </si>
  <si>
    <t>Consulting, SW Quality</t>
  </si>
  <si>
    <t>All of them</t>
  </si>
  <si>
    <t>Project Lead, Developer</t>
  </si>
  <si>
    <t>Have to change/update features implemented in running iteration</t>
  </si>
  <si>
    <t>0</t>
  </si>
  <si>
    <t>Beendet nach Unterbrechung (32)</t>
  </si>
  <si>
    <t>Funktechnologien</t>
  </si>
  <si>
    <t>not yet - system requirements are the copies of stakeholder requirements - with all flaws</t>
  </si>
  <si>
    <t>nobody applies those internal standards</t>
  </si>
  <si>
    <t>we do have a complete process description system</t>
  </si>
  <si>
    <t>as customer requests it</t>
  </si>
  <si>
    <t>management decision to improve RE in all projects</t>
  </si>
  <si>
    <t>my role as requirements manager for all new projects</t>
  </si>
  <si>
    <t>we have a very good internal business process description system. in RE it is based on CMMI and the best practices from my (RE Manager) previous projects</t>
  </si>
  <si>
    <t>regular reporting to superior management</t>
  </si>
  <si>
    <t>our RE metrics reveal the progress in different project quality gates</t>
  </si>
  <si>
    <t>the communication to customer is done not be technicans but by lawyers</t>
  </si>
  <si>
    <t>no time, much traveling of System engineers</t>
  </si>
  <si>
    <t>requirements werde copied from stakeholder requirements</t>
  </si>
  <si>
    <t>no requirements analysis is done</t>
  </si>
  <si>
    <t>most requirements are not measurable, they are law-texts</t>
  </si>
  <si>
    <t>no- the usual experiences and on and on again</t>
  </si>
  <si>
    <t>Utilities (Energy / Water / Gas / Phone / Public Transport / ...)</t>
  </si>
  <si>
    <t>Inhouse Contractor</t>
  </si>
  <si>
    <t>An internal task force</t>
  </si>
  <si>
    <t>feedback while testing</t>
  </si>
  <si>
    <t>request for changes</t>
  </si>
  <si>
    <t>Number of changes posted in the time until the software ist realized</t>
  </si>
  <si>
    <t>recognizing in the end of an project, that other solutions would better satisfy the goals</t>
  </si>
  <si>
    <t>Switzerland</t>
  </si>
  <si>
    <t>Car products supplier</t>
  </si>
  <si>
    <t>as system changes rapidly, long term targets are hard to fix</t>
  </si>
  <si>
    <t xml:space="preserve">Development cycles stay the same but the amount of requirements is increasing permanently </t>
  </si>
  <si>
    <t>Medical devices</t>
  </si>
  <si>
    <t>Simplicity and pragmatism</t>
  </si>
  <si>
    <t>Agreed design solutions fail in validation</t>
  </si>
  <si>
    <t>Overlenghty project meetings</t>
  </si>
  <si>
    <t>agreed upon deliverables not produced</t>
  </si>
  <si>
    <t>repeated meetings on the same subject</t>
  </si>
  <si>
    <t>repeated work to complete a deliverable</t>
  </si>
  <si>
    <t>Aerospace</t>
  </si>
  <si>
    <t>Consultant</t>
  </si>
  <si>
    <t>ECSS</t>
  </si>
  <si>
    <t>Web / SaaS / Print-Production</t>
  </si>
  <si>
    <t>Experienced (1-3 years experience)</t>
  </si>
  <si>
    <t>The customer defines and tailors the process in many projects.</t>
  </si>
  <si>
    <t>Sending documents via mail instead of talking .... as a result, misunderstandings increase</t>
  </si>
  <si>
    <t>wrong implementations</t>
  </si>
  <si>
    <t>wrong implementations, expensive change processes</t>
  </si>
  <si>
    <t>wasted money and time</t>
  </si>
  <si>
    <t>leads to changes during development phase, by the customer</t>
  </si>
  <si>
    <t>the timepoint of the release is the most important</t>
  </si>
  <si>
    <t>leads to changes during development phase, by the developers or testers</t>
  </si>
  <si>
    <t>customers often realize those req. too late, e.g. at delivery</t>
  </si>
  <si>
    <t>often detected by the test developers</t>
  </si>
  <si>
    <t>Patents</t>
  </si>
  <si>
    <t>Discussion in Change requests; increasing tests</t>
  </si>
  <si>
    <t xml:space="preserve">Increasing Systemtests </t>
  </si>
  <si>
    <t>Discussion; Circumvention of change requests</t>
  </si>
  <si>
    <t>unfair treatment of different groups of users</t>
  </si>
  <si>
    <t>Discussion,</t>
  </si>
  <si>
    <t>Online Marketing</t>
  </si>
  <si>
    <t>Potential overhead, little use</t>
  </si>
  <si>
    <t>Weekly team reviews</t>
  </si>
  <si>
    <t>features that did not get finished because other features became more important</t>
  </si>
  <si>
    <t>sticking to what's there although it's more complicated and less effective than innovative changes</t>
  </si>
  <si>
    <t>prototypes for new features don't get incorporated</t>
  </si>
  <si>
    <t>no time for customer-driven improvements after feature rollout</t>
  </si>
  <si>
    <t>don't have a good example right now</t>
  </si>
  <si>
    <t>If automated acceptance tests (http://cukes.info/ in our case) don't count as formal requirements then my answers are probably misleading...</t>
  </si>
  <si>
    <t>germany</t>
  </si>
  <si>
    <t>surprise of business in prototyping/testing phase</t>
  </si>
  <si>
    <t>nothing is done; e.g. infrastructure not ready for testing</t>
  </si>
  <si>
    <t>Software testing</t>
  </si>
  <si>
    <t>Austria</t>
  </si>
  <si>
    <t>to make requirements uniform</t>
  </si>
  <si>
    <t>by text parsing tool</t>
  </si>
  <si>
    <t>We use a standard based on the current literature in requirements engineering</t>
  </si>
  <si>
    <t>We have our own requirement metrics, but we also use the metrics of Chris Rupp, publised in Object Spectrum</t>
  </si>
  <si>
    <t>leads to many change requests</t>
  </si>
  <si>
    <t>gaps come up in the implementation</t>
  </si>
  <si>
    <t>requirements are never really completed</t>
  </si>
  <si>
    <t xml:space="preserve">customers are not able to think in formal terms  </t>
  </si>
  <si>
    <t>customer domain experts are not always available</t>
  </si>
  <si>
    <t xml:space="preserve">the main problem is the inability of the customers to explain what they want at the detailed level required to specify it exactly. </t>
  </si>
  <si>
    <t>Clarification of previous unclear topics happens late in a project - this leads to last minute activity and possibly project delivery delay.</t>
  </si>
  <si>
    <t>If no direct contact to a customer is given (e.g.if communication is passed through a 3rd party) it gets more difficult to have a grip on the customer and their true needs.</t>
  </si>
  <si>
    <t>A common situation is to take part in a tender process - where requirements are specified very abstract - most of these tender processes do not include a refinement stage, as a supplier we are bound to fulfill vague requests from the initial documents</t>
  </si>
  <si>
    <t>This is quite normal - if access to the customer is given, this can be solved in the course of the project.</t>
  </si>
  <si>
    <t>overstretching of budget and time, longer development cycles</t>
  </si>
  <si>
    <t>manager field engineers</t>
  </si>
  <si>
    <t>Support of Customer</t>
  </si>
  <si>
    <t>Using different elicitation techniques</t>
  </si>
  <si>
    <t xml:space="preserve">If project constraints do not prescribe a specific improvement standard, we use best practices out of the different standards and our experience.  </t>
  </si>
  <si>
    <t>unclear specification</t>
  </si>
  <si>
    <t>delayed decisions</t>
  </si>
  <si>
    <t>time delay after refocussing</t>
  </si>
  <si>
    <t>higher effort for requirements elicitation and consolidation</t>
  </si>
  <si>
    <t>travel and transport</t>
  </si>
  <si>
    <t>blue prints / best practices</t>
  </si>
  <si>
    <t>ISO</t>
  </si>
  <si>
    <t>loss of time and money</t>
  </si>
  <si>
    <t>endless discussions</t>
  </si>
  <si>
    <t>what about requirements that are not really needed by the customer but set as  requirements producing endless discussions or gold plated  solutions where not necessary?</t>
  </si>
  <si>
    <t xml:space="preserve">Need for iterations and reviews with stakeholders </t>
  </si>
  <si>
    <t>Stakeholders like to discuss on solution level, not on requirements level</t>
  </si>
  <si>
    <t>concrete source code part was motivated by WHICH requirement (from whom, when, why, ...) - can i change it?</t>
  </si>
  <si>
    <t xml:space="preserve">initial collections of requirements are not maintained and get  old  - no clear structure for  when came that CR up and what changes were made </t>
  </si>
  <si>
    <t>mostly a product developer does NOT know all the requirements of all possible customers in future...</t>
  </si>
  <si>
    <t>Is there a NEED to have a formal RE process? Can't it be replaced by a more intensive contact zu customers (in a more agile way, i.e. early prototyping and intermediate Releases)?</t>
  </si>
  <si>
    <t>Automobile</t>
  </si>
  <si>
    <t>Quality Management</t>
  </si>
  <si>
    <t>yes, crs</t>
  </si>
  <si>
    <t>car manufacturing</t>
  </si>
  <si>
    <t>Management Order</t>
  </si>
  <si>
    <t>missing functionality, missing acceptance of the application</t>
  </si>
  <si>
    <t xml:space="preserve">re-work in RE needed, lots of change requests, timeline not met </t>
  </si>
  <si>
    <t>never ending discussions, missing acceptance</t>
  </si>
  <si>
    <t>no time for finding all requirements, missing requirements, missing acceptance of the application</t>
  </si>
  <si>
    <t>problems in acceptance of the application</t>
  </si>
  <si>
    <t>Banking</t>
  </si>
  <si>
    <t>Change Requests and Replannings, inability to get approval to Requirements Specification</t>
  </si>
  <si>
    <t>Bad surprises after Go-Live</t>
  </si>
  <si>
    <t>Change Requests, repeated review cycles</t>
  </si>
  <si>
    <t>Change Requests, repeated review cycles, also in later project phases like SW design or even UAT</t>
  </si>
  <si>
    <t>Best level of involvement of Business Analysts in later project phases.  Requirements Engineering for enhancements on the existing application - bringing the existing and the new requirements together.</t>
  </si>
  <si>
    <t>Agile Training</t>
  </si>
  <si>
    <t>Web-based, mobile, Enterprise Software</t>
  </si>
  <si>
    <t>Managing Director</t>
  </si>
  <si>
    <t>We don't believe that a standardized RE reference model provides value to us</t>
  </si>
  <si>
    <t>Again: We think, standardized RE models are the wrong way</t>
  </si>
  <si>
    <t>The optimal interface between Product Owner and team is negotiated during the course of the project between the two</t>
  </si>
  <si>
    <t>No standard; Project specific negotiations are monitored via retrospectives by both team and PO</t>
  </si>
  <si>
    <t>Continuous improvement is core of an agile approach to work</t>
  </si>
  <si>
    <t>Retrospectives and monthly Company wide Open Space events</t>
  </si>
  <si>
    <t>We don't improve to reach compliane to any internal or external standard (unless the domain enforces us, i.e. medical) but to optimize quality and service level for the customer. We don't believe that a standard is helpful in this task</t>
  </si>
  <si>
    <t>Collaborative reflection during retrospectives and using whatever tol is appropriate to improve us</t>
  </si>
  <si>
    <t>Customer Satisfaction (e.g. A/B tests, NPS, etc.)</t>
  </si>
  <si>
    <t>Not really a problem, but a condition of the environment: The business world changes faster than most projects run</t>
  </si>
  <si>
    <t>Requirements emerge and change priority once the system is deployed. Again, this is no problem but the environment. It becomes a problem if you're not prepared to deal with it</t>
  </si>
  <si>
    <t>Actually this is less a problem of the stakeholders but of insufficient understanding. Again it only becomes a problem if you ignore it</t>
  </si>
  <si>
    <t>Most unfunctional requirements are too complex to be caged into simple numbers. Understanding the real need of the users/customers is crucial here</t>
  </si>
  <si>
    <t>A classical problem if you split RE and implementation. Usually non-existent if you work in close contact and using time-boxing and if the business experts get transparency about the real cost of their reqs early</t>
  </si>
  <si>
    <t>My problem with this survey was that it was based upon the idea that a standardized and separated req process actually is a good idea. If you work according to agile ideas, this usually is not the case (unless the domain enforces tracebility). So I wasn't able to provide meaningful answers to many of the question</t>
  </si>
  <si>
    <t>Automotive</t>
  </si>
  <si>
    <t>D</t>
  </si>
  <si>
    <t>leak of knowledge</t>
  </si>
  <si>
    <t>late rfc</t>
  </si>
  <si>
    <t>many iterations</t>
  </si>
  <si>
    <t>processing issues</t>
  </si>
  <si>
    <t>germany, switzerland, france</t>
  </si>
  <si>
    <t>Construction</t>
  </si>
  <si>
    <t>with support of associations</t>
  </si>
  <si>
    <t xml:space="preserve">NEW PROJECTS WE DO SCRUM, OLD PROJEKTS WATERFALL METHOD </t>
  </si>
  <si>
    <t>Quality, Standardization</t>
  </si>
  <si>
    <t>To keep the software usable for customer, to do the right things and not to loose the overview</t>
  </si>
  <si>
    <t>to take more time for analysation, not chaine team members</t>
  </si>
  <si>
    <t>not to begin several projects at the same time</t>
  </si>
  <si>
    <t>Test Manager / IT-Quality Manager</t>
  </si>
  <si>
    <t>Depending on the projects we have no process or we define or have defined coarse processes</t>
  </si>
  <si>
    <t>We use it only, if a higher efficiency is appearent</t>
  </si>
  <si>
    <t>lower quality of requirements or simply no (documented current) requirements</t>
  </si>
  <si>
    <t>change request, overhead</t>
  </si>
  <si>
    <t>bad efficiency, low profit</t>
  </si>
  <si>
    <t>time spent for wrong things, bad efficiency, low profit</t>
  </si>
  <si>
    <t>In our business the RE process is in most times not of high importance.  This stems from the fact, that the RE process is not very important for our customers, as they have not the time to clarify the requirements and we will therefore also try to make reasonable things within the project.</t>
  </si>
  <si>
    <t>Metadata</t>
  </si>
  <si>
    <t>Expectations on Requirements Engineering</t>
  </si>
  <si>
    <t>Status Quo in Requirements Engineering (general, and process standard)</t>
  </si>
  <si>
    <t>Status Quo in RE Improvement</t>
  </si>
  <si>
    <t>Contemporary RE Problems</t>
  </si>
  <si>
    <t>Mode</t>
  </si>
  <si>
    <t>Share</t>
  </si>
  <si>
    <t>Incomplete and/or hidden requirements</t>
  </si>
  <si>
    <t>Time boxing/Not enough time</t>
  </si>
  <si>
    <t>Median</t>
  </si>
  <si>
    <t>Median Absolute Deviation</t>
  </si>
  <si>
    <t>Beneficial</t>
  </si>
  <si>
    <t>Challenging</t>
  </si>
  <si>
    <t>I moderately agree</t>
  </si>
  <si>
    <t>Important</t>
  </si>
  <si>
    <t>I moderately disagree</t>
  </si>
  <si>
    <t>Embedded cleaned</t>
  </si>
  <si>
    <t>Kendall's Tau</t>
  </si>
  <si>
    <t>Correlation with</t>
  </si>
  <si>
    <t>Korrelation mit Artefakten</t>
  </si>
  <si>
    <t>Chemical Industry and Production</t>
  </si>
  <si>
    <t>Chemical Industry</t>
  </si>
  <si>
    <t>Consolidation, Unity, Traceability</t>
  </si>
  <si>
    <t xml:space="preserve">Project report and progress hard to communicate </t>
  </si>
  <si>
    <t xml:space="preserve"> Neverending story </t>
  </si>
  <si>
    <t>Unnecessary loops and iterations</t>
  </si>
  <si>
    <t>High alignment and corrective efforts</t>
  </si>
  <si>
    <t>Stripping/ leaving features</t>
  </si>
  <si>
    <t>michael.klose@wacker.com</t>
  </si>
  <si>
    <t>Mozilla/4.0 (compatible; MSIE 8.0; Windows NT 6.1; Trident/4.0; SLCC2; .NET CLR 2.0.50727; .NET CLR 3.5.30729; .NET CLR 3.0.30729; Media Center PC 6.0; .NET4.0C; .NET4.0E; MS-RTC LM 8)</t>
  </si>
  <si>
    <t>381045,381055,381096,381268,381738,381735,381737,381736,381613,382180,382176,381638,379916</t>
  </si>
  <si>
    <t>9f8ba7186c28f9996a24a686d42cebfe</t>
  </si>
  <si>
    <t>0000-00-00 00:00:00</t>
  </si>
  <si>
    <t>Mozilla/4.0 (compatible; MSIE 8.0; Windows NT 6.1; Trident/4.0; SLCC2; .NET CLR 2.0.50727; .NET CLR 3.5.30729; .NET CLR 3.0.30729; .NET4.0C; .NET4.0E; InfoPath.2)</t>
  </si>
  <si>
    <t>381045,381055,381096</t>
  </si>
  <si>
    <t>0a53e0c410139afe2644696427893529</t>
  </si>
  <si>
    <t>it is required my domain specific standards</t>
  </si>
  <si>
    <t>Mozilla/5.0 (iPhone; CPU iPhone OS 6_0_1 like Mac OS X) AppleWebKit/536.26 (KHTML, like Gecko) Version/6.0 Mobile/10A523 Safari/8536.25</t>
  </si>
  <si>
    <t>a2bdaf5d2b99fa1a3f8f4bf8569a14e1</t>
  </si>
  <si>
    <t>Discussions during implementation on how to interpret the requirements</t>
  </si>
  <si>
    <t xml:space="preserve">Performance or other NFRs not initially considered in architecture, acceptance of applications not always clear </t>
  </si>
  <si>
    <t>Partly reason for unclear requirements</t>
  </si>
  <si>
    <t>Changes in requirements are not always easy to implement</t>
  </si>
  <si>
    <t>werner.schmid@computer.org</t>
  </si>
  <si>
    <t>Mozilla/5.0 (Windows NT 5.1; rv:12.0) Gecko/20100101 Firefox/12.0</t>
  </si>
  <si>
    <t>7bec224aafdb2056504ad6653ce31fa3</t>
  </si>
  <si>
    <t>Mozilla/5.0 (Windows NT 6.1; rv:17.0) Gecko/20100101 Firefox/17.0</t>
  </si>
  <si>
    <t>381045,381055,381096,381268,381738,381735,381737,381736,381613,382180,382176</t>
  </si>
  <si>
    <t>9173b2124cd80831cfd8869c134bec9a</t>
  </si>
  <si>
    <t>customer not available for workshops, missing priorization by customer management</t>
  </si>
  <si>
    <t>RE is not detailed enough to be the base for architecture/implementation</t>
  </si>
  <si>
    <t>inconstistent object models</t>
  </si>
  <si>
    <t>difficulty to focus on the  what  and not on  how , difficulty to express needs without reference to old solutions</t>
  </si>
  <si>
    <t>pwicke@csc.com</t>
  </si>
  <si>
    <t>faeecd1fd6b47b0c7e9f24f474894ca6</t>
  </si>
  <si>
    <t>Energy, Service Organisations, Engineering</t>
  </si>
  <si>
    <t>Product Manager</t>
  </si>
  <si>
    <t>Company growth made it inevitable</t>
  </si>
  <si>
    <t>- Knowledge base within the company  - Small start with improvements over time, means we are not there yet</t>
  </si>
  <si>
    <t>After acceptance testing failed, the hidden requirements came up and had to be fixed on an emergency level</t>
  </si>
  <si>
    <t>After 1st handover to customer hectical re-design and spec updates to solve the issues</t>
  </si>
  <si>
    <t>Design compromises towards the end of a project leading to poor implementation of the requirements</t>
  </si>
  <si>
    <t>ralf.stonies@mobilexag.de</t>
  </si>
  <si>
    <t>Mozilla/5.0 (Windows NT 6.1; WOW64; rv:17.0) Gecko/17.0 Firefox/17.0</t>
  </si>
  <si>
    <t>381045,381055,381096,381268,381738,381735,381737,381736,381276,381613,382180,382176,381638,379916</t>
  </si>
  <si>
    <t>5b55a9cf8ba374205b1c3f81063dc35a</t>
  </si>
  <si>
    <t>DE</t>
  </si>
  <si>
    <t>Efficiency</t>
  </si>
  <si>
    <t>time/speed</t>
  </si>
  <si>
    <t>real requirements remain unknown</t>
  </si>
  <si>
    <t>many discussions; loss of time</t>
  </si>
  <si>
    <t>mistakes / bugs</t>
  </si>
  <si>
    <t>no</t>
  </si>
  <si>
    <t>pizka@itestra.de</t>
  </si>
  <si>
    <t>Mozilla/5.0 (Windows NT 6.1; WOW64; rv:16.0) Gecko/20100101 Firefox/16.0</t>
  </si>
  <si>
    <t>381045,381055,381096,381268,381738,381737,381736,381276,381613,382180,382176,381638,379916</t>
  </si>
  <si>
    <t>9eb807e640eb278bebc87a3b0202c7a0</t>
  </si>
  <si>
    <t>Quality Manager</t>
  </si>
  <si>
    <t>Not enough experts available (HR problem).</t>
  </si>
  <si>
    <t>mail@toecky.de</t>
  </si>
  <si>
    <t>Mozilla/5.0 (compatible; MSIE 9.0; Windows NT 6.1; WOW64; Trident/5.0)</t>
  </si>
  <si>
    <t>aae311b1c18dba23169e13b2e8745041</t>
  </si>
  <si>
    <t>Time Management / Staff Efficiency</t>
  </si>
  <si>
    <t>We want to live our own agility...</t>
  </si>
  <si>
    <t>Come up at the very end of development / after shipment</t>
  </si>
  <si>
    <t>Are never understood along the line and result in #1</t>
  </si>
  <si>
    <t>Another facet of incomplete requirements - naive demands that does not fit to the main product concepts / contradict existing solutions etc.</t>
  </si>
  <si>
    <t>Developers think in solutions. The problem is: even Product Managers and Consultants do it</t>
  </si>
  <si>
    <t>A general (almost philosophical) problem. And we have always a fixed completion date.</t>
  </si>
  <si>
    <t>Well, zillions of aspects, but the Questionnaire covers them on a good abstraction level!</t>
  </si>
  <si>
    <t>boris.baginsk@atoss.com</t>
  </si>
  <si>
    <t>0c557d1709ea4d87c29d066342d8d4a6</t>
  </si>
  <si>
    <t>frank.houdek@daimler.com</t>
  </si>
  <si>
    <t>Mozilla/4.0 (compatible; MSIE 8.0; Windows NT 6.1; WOW64; Trident/4.0; SLCC2; .NET CLR 2.0.50727; .NET CLR 3.5.30729; .NET CLR 3.0.30729; Media Center PC 6.0; .NET4.0C; .NET4.0E; InfoPath.3)</t>
  </si>
  <si>
    <t>1e0feea7e4c2ef9e99096b3ee222a0cf</t>
  </si>
  <si>
    <t>Mechanical Engineering</t>
  </si>
  <si>
    <t>Engineering</t>
  </si>
  <si>
    <t>New requirements emerging (too) late in the project</t>
  </si>
  <si>
    <t>Missing coordination between different disciplines (electrical engineering., mechanical engineering, software etc.)</t>
  </si>
  <si>
    <t>Project lead does not demand systematic RE</t>
  </si>
  <si>
    <t>Misleading / unclear terminology: What are requirements, solutions, features etc.?</t>
  </si>
  <si>
    <t>holger.roeder@de.trumpf.com</t>
  </si>
  <si>
    <t>Mozilla/4.0 (compatible; MSIE 8.0; Windows NT 6.1; WOW64; Trident/4.0; SLCC2; .NET CLR 2.0.50727; .NET CLR 3.5.30729; .NET CLR 3.0.30729; .NET4.0C; .NET4.0E; InfoPath.2; MS-RTC LM 8)</t>
  </si>
  <si>
    <t>3635279fce6271706424dc45e4a78590</t>
  </si>
  <si>
    <t>Mozilla/5.0 (Macintosh; Intel Mac OS X 10_7_5) AppleWebKit/536.26.14 (KHTML, like Gecko) Version/6.0.1 Safari/536.26.14</t>
  </si>
  <si>
    <t>bc4aa065983626ae830006e145c90eeb</t>
  </si>
  <si>
    <t>Digital Printing</t>
  </si>
  <si>
    <t>improof specification</t>
  </si>
  <si>
    <t>improve knowledge exchange with stakeholders</t>
  </si>
  <si>
    <t>improof skills</t>
  </si>
  <si>
    <t>better and more detailed specifications</t>
  </si>
  <si>
    <t>improve team communication</t>
  </si>
  <si>
    <t>Ruediger.Siemens@oce.com</t>
  </si>
  <si>
    <t>Mozilla/4.0 (compatible; MSIE 8.0; Windows NT 5.1; Trident/4.0; .NET CLR 2.0.50727; .NET CLR 3.0.4506.2152; .NET CLR 3.5.30729; .NET CLR 1.1.4322; OfficeLiveConnector.1.5; OfficeLivePatch.1.3)</t>
  </si>
  <si>
    <t>54f8230316faf56a26d4acafe9a68f65</t>
  </si>
  <si>
    <t xml:space="preserve">Automotive Sales </t>
  </si>
  <si>
    <t>Consulting</t>
  </si>
  <si>
    <t>Going beyond existing standards (the birth of our standard is quite some time ago)</t>
  </si>
  <si>
    <t>In the sector of individual software we need to improve the project specific way of RE</t>
  </si>
  <si>
    <t>Individualism of the projects (RUP/Agile - Fixed Price/Time&amp;Material - Customer standards - ...)</t>
  </si>
  <si>
    <t>Changes to be done due to misunderstanding between different customer departments</t>
  </si>
  <si>
    <t>Hard negotiations regarding the CR/Bug question, mostly leading to bad relationship with the customer on project lead level</t>
  </si>
  <si>
    <t>Hard negotiations regarding the CR/Bug question OR longer lasting specification phase</t>
  </si>
  <si>
    <t>Too much interpretation especially from junior colleagues, leading to (unpaied) CRs</t>
  </si>
  <si>
    <t>(...between customer departments): Delays in approving the requirements, more effort for the RE phase, changing goals, project stops</t>
  </si>
  <si>
    <t>In general I feel the most problematic situations are those, where a software system is built to automate communications between departments that are not willingly to work together during RE phase.</t>
  </si>
  <si>
    <t>nadine.kress@gmail.com</t>
  </si>
  <si>
    <t>Mozilla/5.0 (Windows NT 6.1) AppleWebKit/537.11 (KHTML, like Gecko) Chrome/23.0.1271.97 Safari/537.11</t>
  </si>
  <si>
    <t>9cf6046d67319bfdc11312ce556f389d</t>
  </si>
  <si>
    <t>Poland</t>
  </si>
  <si>
    <t>Mozilla/4.0 (compatible; MSIE 8.0; Windows NT 6.1; Trident/4.0; SLCC2; .NET CLR 2.0.50727; .NET CLR 3.5.30729; .NET CLR 3.0.30729; Media Center PC 6.0; MS-RTC LM 8; Tablet PC 2.0; Capgemini Outsourcing Services GmbH)</t>
  </si>
  <si>
    <t>381045,381055,381096,381268,381738,381735,381737,381736,381276,381613</t>
  </si>
  <si>
    <t>bd55075b83f1eb092be9274e0b8ef3c7</t>
  </si>
  <si>
    <t>Banking, Insurances, Healthcare</t>
  </si>
  <si>
    <t>Mozilla/4.0 (compatible; MSIE 8.0; Windows NT 6.1; Trident/4.0; GTB7.4; SLCC2; .NET CLR 2.0.50727; .NET CLR 3.5.30729; .NET CLR 3.0.30729; Media Center PC 6.0; MS-RTC LM 8; Tablet PC 2.0)</t>
  </si>
  <si>
    <t>381045,381055,381096,381268,381738,381735,381737,381736,381613,382180,381638,379916</t>
  </si>
  <si>
    <t>6697cd3dce81df21b1b505ad7b6b72b4</t>
  </si>
  <si>
    <t>To have a common understanding of RE within the company</t>
  </si>
  <si>
    <t>./:</t>
  </si>
  <si>
    <t>Feedback from colleagues that worked on various projects</t>
  </si>
  <si>
    <t>./.</t>
  </si>
  <si>
    <t>CRs</t>
  </si>
  <si>
    <t>Longer process for doing the final specification</t>
  </si>
  <si>
    <t>Exceeding of budgets and/or timeline</t>
  </si>
  <si>
    <t xml:space="preserve">CRs, </t>
  </si>
  <si>
    <t>oliver.floericke@iteratec.de</t>
  </si>
  <si>
    <t>Mozilla/5.0 (Windows NT 6.1; WOW64) AppleWebKit/537.11 (KHTML, like Gecko) Chrome/23.0.1271.97 Safari/537.11</t>
  </si>
  <si>
    <t>2521c681dbde6f9d83dc40071b8563bd</t>
  </si>
  <si>
    <t>iteratec GmbH</t>
  </si>
  <si>
    <t>expert group</t>
  </si>
  <si>
    <t xml:space="preserve">Agility,  Lightweightness </t>
  </si>
  <si>
    <t>Touchdown Meetings</t>
  </si>
  <si>
    <t xml:space="preserve">Referencing  common sense  as a requirment basis. </t>
  </si>
  <si>
    <t xml:space="preserve">Detailed description of interface changes without background. </t>
  </si>
  <si>
    <t xml:space="preserve">Stakeholders without agreed requirement prioritization. </t>
  </si>
  <si>
    <t>Delivery date is known before requirements are clear.</t>
  </si>
  <si>
    <t xml:space="preserve">Customer staff overload. </t>
  </si>
  <si>
    <t>gerhard.koller@iteratec.de</t>
  </si>
  <si>
    <t>53e5b8033787c890ac3d73b3f0adc878</t>
  </si>
  <si>
    <t>There is obvious room for improvement, as it is now. We need to become more efficient, to stay ahead competitors in the market. Also better efficiency leads to happier employees (more fun to work; improving your skills)</t>
  </si>
  <si>
    <t>we do not use any standard</t>
  </si>
  <si>
    <t>we don't</t>
  </si>
  <si>
    <t xml:space="preserve">Under-specification leads to 1. additional specification during implementation and (more often) 2. failed acceptance in acceptance tests, causing project delay, overtime work, unhappy customers and cost increases.  </t>
  </si>
  <si>
    <t>Same as with under-specification. Improvement here could lead to much better cost efficiency.</t>
  </si>
  <si>
    <t>leads to too complicated solutions</t>
  </si>
  <si>
    <t>leads to under-specification</t>
  </si>
  <si>
    <t>Unsufficient support for a thourough specification. Reason: this would mean more effort in an earlier phase. Difficult to sell to the customer.</t>
  </si>
  <si>
    <t xml:space="preserve">Lack of connection between Requirements and Test. This is in my opinion the most sticky management mistake in the projects I encountered. The plans tend to treat Requirements elicitation and testing as two separate and unconnected parts. </t>
  </si>
  <si>
    <t>franz.mornau@msg-global.com</t>
  </si>
  <si>
    <t>Mozilla/5.0 (Windows NT 6.1; WOW64; rv:18.0) Gecko/20100101 Firefox/18.0</t>
  </si>
  <si>
    <t>e87b034b040284ec9478f931b31b3716</t>
  </si>
  <si>
    <t>project duation</t>
  </si>
  <si>
    <t xml:space="preserve">communication </t>
  </si>
  <si>
    <t>too much defects and go live postponed</t>
  </si>
  <si>
    <t>communicaion and decision making</t>
  </si>
  <si>
    <t>understanding the reqs</t>
  </si>
  <si>
    <t>Wassiou.Sitou@esg.de</t>
  </si>
  <si>
    <t>Mozilla/4.0 (compatible; MSIE 7.0; Windows NT 6.1; WOW64; Trident/5.0; SLCC2; .NET CLR 2.0.50727; .NET CLR 3.5.30729; .NET CLR 3.0.30729; Media Center PC 6.0)</t>
  </si>
  <si>
    <t>381045,381055,381096,381268,381738,381737,381736,381613,382180,382176,381638,379916</t>
  </si>
  <si>
    <t>b3fefb11510e33ce8ba2998d88b544ac</t>
  </si>
  <si>
    <t>Mozilla/5.0 (Windows NT 6.1; rv:18.0) Gecko/20100101 Firefox/18.0</t>
  </si>
  <si>
    <t>716d1f3d546ae738131427a1b0632d8e</t>
  </si>
  <si>
    <t>Updating Requirements-documentation abandoned for reaching Project Goal</t>
  </si>
  <si>
    <t>extremely late changes and (then) Updating Requirements-documentation abandoned for reaching Project Goal</t>
  </si>
  <si>
    <t>difficulties eliciting actual requirements, mostly a type of solution is demanded not a problem stated</t>
  </si>
  <si>
    <t>high degree of changes after 1st delivery</t>
  </si>
  <si>
    <t>previously  simple  solutions grow unnecessarily complicated</t>
  </si>
  <si>
    <t>michael.kraemer1@volkswagen.de</t>
  </si>
  <si>
    <t>Mozilla/5.0 (Windows NT 5.1; rv:10.0.10) Gecko/20100101 Firefox/10.0.10</t>
  </si>
  <si>
    <t>7ec3b665df8bf289c2a19a79ffe47e73</t>
  </si>
  <si>
    <t xml:space="preserve">I am not convinced of the external standards </t>
  </si>
  <si>
    <t>Requirements are not tracked in later phases</t>
  </si>
  <si>
    <t>Too formal requirements engineering involves the risk of not focussing on the right requirements (quantity instead of quality)</t>
  </si>
  <si>
    <t>It is difficult to find out the requirements without talking about the solution</t>
  </si>
  <si>
    <t>We often have the  wron  people on customer side</t>
  </si>
  <si>
    <t>The creativity of the own team</t>
  </si>
  <si>
    <t xml:space="preserve">1. Comprehensibility for the customer of formal/standardized RE methods  2. Solving the problem: quantity versus quality of requirements  3. Problem of customer understandable mapping of gathered requirements to the solution  </t>
  </si>
  <si>
    <t>ute.nause@exxcellent.de</t>
  </si>
  <si>
    <t>310276ed99cfed74b5adfcc218fa1ad3</t>
  </si>
  <si>
    <t>Travel and Transportation</t>
  </si>
  <si>
    <t>Travel, Transportation, Marketing, Sales, CRM, Loyalty</t>
  </si>
  <si>
    <t xml:space="preserve">Internal standard is binding. </t>
  </si>
  <si>
    <t>na</t>
  </si>
  <si>
    <t>michael.massoth@dlh.de</t>
  </si>
  <si>
    <t>c8410707ce1667fa8514bdc1b6d684a3</t>
  </si>
  <si>
    <t>Testing</t>
  </si>
  <si>
    <t>Automotive (Business IT systems)</t>
  </si>
  <si>
    <t>measuring targets/objectives in a BSC</t>
  </si>
  <si>
    <t>No or less project progress. Customer does not approve the specification.</t>
  </si>
  <si>
    <t>Wrong specifiaction of requirements and to-be processes. Customer does not approve the specification.</t>
  </si>
  <si>
    <t>No or less project progress. Requirements and to-be processes are often discarded and changed.</t>
  </si>
  <si>
    <t>RE also involves softskill and change management aspects because it indicates a change in the process and work of people.</t>
  </si>
  <si>
    <t>benjamin.proeger@mwea.de</t>
  </si>
  <si>
    <t>520936d7aba62ae393031a3af57693a5</t>
  </si>
  <si>
    <t>Product Owner</t>
  </si>
  <si>
    <t>Mozilla/5.0 (Windows NT 6.1; WOW64; rv:14.0) Gecko/20100101 Firefox/14.0.1</t>
  </si>
  <si>
    <t>2de20adca177e27ed0473b8d6113e912</t>
  </si>
  <si>
    <t>Improve Quality &amp; Efficiency</t>
  </si>
  <si>
    <t>Backharvesting Project Experience &amp; Lessons Learned</t>
  </si>
  <si>
    <t>We are operating in a very specialized segment (Insurance Product Modelling) and have therefore started to establish our own standard.</t>
  </si>
  <si>
    <t>Leave room for interpretation, which can in the end lead to dissatisfaction of the customer.</t>
  </si>
  <si>
    <t>Missunderstandings which slow down the process.</t>
  </si>
  <si>
    <t>Puts customer's approval of the implementation at risk.</t>
  </si>
  <si>
    <t>Rework &amp; Refactoring.</t>
  </si>
  <si>
    <t>thomas.strasser@msg-global.com</t>
  </si>
  <si>
    <t>Mozilla/5.0 (Windows NT 5.1; rv:18.0) Gecko/20100101 Firefox/18.0</t>
  </si>
  <si>
    <t>43261b83b973a0505ab42e54fcb9f9bf</t>
  </si>
  <si>
    <t>Business analyst / Requirements engineer</t>
  </si>
  <si>
    <t>We get requirements specifications and refine them with stakeholders</t>
  </si>
  <si>
    <t>Yes, we use an external standard for assessing RE (e.g., CMMI for RE)</t>
  </si>
  <si>
    <t>Top 5 Problems in RE</t>
  </si>
  <si>
    <t>Manifestation in Process</t>
  </si>
  <si>
    <t>Relation to Project Failure</t>
  </si>
  <si>
    <t>Problem #1</t>
  </si>
  <si>
    <t xml:space="preserve">Problem </t>
  </si>
  <si>
    <t>Moving targets</t>
  </si>
  <si>
    <t>Incomplete / hidden reqs.</t>
  </si>
  <si>
    <t>Unclear non-functional reqs.</t>
  </si>
  <si>
    <t>Communication flaws in team</t>
  </si>
  <si>
    <t>Technically unfeasible reqs.</t>
  </si>
  <si>
    <t>Separation reqs. from known solutions</t>
  </si>
  <si>
    <t>Underspecified reqs.</t>
  </si>
  <si>
    <t>Weak access to customer needs</t>
  </si>
  <si>
    <t xml:space="preserve">Weak domain knowledge </t>
  </si>
  <si>
    <t>Time boxing</t>
  </si>
  <si>
    <t xml:space="preserve">Volatile domain </t>
  </si>
  <si>
    <t>Gold plating</t>
  </si>
  <si>
    <t>RAW DATA</t>
  </si>
  <si>
    <t>N=</t>
  </si>
  <si>
    <t>High degree of innovation vs. need for formal acceptance</t>
  </si>
  <si>
    <t>Volatile domain</t>
  </si>
  <si>
    <t>Inconsistent reqs.</t>
  </si>
  <si>
    <t>Communication flaws to customer</t>
  </si>
  <si>
    <t>quoted=</t>
  </si>
  <si>
    <t>sum failed=</t>
  </si>
  <si>
    <t>Cause for project fail</t>
  </si>
  <si>
    <t>Overall frequency</t>
  </si>
  <si>
    <t>Reasoning</t>
  </si>
  <si>
    <t>Statement</t>
  </si>
  <si>
    <t>Code</t>
  </si>
  <si>
    <t>Pre-defined Category</t>
  </si>
  <si>
    <t>Holds for both categories</t>
  </si>
  <si>
    <t>LEGEND</t>
  </si>
  <si>
    <t>Are never understood along the line and result in #1 [Anm.: Incomplete Reqs]</t>
  </si>
  <si>
    <t>better and more detailed specifications [Anm.: Alle weiteren waren auch Reasoning]</t>
  </si>
  <si>
    <t>Same as with under-specification. Improvement here could lead to much better cost efficiency. [Anm.: answer to underspecified req: "Under-specification leads to 1. additional specification during implementation and (more often) 2. failed acceptance in acceptance tests, causing project delay, overtime work, unhappy customers and cost increases.  "]</t>
  </si>
  <si>
    <t>Requirements are not tracked in later phases [Anm. Rstl. Wurden unter Reasoning genannt]</t>
  </si>
  <si>
    <t>Axial Rel. (additional)</t>
  </si>
  <si>
    <t>4, 5</t>
  </si>
  <si>
    <t>9, 10</t>
  </si>
  <si>
    <t>12, 13</t>
  </si>
  <si>
    <t>20, 21, 24, 25, 26, 27</t>
  </si>
  <si>
    <t>33, 34, 35</t>
  </si>
  <si>
    <t>44, 45</t>
  </si>
  <si>
    <t>51, 52, 53</t>
  </si>
  <si>
    <t>55, 56</t>
  </si>
  <si>
    <t>61, 62</t>
  </si>
  <si>
    <t>69, 70</t>
  </si>
  <si>
    <t>76, 77</t>
  </si>
  <si>
    <t>78, 79</t>
  </si>
  <si>
    <t>94, 95</t>
  </si>
  <si>
    <t>104, 105</t>
  </si>
  <si>
    <t>109, 110</t>
  </si>
  <si>
    <t>121, 122</t>
  </si>
  <si>
    <t>124, 125</t>
  </si>
  <si>
    <t>127, 128</t>
  </si>
  <si>
    <t>147, 148</t>
  </si>
  <si>
    <t>153, 161</t>
  </si>
  <si>
    <t>Normal</t>
  </si>
  <si>
    <t>Stakeholders like to discuss on solution level, not on requirements level. Developers think in solutions. The problem is: even Product Managers and Consultants do it</t>
  </si>
  <si>
    <t>82, 162</t>
  </si>
  <si>
    <t>36, 163, 37</t>
  </si>
  <si>
    <t xml:space="preserve">164, 43 </t>
  </si>
  <si>
    <t>85, 84, 86</t>
  </si>
  <si>
    <t>165, 67</t>
  </si>
  <si>
    <t>120, 119</t>
  </si>
  <si>
    <t>100, 166</t>
  </si>
  <si>
    <t>140, 167</t>
  </si>
  <si>
    <t>107, 108, 168</t>
  </si>
  <si>
    <t>169, 158</t>
  </si>
  <si>
    <t>B1</t>
  </si>
  <si>
    <t>B2</t>
  </si>
  <si>
    <t>B3</t>
  </si>
  <si>
    <t>B4</t>
  </si>
  <si>
    <t>B5</t>
  </si>
  <si>
    <t>B6</t>
  </si>
  <si>
    <t>B7</t>
  </si>
  <si>
    <t>B8</t>
  </si>
  <si>
    <t>B56, 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</si>
  <si>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</si>
  <si>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</si>
  <si>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</si>
  <si>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</si>
  <si>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</si>
  <si>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</si>
  <si>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</si>
  <si>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</si>
  <si>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</si>
  <si>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</si>
  <si>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</si>
  <si>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</si>
  <si>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</si>
  <si>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</si>
  <si>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</si>
  <si>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</si>
  <si>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</si>
  <si>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</si>
  <si>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</si>
  <si>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</si>
  <si>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</si>
  <si>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</si>
  <si>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</si>
  <si>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</si>
  <si>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</si>
  <si>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</si>
  <si>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</si>
  <si>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B38</t>
  </si>
  <si>
    <t>B39, B52, B53</t>
  </si>
  <si>
    <t>B40</t>
  </si>
  <si>
    <t>B41</t>
  </si>
  <si>
    <t>B42</t>
  </si>
  <si>
    <t>B43</t>
  </si>
  <si>
    <t>B44</t>
  </si>
  <si>
    <t>B54</t>
  </si>
  <si>
    <t>B45</t>
  </si>
  <si>
    <t>B46, B57</t>
  </si>
  <si>
    <t>B47</t>
  </si>
  <si>
    <t>B48</t>
  </si>
  <si>
    <t>B49</t>
  </si>
  <si>
    <t>B50</t>
  </si>
  <si>
    <t>B51</t>
  </si>
  <si>
    <t>Occurence</t>
  </si>
  <si>
    <t>RE Problems</t>
  </si>
  <si>
    <t>P1</t>
  </si>
  <si>
    <t>P2</t>
  </si>
  <si>
    <t>Category Top Level</t>
  </si>
  <si>
    <t>Category Level 1</t>
  </si>
  <si>
    <t>Category Level 2</t>
  </si>
  <si>
    <t>Code ID</t>
  </si>
  <si>
    <t xml:space="preserve">Incomplete/Hidden Reqs. </t>
  </si>
  <si>
    <t>Moving Targets</t>
  </si>
  <si>
    <t>Separation reqs. From Solutions</t>
  </si>
  <si>
    <t xml:space="preserve">Underspecified Reqs. </t>
  </si>
  <si>
    <t xml:space="preserve">Inconsistent Reqs. </t>
  </si>
  <si>
    <t>Missing Traceability</t>
  </si>
  <si>
    <t>Terminological Problems</t>
  </si>
  <si>
    <t>Insufficient Support by Customer</t>
  </si>
  <si>
    <t xml:space="preserve">Technically unfeasible reqs. </t>
  </si>
  <si>
    <t>High Degree of Innovation vs. Need for acceptance</t>
  </si>
  <si>
    <t>Unclear NFRs</t>
  </si>
  <si>
    <t>P3</t>
  </si>
  <si>
    <t>P4</t>
  </si>
  <si>
    <t>P5</t>
  </si>
  <si>
    <t>P6</t>
  </si>
  <si>
    <t>P7</t>
  </si>
  <si>
    <t>P8</t>
  </si>
  <si>
    <t>P9</t>
  </si>
  <si>
    <t>P10</t>
  </si>
  <si>
    <t>P11</t>
  </si>
  <si>
    <t>P12</t>
  </si>
  <si>
    <t>P13</t>
  </si>
  <si>
    <t>P14</t>
  </si>
  <si>
    <t>P15</t>
  </si>
  <si>
    <t>P16</t>
  </si>
  <si>
    <t>P17</t>
  </si>
  <si>
    <t>P18</t>
  </si>
  <si>
    <t>P19</t>
  </si>
  <si>
    <t>P20</t>
  </si>
  <si>
    <t>RE Specific Phenomena</t>
  </si>
  <si>
    <t>Weak Customer Communication</t>
  </si>
  <si>
    <t xml:space="preserve">Underspecifies Reqs. </t>
  </si>
  <si>
    <t xml:space="preserve">Incomplete Reqs. </t>
  </si>
  <si>
    <t>Obsolete Reqs. Specs.</t>
  </si>
  <si>
    <t>Effort and time overrun</t>
  </si>
  <si>
    <t xml:space="preserve">Unclear reqs. </t>
  </si>
  <si>
    <t xml:space="preserve">Instable reqs. </t>
  </si>
  <si>
    <t xml:space="preserve">Failed approval of reqs. </t>
  </si>
  <si>
    <t>SW Life cycle Phases</t>
  </si>
  <si>
    <t>Change Management</t>
  </si>
  <si>
    <t>Change Requests</t>
  </si>
  <si>
    <t>Informal(unpaid) changes</t>
  </si>
  <si>
    <t>Increased Process cost</t>
  </si>
  <si>
    <t>Acceptance</t>
  </si>
  <si>
    <t>General Problems</t>
  </si>
  <si>
    <t>Missing Features</t>
  </si>
  <si>
    <t>Failed Acceptance</t>
  </si>
  <si>
    <t>Config Management</t>
  </si>
  <si>
    <t>Missing Infrastructure</t>
  </si>
  <si>
    <t>Quality Assurance</t>
  </si>
  <si>
    <t>Increased effort in testing</t>
  </si>
  <si>
    <t>Increased effort in reviews</t>
  </si>
  <si>
    <t>Design</t>
  </si>
  <si>
    <t>Inconsistent Object Models</t>
  </si>
  <si>
    <t>Too complex solutions</t>
  </si>
  <si>
    <t>Wrong design decisions</t>
  </si>
  <si>
    <t>Wrong Implementation</t>
  </si>
  <si>
    <t>Incomplete Implementation</t>
  </si>
  <si>
    <t>Bugs and defects</t>
  </si>
  <si>
    <t>Increased discussions</t>
  </si>
  <si>
    <t>Stripping features</t>
  </si>
  <si>
    <t>Overall software project quality</t>
  </si>
  <si>
    <t>Weak relationship between customer and project lead</t>
  </si>
  <si>
    <t>Time overrun</t>
  </si>
  <si>
    <t>Cost overrun</t>
  </si>
  <si>
    <t>Additional iterations</t>
  </si>
  <si>
    <t>Additional communication and replanning</t>
  </si>
  <si>
    <t>Stagnating progress</t>
  </si>
  <si>
    <t>Rework and refactoring</t>
  </si>
  <si>
    <t>Missing transparency</t>
  </si>
  <si>
    <t>Unavailability of customer</t>
  </si>
  <si>
    <t>Customer dissatisfaction</t>
  </si>
  <si>
    <t>Missing user involvement</t>
  </si>
  <si>
    <t>Rationale</t>
  </si>
  <si>
    <t>Improvement/Mitigation</t>
  </si>
  <si>
    <t>Factors in RE</t>
  </si>
  <si>
    <t>General Factors</t>
  </si>
  <si>
    <t>Implicit Reqs not made explicit</t>
  </si>
  <si>
    <t>Too much abstraction from solution level</t>
  </si>
  <si>
    <t>Missing abstraction from solution level</t>
  </si>
  <si>
    <t xml:space="preserve">Unmeasurable reqs. </t>
  </si>
  <si>
    <t>No validation</t>
  </si>
  <si>
    <t>No traceability</t>
  </si>
  <si>
    <t>No RE explicitly planned(in tendering)</t>
  </si>
  <si>
    <t>Weak communication</t>
  </si>
  <si>
    <t>Frequent changes</t>
  </si>
  <si>
    <t>Missing CR records</t>
  </si>
  <si>
    <t>Low creativity in team</t>
  </si>
  <si>
    <t>Missing coordination of interdisciplinary teams</t>
  </si>
  <si>
    <t>Travelling overhead</t>
  </si>
  <si>
    <t>Lack of experience</t>
  </si>
  <si>
    <t>Too ambitious time planning</t>
  </si>
  <si>
    <t>Late fault detection</t>
  </si>
  <si>
    <t>Missing overview of relevant goals</t>
  </si>
  <si>
    <t>Customer staff overload</t>
  </si>
  <si>
    <t>No prioritization by customer</t>
  </si>
  <si>
    <t>Lack of support</t>
  </si>
  <si>
    <t>Improve artefact quality</t>
  </si>
  <si>
    <t>Improve time planning and focus in multi-project environment</t>
  </si>
  <si>
    <t>Adapt flexibility to change</t>
  </si>
  <si>
    <t xml:space="preserve">Refine reqs. </t>
  </si>
  <si>
    <t>Increase knowledge transfer with customer</t>
  </si>
  <si>
    <t>Improve team skills</t>
  </si>
  <si>
    <t>Improve team communication</t>
  </si>
  <si>
    <t>Parallelize RE and design activities</t>
  </si>
  <si>
    <t>Improve communication with customer</t>
  </si>
  <si>
    <t>Improve cost transparency</t>
  </si>
  <si>
    <t>MR1</t>
  </si>
  <si>
    <t>MR2</t>
  </si>
  <si>
    <t>MR3</t>
  </si>
  <si>
    <t>MR4</t>
  </si>
  <si>
    <t>MR5</t>
  </si>
  <si>
    <t>MR6</t>
  </si>
  <si>
    <t>MR7</t>
  </si>
  <si>
    <t>MR8</t>
  </si>
  <si>
    <t>MS1</t>
  </si>
  <si>
    <t>MS2</t>
  </si>
  <si>
    <t>MS3</t>
  </si>
  <si>
    <t>MS4</t>
  </si>
  <si>
    <t>MS5</t>
  </si>
  <si>
    <t>MS6</t>
  </si>
  <si>
    <t>MS7</t>
  </si>
  <si>
    <t>MS8</t>
  </si>
  <si>
    <t>MS9</t>
  </si>
  <si>
    <t>MS10</t>
  </si>
  <si>
    <t>MS11</t>
  </si>
  <si>
    <t>MS12</t>
  </si>
  <si>
    <t>MS13</t>
  </si>
  <si>
    <t>MS14</t>
  </si>
  <si>
    <t>MS15</t>
  </si>
  <si>
    <t>MS16</t>
  </si>
  <si>
    <t>MS17</t>
  </si>
  <si>
    <t>MS18</t>
  </si>
  <si>
    <t>MO1</t>
  </si>
  <si>
    <t>MO2</t>
  </si>
  <si>
    <t>MO3</t>
  </si>
  <si>
    <t>MO4</t>
  </si>
  <si>
    <t>MO5</t>
  </si>
  <si>
    <t>MO6</t>
  </si>
  <si>
    <t>MO7</t>
  </si>
  <si>
    <t>MO8</t>
  </si>
  <si>
    <t>MO9</t>
  </si>
  <si>
    <t>MO10</t>
  </si>
  <si>
    <t>MO11</t>
  </si>
  <si>
    <t>MO12</t>
  </si>
  <si>
    <t>RR1</t>
  </si>
  <si>
    <t>RR2</t>
  </si>
  <si>
    <t>RR3</t>
  </si>
  <si>
    <t>RR4</t>
  </si>
  <si>
    <t>RR5</t>
  </si>
  <si>
    <t>RR6</t>
  </si>
  <si>
    <t>RR7</t>
  </si>
  <si>
    <t>RR8</t>
  </si>
  <si>
    <t>RR9</t>
  </si>
  <si>
    <t>RR10</t>
  </si>
  <si>
    <t>RR11</t>
  </si>
  <si>
    <t>RR12</t>
  </si>
  <si>
    <t>RR13</t>
  </si>
  <si>
    <t>RR14</t>
  </si>
  <si>
    <t>RR15</t>
  </si>
  <si>
    <t>RR16</t>
  </si>
  <si>
    <t>RR17</t>
  </si>
  <si>
    <t>RR18</t>
  </si>
  <si>
    <t>RR19</t>
  </si>
  <si>
    <t>RR20</t>
  </si>
  <si>
    <t>RR21</t>
  </si>
  <si>
    <t>RI1</t>
  </si>
  <si>
    <t>RI2</t>
  </si>
  <si>
    <t>RI3</t>
  </si>
  <si>
    <t>RI4</t>
  </si>
  <si>
    <t>RI5</t>
  </si>
  <si>
    <t>RI6</t>
  </si>
  <si>
    <t>RI7</t>
  </si>
  <si>
    <t>RI8</t>
  </si>
  <si>
    <t>RI9</t>
  </si>
  <si>
    <t>RI10</t>
  </si>
  <si>
    <t>Code ID (Gephi)</t>
  </si>
  <si>
    <t>Code IDs (from Mapping)</t>
  </si>
  <si>
    <t>157, 73, 115, 154</t>
  </si>
  <si>
    <t>149, 50, 134, 58, 55</t>
  </si>
  <si>
    <t>56, 52, 49</t>
  </si>
  <si>
    <t>63, 43</t>
  </si>
  <si>
    <t>71, 20, 69, 89, 147, 51, 34, 14</t>
  </si>
  <si>
    <t>45, 148, 47, 18, 153</t>
  </si>
  <si>
    <t>93, 142, 37, 110, 109</t>
  </si>
  <si>
    <t xml:space="preserve">83, 164, 39, 36, 1, 41, 38, 22, 29, 12, 151, 23, 76, 104, 96, 135, 103, 19, 33, 75, 90, 46, </t>
  </si>
  <si>
    <t>137, 92</t>
  </si>
  <si>
    <t>117, 91, 131, 17, 11, 129, 130</t>
  </si>
  <si>
    <t>67, 21, 16, 53, 74, 84</t>
  </si>
  <si>
    <t>111, 6, 5, 2</t>
  </si>
  <si>
    <t>13, 10, 77, 105</t>
  </si>
  <si>
    <t>65, 126, 72</t>
  </si>
  <si>
    <t>3, 59, 94</t>
  </si>
  <si>
    <t xml:space="preserve">7, 31, </t>
  </si>
  <si>
    <t>60, 61</t>
  </si>
  <si>
    <t>114, 80, 98</t>
  </si>
  <si>
    <t xml:space="preserve">158, 78, 62, 24, 85, 32, 35, 42, 25, 128, </t>
  </si>
  <si>
    <t>127, 169, 27, 79, 86, 122, 120, 125, 108</t>
  </si>
  <si>
    <t>87, 163, 139, 97, 88, 54, 133, 165, 140, 100, 106, 150</t>
  </si>
  <si>
    <t>168, 138, 40, 156, 124, 44, 107, 145, 121, 167, 166, 161</t>
  </si>
  <si>
    <t>81, 152, 146, 112, 102, 15, 132</t>
  </si>
  <si>
    <t>160, 141</t>
  </si>
  <si>
    <t>28, 26, 101</t>
  </si>
  <si>
    <t>B30, B22</t>
  </si>
  <si>
    <t>B18, B19</t>
  </si>
  <si>
    <t>B45, B43, B17</t>
  </si>
  <si>
    <t>B50, B23</t>
  </si>
  <si>
    <t>B6, B26, B25, B48, B54, B32</t>
  </si>
  <si>
    <t>B9</t>
  </si>
  <si>
    <t xml:space="preserve">B13, B15, B16, </t>
  </si>
  <si>
    <t>B2, B57, B12</t>
  </si>
  <si>
    <t>B51, B46, B49, B40</t>
  </si>
  <si>
    <t>B3, B11</t>
  </si>
  <si>
    <t>B14, B52</t>
  </si>
  <si>
    <t>B21, B10, B42</t>
  </si>
  <si>
    <t>B39</t>
  </si>
  <si>
    <t>B53</t>
  </si>
  <si>
    <t>119, 9</t>
  </si>
  <si>
    <t>Exemplary Statements</t>
  </si>
  <si>
    <t>16: After acceptance testing failed, the hidden requirements came up and had to be fixed on an emergency level</t>
  </si>
  <si>
    <t>B19: Stakeholders like to discuss on solution level, not on requirements level. Developers think in solutions. The problem is: even Product Managers and Consultants do it</t>
  </si>
  <si>
    <t>B23: A common situation is to take part in a tender process - where requirements are specified very abstract - most of these tender processes do not include a refinement stage, as a supplier we are bound to fulfill vague requests from the initial documents</t>
  </si>
  <si>
    <t>B25: the communication to customer is done not be technicans but by lawyers
B32: Sending documents via mail instead of talking .... as a result, misunderstandings increase</t>
  </si>
  <si>
    <t>B51: Unsufficient support for a thourough specification. Reason: this would mean more effort in an earlier phase. Difficult to sell to the customer.</t>
  </si>
  <si>
    <t>B16: Delivery date is known before requirements are clear.</t>
  </si>
  <si>
    <t>165: never ending discussions</t>
  </si>
  <si>
    <t>Negotiations</t>
  </si>
  <si>
    <t>MS19</t>
  </si>
  <si>
    <t>No further improvement after acceptance</t>
  </si>
  <si>
    <t>MO13</t>
  </si>
  <si>
    <t>4, 30, 70, 82</t>
  </si>
  <si>
    <t>Obsolete Requirements</t>
  </si>
  <si>
    <t>B56</t>
  </si>
  <si>
    <t>RR22</t>
  </si>
  <si>
    <t>Code ID (from Mapping)</t>
  </si>
  <si>
    <t>Communication_flaws_in_team</t>
  </si>
  <si>
    <t>Inconsistent_reqs.</t>
  </si>
  <si>
    <t>Unclear_responsibilities</t>
  </si>
  <si>
    <t>Weak_domain_knowledge</t>
  </si>
  <si>
    <t>Technically_unfeasible_reqs.</t>
  </si>
  <si>
    <t>Moving_targets</t>
  </si>
  <si>
    <t>Weak_relationship_to_customer</t>
  </si>
  <si>
    <t>Missing_traceability</t>
  </si>
  <si>
    <t>Unclear_non-functional_reqs.</t>
  </si>
  <si>
    <t>Insufficient_support_by_customer</t>
  </si>
  <si>
    <t>Terminological_problems</t>
  </si>
  <si>
    <t>Volatile_domain</t>
  </si>
  <si>
    <t>Separation_reqs._from_known_solutions</t>
  </si>
  <si>
    <t>High_degree_of_innovation_vs._need_for_formal_acceptance</t>
  </si>
  <si>
    <t>Weak_access_to_customer_needs</t>
  </si>
  <si>
    <t>Gold_plating</t>
  </si>
  <si>
    <t>Time_boxing</t>
  </si>
  <si>
    <t>Communication_flaws_to_customer</t>
  </si>
  <si>
    <t>Incomplete_/_hidden_reqs.</t>
  </si>
  <si>
    <t>Insufficient_support_by_project_lead</t>
  </si>
  <si>
    <t>Underspecified_reqs.</t>
  </si>
  <si>
    <t>Missing_transparency</t>
  </si>
  <si>
    <t>Cost_overrun</t>
  </si>
  <si>
    <t>Missing_Infrastructure</t>
  </si>
  <si>
    <t>Increased_Process_cost</t>
  </si>
  <si>
    <t>Missing_user_involvement</t>
  </si>
  <si>
    <t>Rework_and_refactoring</t>
  </si>
  <si>
    <t>Stagnating_progress</t>
  </si>
  <si>
    <t>Inconsistent_Object_Models</t>
  </si>
  <si>
    <t>Stripping_features</t>
  </si>
  <si>
    <t>Instable_reqs.</t>
  </si>
  <si>
    <t>Weak_Customer_Communication</t>
  </si>
  <si>
    <t>Increased_discussions</t>
  </si>
  <si>
    <t>Incomplete_Reqs.</t>
  </si>
  <si>
    <t>Customer_dissatisfaction</t>
  </si>
  <si>
    <t>Change_Requests</t>
  </si>
  <si>
    <t>Unavailability_of_customer</t>
  </si>
  <si>
    <t>Time_overrun</t>
  </si>
  <si>
    <t>Throw-away_prototypes</t>
  </si>
  <si>
    <t>Increased_effort_in_reviews</t>
  </si>
  <si>
    <t>Informal(unpaid)_changes</t>
  </si>
  <si>
    <t>Missing_Traceability</t>
  </si>
  <si>
    <t>No_further_improvement_after_acceptance</t>
  </si>
  <si>
    <t>Effort_and_time_overrun</t>
  </si>
  <si>
    <t>General_Problems</t>
  </si>
  <si>
    <t>Unclear_reqs.</t>
  </si>
  <si>
    <t>Obsolete_Reqs._Specs.</t>
  </si>
  <si>
    <t>Additional_communication_and_replanning</t>
  </si>
  <si>
    <t>Failed_Acceptance</t>
  </si>
  <si>
    <t>Weak_relationship_between_customer_and_project_lead</t>
  </si>
  <si>
    <t>Failed_approval_of_reqs.</t>
  </si>
  <si>
    <t>Missing_Features</t>
  </si>
  <si>
    <t>Too_complex_solutions</t>
  </si>
  <si>
    <t>Additional_iterations</t>
  </si>
  <si>
    <t>Underspecifies_Reqs.</t>
  </si>
  <si>
    <t>Wrong_Implementation</t>
  </si>
  <si>
    <t>Increased_effort_in_testing</t>
  </si>
  <si>
    <t>Wrong_design_decisions</t>
  </si>
  <si>
    <t>Incomplete_Implementation</t>
  </si>
  <si>
    <t>Bugs_and_defects</t>
  </si>
  <si>
    <t>Implicit_Reqs_not_made_explicit</t>
  </si>
  <si>
    <t>Refine_reqs.</t>
  </si>
  <si>
    <t>No_traceability</t>
  </si>
  <si>
    <t>Adapt_flexibility_to_change</t>
  </si>
  <si>
    <t>No_validation</t>
  </si>
  <si>
    <t>Lack_of_experience</t>
  </si>
  <si>
    <t>Lack_of_support</t>
  </si>
  <si>
    <t>No_prioritization_by_customer</t>
  </si>
  <si>
    <t>No_RE_explicitly_planned(in_tendering)</t>
  </si>
  <si>
    <t>Improve_artefact_quality</t>
  </si>
  <si>
    <t>Too_much_abstraction_from_solution_level</t>
  </si>
  <si>
    <t>Too_ambitious_time_planning</t>
  </si>
  <si>
    <t>Weak_communication</t>
  </si>
  <si>
    <t>Increase_knowledge_transfer_with_customer</t>
  </si>
  <si>
    <t>Improve_cost_transparency</t>
  </si>
  <si>
    <t>Improve_communication_with_customer</t>
  </si>
  <si>
    <t>Missing_understand_and_unclear_terminology</t>
  </si>
  <si>
    <t>Frequent_changes</t>
  </si>
  <si>
    <t>Missing_abstraction_from_solution_level</t>
  </si>
  <si>
    <t>Missing_coordination_of_interdisciplinary_teams</t>
  </si>
  <si>
    <t>Obsolete_Requirements</t>
  </si>
  <si>
    <t>Late_fault_detection</t>
  </si>
  <si>
    <t>Low_creativity_in_team</t>
  </si>
  <si>
    <t>Missing_overview_of_relevant_goals</t>
  </si>
  <si>
    <t>Unmeasurable_reqs.</t>
  </si>
  <si>
    <t>Travelling_overhead</t>
  </si>
  <si>
    <t>Improve_time_planning_and_focus_in_multi-project_environment</t>
  </si>
  <si>
    <t>Improve_team_skills</t>
  </si>
  <si>
    <t>Missing_CR_records</t>
  </si>
  <si>
    <t>Improve_team_communication</t>
  </si>
  <si>
    <t>Customer_staff_overload</t>
  </si>
  <si>
    <t>Parallelize_RE_and_design_activities</t>
  </si>
  <si>
    <t>Throw away prototypes</t>
  </si>
  <si>
    <t>Validation SW</t>
  </si>
  <si>
    <t>Weak Communication to Customer oder Relation Customer / PL</t>
  </si>
  <si>
    <t>B24: neuer Code: Uncertainty future requirements</t>
  </si>
  <si>
    <t>68, 136, 155</t>
  </si>
  <si>
    <t>155 neu -&gt; Occurence = 3</t>
  </si>
  <si>
    <t>Uncertainty in RE</t>
  </si>
  <si>
    <t>B1, B4</t>
  </si>
  <si>
    <t>Uncertainty_in_RE</t>
  </si>
  <si>
    <t>Unvertainty_in_RE</t>
  </si>
  <si>
    <t>Missing Transparency</t>
  </si>
  <si>
    <t>Cost Overrun</t>
  </si>
  <si>
    <t>Increased Process Cost</t>
  </si>
  <si>
    <t>Missing User Involvement</t>
  </si>
  <si>
    <t>Rework and Refactoring</t>
  </si>
  <si>
    <t>Stagnating Progress</t>
  </si>
  <si>
    <t>Stripping Features</t>
  </si>
  <si>
    <t>Instable Reqs.</t>
  </si>
  <si>
    <t>Increased Discussions</t>
  </si>
  <si>
    <t>Incomplete Reqs.</t>
  </si>
  <si>
    <t>Customer Dissatisfaction</t>
  </si>
  <si>
    <t>Unavailability of Customer</t>
  </si>
  <si>
    <t>Time Overrun</t>
  </si>
  <si>
    <t>Throw away Prototypes</t>
  </si>
  <si>
    <t>Increased Effort in Reviews</t>
  </si>
  <si>
    <t>Informal (unpaid) Changes</t>
  </si>
  <si>
    <t>No further Improvement after Acceptance</t>
  </si>
  <si>
    <t>Effort and Time Overrun</t>
  </si>
  <si>
    <t>Unclear Reqs.</t>
  </si>
  <si>
    <t>Additional Communication and Replanning</t>
  </si>
  <si>
    <t>Weak Relationship btn Customer and Project Lead</t>
  </si>
  <si>
    <t>Failed Approval of Reqs.</t>
  </si>
  <si>
    <t>Too complex Solutions</t>
  </si>
  <si>
    <t>Additional Iterations</t>
  </si>
  <si>
    <t>Underspecifies Reqs.</t>
  </si>
  <si>
    <t>Increased Effort in Testing</t>
  </si>
  <si>
    <t>Wrong Design Decisions</t>
  </si>
  <si>
    <t>Bugs and Defects</t>
  </si>
  <si>
    <t>Communication Flaws in Team</t>
  </si>
  <si>
    <t xml:space="preserve"> </t>
  </si>
  <si>
    <t>Inconsistent Reqs.</t>
  </si>
  <si>
    <t>Unclear Responsibilities</t>
  </si>
  <si>
    <t>Weak Domain Knowledge</t>
  </si>
  <si>
    <t>Technically unfeasible Reqs.</t>
  </si>
  <si>
    <t>Weak Relationship to Customer</t>
  </si>
  <si>
    <t>Unclear non-functional Reqs.</t>
  </si>
  <si>
    <t>Volatile Domain</t>
  </si>
  <si>
    <t>Separation Reqs. From known Solutions</t>
  </si>
  <si>
    <t>High Degree of Innovation vs. Need for formal Acceptance</t>
  </si>
  <si>
    <t>Weak Access to Customer Needs</t>
  </si>
  <si>
    <t>Gold Plating</t>
  </si>
  <si>
    <t>Time Boxing</t>
  </si>
  <si>
    <t>Communication Flaws to Customer</t>
  </si>
  <si>
    <t>Incomplete / hidden Reqs.</t>
  </si>
  <si>
    <t>Insufficient Support by Project Lead</t>
  </si>
  <si>
    <t>Underspecified Reqs.</t>
  </si>
  <si>
    <t>Missing understanding and unclear terminology</t>
  </si>
  <si>
    <t>Refine Reqs.</t>
  </si>
  <si>
    <t>No Traceability</t>
  </si>
  <si>
    <t>Adapt Flexibility to Change</t>
  </si>
  <si>
    <t>No Validation</t>
  </si>
  <si>
    <t>Lack of Experience</t>
  </si>
  <si>
    <t>Lack of Support</t>
  </si>
  <si>
    <t>No Prioritization by Customer</t>
  </si>
  <si>
    <t>No RE explicitly Planned (in Tendering)</t>
  </si>
  <si>
    <t>Improve Artefact Quality</t>
  </si>
  <si>
    <t>Too much Abstraction from Solution Level</t>
  </si>
  <si>
    <t>Too ambitious Time Planning</t>
  </si>
  <si>
    <t>Weak Communication</t>
  </si>
  <si>
    <t>Increase Knowledge Transfer with Customer</t>
  </si>
  <si>
    <t>Improve Cost Transparency</t>
  </si>
  <si>
    <t>Improve Communication with Customer</t>
  </si>
  <si>
    <t>Missing Understanding and unclear Terminology</t>
  </si>
  <si>
    <t>Frequent Changes</t>
  </si>
  <si>
    <t>Missing Abstraction from Solution Level</t>
  </si>
  <si>
    <t>Missing Coordination of interdisciplinary Teams</t>
  </si>
  <si>
    <t>Late Fault Detection</t>
  </si>
  <si>
    <t>Low Creativity in Team</t>
  </si>
  <si>
    <t>Missing Overview of relevant Goals</t>
  </si>
  <si>
    <t>Unmeasurable Reqs.</t>
  </si>
  <si>
    <t>Travelling Overhead</t>
  </si>
  <si>
    <t>Improve Time Planning and Focus in Multi Project Environment</t>
  </si>
  <si>
    <t>Improve Team Skills</t>
  </si>
  <si>
    <t>Missing CR Records</t>
  </si>
  <si>
    <t>Improve Team Communication</t>
  </si>
  <si>
    <t>Customer Staff Overload</t>
  </si>
  <si>
    <t>Parallelize RE and Design Activities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</si>
</sst>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0"/>
      <name val="Arial"/>
    </font>
    <font>
      <u/>
      <sz val="10"/>
      <name val="Arial"/>
    </font>
    <font>
      <sz val="8"/>
      <name val="Arial"/>
    </font>
    <font>
      <sz val="12"/>
      <color rgb="FF006100"/>
      <name val="Calibri"/>
      <family val="2"/>
      <scheme val="minor"/>
    </font>
    <font>
      <sz val="12"/>
      <color rgb="FF9C6500"/>
      <name val="Calibri"/>
      <family val="2"/>
      <scheme val="minor"/>
    </font>
    <font>
      <sz val="12"/>
      <color rgb="FF9C0006"/>
      <name val="Calibri"/>
      <family val="2"/>
      <scheme val="minor"/>
    </font>
    <font>
      <b/>
      <sz val="20"/>
      <color rgb="FF9C6500"/>
      <name val="Calibri"/>
      <scheme val="minor"/>
    </font>
    <font>
      <u/>
      <sz val="10"/>
      <color theme="10"/>
      <name val="Arial"/>
    </font>
    <font>
      <u/>
      <sz val="10"/>
      <color theme="11"/>
      <name val="Arial"/>
    </font>
    <font>
      <sz val="10"/>
      <color theme="9"/>
      <name val="Arial"/>
    </font>
    <font>
      <sz val="10"/>
      <color rgb="FFFF0000"/>
      <name val="Arial"/>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CFFCC"/>
        <bgColor indexed="64"/>
      </patternFill>
    </fill>
    <fill>
      <patternFill patternType="solid">
        <fgColor theme="0" tint="-0.14999847407452621"/>
        <bgColor indexed="64"/>
      </patternFill>
    </fill>
    <fill>
      <patternFill patternType="solid">
        <fgColor theme="0"/>
        <bgColor indexed="64"/>
      </patternFill>
    </fill>
  </fills>
  <borders count="39">
    <border>
      <left/>
      <right/>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top/>
      <bottom style="double">
        <color auto="1"/>
      </bottom>
      <diagonal/>
    </border>
    <border>
      <left/>
      <right/>
      <top/>
      <bottom style="double">
        <color auto="1"/>
      </bottom>
      <diagonal/>
    </border>
    <border>
      <left style="thin">
        <color auto="1"/>
      </left>
      <right/>
      <top style="thin">
        <color auto="1"/>
      </top>
      <bottom/>
      <diagonal/>
    </border>
    <border>
      <left/>
      <right/>
      <top style="thin">
        <color auto="1"/>
      </top>
      <bottom/>
      <diagonal/>
    </border>
    <border>
      <left/>
      <right style="thin">
        <color auto="1"/>
      </right>
      <top/>
      <bottom style="double">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40">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17">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0" fillId="0" borderId="2" xfId="0" applyBorder="1" applyProtection="1">
      <protection locked="0"/>
    </xf>
    <xf numFmtId="0" fontId="0" fillId="0" borderId="3" xfId="0" applyBorder="1" applyProtection="1">
      <protection locked="0"/>
    </xf>
    <xf numFmtId="0" fontId="0" fillId="0" borderId="4" xfId="0" applyBorder="1" applyProtection="1">
      <protection locked="0"/>
    </xf>
    <xf numFmtId="0" fontId="1" fillId="0" borderId="5" xfId="0" applyFont="1" applyBorder="1" applyProtection="1">
      <protection locked="0"/>
    </xf>
    <xf numFmtId="0" fontId="1" fillId="0" borderId="6" xfId="0" applyFont="1"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0" fontId="1" fillId="0" borderId="14" xfId="0" applyFont="1" applyBorder="1" applyProtection="1">
      <protection locked="0"/>
    </xf>
    <xf numFmtId="0" fontId="0" fillId="0" borderId="15" xfId="0" applyBorder="1" applyProtection="1">
      <protection locked="0"/>
    </xf>
    <xf numFmtId="0" fontId="0" fillId="0" borderId="16" xfId="0" applyBorder="1" applyProtection="1">
      <protection locked="0"/>
    </xf>
    <xf numFmtId="0" fontId="0" fillId="0" borderId="17" xfId="0" applyBorder="1" applyProtection="1">
      <protection locked="0"/>
    </xf>
    <xf numFmtId="0" fontId="1" fillId="0" borderId="18" xfId="0" applyFont="1" applyBorder="1" applyProtection="1">
      <protection locked="0"/>
    </xf>
    <xf numFmtId="0" fontId="0" fillId="0" borderId="19" xfId="0" applyBorder="1" applyProtection="1">
      <protection locked="0"/>
    </xf>
    <xf numFmtId="0" fontId="0" fillId="0" borderId="20" xfId="0" applyBorder="1" applyProtection="1">
      <protection locked="0"/>
    </xf>
    <xf numFmtId="0" fontId="2" fillId="0" borderId="0" xfId="0" applyFont="1" applyProtection="1">
      <protection locked="0"/>
    </xf>
    <xf numFmtId="0" fontId="1" fillId="0" borderId="0" xfId="0" applyFont="1" applyProtection="1">
      <protection locked="0"/>
    </xf>
    <xf numFmtId="0" fontId="0" fillId="0" borderId="0" xfId="0" applyFont="1" applyProtection="1">
      <protection locked="0"/>
    </xf>
    <xf numFmtId="0" fontId="0" fillId="0" borderId="0" xfId="0"/>
    <xf numFmtId="22" fontId="0" fillId="0" borderId="0" xfId="0" applyNumberFormat="1"/>
    <xf numFmtId="0" fontId="0" fillId="5" borderId="0" xfId="0" applyFill="1"/>
    <xf numFmtId="0" fontId="0" fillId="5" borderId="0" xfId="0" applyFill="1" applyProtection="1">
      <protection locked="0"/>
    </xf>
    <xf numFmtId="0" fontId="0" fillId="0" borderId="21" xfId="0" applyBorder="1" applyProtection="1">
      <protection locked="0"/>
    </xf>
    <xf numFmtId="0" fontId="0" fillId="0" borderId="22" xfId="0" applyBorder="1" applyProtection="1">
      <protection locked="0"/>
    </xf>
    <xf numFmtId="0" fontId="5" fillId="3" borderId="23" xfId="2" applyBorder="1" applyProtection="1">
      <protection locked="0"/>
    </xf>
    <xf numFmtId="0" fontId="5" fillId="3" borderId="24" xfId="2" applyBorder="1" applyProtection="1">
      <protection locked="0"/>
    </xf>
    <xf numFmtId="0" fontId="5" fillId="3" borderId="6" xfId="2" applyBorder="1" applyProtection="1">
      <protection locked="0"/>
    </xf>
    <xf numFmtId="0" fontId="5" fillId="3" borderId="21" xfId="2" applyBorder="1" applyProtection="1">
      <protection locked="0"/>
    </xf>
    <xf numFmtId="0" fontId="5" fillId="3" borderId="22" xfId="2" applyBorder="1" applyProtection="1">
      <protection locked="0"/>
    </xf>
    <xf numFmtId="0" fontId="5" fillId="3" borderId="25" xfId="2" applyBorder="1" applyProtection="1">
      <protection locked="0"/>
    </xf>
    <xf numFmtId="0" fontId="5" fillId="3" borderId="26" xfId="2" applyBorder="1" applyProtection="1">
      <protection locked="0"/>
    </xf>
    <xf numFmtId="0" fontId="5" fillId="3" borderId="27" xfId="2" applyBorder="1" applyProtection="1">
      <protection locked="0"/>
    </xf>
    <xf numFmtId="0" fontId="5" fillId="3" borderId="28" xfId="2" applyBorder="1" applyProtection="1">
      <protection locked="0"/>
    </xf>
    <xf numFmtId="0" fontId="5" fillId="3" borderId="29" xfId="2" applyBorder="1" applyProtection="1">
      <protection locked="0"/>
    </xf>
    <xf numFmtId="0" fontId="0" fillId="0" borderId="22" xfId="0" applyBorder="1"/>
    <xf numFmtId="0" fontId="0" fillId="0" borderId="7" xfId="0" applyBorder="1" applyProtection="1"/>
    <xf numFmtId="0" fontId="0" fillId="0" borderId="0" xfId="0" applyBorder="1" applyProtection="1"/>
    <xf numFmtId="0" fontId="0" fillId="6" borderId="0" xfId="0" applyFill="1" applyBorder="1" applyProtection="1">
      <protection locked="0"/>
    </xf>
    <xf numFmtId="0" fontId="0" fillId="6" borderId="8" xfId="0" applyFill="1" applyBorder="1" applyProtection="1">
      <protection locked="0"/>
    </xf>
    <xf numFmtId="0" fontId="0" fillId="6" borderId="1" xfId="0" applyFill="1" applyBorder="1" applyProtection="1">
      <protection locked="0"/>
    </xf>
    <xf numFmtId="0" fontId="0" fillId="6" borderId="13" xfId="0" applyFill="1" applyBorder="1" applyProtection="1">
      <protection locked="0"/>
    </xf>
    <xf numFmtId="0" fontId="0" fillId="6" borderId="10" xfId="0" applyFill="1" applyBorder="1" applyProtection="1">
      <protection locked="0"/>
    </xf>
    <xf numFmtId="0" fontId="0" fillId="6" borderId="12" xfId="0" applyFill="1" applyBorder="1" applyProtection="1">
      <protection locked="0"/>
    </xf>
    <xf numFmtId="0" fontId="0" fillId="0" borderId="0" xfId="0" applyBorder="1"/>
    <xf numFmtId="0" fontId="0" fillId="6" borderId="7" xfId="0" applyFill="1" applyBorder="1" applyProtection="1">
      <protection locked="0"/>
    </xf>
    <xf numFmtId="0" fontId="0" fillId="6" borderId="9" xfId="0" applyFill="1" applyBorder="1" applyProtection="1">
      <protection locked="0"/>
    </xf>
    <xf numFmtId="0" fontId="0" fillId="0" borderId="0" xfId="0" applyAlignment="1" applyProtection="1">
      <alignment wrapText="1"/>
      <protection locked="0"/>
    </xf>
    <xf numFmtId="0" fontId="0" fillId="0" borderId="0" xfId="0" applyBorder="1" applyAlignment="1" applyProtection="1">
      <alignment wrapText="1"/>
      <protection locked="0"/>
    </xf>
    <xf numFmtId="0" fontId="0" fillId="0" borderId="0" xfId="0" applyFill="1"/>
    <xf numFmtId="0" fontId="0" fillId="0" borderId="2" xfId="0" applyBorder="1" applyAlignment="1" applyProtection="1">
      <alignment wrapText="1"/>
      <protection locked="0"/>
    </xf>
    <xf numFmtId="0" fontId="0" fillId="0" borderId="0" xfId="0" applyFill="1" applyBorder="1" applyAlignment="1" applyProtection="1">
      <alignment wrapText="1"/>
      <protection locked="0"/>
    </xf>
    <xf numFmtId="0" fontId="6" fillId="4" borderId="1" xfId="3" applyBorder="1" applyAlignment="1" applyProtection="1">
      <alignment wrapText="1"/>
      <protection locked="0"/>
    </xf>
    <xf numFmtId="0" fontId="6" fillId="4" borderId="0" xfId="3" applyBorder="1" applyAlignment="1" applyProtection="1">
      <alignment wrapText="1"/>
      <protection locked="0"/>
    </xf>
    <xf numFmtId="0" fontId="0" fillId="0" borderId="24" xfId="0" applyBorder="1" applyAlignment="1" applyProtection="1">
      <alignment wrapText="1"/>
      <protection locked="0"/>
    </xf>
    <xf numFmtId="0" fontId="0" fillId="0" borderId="2" xfId="0" applyFill="1" applyBorder="1" applyAlignment="1" applyProtection="1">
      <alignment wrapText="1"/>
      <protection locked="0"/>
    </xf>
    <xf numFmtId="0" fontId="0" fillId="0" borderId="24" xfId="0" applyFill="1" applyBorder="1" applyAlignment="1" applyProtection="1">
      <alignment wrapText="1"/>
      <protection locked="0"/>
    </xf>
    <xf numFmtId="0" fontId="0" fillId="0" borderId="6" xfId="0" applyFill="1" applyBorder="1" applyAlignment="1" applyProtection="1">
      <alignment wrapText="1"/>
      <protection locked="0"/>
    </xf>
    <xf numFmtId="0" fontId="1" fillId="0" borderId="0" xfId="0" applyFont="1" applyAlignment="1" applyProtection="1">
      <alignment horizontal="right"/>
      <protection locked="0"/>
    </xf>
    <xf numFmtId="0" fontId="5" fillId="3" borderId="25" xfId="2" applyBorder="1" applyAlignment="1" applyProtection="1">
      <alignment horizontal="right"/>
      <protection locked="0"/>
    </xf>
    <xf numFmtId="0" fontId="6" fillId="4" borderId="0" xfId="3" applyAlignment="1" applyProtection="1">
      <alignment horizontal="right"/>
      <protection locked="0"/>
    </xf>
    <xf numFmtId="0" fontId="0" fillId="0" borderId="0" xfId="0" applyAlignment="1" applyProtection="1">
      <alignment horizontal="right"/>
      <protection locked="0"/>
    </xf>
    <xf numFmtId="0" fontId="10" fillId="0" borderId="0" xfId="0" applyFont="1" applyAlignment="1" applyProtection="1">
      <alignment wrapText="1"/>
      <protection locked="0"/>
    </xf>
    <xf numFmtId="0" fontId="6" fillId="4" borderId="0" xfId="3" applyAlignment="1" applyProtection="1">
      <alignment wrapText="1"/>
      <protection locked="0"/>
    </xf>
    <xf numFmtId="0" fontId="0" fillId="0" borderId="24" xfId="0" applyFill="1" applyBorder="1" applyAlignment="1">
      <alignment wrapText="1"/>
    </xf>
    <xf numFmtId="0" fontId="0" fillId="0" borderId="0" xfId="0" applyFill="1" applyBorder="1" applyAlignment="1">
      <alignment wrapText="1"/>
    </xf>
    <xf numFmtId="0" fontId="10" fillId="0" borderId="0" xfId="0" applyFont="1" applyFill="1" applyBorder="1" applyAlignment="1" applyProtection="1">
      <alignment wrapText="1"/>
      <protection locked="0"/>
    </xf>
    <xf numFmtId="0" fontId="0" fillId="0" borderId="2" xfId="0" applyFill="1" applyBorder="1" applyAlignment="1">
      <alignment wrapText="1"/>
    </xf>
    <xf numFmtId="0" fontId="0" fillId="0" borderId="6" xfId="0" applyBorder="1" applyAlignment="1" applyProtection="1">
      <alignment wrapText="1"/>
      <protection locked="0"/>
    </xf>
    <xf numFmtId="0" fontId="0" fillId="0" borderId="0" xfId="0" applyFont="1" applyBorder="1" applyAlignment="1" applyProtection="1">
      <alignment wrapText="1"/>
      <protection locked="0"/>
    </xf>
    <xf numFmtId="0" fontId="10" fillId="0" borderId="0" xfId="0" applyFont="1" applyBorder="1" applyAlignment="1" applyProtection="1">
      <alignment wrapText="1"/>
      <protection locked="0"/>
    </xf>
    <xf numFmtId="0" fontId="10" fillId="0" borderId="24" xfId="0" applyFont="1" applyBorder="1" applyAlignment="1" applyProtection="1">
      <alignment wrapText="1"/>
      <protection locked="0"/>
    </xf>
    <xf numFmtId="0" fontId="0" fillId="0" borderId="37" xfId="0" applyBorder="1" applyAlignment="1" applyProtection="1">
      <alignment wrapText="1"/>
      <protection locked="0"/>
    </xf>
    <xf numFmtId="0" fontId="0" fillId="0" borderId="38" xfId="0" applyBorder="1" applyAlignment="1" applyProtection="1">
      <alignment wrapText="1"/>
      <protection locked="0"/>
    </xf>
    <xf numFmtId="0" fontId="1" fillId="0" borderId="23" xfId="0" applyFont="1" applyBorder="1" applyAlignment="1">
      <alignment horizontal="right" vertical="center"/>
    </xf>
    <xf numFmtId="0" fontId="1" fillId="0" borderId="36" xfId="0" applyFont="1" applyBorder="1" applyAlignment="1">
      <alignment horizontal="right" vertical="center"/>
    </xf>
    <xf numFmtId="0" fontId="10" fillId="0" borderId="0" xfId="0" applyFont="1"/>
    <xf numFmtId="0" fontId="1" fillId="7" borderId="0" xfId="0" applyFont="1" applyFill="1"/>
    <xf numFmtId="0" fontId="1" fillId="7" borderId="0" xfId="0" applyFont="1" applyFill="1" applyAlignment="1">
      <alignment wrapText="1"/>
    </xf>
    <xf numFmtId="0" fontId="0" fillId="8" borderId="0" xfId="0" applyFill="1" applyAlignment="1" applyProtection="1">
      <alignment wrapText="1"/>
      <protection locked="0"/>
    </xf>
    <xf numFmtId="0" fontId="11" fillId="9" borderId="0" xfId="0" applyFont="1" applyFill="1" applyAlignment="1" applyProtection="1">
      <alignment wrapText="1"/>
      <protection locked="0"/>
    </xf>
    <xf numFmtId="0" fontId="0" fillId="0" borderId="0" xfId="0" applyFill="1" applyAlignment="1" applyProtection="1">
      <alignment wrapText="1"/>
      <protection locked="0"/>
    </xf>
    <xf numFmtId="0" fontId="0" fillId="0" borderId="0" xfId="0" applyFill="1" applyProtection="1">
      <protection locked="0"/>
    </xf>
    <xf numFmtId="0" fontId="5" fillId="3" borderId="0" xfId="2" applyProtection="1">
      <protection locked="0"/>
    </xf>
    <xf numFmtId="0" fontId="5" fillId="3" borderId="0" xfId="2"/>
    <xf numFmtId="0" fontId="5" fillId="3" borderId="0" xfId="2" applyAlignment="1" applyProtection="1">
      <alignment wrapText="1"/>
      <protection locked="0"/>
    </xf>
    <xf numFmtId="0" fontId="1" fillId="0" borderId="23"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1" fillId="0" borderId="27" xfId="0" applyFont="1" applyBorder="1" applyAlignment="1" applyProtection="1">
      <alignment horizontal="center"/>
      <protection locked="0"/>
    </xf>
    <xf numFmtId="0" fontId="1" fillId="0" borderId="6" xfId="0" applyFont="1" applyBorder="1" applyAlignment="1" applyProtection="1">
      <alignment horizontal="center"/>
      <protection locked="0"/>
    </xf>
    <xf numFmtId="0" fontId="1" fillId="0" borderId="26" xfId="0" applyFont="1" applyBorder="1" applyAlignment="1" applyProtection="1">
      <alignment horizontal="center"/>
      <protection locked="0"/>
    </xf>
    <xf numFmtId="0" fontId="7" fillId="3" borderId="30" xfId="2" applyFont="1" applyBorder="1" applyAlignment="1" applyProtection="1">
      <alignment horizontal="center"/>
      <protection locked="0"/>
    </xf>
    <xf numFmtId="0" fontId="7" fillId="3" borderId="31" xfId="2" applyFont="1" applyBorder="1" applyAlignment="1" applyProtection="1">
      <alignment horizontal="center"/>
      <protection locked="0"/>
    </xf>
    <xf numFmtId="0" fontId="7" fillId="3" borderId="32" xfId="2" applyFont="1" applyBorder="1" applyAlignment="1" applyProtection="1">
      <alignment horizontal="center"/>
      <protection locked="0"/>
    </xf>
    <xf numFmtId="0" fontId="6" fillId="4" borderId="26" xfId="3" applyBorder="1" applyAlignment="1">
      <alignment horizontal="center"/>
    </xf>
    <xf numFmtId="0" fontId="6" fillId="4" borderId="24" xfId="3" applyBorder="1" applyAlignment="1">
      <alignment horizontal="center"/>
    </xf>
    <xf numFmtId="0" fontId="6" fillId="4" borderId="6" xfId="3" applyBorder="1" applyAlignment="1">
      <alignment horizontal="center"/>
    </xf>
    <xf numFmtId="0" fontId="6" fillId="4" borderId="23" xfId="3" applyBorder="1" applyAlignment="1">
      <alignment horizontal="center"/>
    </xf>
    <xf numFmtId="0" fontId="6" fillId="4" borderId="27" xfId="3" applyBorder="1" applyAlignment="1">
      <alignment horizontal="center"/>
    </xf>
    <xf numFmtId="0" fontId="4" fillId="2" borderId="33" xfId="1" applyBorder="1" applyAlignment="1">
      <alignment horizontal="center"/>
    </xf>
    <xf numFmtId="0" fontId="4" fillId="2" borderId="34" xfId="1" applyBorder="1" applyAlignment="1">
      <alignment horizontal="center"/>
    </xf>
    <xf numFmtId="0" fontId="4" fillId="2" borderId="35" xfId="1" applyBorder="1" applyAlignment="1">
      <alignment horizontal="center"/>
    </xf>
    <xf numFmtId="0" fontId="1" fillId="0" borderId="23" xfId="0" applyFont="1" applyBorder="1" applyAlignment="1">
      <alignment horizontal="right" vertical="center"/>
    </xf>
    <xf numFmtId="0" fontId="1" fillId="0" borderId="1" xfId="0" applyFont="1" applyBorder="1" applyAlignment="1">
      <alignment horizontal="right" vertical="center"/>
    </xf>
    <xf numFmtId="0" fontId="5" fillId="3" borderId="21" xfId="2" applyBorder="1" applyAlignment="1" applyProtection="1">
      <alignment horizontal="center" wrapText="1"/>
      <protection locked="0"/>
    </xf>
    <xf numFmtId="0" fontId="5" fillId="3" borderId="22" xfId="2" applyBorder="1" applyAlignment="1" applyProtection="1">
      <alignment horizontal="center" wrapText="1"/>
      <protection locked="0"/>
    </xf>
    <xf numFmtId="0" fontId="5" fillId="3" borderId="25" xfId="2" applyBorder="1" applyAlignment="1" applyProtection="1">
      <alignment horizontal="center" wrapText="1"/>
      <protection locked="0"/>
    </xf>
    <xf numFmtId="0" fontId="1" fillId="0" borderId="23" xfId="0" applyFont="1" applyFill="1" applyBorder="1" applyAlignment="1">
      <alignment horizontal="right" vertical="center"/>
    </xf>
    <xf numFmtId="0" fontId="1" fillId="0" borderId="1" xfId="0" applyFont="1" applyFill="1" applyBorder="1" applyAlignment="1">
      <alignment horizontal="right" vertical="center"/>
    </xf>
    <xf numFmtId="0" fontId="0" fillId="0" borderId="0" xfId="0" applyAlignment="1">
      <alignment horizontal="center"/>
    </xf>
    <xf numFmtId="0" fontId="0" fillId="0" borderId="0" xfId="0" applyAlignment="1">
      <alignment vertical="top" textRotation="180"/>
    </xf>
  </cellXfs>
  <cellStyles count="540">
    <cellStyle name="Besuchter Link" xfId="5" builtinId="9" hidden="1"/>
    <cellStyle name="Besuchter Link" xfId="7" builtinId="9" hidden="1"/>
    <cellStyle name="Besuchter Link" xfId="9" builtinId="9" hidden="1"/>
    <cellStyle name="Besuchter Link" xfId="11" builtinId="9" hidden="1"/>
    <cellStyle name="Besuchter Link" xfId="13" builtinId="9" hidden="1"/>
    <cellStyle name="Besuchter Link" xfId="15" builtinId="9" hidden="1"/>
    <cellStyle name="Besuchter Link" xfId="17" builtinId="9" hidden="1"/>
    <cellStyle name="Besuchter Link" xfId="19" builtinId="9" hidden="1"/>
    <cellStyle name="Besuchter Link" xfId="21" builtinId="9" hidden="1"/>
    <cellStyle name="Besuchter Link" xfId="23" builtinId="9" hidden="1"/>
    <cellStyle name="Besuchter Link" xfId="25" builtinId="9" hidden="1"/>
    <cellStyle name="Besuchter Link" xfId="27" builtinId="9" hidden="1"/>
    <cellStyle name="Besuchter Link" xfId="29" builtinId="9" hidden="1"/>
    <cellStyle name="Besuchter Link" xfId="31" builtinId="9" hidden="1"/>
    <cellStyle name="Besuchter Link" xfId="33" builtinId="9" hidden="1"/>
    <cellStyle name="Besuchter Link" xfId="35" builtinId="9" hidden="1"/>
    <cellStyle name="Besuchter Link" xfId="37" builtinId="9" hidden="1"/>
    <cellStyle name="Besuchter Link" xfId="39" builtinId="9" hidden="1"/>
    <cellStyle name="Besuchter Link" xfId="41" builtinId="9" hidden="1"/>
    <cellStyle name="Besuchter Link" xfId="43" builtinId="9" hidden="1"/>
    <cellStyle name="Besuchter Link" xfId="45" builtinId="9" hidden="1"/>
    <cellStyle name="Besuchter Link" xfId="47" builtinId="9" hidden="1"/>
    <cellStyle name="Besuchter Link" xfId="49" builtinId="9" hidden="1"/>
    <cellStyle name="Besuchter Link" xfId="51" builtinId="9" hidden="1"/>
    <cellStyle name="Besuchter Link" xfId="53" builtinId="9" hidden="1"/>
    <cellStyle name="Besuchter Link" xfId="55" builtinId="9" hidden="1"/>
    <cellStyle name="Besuchter Link" xfId="57" builtinId="9" hidden="1"/>
    <cellStyle name="Besuchter Link" xfId="59" builtinId="9" hidden="1"/>
    <cellStyle name="Besuchter Link" xfId="61" builtinId="9" hidden="1"/>
    <cellStyle name="Besuchter Link" xfId="63" builtinId="9" hidden="1"/>
    <cellStyle name="Besuchter Link" xfId="65" builtinId="9" hidden="1"/>
    <cellStyle name="Besuchter Link" xfId="67" builtinId="9" hidden="1"/>
    <cellStyle name="Besuchter Link" xfId="69" builtinId="9" hidden="1"/>
    <cellStyle name="Besuchter Link" xfId="71" builtinId="9" hidden="1"/>
    <cellStyle name="Besuchter Link" xfId="73" builtinId="9" hidden="1"/>
    <cellStyle name="Besuchter Link" xfId="75" builtinId="9" hidden="1"/>
    <cellStyle name="Besuchter Link" xfId="77" builtinId="9" hidden="1"/>
    <cellStyle name="Besuchter Link" xfId="79" builtinId="9" hidden="1"/>
    <cellStyle name="Besuchter Link" xfId="81" builtinId="9" hidden="1"/>
    <cellStyle name="Besuchter Link" xfId="83" builtinId="9" hidden="1"/>
    <cellStyle name="Besuchter Link" xfId="85" builtinId="9" hidden="1"/>
    <cellStyle name="Besuchter Link" xfId="87" builtinId="9" hidden="1"/>
    <cellStyle name="Besuchter Link" xfId="89" builtinId="9" hidden="1"/>
    <cellStyle name="Besuchter Link" xfId="91" builtinId="9" hidden="1"/>
    <cellStyle name="Besuchter Link" xfId="93" builtinId="9" hidden="1"/>
    <cellStyle name="Besuchter Link" xfId="95" builtinId="9" hidden="1"/>
    <cellStyle name="Besuchter Link" xfId="97" builtinId="9" hidden="1"/>
    <cellStyle name="Besuchter Link" xfId="99" builtinId="9" hidden="1"/>
    <cellStyle name="Besuchter Link" xfId="101" builtinId="9" hidden="1"/>
    <cellStyle name="Besuchter Link" xfId="103" builtinId="9" hidden="1"/>
    <cellStyle name="Besuchter Link" xfId="105" builtinId="9" hidden="1"/>
    <cellStyle name="Besuchter Link" xfId="107" builtinId="9" hidden="1"/>
    <cellStyle name="Besuchter Link" xfId="109" builtinId="9" hidden="1"/>
    <cellStyle name="Besuchter Link" xfId="111" builtinId="9" hidden="1"/>
    <cellStyle name="Besuchter Link" xfId="113" builtinId="9" hidden="1"/>
    <cellStyle name="Besuchter Link" xfId="115" builtinId="9" hidden="1"/>
    <cellStyle name="Besuchter Link" xfId="117" builtinId="9" hidden="1"/>
    <cellStyle name="Besuchter Link" xfId="119" builtinId="9" hidden="1"/>
    <cellStyle name="Besuchter Link" xfId="121" builtinId="9" hidden="1"/>
    <cellStyle name="Besuchter Link" xfId="123" builtinId="9" hidden="1"/>
    <cellStyle name="Besuchter Link" xfId="125" builtinId="9" hidden="1"/>
    <cellStyle name="Besuchter Link" xfId="127" builtinId="9" hidden="1"/>
    <cellStyle name="Besuchter Link" xfId="129" builtinId="9" hidden="1"/>
    <cellStyle name="Besuchter Link" xfId="131" builtinId="9" hidden="1"/>
    <cellStyle name="Besuchter Link" xfId="133" builtinId="9" hidden="1"/>
    <cellStyle name="Besuchter Link" xfId="135" builtinId="9" hidden="1"/>
    <cellStyle name="Besuchter Link" xfId="137" builtinId="9" hidden="1"/>
    <cellStyle name="Besuchter Link" xfId="139" builtinId="9" hidden="1"/>
    <cellStyle name="Besuchter Link" xfId="141" builtinId="9" hidden="1"/>
    <cellStyle name="Besuchter Link" xfId="143" builtinId="9" hidden="1"/>
    <cellStyle name="Besuchter Link" xfId="145" builtinId="9" hidden="1"/>
    <cellStyle name="Besuchter Link" xfId="147" builtinId="9" hidden="1"/>
    <cellStyle name="Besuchter Link" xfId="149" builtinId="9" hidden="1"/>
    <cellStyle name="Besuchter Link" xfId="151" builtinId="9" hidden="1"/>
    <cellStyle name="Besuchter Link" xfId="153" builtinId="9" hidden="1"/>
    <cellStyle name="Besuchter Link" xfId="155" builtinId="9" hidden="1"/>
    <cellStyle name="Besuchter Link" xfId="157" builtinId="9" hidden="1"/>
    <cellStyle name="Besuchter Link" xfId="159" builtinId="9" hidden="1"/>
    <cellStyle name="Besuchter Link" xfId="161" builtinId="9" hidden="1"/>
    <cellStyle name="Besuchter Link" xfId="163" builtinId="9" hidden="1"/>
    <cellStyle name="Besuchter Link" xfId="165" builtinId="9" hidden="1"/>
    <cellStyle name="Besuchter Link" xfId="167" builtinId="9" hidden="1"/>
    <cellStyle name="Besuchter Link" xfId="169" builtinId="9" hidden="1"/>
    <cellStyle name="Besuchter Link" xfId="171" builtinId="9" hidden="1"/>
    <cellStyle name="Besuchter Link" xfId="173" builtinId="9" hidden="1"/>
    <cellStyle name="Besuchter Link" xfId="175" builtinId="9" hidden="1"/>
    <cellStyle name="Besuchter Link" xfId="177" builtinId="9" hidden="1"/>
    <cellStyle name="Besuchter Link" xfId="179" builtinId="9" hidden="1"/>
    <cellStyle name="Besuchter Link" xfId="181" builtinId="9" hidden="1"/>
    <cellStyle name="Besuchter Link" xfId="183" builtinId="9" hidden="1"/>
    <cellStyle name="Besuchter Link" xfId="185" builtinId="9" hidden="1"/>
    <cellStyle name="Besuchter Link" xfId="187" builtinId="9" hidden="1"/>
    <cellStyle name="Besuchter Link" xfId="189" builtinId="9" hidden="1"/>
    <cellStyle name="Besuchter Link" xfId="191" builtinId="9" hidden="1"/>
    <cellStyle name="Besuchter Link" xfId="193" builtinId="9" hidden="1"/>
    <cellStyle name="Besuchter Link" xfId="195" builtinId="9" hidden="1"/>
    <cellStyle name="Besuchter Link" xfId="197" builtinId="9" hidden="1"/>
    <cellStyle name="Besuchter Link" xfId="199" builtinId="9" hidden="1"/>
    <cellStyle name="Besuchter Link" xfId="201" builtinId="9" hidden="1"/>
    <cellStyle name="Besuchter Link" xfId="203" builtinId="9" hidden="1"/>
    <cellStyle name="Besuchter Link" xfId="205" builtinId="9" hidden="1"/>
    <cellStyle name="Besuchter Link" xfId="207" builtinId="9" hidden="1"/>
    <cellStyle name="Besuchter Link" xfId="209" builtinId="9" hidden="1"/>
    <cellStyle name="Besuchter Link" xfId="211" builtinId="9" hidden="1"/>
    <cellStyle name="Besuchter Link" xfId="213" builtinId="9" hidden="1"/>
    <cellStyle name="Besuchter Link" xfId="215" builtinId="9" hidden="1"/>
    <cellStyle name="Besuchter Link" xfId="217" builtinId="9" hidden="1"/>
    <cellStyle name="Besuchter Link" xfId="219" builtinId="9" hidden="1"/>
    <cellStyle name="Besuchter Link" xfId="221" builtinId="9" hidden="1"/>
    <cellStyle name="Besuchter Link" xfId="223" builtinId="9" hidden="1"/>
    <cellStyle name="Besuchter Link" xfId="225" builtinId="9" hidden="1"/>
    <cellStyle name="Besuchter Link" xfId="227" builtinId="9" hidden="1"/>
    <cellStyle name="Besuchter Link" xfId="229" builtinId="9" hidden="1"/>
    <cellStyle name="Besuchter Link" xfId="231" builtinId="9" hidden="1"/>
    <cellStyle name="Besuchter Link" xfId="233" builtinId="9" hidden="1"/>
    <cellStyle name="Besuchter Link" xfId="235" builtinId="9" hidden="1"/>
    <cellStyle name="Besuchter Link" xfId="237" builtinId="9" hidden="1"/>
    <cellStyle name="Besuchter Link" xfId="239" builtinId="9" hidden="1"/>
    <cellStyle name="Besuchter Link" xfId="241" builtinId="9" hidden="1"/>
    <cellStyle name="Besuchter Link" xfId="243" builtinId="9" hidden="1"/>
    <cellStyle name="Besuchter Link" xfId="245" builtinId="9" hidden="1"/>
    <cellStyle name="Besuchter Link" xfId="247" builtinId="9" hidden="1"/>
    <cellStyle name="Besuchter Link" xfId="249" builtinId="9" hidden="1"/>
    <cellStyle name="Besuchter Link" xfId="251" builtinId="9" hidden="1"/>
    <cellStyle name="Besuchter Link" xfId="253" builtinId="9" hidden="1"/>
    <cellStyle name="Besuchter Link" xfId="255" builtinId="9" hidden="1"/>
    <cellStyle name="Besuchter Link" xfId="257" builtinId="9" hidden="1"/>
    <cellStyle name="Besuchter Link" xfId="259" builtinId="9" hidden="1"/>
    <cellStyle name="Besuchter Link" xfId="261" builtinId="9" hidden="1"/>
    <cellStyle name="Besuchter Link" xfId="263" builtinId="9" hidden="1"/>
    <cellStyle name="Besuchter Link" xfId="265" builtinId="9" hidden="1"/>
    <cellStyle name="Besuchter Link" xfId="267" builtinId="9" hidden="1"/>
    <cellStyle name="Besuchter Link" xfId="269" builtinId="9" hidden="1"/>
    <cellStyle name="Besuchter Link" xfId="271" builtinId="9" hidden="1"/>
    <cellStyle name="Besuchter Link" xfId="273" builtinId="9" hidden="1"/>
    <cellStyle name="Besuchter Link" xfId="275" builtinId="9" hidden="1"/>
    <cellStyle name="Besuchter Link" xfId="277" builtinId="9" hidden="1"/>
    <cellStyle name="Besuchter Link" xfId="279" builtinId="9" hidden="1"/>
    <cellStyle name="Besuchter Link" xfId="281" builtinId="9" hidden="1"/>
    <cellStyle name="Besuchter Link" xfId="283" builtinId="9" hidden="1"/>
    <cellStyle name="Besuchter Link" xfId="285" builtinId="9" hidden="1"/>
    <cellStyle name="Besuchter Link" xfId="287" builtinId="9" hidden="1"/>
    <cellStyle name="Besuchter Link" xfId="289" builtinId="9" hidden="1"/>
    <cellStyle name="Besuchter Link" xfId="291" builtinId="9" hidden="1"/>
    <cellStyle name="Besuchter Link" xfId="293" builtinId="9" hidden="1"/>
    <cellStyle name="Besuchter Link" xfId="295" builtinId="9" hidden="1"/>
    <cellStyle name="Besuchter Link" xfId="297" builtinId="9" hidden="1"/>
    <cellStyle name="Besuchter Link" xfId="299" builtinId="9" hidden="1"/>
    <cellStyle name="Besuchter Link" xfId="301" builtinId="9" hidden="1"/>
    <cellStyle name="Besuchter Link" xfId="303" builtinId="9" hidden="1"/>
    <cellStyle name="Besuchter Link" xfId="305" builtinId="9" hidden="1"/>
    <cellStyle name="Besuchter Link" xfId="307" builtinId="9" hidden="1"/>
    <cellStyle name="Besuchter Link" xfId="309" builtinId="9" hidden="1"/>
    <cellStyle name="Besuchter Link" xfId="311" builtinId="9" hidden="1"/>
    <cellStyle name="Besuchter Link" xfId="313" builtinId="9" hidden="1"/>
    <cellStyle name="Besuchter Link" xfId="315" builtinId="9" hidden="1"/>
    <cellStyle name="Besuchter Link" xfId="317" builtinId="9" hidden="1"/>
    <cellStyle name="Besuchter Link" xfId="319" builtinId="9" hidden="1"/>
    <cellStyle name="Besuchter Link" xfId="321" builtinId="9" hidden="1"/>
    <cellStyle name="Besuchter Link" xfId="323" builtinId="9" hidden="1"/>
    <cellStyle name="Besuchter Link" xfId="325" builtinId="9" hidden="1"/>
    <cellStyle name="Besuchter Link" xfId="327" builtinId="9" hidden="1"/>
    <cellStyle name="Besuchter Link" xfId="329" builtinId="9" hidden="1"/>
    <cellStyle name="Besuchter Link" xfId="331" builtinId="9" hidden="1"/>
    <cellStyle name="Besuchter Link" xfId="333" builtinId="9" hidden="1"/>
    <cellStyle name="Besuchter Link" xfId="335" builtinId="9" hidden="1"/>
    <cellStyle name="Besuchter Link" xfId="337" builtinId="9" hidden="1"/>
    <cellStyle name="Besuchter Link" xfId="339" builtinId="9" hidden="1"/>
    <cellStyle name="Besuchter Link" xfId="341" builtinId="9" hidden="1"/>
    <cellStyle name="Besuchter Link" xfId="343" builtinId="9" hidden="1"/>
    <cellStyle name="Besuchter Link" xfId="345" builtinId="9" hidden="1"/>
    <cellStyle name="Besuchter Link" xfId="347" builtinId="9" hidden="1"/>
    <cellStyle name="Besuchter Link" xfId="349" builtinId="9" hidden="1"/>
    <cellStyle name="Besuchter Link" xfId="351" builtinId="9" hidden="1"/>
    <cellStyle name="Besuchter Link" xfId="353" builtinId="9" hidden="1"/>
    <cellStyle name="Besuchter Link" xfId="355" builtinId="9" hidden="1"/>
    <cellStyle name="Besuchter Link" xfId="357" builtinId="9" hidden="1"/>
    <cellStyle name="Besuchter Link" xfId="359" builtinId="9" hidden="1"/>
    <cellStyle name="Besuchter Link" xfId="361" builtinId="9" hidden="1"/>
    <cellStyle name="Besuchter Link" xfId="363" builtinId="9" hidden="1"/>
    <cellStyle name="Besuchter Link" xfId="365" builtinId="9" hidden="1"/>
    <cellStyle name="Besuchter Link" xfId="367" builtinId="9" hidden="1"/>
    <cellStyle name="Besuchter Link" xfId="369" builtinId="9" hidden="1"/>
    <cellStyle name="Besuchter Link" xfId="371" builtinId="9" hidden="1"/>
    <cellStyle name="Besuchter Link" xfId="373" builtinId="9" hidden="1"/>
    <cellStyle name="Besuchter Link" xfId="375" builtinId="9" hidden="1"/>
    <cellStyle name="Besuchter Link" xfId="377" builtinId="9" hidden="1"/>
    <cellStyle name="Besuchter Link" xfId="379" builtinId="9" hidden="1"/>
    <cellStyle name="Besuchter Link" xfId="381" builtinId="9" hidden="1"/>
    <cellStyle name="Besuchter Link" xfId="383" builtinId="9" hidden="1"/>
    <cellStyle name="Besuchter Link" xfId="385" builtinId="9" hidden="1"/>
    <cellStyle name="Besuchter Link" xfId="387" builtinId="9" hidden="1"/>
    <cellStyle name="Besuchter Link" xfId="389" builtinId="9" hidden="1"/>
    <cellStyle name="Besuchter Link" xfId="391" builtinId="9" hidden="1"/>
    <cellStyle name="Besuchter Link" xfId="393" builtinId="9" hidden="1"/>
    <cellStyle name="Besuchter Link" xfId="395" builtinId="9" hidden="1"/>
    <cellStyle name="Besuchter Link" xfId="397" builtinId="9" hidden="1"/>
    <cellStyle name="Besuchter Link" xfId="399" builtinId="9" hidden="1"/>
    <cellStyle name="Besuchter Link" xfId="401" builtinId="9" hidden="1"/>
    <cellStyle name="Besuchter Link" xfId="403" builtinId="9" hidden="1"/>
    <cellStyle name="Besuchter Link" xfId="405" builtinId="9" hidden="1"/>
    <cellStyle name="Besuchter Link" xfId="407" builtinId="9" hidden="1"/>
    <cellStyle name="Besuchter Link" xfId="409" builtinId="9" hidden="1"/>
    <cellStyle name="Besuchter Link" xfId="411" builtinId="9" hidden="1"/>
    <cellStyle name="Besuchter Link" xfId="413" builtinId="9" hidden="1"/>
    <cellStyle name="Besuchter Link" xfId="415" builtinId="9" hidden="1"/>
    <cellStyle name="Besuchter Link" xfId="417" builtinId="9" hidden="1"/>
    <cellStyle name="Besuchter Link" xfId="419" builtinId="9" hidden="1"/>
    <cellStyle name="Besuchter Link" xfId="421" builtinId="9" hidden="1"/>
    <cellStyle name="Besuchter Link" xfId="423" builtinId="9" hidden="1"/>
    <cellStyle name="Besuchter Link" xfId="425" builtinId="9" hidden="1"/>
    <cellStyle name="Besuchter Link" xfId="427" builtinId="9" hidden="1"/>
    <cellStyle name="Besuchter Link" xfId="429" builtinId="9" hidden="1"/>
    <cellStyle name="Besuchter Link" xfId="431" builtinId="9" hidden="1"/>
    <cellStyle name="Besuchter Link" xfId="433" builtinId="9" hidden="1"/>
    <cellStyle name="Besuchter Link" xfId="435" builtinId="9" hidden="1"/>
    <cellStyle name="Besuchter Link" xfId="437" builtinId="9" hidden="1"/>
    <cellStyle name="Besuchter Link" xfId="439" builtinId="9" hidden="1"/>
    <cellStyle name="Besuchter Link" xfId="441" builtinId="9" hidden="1"/>
    <cellStyle name="Besuchter Link" xfId="443" builtinId="9" hidden="1"/>
    <cellStyle name="Besuchter Link" xfId="445" builtinId="9" hidden="1"/>
    <cellStyle name="Besuchter Link" xfId="447" builtinId="9" hidden="1"/>
    <cellStyle name="Besuchter Link" xfId="449" builtinId="9" hidden="1"/>
    <cellStyle name="Besuchter Link" xfId="451" builtinId="9" hidden="1"/>
    <cellStyle name="Besuchter Link" xfId="453" builtinId="9" hidden="1"/>
    <cellStyle name="Besuchter Link" xfId="455" builtinId="9" hidden="1"/>
    <cellStyle name="Besuchter Link" xfId="457" builtinId="9" hidden="1"/>
    <cellStyle name="Besuchter Link" xfId="459" builtinId="9" hidden="1"/>
    <cellStyle name="Besuchter Link" xfId="461" builtinId="9" hidden="1"/>
    <cellStyle name="Besuchter Link" xfId="463" builtinId="9" hidden="1"/>
    <cellStyle name="Besuchter Link" xfId="465" builtinId="9" hidden="1"/>
    <cellStyle name="Besuchter Link" xfId="467" builtinId="9" hidden="1"/>
    <cellStyle name="Besuchter Link" xfId="469" builtinId="9" hidden="1"/>
    <cellStyle name="Besuchter Link" xfId="471" builtinId="9" hidden="1"/>
    <cellStyle name="Besuchter Link" xfId="473" builtinId="9" hidden="1"/>
    <cellStyle name="Besuchter Link" xfId="475" builtinId="9" hidden="1"/>
    <cellStyle name="Besuchter Link" xfId="477" builtinId="9" hidden="1"/>
    <cellStyle name="Besuchter Link" xfId="479" builtinId="9" hidden="1"/>
    <cellStyle name="Besuchter Link" xfId="481" builtinId="9" hidden="1"/>
    <cellStyle name="Besuchter Link" xfId="483" builtinId="9" hidden="1"/>
    <cellStyle name="Besuchter Link" xfId="485" builtinId="9" hidden="1"/>
    <cellStyle name="Besuchter Link" xfId="487" builtinId="9" hidden="1"/>
    <cellStyle name="Besuchter Link" xfId="489" builtinId="9" hidden="1"/>
    <cellStyle name="Besuchter Link" xfId="491" builtinId="9" hidden="1"/>
    <cellStyle name="Besuchter Link" xfId="493" builtinId="9" hidden="1"/>
    <cellStyle name="Besuchter Link" xfId="495" builtinId="9" hidden="1"/>
    <cellStyle name="Besuchter Link" xfId="497" builtinId="9" hidden="1"/>
    <cellStyle name="Besuchter Link" xfId="499" builtinId="9" hidden="1"/>
    <cellStyle name="Besuchter Link" xfId="501" builtinId="9" hidden="1"/>
    <cellStyle name="Besuchter Link" xfId="503" builtinId="9" hidden="1"/>
    <cellStyle name="Besuchter Link" xfId="505" builtinId="9" hidden="1"/>
    <cellStyle name="Besuchter Link" xfId="507" builtinId="9" hidden="1"/>
    <cellStyle name="Besuchter Link" xfId="509" builtinId="9" hidden="1"/>
    <cellStyle name="Besuchter Link" xfId="511" builtinId="9" hidden="1"/>
    <cellStyle name="Besuchter Link" xfId="513" builtinId="9" hidden="1"/>
    <cellStyle name="Besuchter Link" xfId="515" builtinId="9" hidden="1"/>
    <cellStyle name="Besuchter Link" xfId="517" builtinId="9" hidden="1"/>
    <cellStyle name="Besuchter Link" xfId="519" builtinId="9" hidden="1"/>
    <cellStyle name="Besuchter Link" xfId="521" builtinId="9" hidden="1"/>
    <cellStyle name="Besuchter Link" xfId="523" builtinId="9" hidden="1"/>
    <cellStyle name="Besuchter Link" xfId="525" builtinId="9" hidden="1"/>
    <cellStyle name="Besuchter Link" xfId="527" builtinId="9" hidden="1"/>
    <cellStyle name="Besuchter Link" xfId="529" builtinId="9" hidden="1"/>
    <cellStyle name="Besuchter Link" xfId="531" builtinId="9" hidden="1"/>
    <cellStyle name="Besuchter Link" xfId="533" builtinId="9" hidden="1"/>
    <cellStyle name="Besuchter Link" xfId="535" builtinId="9" hidden="1"/>
    <cellStyle name="Besuchter Link" xfId="537" builtinId="9" hidden="1"/>
    <cellStyle name="Besuchter Link" xfId="539" builtinId="9" hidden="1"/>
    <cellStyle name="Gut" xfId="1" builtinId="26"/>
    <cellStyle name="Link" xfId="4" builtinId="8" hidden="1"/>
    <cellStyle name="Link" xfId="6" builtinId="8" hidden="1"/>
    <cellStyle name="Link" xfId="8" builtinId="8" hidden="1"/>
    <cellStyle name="Link" xfId="10" builtinId="8" hidden="1"/>
    <cellStyle name="Link" xfId="12" builtinId="8" hidden="1"/>
    <cellStyle name="Link" xfId="14" builtinId="8" hidden="1"/>
    <cellStyle name="Link" xfId="16" builtinId="8" hidden="1"/>
    <cellStyle name="Link" xfId="18" builtinId="8" hidden="1"/>
    <cellStyle name="Link" xfId="20" builtinId="8" hidden="1"/>
    <cellStyle name="Link" xfId="22" builtinId="8" hidden="1"/>
    <cellStyle name="Link" xfId="24" builtinId="8" hidden="1"/>
    <cellStyle name="Link" xfId="26" builtinId="8" hidden="1"/>
    <cellStyle name="Link" xfId="28" builtinId="8" hidden="1"/>
    <cellStyle name="Link" xfId="30" builtinId="8" hidden="1"/>
    <cellStyle name="Link" xfId="32" builtinId="8" hidden="1"/>
    <cellStyle name="Link" xfId="34" builtinId="8" hidden="1"/>
    <cellStyle name="Link" xfId="36" builtinId="8" hidden="1"/>
    <cellStyle name="Link" xfId="38" builtinId="8" hidden="1"/>
    <cellStyle name="Link" xfId="40" builtinId="8" hidden="1"/>
    <cellStyle name="Link" xfId="42" builtinId="8" hidden="1"/>
    <cellStyle name="Link" xfId="44" builtinId="8" hidden="1"/>
    <cellStyle name="Link" xfId="46" builtinId="8" hidden="1"/>
    <cellStyle name="Link" xfId="48" builtinId="8" hidden="1"/>
    <cellStyle name="Link" xfId="50" builtinId="8" hidden="1"/>
    <cellStyle name="Link" xfId="52" builtinId="8" hidden="1"/>
    <cellStyle name="Link" xfId="54" builtinId="8" hidden="1"/>
    <cellStyle name="Link" xfId="56" builtinId="8" hidden="1"/>
    <cellStyle name="Link" xfId="58" builtinId="8" hidden="1"/>
    <cellStyle name="Link" xfId="60" builtinId="8" hidden="1"/>
    <cellStyle name="Link" xfId="62" builtinId="8" hidden="1"/>
    <cellStyle name="Link" xfId="64" builtinId="8" hidden="1"/>
    <cellStyle name="Link" xfId="66" builtinId="8" hidden="1"/>
    <cellStyle name="Link" xfId="68" builtinId="8" hidden="1"/>
    <cellStyle name="Link" xfId="70" builtinId="8" hidden="1"/>
    <cellStyle name="Link" xfId="72" builtinId="8" hidden="1"/>
    <cellStyle name="Link" xfId="74" builtinId="8" hidden="1"/>
    <cellStyle name="Link" xfId="76" builtinId="8" hidden="1"/>
    <cellStyle name="Link" xfId="78" builtinId="8" hidden="1"/>
    <cellStyle name="Link" xfId="80" builtinId="8" hidden="1"/>
    <cellStyle name="Link" xfId="82" builtinId="8" hidden="1"/>
    <cellStyle name="Link" xfId="84" builtinId="8" hidden="1"/>
    <cellStyle name="Link" xfId="86" builtinId="8" hidden="1"/>
    <cellStyle name="Link" xfId="88" builtinId="8" hidden="1"/>
    <cellStyle name="Link" xfId="90" builtinId="8" hidden="1"/>
    <cellStyle name="Link" xfId="92" builtinId="8" hidden="1"/>
    <cellStyle name="Link" xfId="94" builtinId="8" hidden="1"/>
    <cellStyle name="Link" xfId="96" builtinId="8" hidden="1"/>
    <cellStyle name="Link" xfId="98" builtinId="8" hidden="1"/>
    <cellStyle name="Link" xfId="100" builtinId="8" hidden="1"/>
    <cellStyle name="Link" xfId="102" builtinId="8" hidden="1"/>
    <cellStyle name="Link" xfId="104" builtinId="8" hidden="1"/>
    <cellStyle name="Link" xfId="106" builtinId="8" hidden="1"/>
    <cellStyle name="Link" xfId="108" builtinId="8" hidden="1"/>
    <cellStyle name="Link" xfId="110" builtinId="8" hidden="1"/>
    <cellStyle name="Link" xfId="112" builtinId="8" hidden="1"/>
    <cellStyle name="Link" xfId="114" builtinId="8" hidden="1"/>
    <cellStyle name="Link" xfId="116" builtinId="8" hidden="1"/>
    <cellStyle name="Link" xfId="118" builtinId="8" hidden="1"/>
    <cellStyle name="Link" xfId="120" builtinId="8" hidden="1"/>
    <cellStyle name="Link" xfId="122" builtinId="8" hidden="1"/>
    <cellStyle name="Link" xfId="124" builtinId="8" hidden="1"/>
    <cellStyle name="Link" xfId="126" builtinId="8" hidden="1"/>
    <cellStyle name="Link" xfId="128" builtinId="8" hidden="1"/>
    <cellStyle name="Link" xfId="130" builtinId="8" hidden="1"/>
    <cellStyle name="Link" xfId="132" builtinId="8" hidden="1"/>
    <cellStyle name="Link" xfId="134" builtinId="8" hidden="1"/>
    <cellStyle name="Link" xfId="136" builtinId="8" hidden="1"/>
    <cellStyle name="Link" xfId="138" builtinId="8" hidden="1"/>
    <cellStyle name="Link" xfId="140" builtinId="8" hidden="1"/>
    <cellStyle name="Link" xfId="142" builtinId="8" hidden="1"/>
    <cellStyle name="Link" xfId="144" builtinId="8" hidden="1"/>
    <cellStyle name="Link" xfId="146" builtinId="8" hidden="1"/>
    <cellStyle name="Link" xfId="148" builtinId="8" hidden="1"/>
    <cellStyle name="Link" xfId="150" builtinId="8" hidden="1"/>
    <cellStyle name="Link" xfId="152" builtinId="8" hidden="1"/>
    <cellStyle name="Link" xfId="154" builtinId="8" hidden="1"/>
    <cellStyle name="Link" xfId="156" builtinId="8" hidden="1"/>
    <cellStyle name="Link" xfId="158" builtinId="8" hidden="1"/>
    <cellStyle name="Link" xfId="160" builtinId="8" hidden="1"/>
    <cellStyle name="Link" xfId="162" builtinId="8" hidden="1"/>
    <cellStyle name="Link" xfId="164" builtinId="8" hidden="1"/>
    <cellStyle name="Link" xfId="166" builtinId="8" hidden="1"/>
    <cellStyle name="Link" xfId="168" builtinId="8" hidden="1"/>
    <cellStyle name="Link" xfId="170" builtinId="8" hidden="1"/>
    <cellStyle name="Link" xfId="172" builtinId="8" hidden="1"/>
    <cellStyle name="Link" xfId="174" builtinId="8" hidden="1"/>
    <cellStyle name="Link" xfId="176" builtinId="8" hidden="1"/>
    <cellStyle name="Link" xfId="178" builtinId="8" hidden="1"/>
    <cellStyle name="Link" xfId="180" builtinId="8" hidden="1"/>
    <cellStyle name="Link" xfId="182" builtinId="8" hidden="1"/>
    <cellStyle name="Link" xfId="184" builtinId="8" hidden="1"/>
    <cellStyle name="Link" xfId="186" builtinId="8" hidden="1"/>
    <cellStyle name="Link" xfId="188" builtinId="8" hidden="1"/>
    <cellStyle name="Link" xfId="190" builtinId="8" hidden="1"/>
    <cellStyle name="Link" xfId="192" builtinId="8" hidden="1"/>
    <cellStyle name="Link" xfId="194" builtinId="8" hidden="1"/>
    <cellStyle name="Link" xfId="196" builtinId="8" hidden="1"/>
    <cellStyle name="Link" xfId="198" builtinId="8" hidden="1"/>
    <cellStyle name="Link" xfId="200" builtinId="8" hidden="1"/>
    <cellStyle name="Link" xfId="202" builtinId="8" hidden="1"/>
    <cellStyle name="Link" xfId="204" builtinId="8" hidden="1"/>
    <cellStyle name="Link" xfId="206" builtinId="8" hidden="1"/>
    <cellStyle name="Link" xfId="208" builtinId="8" hidden="1"/>
    <cellStyle name="Link" xfId="210" builtinId="8" hidden="1"/>
    <cellStyle name="Link" xfId="212" builtinId="8" hidden="1"/>
    <cellStyle name="Link" xfId="214" builtinId="8" hidden="1"/>
    <cellStyle name="Link" xfId="216" builtinId="8" hidden="1"/>
    <cellStyle name="Link" xfId="218" builtinId="8" hidden="1"/>
    <cellStyle name="Link" xfId="220" builtinId="8" hidden="1"/>
    <cellStyle name="Link" xfId="222" builtinId="8" hidden="1"/>
    <cellStyle name="Link" xfId="224" builtinId="8" hidden="1"/>
    <cellStyle name="Link" xfId="226" builtinId="8" hidden="1"/>
    <cellStyle name="Link" xfId="228" builtinId="8" hidden="1"/>
    <cellStyle name="Link" xfId="230" builtinId="8" hidden="1"/>
    <cellStyle name="Link" xfId="232" builtinId="8" hidden="1"/>
    <cellStyle name="Link" xfId="234" builtinId="8" hidden="1"/>
    <cellStyle name="Link" xfId="236" builtinId="8" hidden="1"/>
    <cellStyle name="Link" xfId="238" builtinId="8" hidden="1"/>
    <cellStyle name="Link" xfId="240" builtinId="8" hidden="1"/>
    <cellStyle name="Link" xfId="242" builtinId="8" hidden="1"/>
    <cellStyle name="Link" xfId="244" builtinId="8" hidden="1"/>
    <cellStyle name="Link" xfId="246" builtinId="8" hidden="1"/>
    <cellStyle name="Link" xfId="248" builtinId="8" hidden="1"/>
    <cellStyle name="Link" xfId="250" builtinId="8" hidden="1"/>
    <cellStyle name="Link" xfId="252" builtinId="8" hidden="1"/>
    <cellStyle name="Link" xfId="254" builtinId="8" hidden="1"/>
    <cellStyle name="Link" xfId="256" builtinId="8" hidden="1"/>
    <cellStyle name="Link" xfId="258" builtinId="8" hidden="1"/>
    <cellStyle name="Link" xfId="260" builtinId="8" hidden="1"/>
    <cellStyle name="Link" xfId="262" builtinId="8" hidden="1"/>
    <cellStyle name="Link" xfId="264" builtinId="8" hidden="1"/>
    <cellStyle name="Link" xfId="266" builtinId="8" hidden="1"/>
    <cellStyle name="Link" xfId="268" builtinId="8" hidden="1"/>
    <cellStyle name="Link" xfId="270" builtinId="8" hidden="1"/>
    <cellStyle name="Link" xfId="272" builtinId="8" hidden="1"/>
    <cellStyle name="Link" xfId="274" builtinId="8" hidden="1"/>
    <cellStyle name="Link" xfId="276" builtinId="8" hidden="1"/>
    <cellStyle name="Link" xfId="278" builtinId="8" hidden="1"/>
    <cellStyle name="Link" xfId="280" builtinId="8" hidden="1"/>
    <cellStyle name="Link" xfId="282" builtinId="8" hidden="1"/>
    <cellStyle name="Link" xfId="284" builtinId="8" hidden="1"/>
    <cellStyle name="Link" xfId="286" builtinId="8" hidden="1"/>
    <cellStyle name="Link" xfId="288" builtinId="8" hidden="1"/>
    <cellStyle name="Link" xfId="290" builtinId="8" hidden="1"/>
    <cellStyle name="Link" xfId="292" builtinId="8" hidden="1"/>
    <cellStyle name="Link" xfId="294" builtinId="8" hidden="1"/>
    <cellStyle name="Link" xfId="296" builtinId="8" hidden="1"/>
    <cellStyle name="Link" xfId="298" builtinId="8" hidden="1"/>
    <cellStyle name="Link" xfId="300" builtinId="8" hidden="1"/>
    <cellStyle name="Link" xfId="302" builtinId="8" hidden="1"/>
    <cellStyle name="Link" xfId="304" builtinId="8" hidden="1"/>
    <cellStyle name="Link" xfId="306" builtinId="8" hidden="1"/>
    <cellStyle name="Link" xfId="308" builtinId="8" hidden="1"/>
    <cellStyle name="Link" xfId="310" builtinId="8" hidden="1"/>
    <cellStyle name="Link" xfId="312" builtinId="8" hidden="1"/>
    <cellStyle name="Link" xfId="314" builtinId="8" hidden="1"/>
    <cellStyle name="Link" xfId="316" builtinId="8" hidden="1"/>
    <cellStyle name="Link" xfId="318" builtinId="8" hidden="1"/>
    <cellStyle name="Link" xfId="320" builtinId="8" hidden="1"/>
    <cellStyle name="Link" xfId="322" builtinId="8" hidden="1"/>
    <cellStyle name="Link" xfId="324" builtinId="8" hidden="1"/>
    <cellStyle name="Link" xfId="326" builtinId="8" hidden="1"/>
    <cellStyle name="Link" xfId="328" builtinId="8" hidden="1"/>
    <cellStyle name="Link" xfId="330" builtinId="8" hidden="1"/>
    <cellStyle name="Link" xfId="332" builtinId="8" hidden="1"/>
    <cellStyle name="Link" xfId="334" builtinId="8" hidden="1"/>
    <cellStyle name="Link" xfId="336" builtinId="8" hidden="1"/>
    <cellStyle name="Link" xfId="338" builtinId="8" hidden="1"/>
    <cellStyle name="Link" xfId="340" builtinId="8" hidden="1"/>
    <cellStyle name="Link" xfId="342" builtinId="8" hidden="1"/>
    <cellStyle name="Link" xfId="344" builtinId="8" hidden="1"/>
    <cellStyle name="Link" xfId="346" builtinId="8" hidden="1"/>
    <cellStyle name="Link" xfId="348" builtinId="8" hidden="1"/>
    <cellStyle name="Link" xfId="350" builtinId="8" hidden="1"/>
    <cellStyle name="Link" xfId="352" builtinId="8" hidden="1"/>
    <cellStyle name="Link" xfId="354" builtinId="8" hidden="1"/>
    <cellStyle name="Link" xfId="356" builtinId="8" hidden="1"/>
    <cellStyle name="Link" xfId="358" builtinId="8" hidden="1"/>
    <cellStyle name="Link" xfId="360" builtinId="8" hidden="1"/>
    <cellStyle name="Link" xfId="362" builtinId="8" hidden="1"/>
    <cellStyle name="Link" xfId="364" builtinId="8" hidden="1"/>
    <cellStyle name="Link" xfId="366" builtinId="8" hidden="1"/>
    <cellStyle name="Link" xfId="368" builtinId="8" hidden="1"/>
    <cellStyle name="Link" xfId="370" builtinId="8" hidden="1"/>
    <cellStyle name="Link" xfId="372" builtinId="8" hidden="1"/>
    <cellStyle name="Link" xfId="374" builtinId="8" hidden="1"/>
    <cellStyle name="Link" xfId="376" builtinId="8" hidden="1"/>
    <cellStyle name="Link" xfId="378" builtinId="8" hidden="1"/>
    <cellStyle name="Link" xfId="380" builtinId="8" hidden="1"/>
    <cellStyle name="Link" xfId="382" builtinId="8" hidden="1"/>
    <cellStyle name="Link" xfId="384" builtinId="8" hidden="1"/>
    <cellStyle name="Link" xfId="386" builtinId="8" hidden="1"/>
    <cellStyle name="Link" xfId="388" builtinId="8" hidden="1"/>
    <cellStyle name="Link" xfId="390" builtinId="8" hidden="1"/>
    <cellStyle name="Link" xfId="392" builtinId="8" hidden="1"/>
    <cellStyle name="Link" xfId="394" builtinId="8" hidden="1"/>
    <cellStyle name="Link" xfId="396" builtinId="8" hidden="1"/>
    <cellStyle name="Link" xfId="398" builtinId="8" hidden="1"/>
    <cellStyle name="Link" xfId="400" builtinId="8" hidden="1"/>
    <cellStyle name="Link" xfId="402" builtinId="8" hidden="1"/>
    <cellStyle name="Link" xfId="404" builtinId="8" hidden="1"/>
    <cellStyle name="Link" xfId="406" builtinId="8" hidden="1"/>
    <cellStyle name="Link" xfId="408" builtinId="8" hidden="1"/>
    <cellStyle name="Link" xfId="410" builtinId="8" hidden="1"/>
    <cellStyle name="Link" xfId="412" builtinId="8" hidden="1"/>
    <cellStyle name="Link" xfId="414" builtinId="8" hidden="1"/>
    <cellStyle name="Link" xfId="416" builtinId="8" hidden="1"/>
    <cellStyle name="Link" xfId="418" builtinId="8" hidden="1"/>
    <cellStyle name="Link" xfId="420" builtinId="8" hidden="1"/>
    <cellStyle name="Link" xfId="422" builtinId="8" hidden="1"/>
    <cellStyle name="Link" xfId="424" builtinId="8" hidden="1"/>
    <cellStyle name="Link" xfId="426" builtinId="8" hidden="1"/>
    <cellStyle name="Link" xfId="428" builtinId="8" hidden="1"/>
    <cellStyle name="Link" xfId="430" builtinId="8" hidden="1"/>
    <cellStyle name="Link" xfId="432" builtinId="8" hidden="1"/>
    <cellStyle name="Link" xfId="434" builtinId="8" hidden="1"/>
    <cellStyle name="Link" xfId="436" builtinId="8" hidden="1"/>
    <cellStyle name="Link" xfId="438" builtinId="8" hidden="1"/>
    <cellStyle name="Link" xfId="440" builtinId="8" hidden="1"/>
    <cellStyle name="Link" xfId="442" builtinId="8" hidden="1"/>
    <cellStyle name="Link" xfId="444" builtinId="8" hidden="1"/>
    <cellStyle name="Link" xfId="446" builtinId="8" hidden="1"/>
    <cellStyle name="Link" xfId="448" builtinId="8" hidden="1"/>
    <cellStyle name="Link" xfId="450" builtinId="8" hidden="1"/>
    <cellStyle name="Link" xfId="452" builtinId="8" hidden="1"/>
    <cellStyle name="Link" xfId="454" builtinId="8" hidden="1"/>
    <cellStyle name="Link" xfId="456" builtinId="8" hidden="1"/>
    <cellStyle name="Link" xfId="458" builtinId="8" hidden="1"/>
    <cellStyle name="Link" xfId="460" builtinId="8" hidden="1"/>
    <cellStyle name="Link" xfId="462" builtinId="8" hidden="1"/>
    <cellStyle name="Link" xfId="464" builtinId="8" hidden="1"/>
    <cellStyle name="Link" xfId="466" builtinId="8" hidden="1"/>
    <cellStyle name="Link" xfId="468" builtinId="8" hidden="1"/>
    <cellStyle name="Link" xfId="470" builtinId="8" hidden="1"/>
    <cellStyle name="Link" xfId="472" builtinId="8" hidden="1"/>
    <cellStyle name="Link" xfId="474" builtinId="8" hidden="1"/>
    <cellStyle name="Link" xfId="476" builtinId="8" hidden="1"/>
    <cellStyle name="Link" xfId="478" builtinId="8" hidden="1"/>
    <cellStyle name="Link" xfId="480" builtinId="8" hidden="1"/>
    <cellStyle name="Link" xfId="482" builtinId="8" hidden="1"/>
    <cellStyle name="Link" xfId="484" builtinId="8" hidden="1"/>
    <cellStyle name="Link" xfId="486" builtinId="8" hidden="1"/>
    <cellStyle name="Link" xfId="488" builtinId="8" hidden="1"/>
    <cellStyle name="Link" xfId="490" builtinId="8" hidden="1"/>
    <cellStyle name="Link" xfId="492" builtinId="8" hidden="1"/>
    <cellStyle name="Link" xfId="494" builtinId="8" hidden="1"/>
    <cellStyle name="Link" xfId="496" builtinId="8" hidden="1"/>
    <cellStyle name="Link" xfId="498" builtinId="8" hidden="1"/>
    <cellStyle name="Link" xfId="500" builtinId="8" hidden="1"/>
    <cellStyle name="Link" xfId="502" builtinId="8" hidden="1"/>
    <cellStyle name="Link" xfId="504" builtinId="8" hidden="1"/>
    <cellStyle name="Link" xfId="506" builtinId="8" hidden="1"/>
    <cellStyle name="Link" xfId="508" builtinId="8" hidden="1"/>
    <cellStyle name="Link" xfId="510" builtinId="8" hidden="1"/>
    <cellStyle name="Link" xfId="512" builtinId="8" hidden="1"/>
    <cellStyle name="Link" xfId="514" builtinId="8" hidden="1"/>
    <cellStyle name="Link" xfId="516" builtinId="8" hidden="1"/>
    <cellStyle name="Link" xfId="518" builtinId="8" hidden="1"/>
    <cellStyle name="Link" xfId="520" builtinId="8" hidden="1"/>
    <cellStyle name="Link" xfId="522" builtinId="8" hidden="1"/>
    <cellStyle name="Link" xfId="524" builtinId="8" hidden="1"/>
    <cellStyle name="Link" xfId="526" builtinId="8" hidden="1"/>
    <cellStyle name="Link" xfId="528" builtinId="8" hidden="1"/>
    <cellStyle name="Link" xfId="530" builtinId="8" hidden="1"/>
    <cellStyle name="Link" xfId="532" builtinId="8" hidden="1"/>
    <cellStyle name="Link" xfId="534" builtinId="8" hidden="1"/>
    <cellStyle name="Link" xfId="536" builtinId="8" hidden="1"/>
    <cellStyle name="Link" xfId="538" builtinId="8" hidden="1"/>
    <cellStyle name="Neutral" xfId="2" builtinId="28"/>
    <cellStyle name="Schlecht" xfId="3" builtinId="27"/>
    <cellStyle name="Standard" xfId="0" builtinId="0"/>
  </cellStyles>
  <dxfs count="2">
    <dxf>
      <font>
        <color rgb="FF006100"/>
      </font>
      <fill>
        <patternFill>
          <bgColor rgb="FFC6EFCE"/>
        </patternFill>
      </fill>
    </dxf>
    <dxf>
      <font>
        <color rgb="FF006100"/>
      </font>
      <fill>
        <patternFill>
          <bgColor rgb="FFC6EFCE"/>
        </patternFill>
      </fill>
    </dxf>
  </dxfs>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1.xml"/><Relationship Id="rId12" Type="http://schemas.openxmlformats.org/officeDocument/2006/relationships/externalLink" Target="externalLinks/externalLink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7"/>
    </mc:Choice>
    <mc:Fallback>
      <c:style val="17"/>
    </mc:Fallback>
  </mc:AlternateContent>
  <c:chart>
    <c:title>
      <c:tx>
        <c:rich>
          <a:bodyPr/>
          <a:lstStyle/>
          <a:p>
            <a:pPr>
              <a:defRPr/>
            </a:pPr>
            <a:r>
              <a:rPr lang="de-DE"/>
              <a:t>Problems in RE</a:t>
            </a:r>
          </a:p>
        </c:rich>
      </c:tx>
      <c:layout>
        <c:manualLayout>
          <c:xMode val="edge"/>
          <c:yMode val="edge"/>
          <c:x val="0.454642263988625"/>
          <c:y val="0.0"/>
        </c:manualLayout>
      </c:layout>
      <c:overlay val="0"/>
    </c:title>
    <c:autoTitleDeleted val="0"/>
    <c:plotArea>
      <c:layout>
        <c:manualLayout>
          <c:layoutTarget val="inner"/>
          <c:xMode val="edge"/>
          <c:yMode val="edge"/>
          <c:x val="0.0958045545136733"/>
          <c:y val="0.0515822784810126"/>
          <c:w val="0.898347273499526"/>
          <c:h val="0.632479567427489"/>
        </c:manualLayout>
      </c:layout>
      <c:barChart>
        <c:barDir val="col"/>
        <c:grouping val="stacked"/>
        <c:varyColors val="0"/>
        <c:ser>
          <c:idx val="4"/>
          <c:order val="0"/>
          <c:tx>
            <c:strRef>
              <c:f>'RE ProblemsRAW'!$F$61</c:f>
              <c:strCache>
                <c:ptCount val="1"/>
                <c:pt idx="0">
                  <c:v>Problem #5 </c:v>
                </c:pt>
              </c:strCache>
            </c:strRef>
          </c:tx>
          <c:spPr>
            <a:solidFill>
              <a:schemeClr val="bg1">
                <a:lumMod val="95000"/>
              </a:schemeClr>
            </a:solidFill>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ProblemsRAW'!$F$62:$F$82</c:f>
              <c:numCache>
                <c:formatCode>General</c:formatCode>
                <c:ptCount val="21"/>
                <c:pt idx="0">
                  <c:v>1.0</c:v>
                </c:pt>
                <c:pt idx="1">
                  <c:v>4.0</c:v>
                </c:pt>
                <c:pt idx="2">
                  <c:v>3.0</c:v>
                </c:pt>
                <c:pt idx="3">
                  <c:v>2.0</c:v>
                </c:pt>
                <c:pt idx="4">
                  <c:v>3.0</c:v>
                </c:pt>
                <c:pt idx="5">
                  <c:v>1.0</c:v>
                </c:pt>
                <c:pt idx="6">
                  <c:v>1.0</c:v>
                </c:pt>
                <c:pt idx="7">
                  <c:v>0.0</c:v>
                </c:pt>
                <c:pt idx="8">
                  <c:v>2.0</c:v>
                </c:pt>
                <c:pt idx="9">
                  <c:v>5.0</c:v>
                </c:pt>
                <c:pt idx="10">
                  <c:v>3.0</c:v>
                </c:pt>
                <c:pt idx="11">
                  <c:v>1.0</c:v>
                </c:pt>
                <c:pt idx="12">
                  <c:v>0.0</c:v>
                </c:pt>
                <c:pt idx="13">
                  <c:v>0.0</c:v>
                </c:pt>
                <c:pt idx="14">
                  <c:v>1.0</c:v>
                </c:pt>
                <c:pt idx="15">
                  <c:v>4.0</c:v>
                </c:pt>
                <c:pt idx="16">
                  <c:v>0.0</c:v>
                </c:pt>
                <c:pt idx="17">
                  <c:v>2.0</c:v>
                </c:pt>
                <c:pt idx="18">
                  <c:v>3.0</c:v>
                </c:pt>
                <c:pt idx="19">
                  <c:v>1.0</c:v>
                </c:pt>
                <c:pt idx="20">
                  <c:v>1.0</c:v>
                </c:pt>
              </c:numCache>
            </c:numRef>
          </c:val>
        </c:ser>
        <c:ser>
          <c:idx val="3"/>
          <c:order val="1"/>
          <c:tx>
            <c:strRef>
              <c:f>'RE ProblemsRAW'!$E$61</c:f>
              <c:strCache>
                <c:ptCount val="1"/>
                <c:pt idx="0">
                  <c:v>Problem #4</c:v>
                </c:pt>
              </c:strCache>
            </c:strRef>
          </c:tx>
          <c:spPr>
            <a:pattFill prst="wdDnDiag">
              <a:fgClr>
                <a:schemeClr val="bg1">
                  <a:lumMod val="85000"/>
                </a:schemeClr>
              </a:fgClr>
              <a:bgClr>
                <a:prstClr val="white"/>
              </a:bgClr>
            </a:pattFill>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ProblemsRAW'!$E$62:$E$82</c:f>
              <c:numCache>
                <c:formatCode>General</c:formatCode>
                <c:ptCount val="21"/>
                <c:pt idx="0">
                  <c:v>7.0</c:v>
                </c:pt>
                <c:pt idx="1">
                  <c:v>0.0</c:v>
                </c:pt>
                <c:pt idx="2">
                  <c:v>0.0</c:v>
                </c:pt>
                <c:pt idx="3">
                  <c:v>2.0</c:v>
                </c:pt>
                <c:pt idx="4">
                  <c:v>1.0</c:v>
                </c:pt>
                <c:pt idx="5">
                  <c:v>4.0</c:v>
                </c:pt>
                <c:pt idx="6">
                  <c:v>4.0</c:v>
                </c:pt>
                <c:pt idx="7">
                  <c:v>2.0</c:v>
                </c:pt>
                <c:pt idx="8">
                  <c:v>2.0</c:v>
                </c:pt>
                <c:pt idx="9">
                  <c:v>1.0</c:v>
                </c:pt>
                <c:pt idx="10">
                  <c:v>2.0</c:v>
                </c:pt>
                <c:pt idx="11">
                  <c:v>2.0</c:v>
                </c:pt>
                <c:pt idx="12">
                  <c:v>1.0</c:v>
                </c:pt>
                <c:pt idx="13">
                  <c:v>0.0</c:v>
                </c:pt>
                <c:pt idx="14">
                  <c:v>0.0</c:v>
                </c:pt>
                <c:pt idx="15">
                  <c:v>5.0</c:v>
                </c:pt>
                <c:pt idx="16">
                  <c:v>0.0</c:v>
                </c:pt>
                <c:pt idx="17">
                  <c:v>2.0</c:v>
                </c:pt>
                <c:pt idx="18">
                  <c:v>3.0</c:v>
                </c:pt>
                <c:pt idx="19">
                  <c:v>1.0</c:v>
                </c:pt>
                <c:pt idx="20">
                  <c:v>1.0</c:v>
                </c:pt>
              </c:numCache>
            </c:numRef>
          </c:val>
        </c:ser>
        <c:ser>
          <c:idx val="2"/>
          <c:order val="2"/>
          <c:tx>
            <c:strRef>
              <c:f>'RE ProblemsRAW'!$D$61</c:f>
              <c:strCache>
                <c:ptCount val="1"/>
                <c:pt idx="0">
                  <c:v>Problem #3</c:v>
                </c:pt>
              </c:strCache>
            </c:strRef>
          </c:tx>
          <c:spPr>
            <a:pattFill prst="wdUpDiag">
              <a:fgClr>
                <a:schemeClr val="bg1">
                  <a:lumMod val="85000"/>
                </a:schemeClr>
              </a:fgClr>
              <a:bgClr>
                <a:prstClr val="white"/>
              </a:bgClr>
            </a:pattFill>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ProblemsRAW'!$D$62:$D$82</c:f>
              <c:numCache>
                <c:formatCode>General</c:formatCode>
                <c:ptCount val="21"/>
                <c:pt idx="0">
                  <c:v>3.0</c:v>
                </c:pt>
                <c:pt idx="1">
                  <c:v>5.0</c:v>
                </c:pt>
                <c:pt idx="2">
                  <c:v>2.0</c:v>
                </c:pt>
                <c:pt idx="3">
                  <c:v>2.0</c:v>
                </c:pt>
                <c:pt idx="4">
                  <c:v>4.0</c:v>
                </c:pt>
                <c:pt idx="5">
                  <c:v>1.0</c:v>
                </c:pt>
                <c:pt idx="6">
                  <c:v>3.0</c:v>
                </c:pt>
                <c:pt idx="7">
                  <c:v>0.0</c:v>
                </c:pt>
                <c:pt idx="8">
                  <c:v>8.0</c:v>
                </c:pt>
                <c:pt idx="9">
                  <c:v>2.0</c:v>
                </c:pt>
                <c:pt idx="10">
                  <c:v>0.0</c:v>
                </c:pt>
                <c:pt idx="11">
                  <c:v>3.0</c:v>
                </c:pt>
                <c:pt idx="12">
                  <c:v>1.0</c:v>
                </c:pt>
                <c:pt idx="13">
                  <c:v>0.0</c:v>
                </c:pt>
                <c:pt idx="14">
                  <c:v>0.0</c:v>
                </c:pt>
                <c:pt idx="15">
                  <c:v>4.0</c:v>
                </c:pt>
                <c:pt idx="16">
                  <c:v>2.0</c:v>
                </c:pt>
                <c:pt idx="17">
                  <c:v>1.0</c:v>
                </c:pt>
                <c:pt idx="18">
                  <c:v>2.0</c:v>
                </c:pt>
                <c:pt idx="19">
                  <c:v>1.0</c:v>
                </c:pt>
                <c:pt idx="20">
                  <c:v>1.0</c:v>
                </c:pt>
              </c:numCache>
            </c:numRef>
          </c:val>
        </c:ser>
        <c:ser>
          <c:idx val="1"/>
          <c:order val="3"/>
          <c:tx>
            <c:strRef>
              <c:f>'RE ProblemsRAW'!$C$61</c:f>
              <c:strCache>
                <c:ptCount val="1"/>
                <c:pt idx="0">
                  <c:v>Problem #2</c:v>
                </c:pt>
              </c:strCache>
            </c:strRef>
          </c:tx>
          <c:spPr>
            <a:solidFill>
              <a:schemeClr val="bg1">
                <a:lumMod val="50000"/>
              </a:schemeClr>
            </a:solidFill>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ProblemsRAW'!$C$62:$C$82</c:f>
              <c:numCache>
                <c:formatCode>General</c:formatCode>
                <c:ptCount val="21"/>
                <c:pt idx="0">
                  <c:v>6.0</c:v>
                </c:pt>
                <c:pt idx="1">
                  <c:v>3.0</c:v>
                </c:pt>
                <c:pt idx="2">
                  <c:v>3.0</c:v>
                </c:pt>
                <c:pt idx="3">
                  <c:v>2.0</c:v>
                </c:pt>
                <c:pt idx="4">
                  <c:v>3.0</c:v>
                </c:pt>
                <c:pt idx="5">
                  <c:v>2.0</c:v>
                </c:pt>
                <c:pt idx="6">
                  <c:v>6.0</c:v>
                </c:pt>
                <c:pt idx="7">
                  <c:v>0.0</c:v>
                </c:pt>
                <c:pt idx="8">
                  <c:v>6.0</c:v>
                </c:pt>
                <c:pt idx="9">
                  <c:v>3.0</c:v>
                </c:pt>
                <c:pt idx="10">
                  <c:v>4.0</c:v>
                </c:pt>
                <c:pt idx="11">
                  <c:v>2.0</c:v>
                </c:pt>
                <c:pt idx="12">
                  <c:v>1.0</c:v>
                </c:pt>
                <c:pt idx="13">
                  <c:v>0.0</c:v>
                </c:pt>
                <c:pt idx="14">
                  <c:v>0.0</c:v>
                </c:pt>
                <c:pt idx="15">
                  <c:v>5.0</c:v>
                </c:pt>
                <c:pt idx="16">
                  <c:v>0.0</c:v>
                </c:pt>
                <c:pt idx="17">
                  <c:v>0.0</c:v>
                </c:pt>
                <c:pt idx="18">
                  <c:v>1.0</c:v>
                </c:pt>
                <c:pt idx="19">
                  <c:v>0.0</c:v>
                </c:pt>
                <c:pt idx="20">
                  <c:v>1.0</c:v>
                </c:pt>
              </c:numCache>
            </c:numRef>
          </c:val>
        </c:ser>
        <c:ser>
          <c:idx val="0"/>
          <c:order val="4"/>
          <c:tx>
            <c:strRef>
              <c:f>'RE ProblemsRAW'!$B$61</c:f>
              <c:strCache>
                <c:ptCount val="1"/>
                <c:pt idx="0">
                  <c:v>Problem #1</c:v>
                </c:pt>
              </c:strCache>
            </c:strRef>
          </c:tx>
          <c:spPr>
            <a:solidFill>
              <a:schemeClr val="tx1"/>
            </a:solidFill>
            <a:ln w="12700" cmpd="sng"/>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ProblemsRAW'!$B$62:$B$82</c:f>
              <c:numCache>
                <c:formatCode>General</c:formatCode>
                <c:ptCount val="21"/>
                <c:pt idx="0">
                  <c:v>14.0</c:v>
                </c:pt>
                <c:pt idx="1">
                  <c:v>1.0</c:v>
                </c:pt>
                <c:pt idx="2">
                  <c:v>1.0</c:v>
                </c:pt>
                <c:pt idx="3">
                  <c:v>0.0</c:v>
                </c:pt>
                <c:pt idx="4">
                  <c:v>1.0</c:v>
                </c:pt>
                <c:pt idx="5">
                  <c:v>5.0</c:v>
                </c:pt>
                <c:pt idx="6">
                  <c:v>8.0</c:v>
                </c:pt>
                <c:pt idx="7">
                  <c:v>0.0</c:v>
                </c:pt>
                <c:pt idx="8">
                  <c:v>2.0</c:v>
                </c:pt>
                <c:pt idx="9">
                  <c:v>5.0</c:v>
                </c:pt>
                <c:pt idx="10">
                  <c:v>0.0</c:v>
                </c:pt>
                <c:pt idx="11">
                  <c:v>3.0</c:v>
                </c:pt>
                <c:pt idx="12">
                  <c:v>0.0</c:v>
                </c:pt>
                <c:pt idx="13">
                  <c:v>0.0</c:v>
                </c:pt>
                <c:pt idx="14">
                  <c:v>0.0</c:v>
                </c:pt>
                <c:pt idx="15">
                  <c:v>4.0</c:v>
                </c:pt>
                <c:pt idx="16">
                  <c:v>0.0</c:v>
                </c:pt>
                <c:pt idx="17">
                  <c:v>0.0</c:v>
                </c:pt>
                <c:pt idx="18">
                  <c:v>2.0</c:v>
                </c:pt>
                <c:pt idx="19">
                  <c:v>0.0</c:v>
                </c:pt>
                <c:pt idx="20">
                  <c:v>4.0</c:v>
                </c:pt>
              </c:numCache>
            </c:numRef>
          </c:val>
        </c:ser>
        <c:dLbls>
          <c:showLegendKey val="0"/>
          <c:showVal val="0"/>
          <c:showCatName val="0"/>
          <c:showSerName val="0"/>
          <c:showPercent val="0"/>
          <c:showBubbleSize val="0"/>
        </c:dLbls>
        <c:gapWidth val="95"/>
        <c:overlap val="100"/>
        <c:axId val="2065783160"/>
        <c:axId val="2065780296"/>
      </c:barChart>
      <c:catAx>
        <c:axId val="2065783160"/>
        <c:scaling>
          <c:orientation val="minMax"/>
        </c:scaling>
        <c:delete val="0"/>
        <c:axPos val="b"/>
        <c:numFmt formatCode="General" sourceLinked="1"/>
        <c:majorTickMark val="none"/>
        <c:minorTickMark val="none"/>
        <c:tickLblPos val="nextTo"/>
        <c:crossAx val="2065780296"/>
        <c:crosses val="autoZero"/>
        <c:auto val="1"/>
        <c:lblAlgn val="ctr"/>
        <c:lblOffset val="100"/>
        <c:noMultiLvlLbl val="0"/>
      </c:catAx>
      <c:valAx>
        <c:axId val="2065780296"/>
        <c:scaling>
          <c:orientation val="minMax"/>
        </c:scaling>
        <c:delete val="0"/>
        <c:axPos val="l"/>
        <c:majorGridlines/>
        <c:title>
          <c:tx>
            <c:rich>
              <a:bodyPr/>
              <a:lstStyle/>
              <a:p>
                <a:pPr>
                  <a:defRPr/>
                </a:pPr>
                <a:r>
                  <a:rPr lang="de-DE"/>
                  <a:t>Frequency of stated problems</a:t>
                </a:r>
              </a:p>
            </c:rich>
          </c:tx>
          <c:overlay val="0"/>
        </c:title>
        <c:numFmt formatCode="General" sourceLinked="1"/>
        <c:majorTickMark val="none"/>
        <c:minorTickMark val="none"/>
        <c:tickLblPos val="nextTo"/>
        <c:crossAx val="2065783160"/>
        <c:crosses val="autoZero"/>
        <c:crossBetween val="between"/>
      </c:valAx>
      <c:dTable>
        <c:showHorzBorder val="1"/>
        <c:showVertBorder val="1"/>
        <c:showOutline val="1"/>
        <c:showKeys val="1"/>
      </c:dTable>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barChart>
        <c:barDir val="bar"/>
        <c:grouping val="clustered"/>
        <c:varyColors val="0"/>
        <c:ser>
          <c:idx val="1"/>
          <c:order val="0"/>
          <c:tx>
            <c:strRef>
              <c:f>'RE ProblemsRAW'!$M$62</c:f>
              <c:strCache>
                <c:ptCount val="1"/>
                <c:pt idx="0">
                  <c:v>Cause for project fail</c:v>
                </c:pt>
              </c:strCache>
            </c:strRef>
          </c:tx>
          <c:spPr>
            <a:solidFill>
              <a:schemeClr val="tx1"/>
            </a:solidFill>
          </c:spPr>
          <c:invertIfNegative val="0"/>
          <c:dLbls>
            <c:showLegendKey val="0"/>
            <c:showVal val="1"/>
            <c:showCatName val="0"/>
            <c:showSerName val="0"/>
            <c:showPercent val="0"/>
            <c:showBubbleSize val="0"/>
            <c:showLeaderLines val="0"/>
          </c:dLbls>
          <c:cat>
            <c:strRef>
              <c:f>'RE ProblemsRAW'!$K$63:$K$81</c:f>
              <c:strCache>
                <c:ptCount val="19"/>
                <c:pt idx="0">
                  <c:v>Incomplete / hidden reqs.</c:v>
                </c:pt>
                <c:pt idx="1">
                  <c:v>Moving targets</c:v>
                </c:pt>
                <c:pt idx="2">
                  <c:v>Time boxing</c:v>
                </c:pt>
                <c:pt idx="3">
                  <c:v>Separation reqs. from known solutions</c:v>
                </c:pt>
                <c:pt idx="4">
                  <c:v>Underspecified reqs.</c:v>
                </c:pt>
                <c:pt idx="5">
                  <c:v>Communication flaws to customer</c:v>
                </c:pt>
                <c:pt idx="6">
                  <c:v>Inconsistent reqs.</c:v>
                </c:pt>
                <c:pt idx="7">
                  <c:v>Communication flaws in team</c:v>
                </c:pt>
                <c:pt idx="8">
                  <c:v>Missing traceability</c:v>
                </c:pt>
                <c:pt idx="9">
                  <c:v>Gold plating</c:v>
                </c:pt>
                <c:pt idx="10">
                  <c:v>Unclear non-functional reqs.</c:v>
                </c:pt>
                <c:pt idx="11">
                  <c:v>Terminological problems</c:v>
                </c:pt>
                <c:pt idx="12">
                  <c:v>Insufficient support by customer</c:v>
                </c:pt>
                <c:pt idx="13">
                  <c:v>Unclear responsibilities</c:v>
                </c:pt>
                <c:pt idx="14">
                  <c:v>Volatile domain </c:v>
                </c:pt>
                <c:pt idx="15">
                  <c:v>Weak access to customer needs</c:v>
                </c:pt>
                <c:pt idx="16">
                  <c:v>Insufficient support by project lead</c:v>
                </c:pt>
                <c:pt idx="17">
                  <c:v>Technically unfeasible reqs.</c:v>
                </c:pt>
                <c:pt idx="18">
                  <c:v>High degree of innovation vs. need for formal acceptance</c:v>
                </c:pt>
              </c:strCache>
            </c:strRef>
          </c:cat>
          <c:val>
            <c:numRef>
              <c:f>'RE ProblemsRAW'!$M$63:$M$81</c:f>
              <c:numCache>
                <c:formatCode>General</c:formatCode>
                <c:ptCount val="19"/>
                <c:pt idx="0">
                  <c:v>16.0</c:v>
                </c:pt>
                <c:pt idx="1">
                  <c:v>11.0</c:v>
                </c:pt>
                <c:pt idx="2">
                  <c:v>9.0</c:v>
                </c:pt>
                <c:pt idx="3">
                  <c:v>1.0</c:v>
                </c:pt>
                <c:pt idx="4">
                  <c:v>7.0</c:v>
                </c:pt>
                <c:pt idx="5">
                  <c:v>7.0</c:v>
                </c:pt>
                <c:pt idx="6">
                  <c:v>5.0</c:v>
                </c:pt>
                <c:pt idx="7">
                  <c:v>3.0</c:v>
                </c:pt>
                <c:pt idx="8">
                  <c:v>3.0</c:v>
                </c:pt>
                <c:pt idx="9">
                  <c:v>1.0</c:v>
                </c:pt>
                <c:pt idx="10">
                  <c:v>5.0</c:v>
                </c:pt>
                <c:pt idx="11">
                  <c:v>1.0</c:v>
                </c:pt>
                <c:pt idx="12">
                  <c:v>4.0</c:v>
                </c:pt>
                <c:pt idx="13">
                  <c:v>3.0</c:v>
                </c:pt>
                <c:pt idx="14">
                  <c:v>0.0</c:v>
                </c:pt>
                <c:pt idx="15">
                  <c:v>2.0</c:v>
                </c:pt>
                <c:pt idx="16">
                  <c:v>1.0</c:v>
                </c:pt>
                <c:pt idx="17">
                  <c:v>1.0</c:v>
                </c:pt>
                <c:pt idx="18">
                  <c:v>0.0</c:v>
                </c:pt>
              </c:numCache>
            </c:numRef>
          </c:val>
        </c:ser>
        <c:ser>
          <c:idx val="0"/>
          <c:order val="1"/>
          <c:tx>
            <c:strRef>
              <c:f>'RE ProblemsRAW'!$L$62</c:f>
              <c:strCache>
                <c:ptCount val="1"/>
                <c:pt idx="0">
                  <c:v>Overall frequency</c:v>
                </c:pt>
              </c:strCache>
            </c:strRef>
          </c:tx>
          <c:spPr>
            <a:solidFill>
              <a:schemeClr val="bg1">
                <a:lumMod val="50000"/>
              </a:schemeClr>
            </a:solidFill>
          </c:spPr>
          <c:invertIfNegative val="0"/>
          <c:dLbls>
            <c:showLegendKey val="0"/>
            <c:showVal val="1"/>
            <c:showCatName val="0"/>
            <c:showSerName val="0"/>
            <c:showPercent val="0"/>
            <c:showBubbleSize val="0"/>
            <c:showLeaderLines val="0"/>
          </c:dLbls>
          <c:cat>
            <c:strRef>
              <c:f>'RE ProblemsRAW'!$K$63:$K$81</c:f>
              <c:strCache>
                <c:ptCount val="19"/>
                <c:pt idx="0">
                  <c:v>Incomplete / hidden reqs.</c:v>
                </c:pt>
                <c:pt idx="1">
                  <c:v>Moving targets</c:v>
                </c:pt>
                <c:pt idx="2">
                  <c:v>Time boxing</c:v>
                </c:pt>
                <c:pt idx="3">
                  <c:v>Separation reqs. from known solutions</c:v>
                </c:pt>
                <c:pt idx="4">
                  <c:v>Underspecified reqs.</c:v>
                </c:pt>
                <c:pt idx="5">
                  <c:v>Communication flaws to customer</c:v>
                </c:pt>
                <c:pt idx="6">
                  <c:v>Inconsistent reqs.</c:v>
                </c:pt>
                <c:pt idx="7">
                  <c:v>Communication flaws in team</c:v>
                </c:pt>
                <c:pt idx="8">
                  <c:v>Missing traceability</c:v>
                </c:pt>
                <c:pt idx="9">
                  <c:v>Gold plating</c:v>
                </c:pt>
                <c:pt idx="10">
                  <c:v>Unclear non-functional reqs.</c:v>
                </c:pt>
                <c:pt idx="11">
                  <c:v>Terminological problems</c:v>
                </c:pt>
                <c:pt idx="12">
                  <c:v>Insufficient support by customer</c:v>
                </c:pt>
                <c:pt idx="13">
                  <c:v>Unclear responsibilities</c:v>
                </c:pt>
                <c:pt idx="14">
                  <c:v>Volatile domain </c:v>
                </c:pt>
                <c:pt idx="15">
                  <c:v>Weak access to customer needs</c:v>
                </c:pt>
                <c:pt idx="16">
                  <c:v>Insufficient support by project lead</c:v>
                </c:pt>
                <c:pt idx="17">
                  <c:v>Technically unfeasible reqs.</c:v>
                </c:pt>
                <c:pt idx="18">
                  <c:v>High degree of innovation vs. need for formal acceptance</c:v>
                </c:pt>
              </c:strCache>
            </c:strRef>
          </c:cat>
          <c:val>
            <c:numRef>
              <c:f>'RE ProblemsRAW'!$L$63:$L$81</c:f>
              <c:numCache>
                <c:formatCode>General</c:formatCode>
                <c:ptCount val="19"/>
                <c:pt idx="0">
                  <c:v>31.0</c:v>
                </c:pt>
                <c:pt idx="1">
                  <c:v>22.0</c:v>
                </c:pt>
                <c:pt idx="2">
                  <c:v>22.0</c:v>
                </c:pt>
                <c:pt idx="3">
                  <c:v>20.0</c:v>
                </c:pt>
                <c:pt idx="4">
                  <c:v>16.0</c:v>
                </c:pt>
                <c:pt idx="5">
                  <c:v>13.0</c:v>
                </c:pt>
                <c:pt idx="6">
                  <c:v>13.0</c:v>
                </c:pt>
                <c:pt idx="7">
                  <c:v>12.0</c:v>
                </c:pt>
                <c:pt idx="8">
                  <c:v>11.0</c:v>
                </c:pt>
                <c:pt idx="9">
                  <c:v>11.0</c:v>
                </c:pt>
                <c:pt idx="10">
                  <c:v>9.0</c:v>
                </c:pt>
                <c:pt idx="11">
                  <c:v>9.0</c:v>
                </c:pt>
                <c:pt idx="12">
                  <c:v>8.0</c:v>
                </c:pt>
                <c:pt idx="13">
                  <c:v>8.0</c:v>
                </c:pt>
                <c:pt idx="14">
                  <c:v>5.0</c:v>
                </c:pt>
                <c:pt idx="15">
                  <c:v>3.0</c:v>
                </c:pt>
                <c:pt idx="16">
                  <c:v>3.0</c:v>
                </c:pt>
                <c:pt idx="17">
                  <c:v>2.0</c:v>
                </c:pt>
                <c:pt idx="18">
                  <c:v>2.0</c:v>
                </c:pt>
              </c:numCache>
            </c:numRef>
          </c:val>
        </c:ser>
        <c:dLbls>
          <c:showLegendKey val="0"/>
          <c:showVal val="0"/>
          <c:showCatName val="0"/>
          <c:showSerName val="0"/>
          <c:showPercent val="0"/>
          <c:showBubbleSize val="0"/>
        </c:dLbls>
        <c:gapWidth val="75"/>
        <c:axId val="2067182184"/>
        <c:axId val="2067185224"/>
      </c:barChart>
      <c:catAx>
        <c:axId val="2067182184"/>
        <c:scaling>
          <c:orientation val="minMax"/>
        </c:scaling>
        <c:delete val="0"/>
        <c:axPos val="l"/>
        <c:numFmt formatCode="General" sourceLinked="1"/>
        <c:majorTickMark val="none"/>
        <c:minorTickMark val="none"/>
        <c:tickLblPos val="nextTo"/>
        <c:txPr>
          <a:bodyPr/>
          <a:lstStyle/>
          <a:p>
            <a:pPr>
              <a:defRPr>
                <a:latin typeface="Helvetica"/>
              </a:defRPr>
            </a:pPr>
            <a:endParaRPr lang="de-DE"/>
          </a:p>
        </c:txPr>
        <c:crossAx val="2067185224"/>
        <c:crosses val="autoZero"/>
        <c:auto val="1"/>
        <c:lblAlgn val="ctr"/>
        <c:lblOffset val="100"/>
        <c:noMultiLvlLbl val="0"/>
      </c:catAx>
      <c:valAx>
        <c:axId val="2067185224"/>
        <c:scaling>
          <c:orientation val="minMax"/>
        </c:scaling>
        <c:delete val="0"/>
        <c:axPos val="b"/>
        <c:numFmt formatCode="General" sourceLinked="1"/>
        <c:majorTickMark val="none"/>
        <c:minorTickMark val="none"/>
        <c:tickLblPos val="nextTo"/>
        <c:crossAx val="2067182184"/>
        <c:crosses val="autoZero"/>
        <c:crossBetween val="between"/>
      </c:valAx>
    </c:plotArea>
    <c:legend>
      <c:legendPos val="b"/>
      <c:layout>
        <c:manualLayout>
          <c:xMode val="edge"/>
          <c:yMode val="edge"/>
          <c:x val="0.800325107557432"/>
          <c:y val="0.589666360723314"/>
          <c:w val="0.138184004383473"/>
          <c:h val="0.0410413345571068"/>
        </c:manualLayout>
      </c:layout>
      <c:overlay val="0"/>
    </c:legend>
    <c:plotVisOnly val="1"/>
    <c:dispBlanksAs val="gap"/>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'RE ProblemsRAW'!$C$61</c:f>
              <c:strCache>
                <c:ptCount val="1"/>
                <c:pt idx="0">
                  <c:v>Problem #2</c:v>
                </c:pt>
              </c:strCache>
            </c:strRef>
          </c:tx>
          <c:spPr>
            <a:solidFill>
              <a:schemeClr val="bg1">
                <a:lumMod val="50000"/>
              </a:schemeClr>
            </a:solidFill>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ProblemsRAW'!$C$62:$C$82</c:f>
              <c:numCache>
                <c:formatCode>General</c:formatCode>
                <c:ptCount val="21"/>
                <c:pt idx="0">
                  <c:v>6.0</c:v>
                </c:pt>
                <c:pt idx="1">
                  <c:v>3.0</c:v>
                </c:pt>
                <c:pt idx="2">
                  <c:v>3.0</c:v>
                </c:pt>
                <c:pt idx="3">
                  <c:v>2.0</c:v>
                </c:pt>
                <c:pt idx="4">
                  <c:v>3.0</c:v>
                </c:pt>
                <c:pt idx="5">
                  <c:v>2.0</c:v>
                </c:pt>
                <c:pt idx="6">
                  <c:v>6.0</c:v>
                </c:pt>
                <c:pt idx="7">
                  <c:v>0.0</c:v>
                </c:pt>
                <c:pt idx="8">
                  <c:v>6.0</c:v>
                </c:pt>
                <c:pt idx="9">
                  <c:v>3.0</c:v>
                </c:pt>
                <c:pt idx="10">
                  <c:v>4.0</c:v>
                </c:pt>
                <c:pt idx="11">
                  <c:v>2.0</c:v>
                </c:pt>
                <c:pt idx="12">
                  <c:v>1.0</c:v>
                </c:pt>
                <c:pt idx="13">
                  <c:v>0.0</c:v>
                </c:pt>
                <c:pt idx="14">
                  <c:v>0.0</c:v>
                </c:pt>
                <c:pt idx="15">
                  <c:v>5.0</c:v>
                </c:pt>
                <c:pt idx="16">
                  <c:v>0.0</c:v>
                </c:pt>
                <c:pt idx="17">
                  <c:v>0.0</c:v>
                </c:pt>
                <c:pt idx="18">
                  <c:v>1.0</c:v>
                </c:pt>
                <c:pt idx="19">
                  <c:v>0.0</c:v>
                </c:pt>
                <c:pt idx="20">
                  <c:v>1.0</c:v>
                </c:pt>
              </c:numCache>
            </c:numRef>
          </c:val>
        </c:ser>
        <c:dLbls>
          <c:showLegendKey val="0"/>
          <c:showVal val="0"/>
          <c:showCatName val="0"/>
          <c:showSerName val="0"/>
          <c:showPercent val="0"/>
          <c:showBubbleSize val="0"/>
        </c:dLbls>
        <c:gapWidth val="150"/>
        <c:axId val="2067210232"/>
        <c:axId val="2067213208"/>
      </c:barChart>
      <c:catAx>
        <c:axId val="2067210232"/>
        <c:scaling>
          <c:orientation val="minMax"/>
        </c:scaling>
        <c:delete val="0"/>
        <c:axPos val="b"/>
        <c:numFmt formatCode="General" sourceLinked="1"/>
        <c:majorTickMark val="out"/>
        <c:minorTickMark val="none"/>
        <c:tickLblPos val="nextTo"/>
        <c:txPr>
          <a:bodyPr/>
          <a:lstStyle/>
          <a:p>
            <a:pPr>
              <a:defRPr>
                <a:latin typeface="Helvetica"/>
              </a:defRPr>
            </a:pPr>
            <a:endParaRPr lang="de-DE"/>
          </a:p>
        </c:txPr>
        <c:crossAx val="2067213208"/>
        <c:crosses val="autoZero"/>
        <c:auto val="1"/>
        <c:lblAlgn val="ctr"/>
        <c:lblOffset val="100"/>
        <c:noMultiLvlLbl val="0"/>
      </c:catAx>
      <c:valAx>
        <c:axId val="2067213208"/>
        <c:scaling>
          <c:orientation val="minMax"/>
        </c:scaling>
        <c:delete val="0"/>
        <c:axPos val="l"/>
        <c:majorGridlines/>
        <c:numFmt formatCode="General" sourceLinked="1"/>
        <c:majorTickMark val="out"/>
        <c:minorTickMark val="none"/>
        <c:tickLblPos val="nextTo"/>
        <c:crossAx val="2067210232"/>
        <c:crosses val="autoZero"/>
        <c:crossBetween val="between"/>
      </c:valAx>
    </c:plotArea>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'RE ProblemsRAW'!$B$61</c:f>
              <c:strCache>
                <c:ptCount val="1"/>
                <c:pt idx="0">
                  <c:v>Problem #1</c:v>
                </c:pt>
              </c:strCache>
            </c:strRef>
          </c:tx>
          <c:spPr>
            <a:solidFill>
              <a:schemeClr val="bg1">
                <a:lumMod val="50000"/>
              </a:schemeClr>
            </a:solidFill>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ProblemsRAW'!$B$62:$B$82</c:f>
              <c:numCache>
                <c:formatCode>General</c:formatCode>
                <c:ptCount val="21"/>
                <c:pt idx="0">
                  <c:v>14.0</c:v>
                </c:pt>
                <c:pt idx="1">
                  <c:v>1.0</c:v>
                </c:pt>
                <c:pt idx="2">
                  <c:v>1.0</c:v>
                </c:pt>
                <c:pt idx="3">
                  <c:v>0.0</c:v>
                </c:pt>
                <c:pt idx="4">
                  <c:v>1.0</c:v>
                </c:pt>
                <c:pt idx="5">
                  <c:v>5.0</c:v>
                </c:pt>
                <c:pt idx="6">
                  <c:v>8.0</c:v>
                </c:pt>
                <c:pt idx="7">
                  <c:v>0.0</c:v>
                </c:pt>
                <c:pt idx="8">
                  <c:v>2.0</c:v>
                </c:pt>
                <c:pt idx="9">
                  <c:v>5.0</c:v>
                </c:pt>
                <c:pt idx="10">
                  <c:v>0.0</c:v>
                </c:pt>
                <c:pt idx="11">
                  <c:v>3.0</c:v>
                </c:pt>
                <c:pt idx="12">
                  <c:v>0.0</c:v>
                </c:pt>
                <c:pt idx="13">
                  <c:v>0.0</c:v>
                </c:pt>
                <c:pt idx="14">
                  <c:v>0.0</c:v>
                </c:pt>
                <c:pt idx="15">
                  <c:v>4.0</c:v>
                </c:pt>
                <c:pt idx="16">
                  <c:v>0.0</c:v>
                </c:pt>
                <c:pt idx="17">
                  <c:v>0.0</c:v>
                </c:pt>
                <c:pt idx="18">
                  <c:v>2.0</c:v>
                </c:pt>
                <c:pt idx="19">
                  <c:v>0.0</c:v>
                </c:pt>
                <c:pt idx="20">
                  <c:v>4.0</c:v>
                </c:pt>
              </c:numCache>
            </c:numRef>
          </c:val>
        </c:ser>
        <c:dLbls>
          <c:showLegendKey val="0"/>
          <c:showVal val="0"/>
          <c:showCatName val="0"/>
          <c:showSerName val="0"/>
          <c:showPercent val="0"/>
          <c:showBubbleSize val="0"/>
        </c:dLbls>
        <c:gapWidth val="150"/>
        <c:axId val="2067237864"/>
        <c:axId val="2067240840"/>
      </c:barChart>
      <c:catAx>
        <c:axId val="2067237864"/>
        <c:scaling>
          <c:orientation val="minMax"/>
        </c:scaling>
        <c:delete val="0"/>
        <c:axPos val="b"/>
        <c:numFmt formatCode="General" sourceLinked="1"/>
        <c:majorTickMark val="out"/>
        <c:minorTickMark val="none"/>
        <c:tickLblPos val="nextTo"/>
        <c:txPr>
          <a:bodyPr/>
          <a:lstStyle/>
          <a:p>
            <a:pPr>
              <a:defRPr>
                <a:latin typeface="Helvetica"/>
              </a:defRPr>
            </a:pPr>
            <a:endParaRPr lang="de-DE"/>
          </a:p>
        </c:txPr>
        <c:crossAx val="2067240840"/>
        <c:crosses val="autoZero"/>
        <c:auto val="1"/>
        <c:lblAlgn val="ctr"/>
        <c:lblOffset val="100"/>
        <c:noMultiLvlLbl val="0"/>
      </c:catAx>
      <c:valAx>
        <c:axId val="2067240840"/>
        <c:scaling>
          <c:orientation val="minMax"/>
        </c:scaling>
        <c:delete val="0"/>
        <c:axPos val="l"/>
        <c:majorGridlines/>
        <c:numFmt formatCode="General" sourceLinked="1"/>
        <c:majorTickMark val="out"/>
        <c:minorTickMark val="none"/>
        <c:tickLblPos val="nextTo"/>
        <c:crossAx val="2067237864"/>
        <c:crosses val="autoZero"/>
        <c:crossBetween val="between"/>
      </c:valAx>
    </c:plotArea>
    <c:plotVisOnly val="1"/>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'RE ProblemsRAW'!$D$61</c:f>
              <c:strCache>
                <c:ptCount val="1"/>
                <c:pt idx="0">
                  <c:v>Problem #3</c:v>
                </c:pt>
              </c:strCache>
            </c:strRef>
          </c:tx>
          <c:spPr>
            <a:solidFill>
              <a:schemeClr val="bg1">
                <a:lumMod val="50000"/>
              </a:schemeClr>
            </a:solidFill>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ProblemsRAW'!$D$62:$D$82</c:f>
              <c:numCache>
                <c:formatCode>General</c:formatCode>
                <c:ptCount val="21"/>
                <c:pt idx="0">
                  <c:v>3.0</c:v>
                </c:pt>
                <c:pt idx="1">
                  <c:v>5.0</c:v>
                </c:pt>
                <c:pt idx="2">
                  <c:v>2.0</c:v>
                </c:pt>
                <c:pt idx="3">
                  <c:v>2.0</c:v>
                </c:pt>
                <c:pt idx="4">
                  <c:v>4.0</c:v>
                </c:pt>
                <c:pt idx="5">
                  <c:v>1.0</c:v>
                </c:pt>
                <c:pt idx="6">
                  <c:v>3.0</c:v>
                </c:pt>
                <c:pt idx="7">
                  <c:v>0.0</c:v>
                </c:pt>
                <c:pt idx="8">
                  <c:v>8.0</c:v>
                </c:pt>
                <c:pt idx="9">
                  <c:v>2.0</c:v>
                </c:pt>
                <c:pt idx="10">
                  <c:v>0.0</c:v>
                </c:pt>
                <c:pt idx="11">
                  <c:v>3.0</c:v>
                </c:pt>
                <c:pt idx="12">
                  <c:v>1.0</c:v>
                </c:pt>
                <c:pt idx="13">
                  <c:v>0.0</c:v>
                </c:pt>
                <c:pt idx="14">
                  <c:v>0.0</c:v>
                </c:pt>
                <c:pt idx="15">
                  <c:v>4.0</c:v>
                </c:pt>
                <c:pt idx="16">
                  <c:v>2.0</c:v>
                </c:pt>
                <c:pt idx="17">
                  <c:v>1.0</c:v>
                </c:pt>
                <c:pt idx="18">
                  <c:v>2.0</c:v>
                </c:pt>
                <c:pt idx="19">
                  <c:v>1.0</c:v>
                </c:pt>
                <c:pt idx="20">
                  <c:v>1.0</c:v>
                </c:pt>
              </c:numCache>
            </c:numRef>
          </c:val>
        </c:ser>
        <c:dLbls>
          <c:showLegendKey val="0"/>
          <c:showVal val="0"/>
          <c:showCatName val="0"/>
          <c:showSerName val="0"/>
          <c:showPercent val="0"/>
          <c:showBubbleSize val="0"/>
        </c:dLbls>
        <c:gapWidth val="150"/>
        <c:axId val="2067265528"/>
        <c:axId val="2067268504"/>
      </c:barChart>
      <c:catAx>
        <c:axId val="2067265528"/>
        <c:scaling>
          <c:orientation val="minMax"/>
        </c:scaling>
        <c:delete val="0"/>
        <c:axPos val="b"/>
        <c:numFmt formatCode="General" sourceLinked="1"/>
        <c:majorTickMark val="out"/>
        <c:minorTickMark val="none"/>
        <c:tickLblPos val="nextTo"/>
        <c:txPr>
          <a:bodyPr/>
          <a:lstStyle/>
          <a:p>
            <a:pPr>
              <a:defRPr>
                <a:latin typeface="Helvetica"/>
              </a:defRPr>
            </a:pPr>
            <a:endParaRPr lang="de-DE"/>
          </a:p>
        </c:txPr>
        <c:crossAx val="2067268504"/>
        <c:crosses val="autoZero"/>
        <c:auto val="1"/>
        <c:lblAlgn val="ctr"/>
        <c:lblOffset val="100"/>
        <c:noMultiLvlLbl val="0"/>
      </c:catAx>
      <c:valAx>
        <c:axId val="2067268504"/>
        <c:scaling>
          <c:orientation val="minMax"/>
        </c:scaling>
        <c:delete val="0"/>
        <c:axPos val="l"/>
        <c:majorGridlines/>
        <c:numFmt formatCode="General" sourceLinked="1"/>
        <c:majorTickMark val="out"/>
        <c:minorTickMark val="none"/>
        <c:tickLblPos val="nextTo"/>
        <c:crossAx val="2067265528"/>
        <c:crosses val="autoZero"/>
        <c:crossBetween val="between"/>
      </c:valAx>
    </c:plotArea>
    <c:plotVisOnly val="1"/>
    <c:dispBlanksAs val="gap"/>
    <c:showDLblsOverMax val="0"/>
  </c:chart>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'RE ProblemsRAW'!$E$61</c:f>
              <c:strCache>
                <c:ptCount val="1"/>
                <c:pt idx="0">
                  <c:v>Problem #4</c:v>
                </c:pt>
              </c:strCache>
            </c:strRef>
          </c:tx>
          <c:spPr>
            <a:solidFill>
              <a:schemeClr val="bg1">
                <a:lumMod val="50000"/>
              </a:schemeClr>
            </a:solidFill>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ProblemsRAW'!$E$62:$E$82</c:f>
              <c:numCache>
                <c:formatCode>General</c:formatCode>
                <c:ptCount val="21"/>
                <c:pt idx="0">
                  <c:v>7.0</c:v>
                </c:pt>
                <c:pt idx="1">
                  <c:v>0.0</c:v>
                </c:pt>
                <c:pt idx="2">
                  <c:v>0.0</c:v>
                </c:pt>
                <c:pt idx="3">
                  <c:v>2.0</c:v>
                </c:pt>
                <c:pt idx="4">
                  <c:v>1.0</c:v>
                </c:pt>
                <c:pt idx="5">
                  <c:v>4.0</c:v>
                </c:pt>
                <c:pt idx="6">
                  <c:v>4.0</c:v>
                </c:pt>
                <c:pt idx="7">
                  <c:v>2.0</c:v>
                </c:pt>
                <c:pt idx="8">
                  <c:v>2.0</c:v>
                </c:pt>
                <c:pt idx="9">
                  <c:v>1.0</c:v>
                </c:pt>
                <c:pt idx="10">
                  <c:v>2.0</c:v>
                </c:pt>
                <c:pt idx="11">
                  <c:v>2.0</c:v>
                </c:pt>
                <c:pt idx="12">
                  <c:v>1.0</c:v>
                </c:pt>
                <c:pt idx="13">
                  <c:v>0.0</c:v>
                </c:pt>
                <c:pt idx="14">
                  <c:v>0.0</c:v>
                </c:pt>
                <c:pt idx="15">
                  <c:v>5.0</c:v>
                </c:pt>
                <c:pt idx="16">
                  <c:v>0.0</c:v>
                </c:pt>
                <c:pt idx="17">
                  <c:v>2.0</c:v>
                </c:pt>
                <c:pt idx="18">
                  <c:v>3.0</c:v>
                </c:pt>
                <c:pt idx="19">
                  <c:v>1.0</c:v>
                </c:pt>
                <c:pt idx="20">
                  <c:v>1.0</c:v>
                </c:pt>
              </c:numCache>
            </c:numRef>
          </c:val>
        </c:ser>
        <c:dLbls>
          <c:showLegendKey val="0"/>
          <c:showVal val="0"/>
          <c:showCatName val="0"/>
          <c:showSerName val="0"/>
          <c:showPercent val="0"/>
          <c:showBubbleSize val="0"/>
        </c:dLbls>
        <c:gapWidth val="150"/>
        <c:axId val="2065836984"/>
        <c:axId val="2065821784"/>
      </c:barChart>
      <c:catAx>
        <c:axId val="2065836984"/>
        <c:scaling>
          <c:orientation val="minMax"/>
        </c:scaling>
        <c:delete val="0"/>
        <c:axPos val="b"/>
        <c:numFmt formatCode="General" sourceLinked="1"/>
        <c:majorTickMark val="out"/>
        <c:minorTickMark val="none"/>
        <c:tickLblPos val="nextTo"/>
        <c:txPr>
          <a:bodyPr/>
          <a:lstStyle/>
          <a:p>
            <a:pPr>
              <a:defRPr>
                <a:latin typeface="Helvetica"/>
              </a:defRPr>
            </a:pPr>
            <a:endParaRPr lang="de-DE"/>
          </a:p>
        </c:txPr>
        <c:crossAx val="2065821784"/>
        <c:crosses val="autoZero"/>
        <c:auto val="1"/>
        <c:lblAlgn val="ctr"/>
        <c:lblOffset val="100"/>
        <c:noMultiLvlLbl val="0"/>
      </c:catAx>
      <c:valAx>
        <c:axId val="2065821784"/>
        <c:scaling>
          <c:orientation val="minMax"/>
        </c:scaling>
        <c:delete val="0"/>
        <c:axPos val="l"/>
        <c:majorGridlines/>
        <c:numFmt formatCode="General" sourceLinked="1"/>
        <c:majorTickMark val="out"/>
        <c:minorTickMark val="none"/>
        <c:tickLblPos val="nextTo"/>
        <c:crossAx val="2065836984"/>
        <c:crosses val="autoZero"/>
        <c:crossBetween val="between"/>
      </c:valAx>
    </c:plotArea>
    <c:plotVisOnly val="1"/>
    <c:dispBlanksAs val="gap"/>
    <c:showDLblsOverMax val="0"/>
  </c:chart>
  <c:printSettings>
    <c:headerFooter/>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0"/>
          <c:order val="0"/>
          <c:tx>
            <c:strRef>
              <c:f>'RE ProblemsRAW'!$F$61</c:f>
              <c:strCache>
                <c:ptCount val="1"/>
                <c:pt idx="0">
                  <c:v>Problem #5 </c:v>
                </c:pt>
              </c:strCache>
            </c:strRef>
          </c:tx>
          <c:spPr>
            <a:solidFill>
              <a:schemeClr val="bg1">
                <a:lumMod val="50000"/>
              </a:schemeClr>
            </a:solidFill>
          </c:spPr>
          <c:invertIfNegative val="0"/>
          <c:cat>
            <c:strRef>
              <c:f>'RE ProblemsRAW'!$A$62:$A$82</c:f>
              <c:strCache>
                <c:ptCount val="21"/>
                <c:pt idx="0">
                  <c:v>Incomplete / hidden reqs.</c:v>
                </c:pt>
                <c:pt idx="1">
                  <c:v>Inconsistent reqs.</c:v>
                </c:pt>
                <c:pt idx="2">
                  <c:v>Terminological problems</c:v>
                </c:pt>
                <c:pt idx="3">
                  <c:v>Unclear responsibilities</c:v>
                </c:pt>
                <c:pt idx="4">
                  <c:v>Communication flaws in team</c:v>
                </c:pt>
                <c:pt idx="5">
                  <c:v>Communication flaws to customer</c:v>
                </c:pt>
                <c:pt idx="6">
                  <c:v>Moving targets</c:v>
                </c:pt>
                <c:pt idx="7">
                  <c:v>Technically unfeasible reqs.</c:v>
                </c:pt>
                <c:pt idx="8">
                  <c:v>Separation reqs. from known solutions</c:v>
                </c:pt>
                <c:pt idx="9">
                  <c:v>Underspecified reqs.</c:v>
                </c:pt>
                <c:pt idx="10">
                  <c:v>Unclear non-functional reqs.</c:v>
                </c:pt>
                <c:pt idx="11">
                  <c:v>Missing traceability</c:v>
                </c:pt>
                <c:pt idx="12">
                  <c:v>Weak access to customer needs</c:v>
                </c:pt>
                <c:pt idx="13">
                  <c:v>Weak domain knowledge </c:v>
                </c:pt>
                <c:pt idx="14">
                  <c:v>Weak relationship to customer</c:v>
                </c:pt>
                <c:pt idx="15">
                  <c:v>Time boxing</c:v>
                </c:pt>
                <c:pt idx="16">
                  <c:v>High degree of innovation vs. need for formal acceptance</c:v>
                </c:pt>
                <c:pt idx="17">
                  <c:v>Volatile domain </c:v>
                </c:pt>
                <c:pt idx="18">
                  <c:v>Gold plating</c:v>
                </c:pt>
                <c:pt idx="19">
                  <c:v>Insufficient support by project lead</c:v>
                </c:pt>
                <c:pt idx="20">
                  <c:v>Insufficient support by customer</c:v>
                </c:pt>
              </c:strCache>
            </c:strRef>
          </c:cat>
          <c:val>
            <c:numRef>
              <c:f>'RE ProblemsRAW'!$F$62:$F$82</c:f>
              <c:numCache>
                <c:formatCode>General</c:formatCode>
                <c:ptCount val="21"/>
                <c:pt idx="0">
                  <c:v>1.0</c:v>
                </c:pt>
                <c:pt idx="1">
                  <c:v>4.0</c:v>
                </c:pt>
                <c:pt idx="2">
                  <c:v>3.0</c:v>
                </c:pt>
                <c:pt idx="3">
                  <c:v>2.0</c:v>
                </c:pt>
                <c:pt idx="4">
                  <c:v>3.0</c:v>
                </c:pt>
                <c:pt idx="5">
                  <c:v>1.0</c:v>
                </c:pt>
                <c:pt idx="6">
                  <c:v>1.0</c:v>
                </c:pt>
                <c:pt idx="7">
                  <c:v>0.0</c:v>
                </c:pt>
                <c:pt idx="8">
                  <c:v>2.0</c:v>
                </c:pt>
                <c:pt idx="9">
                  <c:v>5.0</c:v>
                </c:pt>
                <c:pt idx="10">
                  <c:v>3.0</c:v>
                </c:pt>
                <c:pt idx="11">
                  <c:v>1.0</c:v>
                </c:pt>
                <c:pt idx="12">
                  <c:v>0.0</c:v>
                </c:pt>
                <c:pt idx="13">
                  <c:v>0.0</c:v>
                </c:pt>
                <c:pt idx="14">
                  <c:v>1.0</c:v>
                </c:pt>
                <c:pt idx="15">
                  <c:v>4.0</c:v>
                </c:pt>
                <c:pt idx="16">
                  <c:v>0.0</c:v>
                </c:pt>
                <c:pt idx="17">
                  <c:v>2.0</c:v>
                </c:pt>
                <c:pt idx="18">
                  <c:v>3.0</c:v>
                </c:pt>
                <c:pt idx="19">
                  <c:v>1.0</c:v>
                </c:pt>
                <c:pt idx="20">
                  <c:v>1.0</c:v>
                </c:pt>
              </c:numCache>
            </c:numRef>
          </c:val>
        </c:ser>
        <c:dLbls>
          <c:showLegendKey val="0"/>
          <c:showVal val="0"/>
          <c:showCatName val="0"/>
          <c:showSerName val="0"/>
          <c:showPercent val="0"/>
          <c:showBubbleSize val="0"/>
        </c:dLbls>
        <c:gapWidth val="150"/>
        <c:axId val="2065747976"/>
        <c:axId val="2065744984"/>
      </c:barChart>
      <c:catAx>
        <c:axId val="2065747976"/>
        <c:scaling>
          <c:orientation val="minMax"/>
        </c:scaling>
        <c:delete val="0"/>
        <c:axPos val="b"/>
        <c:numFmt formatCode="General" sourceLinked="1"/>
        <c:majorTickMark val="out"/>
        <c:minorTickMark val="none"/>
        <c:tickLblPos val="nextTo"/>
        <c:txPr>
          <a:bodyPr/>
          <a:lstStyle/>
          <a:p>
            <a:pPr>
              <a:defRPr>
                <a:latin typeface="Helvetica"/>
              </a:defRPr>
            </a:pPr>
            <a:endParaRPr lang="de-DE"/>
          </a:p>
        </c:txPr>
        <c:crossAx val="2065744984"/>
        <c:crosses val="autoZero"/>
        <c:auto val="0"/>
        <c:lblAlgn val="ctr"/>
        <c:lblOffset val="100"/>
        <c:noMultiLvlLbl val="0"/>
      </c:catAx>
      <c:valAx>
        <c:axId val="2065744984"/>
        <c:scaling>
          <c:orientation val="minMax"/>
        </c:scaling>
        <c:delete val="0"/>
        <c:axPos val="l"/>
        <c:majorGridlines/>
        <c:numFmt formatCode="General" sourceLinked="1"/>
        <c:majorTickMark val="out"/>
        <c:minorTickMark val="none"/>
        <c:tickLblPos val="nextTo"/>
        <c:crossAx val="2065747976"/>
        <c:crosses val="autoZero"/>
        <c:crossBetween val="between"/>
      </c:valAx>
    </c:plotArea>
    <c:plotVisOnly val="1"/>
    <c:dispBlanksAs val="gap"/>
    <c:showDLblsOverMax val="0"/>
  </c:chart>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0.00381679389312977"/>
          <c:y val="0.0237648069976689"/>
          <c:w val="0.726271294766651"/>
          <c:h val="0.976235193002331"/>
        </c:manualLayout>
      </c:layout>
      <c:bubbleChart>
        <c:varyColors val="0"/>
        <c:ser>
          <c:idx val="0"/>
          <c:order val="0"/>
          <c:tx>
            <c:strRef>
              <c:f>[1]daniel1!$B$1</c:f>
              <c:strCache>
                <c:ptCount val="1"/>
                <c:pt idx="0">
                  <c:v>Missing Transparency</c:v>
                </c:pt>
              </c:strCache>
            </c:strRef>
          </c:tx>
          <c:spPr>
            <a:solidFill>
              <a:schemeClr val="accent1">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[1]daniel1!$B$2:$B$22</c:f>
              <c:numCache>
                <c:formatCode>General</c:formatCode>
                <c:ptCount val="21"/>
                <c:pt idx="0">
                  <c:v>40.0</c:v>
                </c:pt>
                <c:pt idx="1">
                  <c:v>40.0</c:v>
                </c:pt>
                <c:pt idx="2">
                  <c:v>40.0</c:v>
                </c:pt>
                <c:pt idx="3">
                  <c:v>40.0</c:v>
                </c:pt>
                <c:pt idx="4">
                  <c:v>40.0</c:v>
                </c:pt>
                <c:pt idx="5">
                  <c:v>40.0</c:v>
                </c:pt>
                <c:pt idx="6">
                  <c:v>40.0</c:v>
                </c:pt>
                <c:pt idx="7">
                  <c:v>40.0</c:v>
                </c:pt>
                <c:pt idx="8">
                  <c:v>40.0</c:v>
                </c:pt>
                <c:pt idx="9">
                  <c:v>40.0</c:v>
                </c:pt>
                <c:pt idx="10">
                  <c:v>40.0</c:v>
                </c:pt>
                <c:pt idx="11">
                  <c:v>40.0</c:v>
                </c:pt>
                <c:pt idx="12">
                  <c:v>40.0</c:v>
                </c:pt>
                <c:pt idx="13">
                  <c:v>40.0</c:v>
                </c:pt>
                <c:pt idx="14">
                  <c:v>40.0</c:v>
                </c:pt>
                <c:pt idx="15">
                  <c:v>40.0</c:v>
                </c:pt>
                <c:pt idx="16">
                  <c:v>40.0</c:v>
                </c:pt>
                <c:pt idx="17">
                  <c:v>40.0</c:v>
                </c:pt>
                <c:pt idx="18">
                  <c:v>40.0</c:v>
                </c:pt>
                <c:pt idx="19">
                  <c:v>40.0</c:v>
                </c:pt>
                <c:pt idx="20">
                  <c:v>40.0</c:v>
                </c:pt>
              </c:numCache>
            </c:numRef>
          </c:yVal>
          <c:bubbleSize>
            <c:numRef>
              <c:f>[1]daniel1!$C$2:$C$22</c:f>
              <c:numCache>
                <c:formatCode>General</c:formatCode>
                <c:ptCount val="21"/>
                <c:pt idx="0">
                  <c:v>0.0</c:v>
                </c:pt>
                <c:pt idx="1">
                  <c:v>0.0</c:v>
                </c:pt>
                <c:pt idx="2">
                  <c:v>0.0</c:v>
                </c:pt>
                <c:pt idx="3">
                  <c:v>0.0</c:v>
                </c:pt>
                <c:pt idx="4">
                  <c:v>0.0</c:v>
                </c:pt>
                <c:pt idx="5">
                  <c:v>0.0</c:v>
                </c:pt>
                <c:pt idx="6">
                  <c:v>0.0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1"/>
          <c:order val="1"/>
          <c:tx>
            <c:strRef>
              <c:f>[1]daniel1!$D$1</c:f>
              <c:strCache>
                <c:ptCount val="1"/>
                <c:pt idx="0">
                  <c:v>Cost Overrun</c:v>
                </c:pt>
              </c:strCache>
            </c:strRef>
          </c:tx>
          <c:spPr>
            <a:solidFill>
              <a:schemeClr val="accent3">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[1]daniel1!$D$2:$D$22</c:f>
              <c:numCache>
                <c:formatCode>General</c:formatCode>
                <c:ptCount val="21"/>
                <c:pt idx="0">
                  <c:v>39.0</c:v>
                </c:pt>
                <c:pt idx="1">
                  <c:v>39.0</c:v>
                </c:pt>
                <c:pt idx="2">
                  <c:v>39.0</c:v>
                </c:pt>
                <c:pt idx="3">
                  <c:v>39.0</c:v>
                </c:pt>
                <c:pt idx="4">
                  <c:v>39.0</c:v>
                </c:pt>
                <c:pt idx="5">
                  <c:v>39.0</c:v>
                </c:pt>
                <c:pt idx="6">
                  <c:v>39.0</c:v>
                </c:pt>
                <c:pt idx="7">
                  <c:v>39.0</c:v>
                </c:pt>
                <c:pt idx="8">
                  <c:v>39.0</c:v>
                </c:pt>
                <c:pt idx="9">
                  <c:v>39.0</c:v>
                </c:pt>
                <c:pt idx="10">
                  <c:v>39.0</c:v>
                </c:pt>
                <c:pt idx="11">
                  <c:v>39.0</c:v>
                </c:pt>
                <c:pt idx="12">
                  <c:v>39.0</c:v>
                </c:pt>
                <c:pt idx="13">
                  <c:v>39.0</c:v>
                </c:pt>
                <c:pt idx="14">
                  <c:v>39.0</c:v>
                </c:pt>
                <c:pt idx="15">
                  <c:v>39.0</c:v>
                </c:pt>
                <c:pt idx="16">
                  <c:v>39.0</c:v>
                </c:pt>
                <c:pt idx="17">
                  <c:v>39.0</c:v>
                </c:pt>
                <c:pt idx="18">
                  <c:v>39.0</c:v>
                </c:pt>
                <c:pt idx="19">
                  <c:v>39.0</c:v>
                </c:pt>
                <c:pt idx="20">
                  <c:v>39.0</c:v>
                </c:pt>
              </c:numCache>
            </c:numRef>
          </c:yVal>
          <c:bubbleSize>
            <c:numRef>
              <c:f>[1]daniel1!$E$2:$E$22</c:f>
              <c:numCache>
                <c:formatCode>General</c:formatCode>
                <c:ptCount val="21"/>
                <c:pt idx="0">
                  <c:v>1.0</c:v>
                </c:pt>
                <c:pt idx="1">
                  <c:v>0.0</c:v>
                </c:pt>
                <c:pt idx="2">
                  <c:v>0.0</c:v>
                </c:pt>
                <c:pt idx="3">
                  <c:v>0.0</c:v>
                </c:pt>
                <c:pt idx="4">
                  <c:v>1.0</c:v>
                </c:pt>
                <c:pt idx="5">
                  <c:v>0.0</c:v>
                </c:pt>
                <c:pt idx="6">
                  <c:v>0.0</c:v>
                </c:pt>
                <c:pt idx="7">
                  <c:v>0.0</c:v>
                </c:pt>
                <c:pt idx="8">
                  <c:v>0.0</c:v>
                </c:pt>
                <c:pt idx="9">
                  <c:v>0.0</c:v>
                </c:pt>
                <c:pt idx="10">
                  <c:v>0.0</c:v>
                </c:pt>
                <c:pt idx="11">
                  <c:v>0.0</c:v>
                </c:pt>
                <c:pt idx="12">
                  <c:v>0.0</c:v>
                </c:pt>
                <c:pt idx="13">
                  <c:v>0.0</c:v>
                </c:pt>
                <c:pt idx="14">
                  <c:v>0.0</c:v>
                </c:pt>
                <c:pt idx="15">
                  <c:v>4.0</c:v>
                </c:pt>
                <c:pt idx="16">
                  <c:v>0.0</c:v>
                </c:pt>
                <c:pt idx="17">
                  <c:v>0.0</c:v>
                </c:pt>
                <c:pt idx="18">
                  <c:v>1.0</c:v>
                </c:pt>
                <c:pt idx="19">
                  <c:v>0.0</c:v>
                </c:pt>
                <c:pt idx="20">
                  <c:v>2.0</c:v>
                </c:pt>
              </c:numCache>
            </c:numRef>
          </c:bubbleSize>
          <c:bubble3D val="0"/>
        </c:ser>
        <c:ser>
          <c:idx val="2"/>
          <c:order val="2"/>
          <c:tx>
            <c:strRef>
              <c:f>[1]daniel1!$F$1</c:f>
              <c:strCache>
                <c:ptCount val="1"/>
                <c:pt idx="0">
                  <c:v>Missing Infrastructure</c:v>
                </c:pt>
              </c:strCache>
            </c:strRef>
          </c:tx>
          <c:spPr>
            <a:solidFill>
              <a:schemeClr val="accent5">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[1]daniel1!$F$2:$F$22</c:f>
              <c:numCache>
                <c:formatCode>General</c:formatCode>
                <c:ptCount val="21"/>
                <c:pt idx="0">
                  <c:v>38.0</c:v>
                </c:pt>
                <c:pt idx="1">
                  <c:v>38.0</c:v>
                </c:pt>
                <c:pt idx="2">
                  <c:v>38.0</c:v>
                </c:pt>
                <c:pt idx="3">
                  <c:v>38.0</c:v>
                </c:pt>
                <c:pt idx="4">
                  <c:v>38.0</c:v>
                </c:pt>
                <c:pt idx="5">
                  <c:v>38.0</c:v>
                </c:pt>
                <c:pt idx="6">
                  <c:v>38.0</c:v>
                </c:pt>
                <c:pt idx="7">
                  <c:v>38.0</c:v>
                </c:pt>
                <c:pt idx="8">
                  <c:v>38.0</c:v>
                </c:pt>
                <c:pt idx="9">
                  <c:v>38.0</c:v>
                </c:pt>
                <c:pt idx="10">
                  <c:v>38.0</c:v>
                </c:pt>
                <c:pt idx="11">
                  <c:v>38.0</c:v>
                </c:pt>
                <c:pt idx="12">
                  <c:v>38.0</c:v>
                </c:pt>
                <c:pt idx="13">
                  <c:v>38.0</c:v>
                </c:pt>
                <c:pt idx="14">
                  <c:v>38.0</c:v>
                </c:pt>
                <c:pt idx="15">
                  <c:v>38.0</c:v>
                </c:pt>
                <c:pt idx="16">
                  <c:v>38.0</c:v>
                </c:pt>
                <c:pt idx="17">
                  <c:v>38.0</c:v>
                </c:pt>
                <c:pt idx="18">
                  <c:v>38.0</c:v>
                </c:pt>
                <c:pt idx="19">
                  <c:v>38.0</c:v>
                </c:pt>
                <c:pt idx="20">
                  <c:v>38.0</c:v>
                </c:pt>
              </c:numCache>
            </c:numRef>
          </c:yVal>
          <c:bubbleSize>
            <c:numRef>
              <c:f>[1]daniel1!$G$2:$G$22</c:f>
              <c:numCache>
                <c:formatCode>General</c:formatCode>
                <c:ptCount val="21"/>
                <c:pt idx="0">
                  <c:v>0.0</c:v>
                </c:pt>
                <c:pt idx="1">
                  <c:v>0.0</c:v>
                </c:pt>
                <c:pt idx="2">
                  <c:v>1.0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3"/>
          <c:order val="3"/>
          <c:tx>
            <c:strRef>
              <c:f>[1]daniel1!$H$1</c:f>
              <c:strCache>
                <c:ptCount val="1"/>
                <c:pt idx="0">
                  <c:v>Increased Process Cost</c:v>
                </c:pt>
              </c:strCache>
            </c:strRef>
          </c:tx>
          <c:spPr>
            <a:solidFill>
              <a:schemeClr val="accent1">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[1]daniel1!$H$2:$H$22</c:f>
              <c:numCache>
                <c:formatCode>General</c:formatCode>
                <c:ptCount val="21"/>
                <c:pt idx="0">
                  <c:v>37.0</c:v>
                </c:pt>
                <c:pt idx="1">
                  <c:v>37.0</c:v>
                </c:pt>
                <c:pt idx="2">
                  <c:v>37.0</c:v>
                </c:pt>
                <c:pt idx="3">
                  <c:v>37.0</c:v>
                </c:pt>
                <c:pt idx="4">
                  <c:v>37.0</c:v>
                </c:pt>
                <c:pt idx="5">
                  <c:v>37.0</c:v>
                </c:pt>
                <c:pt idx="6">
                  <c:v>37.0</c:v>
                </c:pt>
                <c:pt idx="7">
                  <c:v>37.0</c:v>
                </c:pt>
                <c:pt idx="8">
                  <c:v>37.0</c:v>
                </c:pt>
                <c:pt idx="9">
                  <c:v>37.0</c:v>
                </c:pt>
                <c:pt idx="10">
                  <c:v>37.0</c:v>
                </c:pt>
                <c:pt idx="11">
                  <c:v>37.0</c:v>
                </c:pt>
                <c:pt idx="12">
                  <c:v>37.0</c:v>
                </c:pt>
                <c:pt idx="13">
                  <c:v>37.0</c:v>
                </c:pt>
                <c:pt idx="14">
                  <c:v>37.0</c:v>
                </c:pt>
                <c:pt idx="15">
                  <c:v>37.0</c:v>
                </c:pt>
                <c:pt idx="16">
                  <c:v>37.0</c:v>
                </c:pt>
                <c:pt idx="17">
                  <c:v>37.0</c:v>
                </c:pt>
                <c:pt idx="18">
                  <c:v>37.0</c:v>
                </c:pt>
                <c:pt idx="19">
                  <c:v>37.0</c:v>
                </c:pt>
                <c:pt idx="20">
                  <c:v>37.0</c:v>
                </c:pt>
              </c:numCache>
            </c:numRef>
          </c:yVal>
          <c:bubbleSize>
            <c:numRef>
              <c:f>[1]daniel1!$I$2:$I$22</c:f>
              <c:numCache>
                <c:formatCode>General</c:formatCode>
                <c:ptCount val="21"/>
                <c:pt idx="0">
                  <c:v>0.0</c:v>
                </c:pt>
                <c:pt idx="1">
                  <c:v>1.0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4"/>
          <c:order val="4"/>
          <c:tx>
            <c:strRef>
              <c:f>[1]daniel1!$J$1</c:f>
              <c:strCache>
                <c:ptCount val="1"/>
                <c:pt idx="0">
                  <c:v>Missing User Involvement</c:v>
                </c:pt>
              </c:strCache>
            </c:strRef>
          </c:tx>
          <c:spPr>
            <a:solidFill>
              <a:schemeClr val="accent3">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[1]daniel1!$J$2:$J$22</c:f>
              <c:numCache>
                <c:formatCode>General</c:formatCode>
                <c:ptCount val="21"/>
                <c:pt idx="0">
                  <c:v>36.0</c:v>
                </c:pt>
                <c:pt idx="1">
                  <c:v>36.0</c:v>
                </c:pt>
                <c:pt idx="2">
                  <c:v>36.0</c:v>
                </c:pt>
                <c:pt idx="3">
                  <c:v>36.0</c:v>
                </c:pt>
                <c:pt idx="4">
                  <c:v>36.0</c:v>
                </c:pt>
                <c:pt idx="5">
                  <c:v>36.0</c:v>
                </c:pt>
                <c:pt idx="6">
                  <c:v>36.0</c:v>
                </c:pt>
                <c:pt idx="7">
                  <c:v>36.0</c:v>
                </c:pt>
                <c:pt idx="8">
                  <c:v>36.0</c:v>
                </c:pt>
                <c:pt idx="9">
                  <c:v>36.0</c:v>
                </c:pt>
                <c:pt idx="10">
                  <c:v>36.0</c:v>
                </c:pt>
                <c:pt idx="11">
                  <c:v>36.0</c:v>
                </c:pt>
                <c:pt idx="12">
                  <c:v>36.0</c:v>
                </c:pt>
                <c:pt idx="13">
                  <c:v>36.0</c:v>
                </c:pt>
                <c:pt idx="14">
                  <c:v>36.0</c:v>
                </c:pt>
                <c:pt idx="15">
                  <c:v>36.0</c:v>
                </c:pt>
                <c:pt idx="16">
                  <c:v>36.0</c:v>
                </c:pt>
                <c:pt idx="17">
                  <c:v>36.0</c:v>
                </c:pt>
                <c:pt idx="18">
                  <c:v>36.0</c:v>
                </c:pt>
                <c:pt idx="19">
                  <c:v>36.0</c:v>
                </c:pt>
                <c:pt idx="20">
                  <c:v>36.0</c:v>
                </c:pt>
              </c:numCache>
            </c:numRef>
          </c:yVal>
          <c:bubbleSize>
            <c:numRef>
              <c:f>[1]daniel1!$K$2:$K$22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1.0</c:v>
                </c:pt>
                <c:pt idx="16">
                  <c:v>0.0</c:v>
                </c:pt>
                <c:pt idx="17">
                  <c:v>0.0</c:v>
                </c:pt>
                <c:pt idx="18">
                  <c:v>0.0</c:v>
                </c:pt>
                <c:pt idx="19">
                  <c:v>0.0</c:v>
                </c:pt>
                <c:pt idx="20">
                  <c:v>0.0</c:v>
                </c:pt>
              </c:numCache>
            </c:numRef>
          </c:bubbleSize>
          <c:bubble3D val="0"/>
        </c:ser>
        <c:ser>
          <c:idx val="5"/>
          <c:order val="5"/>
          <c:tx>
            <c:strRef>
              <c:f>[1]daniel1!$L$1</c:f>
              <c:strCache>
                <c:ptCount val="1"/>
                <c:pt idx="0">
                  <c:v>Rework and Refactoring</c:v>
                </c:pt>
              </c:strCache>
            </c:strRef>
          </c:tx>
          <c:spPr>
            <a:solidFill>
              <a:schemeClr val="accent5">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[1]daniel1!$L$2:$L$22</c:f>
              <c:numCache>
                <c:formatCode>General</c:formatCode>
                <c:ptCount val="21"/>
                <c:pt idx="0">
                  <c:v>35.0</c:v>
                </c:pt>
                <c:pt idx="1">
                  <c:v>35.0</c:v>
                </c:pt>
                <c:pt idx="2">
                  <c:v>35.0</c:v>
                </c:pt>
                <c:pt idx="3">
                  <c:v>35.0</c:v>
                </c:pt>
                <c:pt idx="4">
                  <c:v>35.0</c:v>
                </c:pt>
                <c:pt idx="5">
                  <c:v>35.0</c:v>
                </c:pt>
                <c:pt idx="6">
                  <c:v>35.0</c:v>
                </c:pt>
                <c:pt idx="7">
                  <c:v>35.0</c:v>
                </c:pt>
                <c:pt idx="8">
                  <c:v>35.0</c:v>
                </c:pt>
                <c:pt idx="9">
                  <c:v>35.0</c:v>
                </c:pt>
                <c:pt idx="10">
                  <c:v>35.0</c:v>
                </c:pt>
                <c:pt idx="11">
                  <c:v>35.0</c:v>
                </c:pt>
                <c:pt idx="12">
                  <c:v>35.0</c:v>
                </c:pt>
                <c:pt idx="13">
                  <c:v>35.0</c:v>
                </c:pt>
                <c:pt idx="14">
                  <c:v>35.0</c:v>
                </c:pt>
                <c:pt idx="15">
                  <c:v>35.0</c:v>
                </c:pt>
                <c:pt idx="16">
                  <c:v>35.0</c:v>
                </c:pt>
                <c:pt idx="17">
                  <c:v>35.0</c:v>
                </c:pt>
                <c:pt idx="18">
                  <c:v>35.0</c:v>
                </c:pt>
                <c:pt idx="19">
                  <c:v>35.0</c:v>
                </c:pt>
                <c:pt idx="20">
                  <c:v>35.0</c:v>
                </c:pt>
              </c:numCache>
            </c:numRef>
          </c:yVal>
          <c:bubbleSize>
            <c:numRef>
              <c:f>[1]daniel1!$M$2:$M$22</c:f>
              <c:numCache>
                <c:formatCode>General</c:formatCode>
                <c:ptCount val="21"/>
                <c:pt idx="0">
                  <c:v>1.0</c:v>
                </c:pt>
                <c:pt idx="1">
                  <c:v>0.0</c:v>
                </c:pt>
                <c:pt idx="2">
                  <c:v>1.0</c:v>
                </c:pt>
                <c:pt idx="3">
                  <c:v>0.0</c:v>
                </c:pt>
                <c:pt idx="4">
                  <c:v>0.0</c:v>
                </c:pt>
                <c:pt idx="5">
                  <c:v>0.0</c:v>
                </c:pt>
                <c:pt idx="6">
                  <c:v>0.0</c:v>
                </c:pt>
                <c:pt idx="7">
                  <c:v>1.0</c:v>
                </c:pt>
                <c:pt idx="8">
                  <c:v>1.0</c:v>
                </c:pt>
                <c:pt idx="9">
                  <c:v>0.0</c:v>
                </c:pt>
                <c:pt idx="10">
                  <c:v>0.0</c:v>
                </c:pt>
                <c:pt idx="11">
                  <c:v>1.0</c:v>
                </c:pt>
                <c:pt idx="12">
                  <c:v>0.0</c:v>
                </c:pt>
                <c:pt idx="13">
                  <c:v>0.0</c:v>
                </c:pt>
                <c:pt idx="14">
                  <c:v>0.0</c:v>
                </c:pt>
                <c:pt idx="15">
                  <c:v>0.0</c:v>
                </c:pt>
                <c:pt idx="16">
                  <c:v>0.0</c:v>
                </c:pt>
                <c:pt idx="17">
                  <c:v>0.0</c:v>
                </c:pt>
                <c:pt idx="18">
                  <c:v>1.0</c:v>
                </c:pt>
                <c:pt idx="19">
                  <c:v>0.0</c:v>
                </c:pt>
                <c:pt idx="20">
                  <c:v>1.0</c:v>
                </c:pt>
              </c:numCache>
            </c:numRef>
          </c:bubbleSize>
          <c:bubble3D val="0"/>
        </c:ser>
        <c:ser>
          <c:idx val="6"/>
          <c:order val="6"/>
          <c:tx>
            <c:strRef>
              <c:f>[1]daniel1!$N$1</c:f>
              <c:strCache>
                <c:ptCount val="1"/>
                <c:pt idx="0">
                  <c:v>Stagnating Progress</c:v>
                </c:pt>
              </c:strCache>
            </c:strRef>
          </c:tx>
          <c:spPr>
            <a:solidFill>
              <a:schemeClr val="accent1">
                <a:lumMod val="80000"/>
                <a:lumOff val="2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[1]daniel1!$N$2:$N$22</c:f>
              <c:numCache>
                <c:formatCode>General</c:formatCode>
                <c:ptCount val="21"/>
                <c:pt idx="0">
                  <c:v>34.0</c:v>
                </c:pt>
                <c:pt idx="1">
                  <c:v>34.0</c:v>
                </c:pt>
                <c:pt idx="2">
                  <c:v>34.0</c:v>
                </c:pt>
                <c:pt idx="3">
                  <c:v>34.0</c:v>
                </c:pt>
                <c:pt idx="4">
                  <c:v>34.0</c:v>
                </c:pt>
                <c:pt idx="5">
                  <c:v>34.0</c:v>
                </c:pt>
                <c:pt idx="6">
                  <c:v>34.0</c:v>
                </c:pt>
                <c:pt idx="7">
                  <c:v>34.0</c:v>
                </c:pt>
                <c:pt idx="8">
                  <c:v>34.0</c:v>
                </c:pt>
                <c:pt idx="9">
                  <c:v>34.0</c:v>
                </c:pt>
                <c:pt idx="10">
                  <c:v>34.0</c:v>
                </c:pt>
                <c:pt idx="11">
                  <c:v>34.0</c:v>
                </c:pt>
                <c:pt idx="12">
                  <c:v>34.0</c:v>
                </c:pt>
                <c:pt idx="13">
                  <c:v>34.0</c:v>
                </c:pt>
                <c:pt idx="14">
                  <c:v>34.0</c:v>
                </c:pt>
                <c:pt idx="15">
                  <c:v>34.0</c:v>
                </c:pt>
                <c:pt idx="16">
                  <c:v>34.0</c:v>
                </c:pt>
                <c:pt idx="17">
                  <c:v>34.0</c:v>
                </c:pt>
                <c:pt idx="18">
                  <c:v>34.0</c:v>
                </c:pt>
                <c:pt idx="19">
                  <c:v>34.0</c:v>
                </c:pt>
                <c:pt idx="20">
                  <c:v>34.0</c:v>
                </c:pt>
              </c:numCache>
            </c:numRef>
          </c:yVal>
          <c:bubbleSize>
            <c:numRef>
              <c:f>[1]daniel1!$O$2:$O$22</c:f>
              <c:numCache>
                <c:formatCode>General</c:formatCode>
                <c:ptCount val="21"/>
                <c:pt idx="0">
                  <c:v>2.0</c:v>
                </c:pt>
                <c:pt idx="1">
                  <c:v>1.0</c:v>
                </c:pt>
                <c:pt idx="2">
                  <c:v>1.0</c:v>
                </c:pt>
                <c:pt idx="3">
                  <c:v>0.0</c:v>
                </c:pt>
                <c:pt idx="4">
                  <c:v>0.0</c:v>
                </c:pt>
                <c:pt idx="5">
                  <c:v>2.0</c:v>
                </c:pt>
                <c:pt idx="6">
                  <c:v>0.0</c:v>
                </c:pt>
                <c:pt idx="7">
                  <c:v>0.0</c:v>
                </c:pt>
                <c:pt idx="8">
                  <c:v>0.0</c:v>
                </c:pt>
                <c:pt idx="9">
                  <c:v>1.0</c:v>
                </c:pt>
                <c:pt idx="10">
                  <c:v>1.0</c:v>
                </c:pt>
                <c:pt idx="11">
                  <c:v>1.0</c:v>
                </c:pt>
                <c:pt idx="12">
                  <c:v>0.0</c:v>
                </c:pt>
                <c:pt idx="13">
                  <c:v>0.0</c:v>
                </c:pt>
                <c:pt idx="14">
                  <c:v>0.0</c:v>
                </c:pt>
                <c:pt idx="15">
                  <c:v>2.0</c:v>
                </c:pt>
                <c:pt idx="16">
                  <c:v>0.0</c:v>
                </c:pt>
                <c:pt idx="17">
                  <c:v>0.0</c:v>
                </c:pt>
                <c:pt idx="18">
                  <c:v>0.0</c:v>
                </c:pt>
                <c:pt idx="19">
                  <c:v>1.0</c:v>
                </c:pt>
                <c:pt idx="20">
                  <c:v>0.0</c:v>
                </c:pt>
              </c:numCache>
            </c:numRef>
          </c:bubbleSize>
          <c:bubble3D val="0"/>
        </c:ser>
        <c:ser>
          <c:idx val="7"/>
          <c:order val="7"/>
          <c:tx>
            <c:strRef>
              <c:f>[1]daniel1!$P$1</c:f>
              <c:strCache>
                <c:ptCount val="1"/>
                <c:pt idx="0">
                  <c:v>Inconsistent Object Models</c:v>
                </c:pt>
              </c:strCache>
            </c:strRef>
          </c:tx>
          <c:spPr>
            <a:solidFill>
              <a:schemeClr val="accent3">
                <a:lumMod val="80000"/>
                <a:lumOff val="2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[1]daniel1!$P$2:$P$22</c:f>
              <c:numCache>
                <c:formatCode>General</c:formatCode>
                <c:ptCount val="21"/>
                <c:pt idx="0">
                  <c:v>33.0</c:v>
                </c:pt>
                <c:pt idx="1">
                  <c:v>33.0</c:v>
                </c:pt>
                <c:pt idx="2">
                  <c:v>33.0</c:v>
                </c:pt>
                <c:pt idx="3">
                  <c:v>33.0</c:v>
                </c:pt>
                <c:pt idx="4">
                  <c:v>33.0</c:v>
                </c:pt>
                <c:pt idx="5">
                  <c:v>33.0</c:v>
                </c:pt>
                <c:pt idx="6">
                  <c:v>33.0</c:v>
                </c:pt>
                <c:pt idx="7">
                  <c:v>33.0</c:v>
                </c:pt>
                <c:pt idx="8">
                  <c:v>33.0</c:v>
                </c:pt>
                <c:pt idx="9">
                  <c:v>33.0</c:v>
                </c:pt>
                <c:pt idx="10">
                  <c:v>33.0</c:v>
                </c:pt>
                <c:pt idx="11">
                  <c:v>33.0</c:v>
                </c:pt>
                <c:pt idx="12">
                  <c:v>33.0</c:v>
                </c:pt>
                <c:pt idx="13">
                  <c:v>33.0</c:v>
                </c:pt>
                <c:pt idx="14">
                  <c:v>33.0</c:v>
                </c:pt>
                <c:pt idx="15">
                  <c:v>33.0</c:v>
                </c:pt>
                <c:pt idx="16">
                  <c:v>33.0</c:v>
                </c:pt>
                <c:pt idx="17">
                  <c:v>33.0</c:v>
                </c:pt>
                <c:pt idx="18">
                  <c:v>33.0</c:v>
                </c:pt>
                <c:pt idx="19">
                  <c:v>33.0</c:v>
                </c:pt>
                <c:pt idx="20">
                  <c:v>33.0</c:v>
                </c:pt>
              </c:numCache>
            </c:numRef>
          </c:yVal>
          <c:bubbleSize>
            <c:numRef>
              <c:f>[1]daniel1!$Q$2:$Q$22</c:f>
              <c:numCache>
                <c:formatCode>General</c:formatCode>
                <c:ptCount val="21"/>
                <c:pt idx="0">
                  <c:v>0.0</c:v>
                </c:pt>
                <c:pt idx="1">
                  <c:v>1.0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8"/>
          <c:order val="8"/>
          <c:tx>
            <c:strRef>
              <c:f>[1]daniel1!$R$1</c:f>
              <c:strCache>
                <c:ptCount val="1"/>
                <c:pt idx="0">
                  <c:v>Stripping Features</c:v>
                </c:pt>
              </c:strCache>
            </c:strRef>
          </c:tx>
          <c:spPr>
            <a:solidFill>
              <a:schemeClr val="accent5">
                <a:lumMod val="80000"/>
                <a:lumOff val="2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[1]daniel1!$R$2:$R$22</c:f>
              <c:numCache>
                <c:formatCode>General</c:formatCode>
                <c:ptCount val="21"/>
                <c:pt idx="0">
                  <c:v>32.0</c:v>
                </c:pt>
                <c:pt idx="1">
                  <c:v>32.0</c:v>
                </c:pt>
                <c:pt idx="2">
                  <c:v>32.0</c:v>
                </c:pt>
                <c:pt idx="3">
                  <c:v>32.0</c:v>
                </c:pt>
                <c:pt idx="4">
                  <c:v>32.0</c:v>
                </c:pt>
                <c:pt idx="5">
                  <c:v>32.0</c:v>
                </c:pt>
                <c:pt idx="6">
                  <c:v>32.0</c:v>
                </c:pt>
                <c:pt idx="7">
                  <c:v>32.0</c:v>
                </c:pt>
                <c:pt idx="8">
                  <c:v>32.0</c:v>
                </c:pt>
                <c:pt idx="9">
                  <c:v>32.0</c:v>
                </c:pt>
                <c:pt idx="10">
                  <c:v>32.0</c:v>
                </c:pt>
                <c:pt idx="11">
                  <c:v>32.0</c:v>
                </c:pt>
                <c:pt idx="12">
                  <c:v>32.0</c:v>
                </c:pt>
                <c:pt idx="13">
                  <c:v>32.0</c:v>
                </c:pt>
                <c:pt idx="14">
                  <c:v>32.0</c:v>
                </c:pt>
                <c:pt idx="15">
                  <c:v>32.0</c:v>
                </c:pt>
                <c:pt idx="16">
                  <c:v>32.0</c:v>
                </c:pt>
                <c:pt idx="17">
                  <c:v>32.0</c:v>
                </c:pt>
                <c:pt idx="18">
                  <c:v>32.0</c:v>
                </c:pt>
                <c:pt idx="19">
                  <c:v>32.0</c:v>
                </c:pt>
                <c:pt idx="20">
                  <c:v>32.0</c:v>
                </c:pt>
              </c:numCache>
            </c:numRef>
          </c:yVal>
          <c:bubbleSize>
            <c:numRef>
              <c:f>[1]daniel1!$S$2:$S$22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1.0</c:v>
                </c:pt>
                <c:pt idx="17">
                  <c:v>0.0</c:v>
                </c:pt>
                <c:pt idx="18">
                  <c:v>0.0</c:v>
                </c:pt>
                <c:pt idx="19">
                  <c:v>0.0</c:v>
                </c:pt>
                <c:pt idx="20">
                  <c:v>0.0</c:v>
                </c:pt>
              </c:numCache>
            </c:numRef>
          </c:bubbleSize>
          <c:bubble3D val="0"/>
        </c:ser>
        <c:ser>
          <c:idx val="9"/>
          <c:order val="9"/>
          <c:tx>
            <c:strRef>
              <c:f>[1]daniel1!$T$1</c:f>
              <c:strCache>
                <c:ptCount val="1"/>
                <c:pt idx="0">
                  <c:v>Instable Reqs.</c:v>
                </c:pt>
              </c:strCache>
            </c:strRef>
          </c:tx>
          <c:spPr>
            <a:solidFill>
              <a:schemeClr val="accent1">
                <a:lumMod val="8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[1]daniel1!$T$2:$T$22</c:f>
              <c:numCache>
                <c:formatCode>General</c:formatCode>
                <c:ptCount val="21"/>
                <c:pt idx="0">
                  <c:v>31.0</c:v>
                </c:pt>
                <c:pt idx="1">
                  <c:v>31.0</c:v>
                </c:pt>
                <c:pt idx="2">
                  <c:v>31.0</c:v>
                </c:pt>
                <c:pt idx="3">
                  <c:v>31.0</c:v>
                </c:pt>
                <c:pt idx="4">
                  <c:v>31.0</c:v>
                </c:pt>
                <c:pt idx="5">
                  <c:v>31.0</c:v>
                </c:pt>
                <c:pt idx="6">
                  <c:v>31.0</c:v>
                </c:pt>
                <c:pt idx="7">
                  <c:v>31.0</c:v>
                </c:pt>
                <c:pt idx="8">
                  <c:v>31.0</c:v>
                </c:pt>
                <c:pt idx="9">
                  <c:v>31.0</c:v>
                </c:pt>
                <c:pt idx="10">
                  <c:v>31.0</c:v>
                </c:pt>
                <c:pt idx="11">
                  <c:v>31.0</c:v>
                </c:pt>
                <c:pt idx="12">
                  <c:v>31.0</c:v>
                </c:pt>
                <c:pt idx="13">
                  <c:v>31.0</c:v>
                </c:pt>
                <c:pt idx="14">
                  <c:v>31.0</c:v>
                </c:pt>
                <c:pt idx="15">
                  <c:v>31.0</c:v>
                </c:pt>
                <c:pt idx="16">
                  <c:v>31.0</c:v>
                </c:pt>
                <c:pt idx="17">
                  <c:v>31.0</c:v>
                </c:pt>
                <c:pt idx="18">
                  <c:v>31.0</c:v>
                </c:pt>
                <c:pt idx="19">
                  <c:v>31.0</c:v>
                </c:pt>
                <c:pt idx="20">
                  <c:v>31.0</c:v>
                </c:pt>
              </c:numCache>
            </c:numRef>
          </c:yVal>
          <c:bubbleSize>
            <c:numRef>
              <c:f>[1]daniel1!$U$2:$U$22</c:f>
              <c:numCache>
                <c:formatCode>General</c:formatCode>
                <c:ptCount val="21"/>
                <c:pt idx="0">
                  <c:v>0.0</c:v>
                </c:pt>
                <c:pt idx="1">
                  <c:v>0.0</c:v>
                </c:pt>
                <c:pt idx="2">
                  <c:v>1.0</c:v>
                </c:pt>
                <c:pt idx="3">
                  <c:v>0.0</c:v>
                </c:pt>
                <c:pt idx="4">
                  <c:v>0.0</c:v>
                </c:pt>
                <c:pt idx="5">
                  <c:v>1.0</c:v>
                </c:pt>
                <c:pt idx="6">
                  <c:v>0.0</c:v>
                </c:pt>
                <c:pt idx="7">
                  <c:v>0.0</c:v>
                </c:pt>
                <c:pt idx="8">
                  <c:v>0.0</c:v>
                </c:pt>
                <c:pt idx="9">
                  <c:v>0.0</c:v>
                </c:pt>
                <c:pt idx="10">
                  <c:v>0.0</c:v>
                </c:pt>
                <c:pt idx="11">
                  <c:v>1.0</c:v>
                </c:pt>
                <c:pt idx="12">
                  <c:v>0.0</c:v>
                </c:pt>
                <c:pt idx="13">
                  <c:v>0.0</c:v>
                </c:pt>
                <c:pt idx="14">
                  <c:v>0.0</c:v>
                </c:pt>
                <c:pt idx="15">
                  <c:v>0.0</c:v>
                </c:pt>
                <c:pt idx="16">
                  <c:v>1.0</c:v>
                </c:pt>
                <c:pt idx="17">
                  <c:v>0.0</c:v>
                </c:pt>
                <c:pt idx="18">
                  <c:v>1.0</c:v>
                </c:pt>
                <c:pt idx="19">
                  <c:v>0.0</c:v>
                </c:pt>
                <c:pt idx="20">
                  <c:v>0.0</c:v>
                </c:pt>
              </c:numCache>
            </c:numRef>
          </c:bubbleSize>
          <c:bubble3D val="0"/>
        </c:ser>
        <c:ser>
          <c:idx val="10"/>
          <c:order val="10"/>
          <c:tx>
            <c:strRef>
              <c:f>[1]daniel1!$V$1</c:f>
              <c:strCache>
                <c:ptCount val="1"/>
                <c:pt idx="0">
                  <c:v>Weak Customer Communication</c:v>
                </c:pt>
              </c:strCache>
            </c:strRef>
          </c:tx>
          <c:spPr>
            <a:solidFill>
              <a:schemeClr val="accent3">
                <a:lumMod val="8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[1]daniel1!$V$2:$V$22</c:f>
              <c:numCache>
                <c:formatCode>General</c:formatCode>
                <c:ptCount val="21"/>
                <c:pt idx="0">
                  <c:v>30.0</c:v>
                </c:pt>
                <c:pt idx="1">
                  <c:v>30.0</c:v>
                </c:pt>
                <c:pt idx="2">
                  <c:v>30.0</c:v>
                </c:pt>
                <c:pt idx="3">
                  <c:v>30.0</c:v>
                </c:pt>
                <c:pt idx="4">
                  <c:v>30.0</c:v>
                </c:pt>
                <c:pt idx="5">
                  <c:v>30.0</c:v>
                </c:pt>
                <c:pt idx="6">
                  <c:v>30.0</c:v>
                </c:pt>
                <c:pt idx="7">
                  <c:v>30.0</c:v>
                </c:pt>
                <c:pt idx="8">
                  <c:v>30.0</c:v>
                </c:pt>
                <c:pt idx="9">
                  <c:v>30.0</c:v>
                </c:pt>
                <c:pt idx="10">
                  <c:v>30.0</c:v>
                </c:pt>
                <c:pt idx="11">
                  <c:v>30.0</c:v>
                </c:pt>
                <c:pt idx="12">
                  <c:v>30.0</c:v>
                </c:pt>
                <c:pt idx="13">
                  <c:v>30.0</c:v>
                </c:pt>
                <c:pt idx="14">
                  <c:v>30.0</c:v>
                </c:pt>
                <c:pt idx="15">
                  <c:v>30.0</c:v>
                </c:pt>
                <c:pt idx="16">
                  <c:v>30.0</c:v>
                </c:pt>
                <c:pt idx="17">
                  <c:v>30.0</c:v>
                </c:pt>
                <c:pt idx="18">
                  <c:v>30.0</c:v>
                </c:pt>
                <c:pt idx="19">
                  <c:v>30.0</c:v>
                </c:pt>
                <c:pt idx="20">
                  <c:v>30.0</c:v>
                </c:pt>
              </c:numCache>
            </c:numRef>
          </c:yVal>
          <c:bubbleSize>
            <c:numRef>
              <c:f>[1]daniel1!$W$2:$W$22</c:f>
              <c:numCache>
                <c:formatCode>General</c:formatCode>
                <c:ptCount val="21"/>
                <c:pt idx="0">
                  <c:v>0.0</c:v>
                </c:pt>
                <c:pt idx="1">
                  <c:v>0.0</c:v>
                </c:pt>
                <c:pt idx="2">
                  <c:v>0.0</c:v>
                </c:pt>
                <c:pt idx="3">
                  <c:v>0.0</c:v>
                </c:pt>
                <c:pt idx="4">
                  <c:v>0.0</c:v>
                </c:pt>
                <c:pt idx="5">
                  <c:v>0.0</c:v>
                </c:pt>
                <c:pt idx="6">
                  <c:v>0.0</c:v>
                </c:pt>
                <c:pt idx="7">
                  <c:v>1.0</c:v>
                </c:pt>
                <c:pt idx="8">
                  <c:v>0.0</c:v>
                </c:pt>
                <c:pt idx="9">
                  <c:v>0.0</c:v>
                </c:pt>
                <c:pt idx="10">
                  <c:v>0.0</c:v>
                </c:pt>
                <c:pt idx="11">
                  <c:v>0.0</c:v>
                </c:pt>
                <c:pt idx="12">
                  <c:v>1.0</c:v>
                </c:pt>
                <c:pt idx="13">
                  <c:v>0.0</c:v>
                </c:pt>
                <c:pt idx="14">
                  <c:v>1.0</c:v>
                </c:pt>
                <c:pt idx="15">
                  <c:v>0.0</c:v>
                </c:pt>
                <c:pt idx="16">
                  <c:v>0.0</c:v>
                </c:pt>
                <c:pt idx="17">
                  <c:v>0.0</c:v>
                </c:pt>
                <c:pt idx="18">
                  <c:v>0.0</c:v>
                </c:pt>
                <c:pt idx="19">
                  <c:v>1.0</c:v>
                </c:pt>
                <c:pt idx="20">
                  <c:v>0.0</c:v>
                </c:pt>
              </c:numCache>
            </c:numRef>
          </c:bubbleSize>
          <c:bubble3D val="0"/>
        </c:ser>
        <c:ser>
          <c:idx val="11"/>
          <c:order val="11"/>
          <c:tx>
            <c:strRef>
              <c:f>[1]daniel1!$X$1</c:f>
              <c:strCache>
                <c:ptCount val="1"/>
                <c:pt idx="0">
                  <c:v>Increased Discussions</c:v>
                </c:pt>
              </c:strCache>
            </c:strRef>
          </c:tx>
          <c:spPr>
            <a:solidFill>
              <a:schemeClr val="accent5">
                <a:lumMod val="8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[1]daniel1!$X$2:$X$22</c:f>
              <c:numCache>
                <c:formatCode>General</c:formatCode>
                <c:ptCount val="21"/>
                <c:pt idx="0">
                  <c:v>29.0</c:v>
                </c:pt>
                <c:pt idx="1">
                  <c:v>29.0</c:v>
                </c:pt>
                <c:pt idx="2">
                  <c:v>29.0</c:v>
                </c:pt>
                <c:pt idx="3">
                  <c:v>29.0</c:v>
                </c:pt>
                <c:pt idx="4">
                  <c:v>29.0</c:v>
                </c:pt>
                <c:pt idx="5">
                  <c:v>29.0</c:v>
                </c:pt>
                <c:pt idx="6">
                  <c:v>29.0</c:v>
                </c:pt>
                <c:pt idx="7">
                  <c:v>29.0</c:v>
                </c:pt>
                <c:pt idx="8">
                  <c:v>29.0</c:v>
                </c:pt>
                <c:pt idx="9">
                  <c:v>29.0</c:v>
                </c:pt>
                <c:pt idx="10">
                  <c:v>29.0</c:v>
                </c:pt>
                <c:pt idx="11">
                  <c:v>29.0</c:v>
                </c:pt>
                <c:pt idx="12">
                  <c:v>29.0</c:v>
                </c:pt>
                <c:pt idx="13">
                  <c:v>29.0</c:v>
                </c:pt>
                <c:pt idx="14">
                  <c:v>29.0</c:v>
                </c:pt>
                <c:pt idx="15">
                  <c:v>29.0</c:v>
                </c:pt>
                <c:pt idx="16">
                  <c:v>29.0</c:v>
                </c:pt>
                <c:pt idx="17">
                  <c:v>29.0</c:v>
                </c:pt>
                <c:pt idx="18">
                  <c:v>29.0</c:v>
                </c:pt>
                <c:pt idx="19">
                  <c:v>29.0</c:v>
                </c:pt>
                <c:pt idx="20">
                  <c:v>29.0</c:v>
                </c:pt>
              </c:numCache>
            </c:numRef>
          </c:yVal>
          <c:bubbleSize>
            <c:numRef>
              <c:f>[1]daniel1!$Y$2:$Y$22</c:f>
              <c:numCache>
                <c:formatCode>General</c:formatCode>
                <c:ptCount val="21"/>
                <c:pt idx="0">
                  <c:v>0.0</c:v>
                </c:pt>
                <c:pt idx="1">
                  <c:v>1.0</c:v>
                </c:pt>
                <c:pt idx="2">
                  <c:v>0.0</c:v>
                </c:pt>
                <c:pt idx="3">
                  <c:v>0.0</c:v>
                </c:pt>
                <c:pt idx="4">
                  <c:v>0.0</c:v>
                </c:pt>
                <c:pt idx="5">
                  <c:v>0.0</c:v>
                </c:pt>
                <c:pt idx="6">
                  <c:v>0.0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1.0</c:v>
                </c:pt>
              </c:numCache>
            </c:numRef>
          </c:bubbleSize>
          <c:bubble3D val="0"/>
        </c:ser>
        <c:ser>
          <c:idx val="12"/>
          <c:order val="12"/>
          <c:tx>
            <c:strRef>
              <c:f>[1]daniel1!$Z$1</c:f>
              <c:strCache>
                <c:ptCount val="1"/>
                <c:pt idx="0">
                  <c:v>Incomplete Reqs.</c:v>
                </c:pt>
              </c:strCache>
            </c:strRef>
          </c:tx>
          <c:spPr>
            <a:solidFill>
              <a:schemeClr val="accent1">
                <a:lumMod val="60000"/>
                <a:lumOff val="4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[1]daniel1!$Z$2:$Z$22</c:f>
              <c:numCache>
                <c:formatCode>General</c:formatCode>
                <c:ptCount val="21"/>
                <c:pt idx="0">
                  <c:v>28.0</c:v>
                </c:pt>
                <c:pt idx="1">
                  <c:v>28.0</c:v>
                </c:pt>
                <c:pt idx="2">
                  <c:v>28.0</c:v>
                </c:pt>
                <c:pt idx="3">
                  <c:v>28.0</c:v>
                </c:pt>
                <c:pt idx="4">
                  <c:v>28.0</c:v>
                </c:pt>
                <c:pt idx="5">
                  <c:v>28.0</c:v>
                </c:pt>
                <c:pt idx="6">
                  <c:v>28.0</c:v>
                </c:pt>
                <c:pt idx="7">
                  <c:v>28.0</c:v>
                </c:pt>
                <c:pt idx="8">
                  <c:v>28.0</c:v>
                </c:pt>
                <c:pt idx="9">
                  <c:v>28.0</c:v>
                </c:pt>
                <c:pt idx="10">
                  <c:v>28.0</c:v>
                </c:pt>
                <c:pt idx="11">
                  <c:v>28.0</c:v>
                </c:pt>
                <c:pt idx="12">
                  <c:v>28.0</c:v>
                </c:pt>
                <c:pt idx="13">
                  <c:v>28.0</c:v>
                </c:pt>
                <c:pt idx="14">
                  <c:v>28.0</c:v>
                </c:pt>
                <c:pt idx="15">
                  <c:v>28.0</c:v>
                </c:pt>
                <c:pt idx="16">
                  <c:v>28.0</c:v>
                </c:pt>
                <c:pt idx="17">
                  <c:v>28.0</c:v>
                </c:pt>
                <c:pt idx="18">
                  <c:v>28.0</c:v>
                </c:pt>
                <c:pt idx="19">
                  <c:v>28.0</c:v>
                </c:pt>
                <c:pt idx="20">
                  <c:v>28.0</c:v>
                </c:pt>
              </c:numCache>
            </c:numRef>
          </c:yVal>
          <c:bubbleSize>
            <c:numRef>
              <c:f>[1]daniel1!$AA$2:$AA$22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3.0</c:v>
                </c:pt>
                <c:pt idx="17">
                  <c:v>0.0</c:v>
                </c:pt>
                <c:pt idx="18">
                  <c:v>0.0</c:v>
                </c:pt>
                <c:pt idx="19">
                  <c:v>0.0</c:v>
                </c:pt>
                <c:pt idx="20">
                  <c:v>0.0</c:v>
                </c:pt>
              </c:numCache>
            </c:numRef>
          </c:bubbleSize>
          <c:bubble3D val="0"/>
        </c:ser>
        <c:ser>
          <c:idx val="13"/>
          <c:order val="13"/>
          <c:tx>
            <c:strRef>
              <c:f>[1]daniel1!$AB$1</c:f>
              <c:strCache>
                <c:ptCount val="1"/>
                <c:pt idx="0">
                  <c:v>Customer Dissatisfaction</c:v>
                </c:pt>
              </c:strCache>
            </c:strRef>
          </c:tx>
          <c:spPr>
            <a:solidFill>
              <a:schemeClr val="accent3">
                <a:lumMod val="60000"/>
                <a:lumOff val="4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[1]daniel1!$AB$2:$AB$22</c:f>
              <c:numCache>
                <c:formatCode>General</c:formatCode>
                <c:ptCount val="21"/>
                <c:pt idx="0">
                  <c:v>27.0</c:v>
                </c:pt>
                <c:pt idx="1">
                  <c:v>27.0</c:v>
                </c:pt>
                <c:pt idx="2">
                  <c:v>27.0</c:v>
                </c:pt>
                <c:pt idx="3">
                  <c:v>27.0</c:v>
                </c:pt>
                <c:pt idx="4">
                  <c:v>27.0</c:v>
                </c:pt>
                <c:pt idx="5">
                  <c:v>27.0</c:v>
                </c:pt>
                <c:pt idx="6">
                  <c:v>27.0</c:v>
                </c:pt>
                <c:pt idx="7">
                  <c:v>27.0</c:v>
                </c:pt>
                <c:pt idx="8">
                  <c:v>27.0</c:v>
                </c:pt>
                <c:pt idx="9">
                  <c:v>27.0</c:v>
                </c:pt>
                <c:pt idx="10">
                  <c:v>27.0</c:v>
                </c:pt>
                <c:pt idx="11">
                  <c:v>27.0</c:v>
                </c:pt>
                <c:pt idx="12">
                  <c:v>27.0</c:v>
                </c:pt>
                <c:pt idx="13">
                  <c:v>27.0</c:v>
                </c:pt>
                <c:pt idx="14">
                  <c:v>27.0</c:v>
                </c:pt>
                <c:pt idx="15">
                  <c:v>27.0</c:v>
                </c:pt>
                <c:pt idx="16">
                  <c:v>27.0</c:v>
                </c:pt>
                <c:pt idx="17">
                  <c:v>27.0</c:v>
                </c:pt>
                <c:pt idx="18">
                  <c:v>27.0</c:v>
                </c:pt>
                <c:pt idx="19">
                  <c:v>27.0</c:v>
                </c:pt>
                <c:pt idx="20">
                  <c:v>27.0</c:v>
                </c:pt>
              </c:numCache>
            </c:numRef>
          </c:yVal>
          <c:bubbleSize>
            <c:numRef>
              <c:f>[1]daniel1!$AC$2:$AC$22</c:f>
              <c:numCache>
                <c:formatCode>General</c:formatCode>
                <c:ptCount val="21"/>
                <c:pt idx="0">
                  <c:v>0.0</c:v>
                </c:pt>
                <c:pt idx="1">
                  <c:v>1.0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2.0</c:v>
                </c:pt>
                <c:pt idx="19">
                  <c:v>0.0</c:v>
                </c:pt>
                <c:pt idx="20">
                  <c:v>0.0</c:v>
                </c:pt>
              </c:numCache>
            </c:numRef>
          </c:bubbleSize>
          <c:bubble3D val="0"/>
        </c:ser>
        <c:ser>
          <c:idx val="14"/>
          <c:order val="14"/>
          <c:tx>
            <c:strRef>
              <c:f>[1]daniel1!$AD$1</c:f>
              <c:strCache>
                <c:ptCount val="1"/>
                <c:pt idx="0">
                  <c:v>Change Requests</c:v>
                </c:pt>
              </c:strCache>
            </c:strRef>
          </c:tx>
          <c:spPr>
            <a:solidFill>
              <a:schemeClr val="accent5">
                <a:lumMod val="60000"/>
                <a:lumOff val="4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[1]daniel1!$AD$2:$AD$22</c:f>
              <c:numCache>
                <c:formatCode>General</c:formatCode>
                <c:ptCount val="21"/>
                <c:pt idx="0">
                  <c:v>26.0</c:v>
                </c:pt>
                <c:pt idx="1">
                  <c:v>26.0</c:v>
                </c:pt>
                <c:pt idx="2">
                  <c:v>26.0</c:v>
                </c:pt>
                <c:pt idx="3">
                  <c:v>26.0</c:v>
                </c:pt>
                <c:pt idx="4">
                  <c:v>26.0</c:v>
                </c:pt>
                <c:pt idx="5">
                  <c:v>26.0</c:v>
                </c:pt>
                <c:pt idx="6">
                  <c:v>26.0</c:v>
                </c:pt>
                <c:pt idx="7">
                  <c:v>26.0</c:v>
                </c:pt>
                <c:pt idx="8">
                  <c:v>26.0</c:v>
                </c:pt>
                <c:pt idx="9">
                  <c:v>26.0</c:v>
                </c:pt>
                <c:pt idx="10">
                  <c:v>26.0</c:v>
                </c:pt>
                <c:pt idx="11">
                  <c:v>26.0</c:v>
                </c:pt>
                <c:pt idx="12">
                  <c:v>26.0</c:v>
                </c:pt>
                <c:pt idx="13">
                  <c:v>26.0</c:v>
                </c:pt>
                <c:pt idx="14">
                  <c:v>26.0</c:v>
                </c:pt>
                <c:pt idx="15">
                  <c:v>26.0</c:v>
                </c:pt>
                <c:pt idx="16">
                  <c:v>26.0</c:v>
                </c:pt>
                <c:pt idx="17">
                  <c:v>26.0</c:v>
                </c:pt>
                <c:pt idx="18">
                  <c:v>26.0</c:v>
                </c:pt>
                <c:pt idx="19">
                  <c:v>26.0</c:v>
                </c:pt>
                <c:pt idx="20">
                  <c:v>26.0</c:v>
                </c:pt>
              </c:numCache>
            </c:numRef>
          </c:yVal>
          <c:bubbleSize>
            <c:numRef>
              <c:f>[1]daniel1!$AE$2:$AE$22</c:f>
              <c:numCache>
                <c:formatCode>General</c:formatCode>
                <c:ptCount val="21"/>
                <c:pt idx="0">
                  <c:v>2.0</c:v>
                </c:pt>
                <c:pt idx="1">
                  <c:v>1.0</c:v>
                </c:pt>
                <c:pt idx="2">
                  <c:v>0.0</c:v>
                </c:pt>
                <c:pt idx="3">
                  <c:v>0.0</c:v>
                </c:pt>
                <c:pt idx="4">
                  <c:v>0.0</c:v>
                </c:pt>
                <c:pt idx="5">
                  <c:v>8.0</c:v>
                </c:pt>
                <c:pt idx="6">
                  <c:v>0.0</c:v>
                </c:pt>
                <c:pt idx="7">
                  <c:v>0.0</c:v>
                </c:pt>
                <c:pt idx="8">
                  <c:v>0.0</c:v>
                </c:pt>
                <c:pt idx="9">
                  <c:v>0.0</c:v>
                </c:pt>
                <c:pt idx="10">
                  <c:v>1.0</c:v>
                </c:pt>
                <c:pt idx="11">
                  <c:v>1.0</c:v>
                </c:pt>
                <c:pt idx="12">
                  <c:v>0.0</c:v>
                </c:pt>
                <c:pt idx="13">
                  <c:v>0.0</c:v>
                </c:pt>
                <c:pt idx="14">
                  <c:v>0.0</c:v>
                </c:pt>
                <c:pt idx="15">
                  <c:v>0.0</c:v>
                </c:pt>
                <c:pt idx="16">
                  <c:v>1.0</c:v>
                </c:pt>
                <c:pt idx="17">
                  <c:v>1.0</c:v>
                </c:pt>
                <c:pt idx="18">
                  <c:v>4.0</c:v>
                </c:pt>
                <c:pt idx="19">
                  <c:v>0.0</c:v>
                </c:pt>
                <c:pt idx="20">
                  <c:v>3.0</c:v>
                </c:pt>
              </c:numCache>
            </c:numRef>
          </c:bubbleSize>
          <c:bubble3D val="0"/>
        </c:ser>
        <c:ser>
          <c:idx val="15"/>
          <c:order val="15"/>
          <c:tx>
            <c:strRef>
              <c:f>[1]daniel1!$AF$1</c:f>
              <c:strCache>
                <c:ptCount val="1"/>
                <c:pt idx="0">
                  <c:v>Unavailability of Customer</c:v>
                </c:pt>
              </c:strCache>
            </c:strRef>
          </c:tx>
          <c:spPr>
            <a:solidFill>
              <a:schemeClr val="accent1">
                <a:lumMod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[1]daniel1!$AF$2:$AF$22</c:f>
              <c:numCache>
                <c:formatCode>General</c:formatCode>
                <c:ptCount val="21"/>
                <c:pt idx="0">
                  <c:v>25.0</c:v>
                </c:pt>
                <c:pt idx="1">
                  <c:v>25.0</c:v>
                </c:pt>
                <c:pt idx="2">
                  <c:v>25.0</c:v>
                </c:pt>
                <c:pt idx="3">
                  <c:v>25.0</c:v>
                </c:pt>
                <c:pt idx="4">
                  <c:v>25.0</c:v>
                </c:pt>
                <c:pt idx="5">
                  <c:v>25.0</c:v>
                </c:pt>
                <c:pt idx="6">
                  <c:v>25.0</c:v>
                </c:pt>
                <c:pt idx="7">
                  <c:v>25.0</c:v>
                </c:pt>
                <c:pt idx="8">
                  <c:v>25.0</c:v>
                </c:pt>
                <c:pt idx="9">
                  <c:v>25.0</c:v>
                </c:pt>
                <c:pt idx="10">
                  <c:v>25.0</c:v>
                </c:pt>
                <c:pt idx="11">
                  <c:v>25.0</c:v>
                </c:pt>
                <c:pt idx="12">
                  <c:v>25.0</c:v>
                </c:pt>
                <c:pt idx="13">
                  <c:v>25.0</c:v>
                </c:pt>
                <c:pt idx="14">
                  <c:v>25.0</c:v>
                </c:pt>
                <c:pt idx="15">
                  <c:v>25.0</c:v>
                </c:pt>
                <c:pt idx="16">
                  <c:v>25.0</c:v>
                </c:pt>
                <c:pt idx="17">
                  <c:v>25.0</c:v>
                </c:pt>
                <c:pt idx="18">
                  <c:v>25.0</c:v>
                </c:pt>
                <c:pt idx="19">
                  <c:v>25.0</c:v>
                </c:pt>
                <c:pt idx="20">
                  <c:v>25.0</c:v>
                </c:pt>
              </c:numCache>
            </c:numRef>
          </c:yVal>
          <c:bubbleSize>
            <c:numRef>
              <c:f>[1]daniel1!$AG$2:$AG$22</c:f>
              <c:numCache>
                <c:formatCode>General</c:formatCode>
                <c:ptCount val="21"/>
                <c:pt idx="0">
                  <c:v>0.0</c:v>
                </c:pt>
                <c:pt idx="1">
                  <c:v>0.0</c:v>
                </c:pt>
                <c:pt idx="2">
                  <c:v>0.0</c:v>
                </c:pt>
                <c:pt idx="3">
                  <c:v>0.0</c:v>
                </c:pt>
                <c:pt idx="4">
                  <c:v>0.0</c:v>
                </c:pt>
                <c:pt idx="5">
                  <c:v>0.0</c:v>
                </c:pt>
                <c:pt idx="6">
                  <c:v>1.0</c:v>
                </c:pt>
                <c:pt idx="7">
                  <c:v>0.0</c:v>
                </c:pt>
                <c:pt idx="8">
                  <c:v>0.0</c:v>
                </c:pt>
                <c:pt idx="9">
                  <c:v>1.0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16"/>
          <c:order val="16"/>
          <c:tx>
            <c:strRef>
              <c:f>[1]daniel1!$AH$1</c:f>
              <c:strCache>
                <c:ptCount val="1"/>
                <c:pt idx="0">
                  <c:v>Time Overrun</c:v>
                </c:pt>
              </c:strCache>
            </c:strRef>
          </c:tx>
          <c:spPr>
            <a:solidFill>
              <a:schemeClr val="accent3">
                <a:lumMod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[1]daniel1!$AH$2:$AH$22</c:f>
              <c:numCache>
                <c:formatCode>General</c:formatCode>
                <c:ptCount val="21"/>
                <c:pt idx="0">
                  <c:v>24.0</c:v>
                </c:pt>
                <c:pt idx="1">
                  <c:v>24.0</c:v>
                </c:pt>
                <c:pt idx="2">
                  <c:v>24.0</c:v>
                </c:pt>
                <c:pt idx="3">
                  <c:v>24.0</c:v>
                </c:pt>
                <c:pt idx="4">
                  <c:v>24.0</c:v>
                </c:pt>
                <c:pt idx="5">
                  <c:v>24.0</c:v>
                </c:pt>
                <c:pt idx="6">
                  <c:v>24.0</c:v>
                </c:pt>
                <c:pt idx="7">
                  <c:v>24.0</c:v>
                </c:pt>
                <c:pt idx="8">
                  <c:v>24.0</c:v>
                </c:pt>
                <c:pt idx="9">
                  <c:v>24.0</c:v>
                </c:pt>
                <c:pt idx="10">
                  <c:v>24.0</c:v>
                </c:pt>
                <c:pt idx="11">
                  <c:v>24.0</c:v>
                </c:pt>
                <c:pt idx="12">
                  <c:v>24.0</c:v>
                </c:pt>
                <c:pt idx="13">
                  <c:v>24.0</c:v>
                </c:pt>
                <c:pt idx="14">
                  <c:v>24.0</c:v>
                </c:pt>
                <c:pt idx="15">
                  <c:v>24.0</c:v>
                </c:pt>
                <c:pt idx="16">
                  <c:v>24.0</c:v>
                </c:pt>
                <c:pt idx="17">
                  <c:v>24.0</c:v>
                </c:pt>
                <c:pt idx="18">
                  <c:v>24.0</c:v>
                </c:pt>
                <c:pt idx="19">
                  <c:v>24.0</c:v>
                </c:pt>
                <c:pt idx="20">
                  <c:v>24.0</c:v>
                </c:pt>
              </c:numCache>
            </c:numRef>
          </c:yVal>
          <c:bubbleSize>
            <c:numRef>
              <c:f>[1]daniel1!$AI$2:$AI$22</c:f>
              <c:numCache>
                <c:formatCode>General</c:formatCode>
                <c:ptCount val="21"/>
                <c:pt idx="0">
                  <c:v>0.0</c:v>
                </c:pt>
                <c:pt idx="1">
                  <c:v>0.0</c:v>
                </c:pt>
                <c:pt idx="2">
                  <c:v>0.0</c:v>
                </c:pt>
                <c:pt idx="3">
                  <c:v>0.0</c:v>
                </c:pt>
                <c:pt idx="4">
                  <c:v>1.0</c:v>
                </c:pt>
                <c:pt idx="5">
                  <c:v>3.0</c:v>
                </c:pt>
                <c:pt idx="6">
                  <c:v>0.0</c:v>
                </c:pt>
                <c:pt idx="7">
                  <c:v>0.0</c:v>
                </c:pt>
                <c:pt idx="8">
                  <c:v>0.0</c:v>
                </c:pt>
                <c:pt idx="9">
                  <c:v>0.0</c:v>
                </c:pt>
                <c:pt idx="10">
                  <c:v>0.0</c:v>
                </c:pt>
                <c:pt idx="11">
                  <c:v>0.0</c:v>
                </c:pt>
                <c:pt idx="12">
                  <c:v>0.0</c:v>
                </c:pt>
                <c:pt idx="13">
                  <c:v>0.0</c:v>
                </c:pt>
                <c:pt idx="14">
                  <c:v>0.0</c:v>
                </c:pt>
                <c:pt idx="15">
                  <c:v>1.0</c:v>
                </c:pt>
                <c:pt idx="16">
                  <c:v>1.0</c:v>
                </c:pt>
                <c:pt idx="17">
                  <c:v>0.0</c:v>
                </c:pt>
                <c:pt idx="18">
                  <c:v>2.0</c:v>
                </c:pt>
                <c:pt idx="19">
                  <c:v>0.0</c:v>
                </c:pt>
                <c:pt idx="20">
                  <c:v>2.0</c:v>
                </c:pt>
              </c:numCache>
            </c:numRef>
          </c:bubbleSize>
          <c:bubble3D val="0"/>
        </c:ser>
        <c:ser>
          <c:idx val="17"/>
          <c:order val="17"/>
          <c:tx>
            <c:strRef>
              <c:f>[1]daniel1!$AJ$1</c:f>
              <c:strCache>
                <c:ptCount val="1"/>
                <c:pt idx="0">
                  <c:v>Throw away Prototypes</c:v>
                </c:pt>
              </c:strCache>
            </c:strRef>
          </c:tx>
          <c:spPr>
            <a:solidFill>
              <a:schemeClr val="accent5">
                <a:lumMod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[1]daniel1!$AJ$2:$AJ$22</c:f>
              <c:numCache>
                <c:formatCode>General</c:formatCode>
                <c:ptCount val="21"/>
                <c:pt idx="0">
                  <c:v>23.0</c:v>
                </c:pt>
                <c:pt idx="1">
                  <c:v>23.0</c:v>
                </c:pt>
                <c:pt idx="2">
                  <c:v>23.0</c:v>
                </c:pt>
                <c:pt idx="3">
                  <c:v>23.0</c:v>
                </c:pt>
                <c:pt idx="4">
                  <c:v>23.0</c:v>
                </c:pt>
                <c:pt idx="5">
                  <c:v>23.0</c:v>
                </c:pt>
                <c:pt idx="6">
                  <c:v>23.0</c:v>
                </c:pt>
                <c:pt idx="7">
                  <c:v>23.0</c:v>
                </c:pt>
                <c:pt idx="8">
                  <c:v>23.0</c:v>
                </c:pt>
                <c:pt idx="9">
                  <c:v>23.0</c:v>
                </c:pt>
                <c:pt idx="10">
                  <c:v>23.0</c:v>
                </c:pt>
                <c:pt idx="11">
                  <c:v>23.0</c:v>
                </c:pt>
                <c:pt idx="12">
                  <c:v>23.0</c:v>
                </c:pt>
                <c:pt idx="13">
                  <c:v>23.0</c:v>
                </c:pt>
                <c:pt idx="14">
                  <c:v>23.0</c:v>
                </c:pt>
                <c:pt idx="15">
                  <c:v>23.0</c:v>
                </c:pt>
                <c:pt idx="16">
                  <c:v>23.0</c:v>
                </c:pt>
                <c:pt idx="17">
                  <c:v>23.0</c:v>
                </c:pt>
                <c:pt idx="18">
                  <c:v>23.0</c:v>
                </c:pt>
                <c:pt idx="19">
                  <c:v>23.0</c:v>
                </c:pt>
                <c:pt idx="20">
                  <c:v>23.0</c:v>
                </c:pt>
              </c:numCache>
            </c:numRef>
          </c:yVal>
          <c:bubbleSize>
            <c:numRef>
              <c:f>[1]daniel1!$AK$2:$AK$22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1.0</c:v>
                </c:pt>
                <c:pt idx="14">
                  <c:v>0.0</c:v>
                </c:pt>
                <c:pt idx="15">
                  <c:v>0.0</c:v>
                </c:pt>
                <c:pt idx="16">
                  <c:v>0.0</c:v>
                </c:pt>
                <c:pt idx="17">
                  <c:v>0.0</c:v>
                </c:pt>
                <c:pt idx="18">
                  <c:v>0.0</c:v>
                </c:pt>
                <c:pt idx="19">
                  <c:v>0.0</c:v>
                </c:pt>
                <c:pt idx="20">
                  <c:v>0.0</c:v>
                </c:pt>
              </c:numCache>
            </c:numRef>
          </c:bubbleSize>
          <c:bubble3D val="0"/>
        </c:ser>
        <c:ser>
          <c:idx val="18"/>
          <c:order val="18"/>
          <c:tx>
            <c:strRef>
              <c:f>[1]daniel1!$AL$1</c:f>
              <c:strCache>
                <c:ptCount val="1"/>
                <c:pt idx="0">
                  <c:v>Increased Effort in Reviews</c:v>
                </c:pt>
              </c:strCache>
            </c:strRef>
          </c:tx>
          <c:spPr>
            <a:solidFill>
              <a:schemeClr val="accent1">
                <a:lumMod val="70000"/>
                <a:lumOff val="3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[1]daniel1!$AL$2:$AL$22</c:f>
              <c:numCache>
                <c:formatCode>General</c:formatCode>
                <c:ptCount val="21"/>
                <c:pt idx="0">
                  <c:v>22.0</c:v>
                </c:pt>
                <c:pt idx="1">
                  <c:v>22.0</c:v>
                </c:pt>
                <c:pt idx="2">
                  <c:v>22.0</c:v>
                </c:pt>
                <c:pt idx="3">
                  <c:v>22.0</c:v>
                </c:pt>
                <c:pt idx="4">
                  <c:v>22.0</c:v>
                </c:pt>
                <c:pt idx="5">
                  <c:v>22.0</c:v>
                </c:pt>
                <c:pt idx="6">
                  <c:v>22.0</c:v>
                </c:pt>
                <c:pt idx="7">
                  <c:v>22.0</c:v>
                </c:pt>
                <c:pt idx="8">
                  <c:v>22.0</c:v>
                </c:pt>
                <c:pt idx="9">
                  <c:v>22.0</c:v>
                </c:pt>
                <c:pt idx="10">
                  <c:v>22.0</c:v>
                </c:pt>
                <c:pt idx="11">
                  <c:v>22.0</c:v>
                </c:pt>
                <c:pt idx="12">
                  <c:v>22.0</c:v>
                </c:pt>
                <c:pt idx="13">
                  <c:v>22.0</c:v>
                </c:pt>
                <c:pt idx="14">
                  <c:v>22.0</c:v>
                </c:pt>
                <c:pt idx="15">
                  <c:v>22.0</c:v>
                </c:pt>
                <c:pt idx="16">
                  <c:v>22.0</c:v>
                </c:pt>
                <c:pt idx="17">
                  <c:v>22.0</c:v>
                </c:pt>
                <c:pt idx="18">
                  <c:v>22.0</c:v>
                </c:pt>
                <c:pt idx="19">
                  <c:v>22.0</c:v>
                </c:pt>
                <c:pt idx="20">
                  <c:v>22.0</c:v>
                </c:pt>
              </c:numCache>
            </c:numRef>
          </c:yVal>
          <c:bubbleSize>
            <c:numRef>
              <c:f>[1]daniel1!$AM$2:$AM$22</c:f>
              <c:numCache>
                <c:formatCode>General</c:formatCode>
                <c:ptCount val="21"/>
                <c:pt idx="0">
                  <c:v>1.0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2.0</c:v>
                </c:pt>
                <c:pt idx="19">
                  <c:v>0.0</c:v>
                </c:pt>
                <c:pt idx="20">
                  <c:v>1.0</c:v>
                </c:pt>
              </c:numCache>
            </c:numRef>
          </c:bubbleSize>
          <c:bubble3D val="0"/>
        </c:ser>
        <c:ser>
          <c:idx val="19"/>
          <c:order val="19"/>
          <c:tx>
            <c:strRef>
              <c:f>[1]daniel1!$AN$1</c:f>
              <c:strCache>
                <c:ptCount val="1"/>
                <c:pt idx="0">
                  <c:v>Informal (unpaid) Changes</c:v>
                </c:pt>
              </c:strCache>
            </c:strRef>
          </c:tx>
          <c:spPr>
            <a:solidFill>
              <a:schemeClr val="accent3">
                <a:lumMod val="70000"/>
                <a:lumOff val="3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[1]daniel1!$AN$2:$AN$22</c:f>
              <c:numCache>
                <c:formatCode>General</c:formatCode>
                <c:ptCount val="21"/>
                <c:pt idx="0">
                  <c:v>21.0</c:v>
                </c:pt>
                <c:pt idx="1">
                  <c:v>21.0</c:v>
                </c:pt>
                <c:pt idx="2">
                  <c:v>21.0</c:v>
                </c:pt>
                <c:pt idx="3">
                  <c:v>21.0</c:v>
                </c:pt>
                <c:pt idx="4">
                  <c:v>21.0</c:v>
                </c:pt>
                <c:pt idx="5">
                  <c:v>21.0</c:v>
                </c:pt>
                <c:pt idx="6">
                  <c:v>21.0</c:v>
                </c:pt>
                <c:pt idx="7">
                  <c:v>21.0</c:v>
                </c:pt>
                <c:pt idx="8">
                  <c:v>21.0</c:v>
                </c:pt>
                <c:pt idx="9">
                  <c:v>21.0</c:v>
                </c:pt>
                <c:pt idx="10">
                  <c:v>21.0</c:v>
                </c:pt>
                <c:pt idx="11">
                  <c:v>21.0</c:v>
                </c:pt>
                <c:pt idx="12">
                  <c:v>21.0</c:v>
                </c:pt>
                <c:pt idx="13">
                  <c:v>21.0</c:v>
                </c:pt>
                <c:pt idx="14">
                  <c:v>21.0</c:v>
                </c:pt>
                <c:pt idx="15">
                  <c:v>21.0</c:v>
                </c:pt>
                <c:pt idx="16">
                  <c:v>21.0</c:v>
                </c:pt>
                <c:pt idx="17">
                  <c:v>21.0</c:v>
                </c:pt>
                <c:pt idx="18">
                  <c:v>21.0</c:v>
                </c:pt>
                <c:pt idx="19">
                  <c:v>21.0</c:v>
                </c:pt>
                <c:pt idx="20">
                  <c:v>21.0</c:v>
                </c:pt>
              </c:numCache>
            </c:numRef>
          </c:yVal>
          <c:bubbleSize>
            <c:numRef>
              <c:f>[1]daniel1!$AO$2:$AO$22</c:f>
              <c:numCache>
                <c:formatCode>General</c:formatCode>
                <c:ptCount val="21"/>
                <c:pt idx="0">
                  <c:v>0.0</c:v>
                </c:pt>
                <c:pt idx="1">
                  <c:v>0.0</c:v>
                </c:pt>
                <c:pt idx="2">
                  <c:v>0.0</c:v>
                </c:pt>
                <c:pt idx="3">
                  <c:v>0.0</c:v>
                </c:pt>
                <c:pt idx="4">
                  <c:v>0.0</c:v>
                </c:pt>
                <c:pt idx="5">
                  <c:v>0.0</c:v>
                </c:pt>
                <c:pt idx="6">
                  <c:v>0.0</c:v>
                </c:pt>
                <c:pt idx="7">
                  <c:v>0.0</c:v>
                </c:pt>
                <c:pt idx="8">
                  <c:v>0.0</c:v>
                </c:pt>
                <c:pt idx="9">
                  <c:v>0.0</c:v>
                </c:pt>
                <c:pt idx="10">
                  <c:v>1.0</c:v>
                </c:pt>
                <c:pt idx="11">
                  <c:v>0.0</c:v>
                </c:pt>
                <c:pt idx="12">
                  <c:v>0.0</c:v>
                </c:pt>
                <c:pt idx="13">
                  <c:v>0.0</c:v>
                </c:pt>
                <c:pt idx="14">
                  <c:v>0.0</c:v>
                </c:pt>
                <c:pt idx="15">
                  <c:v>0.0</c:v>
                </c:pt>
                <c:pt idx="16">
                  <c:v>0.0</c:v>
                </c:pt>
                <c:pt idx="17">
                  <c:v>1.0</c:v>
                </c:pt>
                <c:pt idx="18">
                  <c:v>0.0</c:v>
                </c:pt>
                <c:pt idx="19">
                  <c:v>0.0</c:v>
                </c:pt>
                <c:pt idx="20">
                  <c:v>0.0</c:v>
                </c:pt>
              </c:numCache>
            </c:numRef>
          </c:bubbleSize>
          <c:bubble3D val="0"/>
        </c:ser>
        <c:ser>
          <c:idx val="20"/>
          <c:order val="20"/>
          <c:tx>
            <c:strRef>
              <c:f>[1]daniel1!$AP$1</c:f>
              <c:strCache>
                <c:ptCount val="1"/>
                <c:pt idx="0">
                  <c:v>Missing Traceability</c:v>
                </c:pt>
              </c:strCache>
            </c:strRef>
          </c:tx>
          <c:spPr>
            <a:solidFill>
              <a:schemeClr val="accent5">
                <a:lumMod val="70000"/>
                <a:lumOff val="3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[1]daniel1!$AP$2:$AP$22</c:f>
              <c:numCache>
                <c:formatCode>General</c:formatCode>
                <c:ptCount val="21"/>
                <c:pt idx="0">
                  <c:v>20.0</c:v>
                </c:pt>
                <c:pt idx="1">
                  <c:v>20.0</c:v>
                </c:pt>
                <c:pt idx="2">
                  <c:v>20.0</c:v>
                </c:pt>
                <c:pt idx="3">
                  <c:v>20.0</c:v>
                </c:pt>
                <c:pt idx="4">
                  <c:v>20.0</c:v>
                </c:pt>
                <c:pt idx="5">
                  <c:v>20.0</c:v>
                </c:pt>
                <c:pt idx="6">
                  <c:v>20.0</c:v>
                </c:pt>
                <c:pt idx="7">
                  <c:v>20.0</c:v>
                </c:pt>
                <c:pt idx="8">
                  <c:v>20.0</c:v>
                </c:pt>
                <c:pt idx="9">
                  <c:v>20.0</c:v>
                </c:pt>
                <c:pt idx="10">
                  <c:v>20.0</c:v>
                </c:pt>
                <c:pt idx="11">
                  <c:v>20.0</c:v>
                </c:pt>
                <c:pt idx="12">
                  <c:v>20.0</c:v>
                </c:pt>
                <c:pt idx="13">
                  <c:v>20.0</c:v>
                </c:pt>
                <c:pt idx="14">
                  <c:v>20.0</c:v>
                </c:pt>
                <c:pt idx="15">
                  <c:v>20.0</c:v>
                </c:pt>
                <c:pt idx="16">
                  <c:v>20.0</c:v>
                </c:pt>
                <c:pt idx="17">
                  <c:v>20.0</c:v>
                </c:pt>
                <c:pt idx="18">
                  <c:v>20.0</c:v>
                </c:pt>
                <c:pt idx="19">
                  <c:v>20.0</c:v>
                </c:pt>
                <c:pt idx="20">
                  <c:v>20.0</c:v>
                </c:pt>
              </c:numCache>
            </c:numRef>
          </c:yVal>
          <c:bubbleSize>
            <c:numRef>
              <c:f>[1]daniel1!$AQ$2:$AQ$22</c:f>
              <c:numCache>
                <c:formatCode>General</c:formatCode>
                <c:ptCount val="21"/>
                <c:pt idx="0">
                  <c:v>0.0</c:v>
                </c:pt>
                <c:pt idx="1">
                  <c:v>0.0</c:v>
                </c:pt>
                <c:pt idx="2">
                  <c:v>0.0</c:v>
                </c:pt>
                <c:pt idx="3">
                  <c:v>0.0</c:v>
                </c:pt>
                <c:pt idx="4">
                  <c:v>0.0</c:v>
                </c:pt>
                <c:pt idx="5">
                  <c:v>0.0</c:v>
                </c:pt>
                <c:pt idx="6">
                  <c:v>0.0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21"/>
          <c:order val="21"/>
          <c:tx>
            <c:strRef>
              <c:f>[1]daniel1!$AR$1</c:f>
              <c:strCache>
                <c:ptCount val="1"/>
                <c:pt idx="0">
                  <c:v>No further Improvement after Acceptance</c:v>
                </c:pt>
              </c:strCache>
            </c:strRef>
          </c:tx>
          <c:spPr>
            <a:solidFill>
              <a:schemeClr val="accent1">
                <a:lumMod val="7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[1]daniel1!$AR$2:$AR$22</c:f>
              <c:numCache>
                <c:formatCode>General</c:formatCode>
                <c:ptCount val="21"/>
                <c:pt idx="0">
                  <c:v>19.0</c:v>
                </c:pt>
                <c:pt idx="1">
                  <c:v>19.0</c:v>
                </c:pt>
                <c:pt idx="2">
                  <c:v>19.0</c:v>
                </c:pt>
                <c:pt idx="3">
                  <c:v>19.0</c:v>
                </c:pt>
                <c:pt idx="4">
                  <c:v>19.0</c:v>
                </c:pt>
                <c:pt idx="5">
                  <c:v>19.0</c:v>
                </c:pt>
                <c:pt idx="6">
                  <c:v>19.0</c:v>
                </c:pt>
                <c:pt idx="7">
                  <c:v>19.0</c:v>
                </c:pt>
                <c:pt idx="8">
                  <c:v>19.0</c:v>
                </c:pt>
                <c:pt idx="9">
                  <c:v>19.0</c:v>
                </c:pt>
                <c:pt idx="10">
                  <c:v>19.0</c:v>
                </c:pt>
                <c:pt idx="11">
                  <c:v>19.0</c:v>
                </c:pt>
                <c:pt idx="12">
                  <c:v>19.0</c:v>
                </c:pt>
                <c:pt idx="13">
                  <c:v>19.0</c:v>
                </c:pt>
                <c:pt idx="14">
                  <c:v>19.0</c:v>
                </c:pt>
                <c:pt idx="15">
                  <c:v>19.0</c:v>
                </c:pt>
                <c:pt idx="16">
                  <c:v>19.0</c:v>
                </c:pt>
                <c:pt idx="17">
                  <c:v>19.0</c:v>
                </c:pt>
                <c:pt idx="18">
                  <c:v>19.0</c:v>
                </c:pt>
                <c:pt idx="19">
                  <c:v>19.0</c:v>
                </c:pt>
                <c:pt idx="20">
                  <c:v>19.0</c:v>
                </c:pt>
              </c:numCache>
            </c:numRef>
          </c:yVal>
          <c:bubbleSize>
            <c:numRef>
              <c:f>[1]daniel1!$AS$2:$AS$22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1.0</c:v>
                </c:pt>
                <c:pt idx="17">
                  <c:v>0.0</c:v>
                </c:pt>
                <c:pt idx="18">
                  <c:v>0.0</c:v>
                </c:pt>
                <c:pt idx="19">
                  <c:v>0.0</c:v>
                </c:pt>
                <c:pt idx="20">
                  <c:v>0.0</c:v>
                </c:pt>
              </c:numCache>
            </c:numRef>
          </c:bubbleSize>
          <c:bubble3D val="0"/>
        </c:ser>
        <c:ser>
          <c:idx val="22"/>
          <c:order val="22"/>
          <c:tx>
            <c:strRef>
              <c:f>[1]daniel1!$AT$1</c:f>
              <c:strCache>
                <c:ptCount val="1"/>
                <c:pt idx="0">
                  <c:v>Effort and Time Overrun</c:v>
                </c:pt>
              </c:strCache>
            </c:strRef>
          </c:tx>
          <c:spPr>
            <a:solidFill>
              <a:schemeClr val="accent3">
                <a:lumMod val="7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[1]daniel1!$AT$2:$AT$22</c:f>
              <c:numCache>
                <c:formatCode>General</c:formatCode>
                <c:ptCount val="21"/>
                <c:pt idx="0">
                  <c:v>18.0</c:v>
                </c:pt>
                <c:pt idx="1">
                  <c:v>18.0</c:v>
                </c:pt>
                <c:pt idx="2">
                  <c:v>18.0</c:v>
                </c:pt>
                <c:pt idx="3">
                  <c:v>18.0</c:v>
                </c:pt>
                <c:pt idx="4">
                  <c:v>18.0</c:v>
                </c:pt>
                <c:pt idx="5">
                  <c:v>18.0</c:v>
                </c:pt>
                <c:pt idx="6">
                  <c:v>18.0</c:v>
                </c:pt>
                <c:pt idx="7">
                  <c:v>18.0</c:v>
                </c:pt>
                <c:pt idx="8">
                  <c:v>18.0</c:v>
                </c:pt>
                <c:pt idx="9">
                  <c:v>18.0</c:v>
                </c:pt>
                <c:pt idx="10">
                  <c:v>18.0</c:v>
                </c:pt>
                <c:pt idx="11">
                  <c:v>18.0</c:v>
                </c:pt>
                <c:pt idx="12">
                  <c:v>18.0</c:v>
                </c:pt>
                <c:pt idx="13">
                  <c:v>18.0</c:v>
                </c:pt>
                <c:pt idx="14">
                  <c:v>18.0</c:v>
                </c:pt>
                <c:pt idx="15">
                  <c:v>18.0</c:v>
                </c:pt>
                <c:pt idx="16">
                  <c:v>18.0</c:v>
                </c:pt>
                <c:pt idx="17">
                  <c:v>18.0</c:v>
                </c:pt>
                <c:pt idx="18">
                  <c:v>18.0</c:v>
                </c:pt>
                <c:pt idx="19">
                  <c:v>18.0</c:v>
                </c:pt>
                <c:pt idx="20">
                  <c:v>18.0</c:v>
                </c:pt>
              </c:numCache>
            </c:numRef>
          </c:yVal>
          <c:bubbleSize>
            <c:numRef>
              <c:f>[1]daniel1!$AU$2:$AU$22</c:f>
              <c:numCache>
                <c:formatCode>General</c:formatCode>
                <c:ptCount val="21"/>
                <c:pt idx="0">
                  <c:v>0.0</c:v>
                </c:pt>
                <c:pt idx="1">
                  <c:v>0.0</c:v>
                </c:pt>
                <c:pt idx="2">
                  <c:v>1.0</c:v>
                </c:pt>
                <c:pt idx="3">
                  <c:v>0.0</c:v>
                </c:pt>
                <c:pt idx="4">
                  <c:v>0.0</c:v>
                </c:pt>
                <c:pt idx="5">
                  <c:v>1.0</c:v>
                </c:pt>
                <c:pt idx="6">
                  <c:v>0.0</c:v>
                </c:pt>
                <c:pt idx="7">
                  <c:v>0.0</c:v>
                </c:pt>
                <c:pt idx="8">
                  <c:v>0.0</c:v>
                </c:pt>
                <c:pt idx="9">
                  <c:v>0.0</c:v>
                </c:pt>
                <c:pt idx="10">
                  <c:v>0.0</c:v>
                </c:pt>
                <c:pt idx="11">
                  <c:v>0.0</c:v>
                </c:pt>
                <c:pt idx="12">
                  <c:v>2.0</c:v>
                </c:pt>
                <c:pt idx="13">
                  <c:v>0.0</c:v>
                </c:pt>
                <c:pt idx="14">
                  <c:v>0.0</c:v>
                </c:pt>
                <c:pt idx="15">
                  <c:v>0.0</c:v>
                </c:pt>
                <c:pt idx="16">
                  <c:v>1.0</c:v>
                </c:pt>
                <c:pt idx="17">
                  <c:v>1.0</c:v>
                </c:pt>
                <c:pt idx="18">
                  <c:v>2.0</c:v>
                </c:pt>
                <c:pt idx="19">
                  <c:v>0.0</c:v>
                </c:pt>
                <c:pt idx="20">
                  <c:v>0.0</c:v>
                </c:pt>
              </c:numCache>
            </c:numRef>
          </c:bubbleSize>
          <c:bubble3D val="0"/>
        </c:ser>
        <c:ser>
          <c:idx val="23"/>
          <c:order val="23"/>
          <c:tx>
            <c:strRef>
              <c:f>[1]daniel1!$AV$1</c:f>
              <c:strCache>
                <c:ptCount val="1"/>
                <c:pt idx="0">
                  <c:v>General Problems</c:v>
                </c:pt>
              </c:strCache>
            </c:strRef>
          </c:tx>
          <c:spPr>
            <a:solidFill>
              <a:schemeClr val="accent5">
                <a:lumMod val="7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[1]daniel1!$AV$2:$AV$22</c:f>
              <c:numCache>
                <c:formatCode>General</c:formatCode>
                <c:ptCount val="21"/>
                <c:pt idx="0">
                  <c:v>17.0</c:v>
                </c:pt>
                <c:pt idx="1">
                  <c:v>17.0</c:v>
                </c:pt>
                <c:pt idx="2">
                  <c:v>17.0</c:v>
                </c:pt>
                <c:pt idx="3">
                  <c:v>17.0</c:v>
                </c:pt>
                <c:pt idx="4">
                  <c:v>17.0</c:v>
                </c:pt>
                <c:pt idx="5">
                  <c:v>17.0</c:v>
                </c:pt>
                <c:pt idx="6">
                  <c:v>17.0</c:v>
                </c:pt>
                <c:pt idx="7">
                  <c:v>17.0</c:v>
                </c:pt>
                <c:pt idx="8">
                  <c:v>17.0</c:v>
                </c:pt>
                <c:pt idx="9">
                  <c:v>17.0</c:v>
                </c:pt>
                <c:pt idx="10">
                  <c:v>17.0</c:v>
                </c:pt>
                <c:pt idx="11">
                  <c:v>17.0</c:v>
                </c:pt>
                <c:pt idx="12">
                  <c:v>17.0</c:v>
                </c:pt>
                <c:pt idx="13">
                  <c:v>17.0</c:v>
                </c:pt>
                <c:pt idx="14">
                  <c:v>17.0</c:v>
                </c:pt>
                <c:pt idx="15">
                  <c:v>17.0</c:v>
                </c:pt>
                <c:pt idx="16">
                  <c:v>17.0</c:v>
                </c:pt>
                <c:pt idx="17">
                  <c:v>17.0</c:v>
                </c:pt>
                <c:pt idx="18">
                  <c:v>17.0</c:v>
                </c:pt>
                <c:pt idx="19">
                  <c:v>17.0</c:v>
                </c:pt>
                <c:pt idx="20">
                  <c:v>17.0</c:v>
                </c:pt>
              </c:numCache>
            </c:numRef>
          </c:yVal>
          <c:bubbleSize>
            <c:numRef>
              <c:f>[1]daniel1!$AW$2:$AW$22</c:f>
              <c:numCache>
                <c:formatCode>General</c:formatCode>
                <c:ptCount val="21"/>
                <c:pt idx="0">
                  <c:v>0.0</c:v>
                </c:pt>
                <c:pt idx="1">
                  <c:v>0.0</c:v>
                </c:pt>
                <c:pt idx="2">
                  <c:v>0.0</c:v>
                </c:pt>
                <c:pt idx="3">
                  <c:v>0.0</c:v>
                </c:pt>
                <c:pt idx="4">
                  <c:v>0.0</c:v>
                </c:pt>
                <c:pt idx="5">
                  <c:v>0.0</c:v>
                </c:pt>
                <c:pt idx="6">
                  <c:v>0.0</c:v>
                </c:pt>
                <c:pt idx="7">
                  <c:v>1.0</c:v>
                </c:pt>
                <c:pt idx="8">
                  <c:v>3.0</c:v>
                </c:pt>
                <c:pt idx="9">
                  <c:v>0.0</c:v>
                </c:pt>
                <c:pt idx="10">
                  <c:v>0.0</c:v>
                </c:pt>
                <c:pt idx="11">
                  <c:v>0.0</c:v>
                </c:pt>
                <c:pt idx="12">
                  <c:v>0.0</c:v>
                </c:pt>
                <c:pt idx="13">
                  <c:v>0.0</c:v>
                </c:pt>
                <c:pt idx="14">
                  <c:v>0.0</c:v>
                </c:pt>
                <c:pt idx="15">
                  <c:v>0.0</c:v>
                </c:pt>
                <c:pt idx="16">
                  <c:v>0.0</c:v>
                </c:pt>
                <c:pt idx="17">
                  <c:v>1.0</c:v>
                </c:pt>
                <c:pt idx="18">
                  <c:v>2.0</c:v>
                </c:pt>
                <c:pt idx="19">
                  <c:v>0.0</c:v>
                </c:pt>
                <c:pt idx="20">
                  <c:v>0.0</c:v>
                </c:pt>
              </c:numCache>
            </c:numRef>
          </c:bubbleSize>
          <c:bubble3D val="0"/>
        </c:ser>
        <c:ser>
          <c:idx val="24"/>
          <c:order val="24"/>
          <c:tx>
            <c:strRef>
              <c:f>[1]daniel1!$AX$1</c:f>
              <c:strCache>
                <c:ptCount val="1"/>
                <c:pt idx="0">
                  <c:v>Negotiations</c:v>
                </c:pt>
              </c:strCache>
            </c:strRef>
          </c:tx>
          <c:spPr>
            <a:solidFill>
              <a:schemeClr val="accent1">
                <a:lumMod val="50000"/>
                <a:lumOff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[1]daniel1!$AX$2:$AX$22</c:f>
              <c:numCache>
                <c:formatCode>General</c:formatCode>
                <c:ptCount val="21"/>
                <c:pt idx="0">
                  <c:v>16.0</c:v>
                </c:pt>
                <c:pt idx="1">
                  <c:v>16.0</c:v>
                </c:pt>
                <c:pt idx="2">
                  <c:v>16.0</c:v>
                </c:pt>
                <c:pt idx="3">
                  <c:v>16.0</c:v>
                </c:pt>
                <c:pt idx="4">
                  <c:v>16.0</c:v>
                </c:pt>
                <c:pt idx="5">
                  <c:v>16.0</c:v>
                </c:pt>
                <c:pt idx="6">
                  <c:v>16.0</c:v>
                </c:pt>
                <c:pt idx="7">
                  <c:v>16.0</c:v>
                </c:pt>
                <c:pt idx="8">
                  <c:v>16.0</c:v>
                </c:pt>
                <c:pt idx="9">
                  <c:v>16.0</c:v>
                </c:pt>
                <c:pt idx="10">
                  <c:v>16.0</c:v>
                </c:pt>
                <c:pt idx="11">
                  <c:v>16.0</c:v>
                </c:pt>
                <c:pt idx="12">
                  <c:v>16.0</c:v>
                </c:pt>
                <c:pt idx="13">
                  <c:v>16.0</c:v>
                </c:pt>
                <c:pt idx="14">
                  <c:v>16.0</c:v>
                </c:pt>
                <c:pt idx="15">
                  <c:v>16.0</c:v>
                </c:pt>
                <c:pt idx="16">
                  <c:v>16.0</c:v>
                </c:pt>
                <c:pt idx="17">
                  <c:v>16.0</c:v>
                </c:pt>
                <c:pt idx="18">
                  <c:v>16.0</c:v>
                </c:pt>
                <c:pt idx="19">
                  <c:v>16.0</c:v>
                </c:pt>
                <c:pt idx="20">
                  <c:v>16.0</c:v>
                </c:pt>
              </c:numCache>
            </c:numRef>
          </c:yVal>
          <c:bubbleSize>
            <c:numRef>
              <c:f>[1]daniel1!$AY$2:$AY$22</c:f>
              <c:numCache>
                <c:formatCode>General</c:formatCode>
                <c:ptCount val="21"/>
                <c:pt idx="0">
                  <c:v>0.0</c:v>
                </c:pt>
                <c:pt idx="1">
                  <c:v>0.0</c:v>
                </c:pt>
                <c:pt idx="2">
                  <c:v>0.0</c:v>
                </c:pt>
                <c:pt idx="3">
                  <c:v>0.0</c:v>
                </c:pt>
                <c:pt idx="4">
                  <c:v>0.0</c:v>
                </c:pt>
                <c:pt idx="5">
                  <c:v>1.0</c:v>
                </c:pt>
                <c:pt idx="6">
                  <c:v>0.0</c:v>
                </c:pt>
                <c:pt idx="7">
                  <c:v>0.0</c:v>
                </c:pt>
                <c:pt idx="8">
                  <c:v>0.0</c:v>
                </c:pt>
                <c:pt idx="9">
                  <c:v>0.0</c:v>
                </c:pt>
                <c:pt idx="10">
                  <c:v>0.0</c:v>
                </c:pt>
                <c:pt idx="11">
                  <c:v>0.0</c:v>
                </c:pt>
                <c:pt idx="12">
                  <c:v>1.0</c:v>
                </c:pt>
                <c:pt idx="13">
                  <c:v>0.0</c:v>
                </c:pt>
                <c:pt idx="14">
                  <c:v>0.0</c:v>
                </c:pt>
                <c:pt idx="15">
                  <c:v>0.0</c:v>
                </c:pt>
                <c:pt idx="16">
                  <c:v>0.0</c:v>
                </c:pt>
                <c:pt idx="17">
                  <c:v>0.0</c:v>
                </c:pt>
                <c:pt idx="18">
                  <c:v>1.0</c:v>
                </c:pt>
                <c:pt idx="19">
                  <c:v>0.0</c:v>
                </c:pt>
                <c:pt idx="20">
                  <c:v>1.0</c:v>
                </c:pt>
              </c:numCache>
            </c:numRef>
          </c:bubbleSize>
          <c:bubble3D val="0"/>
        </c:ser>
        <c:ser>
          <c:idx val="25"/>
          <c:order val="25"/>
          <c:tx>
            <c:strRef>
              <c:f>[1]daniel1!$AZ$1</c:f>
              <c:strCache>
                <c:ptCount val="1"/>
                <c:pt idx="0">
                  <c:v>Unclear Reqs.</c:v>
                </c:pt>
              </c:strCache>
            </c:strRef>
          </c:tx>
          <c:spPr>
            <a:solidFill>
              <a:schemeClr val="accent3">
                <a:lumMod val="50000"/>
                <a:lumOff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[1]daniel1!$AZ$2:$AZ$22</c:f>
              <c:numCache>
                <c:formatCode>General</c:formatCode>
                <c:ptCount val="21"/>
                <c:pt idx="0">
                  <c:v>15.0</c:v>
                </c:pt>
                <c:pt idx="1">
                  <c:v>15.0</c:v>
                </c:pt>
                <c:pt idx="2">
                  <c:v>15.0</c:v>
                </c:pt>
                <c:pt idx="3">
                  <c:v>15.0</c:v>
                </c:pt>
                <c:pt idx="4">
                  <c:v>15.0</c:v>
                </c:pt>
                <c:pt idx="5">
                  <c:v>15.0</c:v>
                </c:pt>
                <c:pt idx="6">
                  <c:v>15.0</c:v>
                </c:pt>
                <c:pt idx="7">
                  <c:v>15.0</c:v>
                </c:pt>
                <c:pt idx="8">
                  <c:v>15.0</c:v>
                </c:pt>
                <c:pt idx="9">
                  <c:v>15.0</c:v>
                </c:pt>
                <c:pt idx="10">
                  <c:v>15.0</c:v>
                </c:pt>
                <c:pt idx="11">
                  <c:v>15.0</c:v>
                </c:pt>
                <c:pt idx="12">
                  <c:v>15.0</c:v>
                </c:pt>
                <c:pt idx="13">
                  <c:v>15.0</c:v>
                </c:pt>
                <c:pt idx="14">
                  <c:v>15.0</c:v>
                </c:pt>
                <c:pt idx="15">
                  <c:v>15.0</c:v>
                </c:pt>
                <c:pt idx="16">
                  <c:v>15.0</c:v>
                </c:pt>
                <c:pt idx="17">
                  <c:v>15.0</c:v>
                </c:pt>
                <c:pt idx="18">
                  <c:v>15.0</c:v>
                </c:pt>
                <c:pt idx="19">
                  <c:v>15.0</c:v>
                </c:pt>
                <c:pt idx="20">
                  <c:v>15.0</c:v>
                </c:pt>
              </c:numCache>
            </c:numRef>
          </c:yVal>
          <c:bubbleSize>
            <c:numRef>
              <c:f>[1]daniel1!$BA$2:$BA$22</c:f>
              <c:numCache>
                <c:formatCode>General</c:formatCode>
                <c:ptCount val="21"/>
                <c:pt idx="0">
                  <c:v>0.0</c:v>
                </c:pt>
                <c:pt idx="1">
                  <c:v>0.0</c:v>
                </c:pt>
                <c:pt idx="2">
                  <c:v>0.0</c:v>
                </c:pt>
                <c:pt idx="3">
                  <c:v>0.0</c:v>
                </c:pt>
                <c:pt idx="4">
                  <c:v>0.0</c:v>
                </c:pt>
                <c:pt idx="5">
                  <c:v>0.0</c:v>
                </c:pt>
                <c:pt idx="6">
                  <c:v>0.0</c:v>
                </c:pt>
                <c:pt idx="7">
                  <c:v>0.0</c:v>
                </c:pt>
                <c:pt idx="8">
                  <c:v>0.0</c:v>
                </c:pt>
                <c:pt idx="9">
                  <c:v>0.0</c:v>
                </c:pt>
                <c:pt idx="10">
                  <c:v>1.0</c:v>
                </c:pt>
                <c:pt idx="11">
                  <c:v>0.0</c:v>
                </c:pt>
                <c:pt idx="12">
                  <c:v>1.0</c:v>
                </c:pt>
                <c:pt idx="13">
                  <c:v>0.0</c:v>
                </c:pt>
                <c:pt idx="14">
                  <c:v>0.0</c:v>
                </c:pt>
                <c:pt idx="15">
                  <c:v>0.0</c:v>
                </c:pt>
                <c:pt idx="16">
                  <c:v>0.0</c:v>
                </c:pt>
                <c:pt idx="17">
                  <c:v>0.0</c:v>
                </c:pt>
                <c:pt idx="18">
                  <c:v>0.0</c:v>
                </c:pt>
                <c:pt idx="19">
                  <c:v>0.0</c:v>
                </c:pt>
                <c:pt idx="20">
                  <c:v>0.0</c:v>
                </c:pt>
              </c:numCache>
            </c:numRef>
          </c:bubbleSize>
          <c:bubble3D val="0"/>
        </c:ser>
        <c:ser>
          <c:idx val="26"/>
          <c:order val="26"/>
          <c:tx>
            <c:strRef>
              <c:f>[1]daniel1!$BB$1</c:f>
              <c:strCache>
                <c:ptCount val="1"/>
                <c:pt idx="0">
                  <c:v>Obsolete Reqs. Specs.</c:v>
                </c:pt>
              </c:strCache>
            </c:strRef>
          </c:tx>
          <c:spPr>
            <a:solidFill>
              <a:schemeClr val="accent5">
                <a:lumMod val="50000"/>
                <a:lumOff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[1]daniel1!$BB$2:$BB$22</c:f>
              <c:numCache>
                <c:formatCode>General</c:formatCode>
                <c:ptCount val="21"/>
                <c:pt idx="0">
                  <c:v>14.0</c:v>
                </c:pt>
                <c:pt idx="1">
                  <c:v>14.0</c:v>
                </c:pt>
                <c:pt idx="2">
                  <c:v>14.0</c:v>
                </c:pt>
                <c:pt idx="3">
                  <c:v>14.0</c:v>
                </c:pt>
                <c:pt idx="4">
                  <c:v>14.0</c:v>
                </c:pt>
                <c:pt idx="5">
                  <c:v>14.0</c:v>
                </c:pt>
                <c:pt idx="6">
                  <c:v>14.0</c:v>
                </c:pt>
                <c:pt idx="7">
                  <c:v>14.0</c:v>
                </c:pt>
                <c:pt idx="8">
                  <c:v>14.0</c:v>
                </c:pt>
                <c:pt idx="9">
                  <c:v>14.0</c:v>
                </c:pt>
                <c:pt idx="10">
                  <c:v>14.0</c:v>
                </c:pt>
                <c:pt idx="11">
                  <c:v>14.0</c:v>
                </c:pt>
                <c:pt idx="12">
                  <c:v>14.0</c:v>
                </c:pt>
                <c:pt idx="13">
                  <c:v>14.0</c:v>
                </c:pt>
                <c:pt idx="14">
                  <c:v>14.0</c:v>
                </c:pt>
                <c:pt idx="15">
                  <c:v>14.0</c:v>
                </c:pt>
                <c:pt idx="16">
                  <c:v>14.0</c:v>
                </c:pt>
                <c:pt idx="17">
                  <c:v>14.0</c:v>
                </c:pt>
                <c:pt idx="18">
                  <c:v>14.0</c:v>
                </c:pt>
                <c:pt idx="19">
                  <c:v>14.0</c:v>
                </c:pt>
                <c:pt idx="20">
                  <c:v>14.0</c:v>
                </c:pt>
              </c:numCache>
            </c:numRef>
          </c:yVal>
          <c:bubbleSize>
            <c:numRef>
              <c:f>[1]daniel1!$BC$2:$BC$22</c:f>
              <c:numCache>
                <c:formatCode>General</c:formatCode>
                <c:ptCount val="21"/>
                <c:pt idx="0">
                  <c:v>0.0</c:v>
                </c:pt>
                <c:pt idx="1">
                  <c:v>0.0</c:v>
                </c:pt>
                <c:pt idx="2">
                  <c:v>0.0</c:v>
                </c:pt>
                <c:pt idx="3">
                  <c:v>0.0</c:v>
                </c:pt>
                <c:pt idx="4">
                  <c:v>0.0</c:v>
                </c:pt>
                <c:pt idx="5">
                  <c:v>1.0</c:v>
                </c:pt>
                <c:pt idx="6">
                  <c:v>0.0</c:v>
                </c:pt>
                <c:pt idx="7">
                  <c:v>0.0</c:v>
                </c:pt>
                <c:pt idx="8">
                  <c:v>0.0</c:v>
                </c:pt>
                <c:pt idx="9">
                  <c:v>0.0</c:v>
                </c:pt>
                <c:pt idx="10">
                  <c:v>0.0</c:v>
                </c:pt>
                <c:pt idx="11">
                  <c:v>0.0</c:v>
                </c:pt>
                <c:pt idx="12">
                  <c:v>0.0</c:v>
                </c:pt>
                <c:pt idx="13">
                  <c:v>0.0</c:v>
                </c:pt>
                <c:pt idx="14">
                  <c:v>0.0</c:v>
                </c:pt>
                <c:pt idx="15">
                  <c:v>0.0</c:v>
                </c:pt>
                <c:pt idx="16">
                  <c:v>1.0</c:v>
                </c:pt>
                <c:pt idx="17">
                  <c:v>0.0</c:v>
                </c:pt>
                <c:pt idx="18">
                  <c:v>0.0</c:v>
                </c:pt>
                <c:pt idx="19">
                  <c:v>0.0</c:v>
                </c:pt>
                <c:pt idx="20">
                  <c:v>0.0</c:v>
                </c:pt>
              </c:numCache>
            </c:numRef>
          </c:bubbleSize>
          <c:bubble3D val="0"/>
        </c:ser>
        <c:ser>
          <c:idx val="27"/>
          <c:order val="27"/>
          <c:tx>
            <c:strRef>
              <c:f>[1]daniel1!$BD$1</c:f>
              <c:strCache>
                <c:ptCount val="1"/>
                <c:pt idx="0">
                  <c:v>Additional Communication and Replanning</c:v>
                </c:pt>
              </c:strCache>
            </c:strRef>
          </c:tx>
          <c:spPr>
            <a:solidFill>
              <a:schemeClr val="accent1">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[1]daniel1!$BD$2:$BD$22</c:f>
              <c:numCache>
                <c:formatCode>General</c:formatCode>
                <c:ptCount val="21"/>
                <c:pt idx="0">
                  <c:v>13.0</c:v>
                </c:pt>
                <c:pt idx="1">
                  <c:v>13.0</c:v>
                </c:pt>
                <c:pt idx="2">
                  <c:v>13.0</c:v>
                </c:pt>
                <c:pt idx="3">
                  <c:v>13.0</c:v>
                </c:pt>
                <c:pt idx="4">
                  <c:v>13.0</c:v>
                </c:pt>
                <c:pt idx="5">
                  <c:v>13.0</c:v>
                </c:pt>
                <c:pt idx="6">
                  <c:v>13.0</c:v>
                </c:pt>
                <c:pt idx="7">
                  <c:v>13.0</c:v>
                </c:pt>
                <c:pt idx="8">
                  <c:v>13.0</c:v>
                </c:pt>
                <c:pt idx="9">
                  <c:v>13.0</c:v>
                </c:pt>
                <c:pt idx="10">
                  <c:v>13.0</c:v>
                </c:pt>
                <c:pt idx="11">
                  <c:v>13.0</c:v>
                </c:pt>
                <c:pt idx="12">
                  <c:v>13.0</c:v>
                </c:pt>
                <c:pt idx="13">
                  <c:v>13.0</c:v>
                </c:pt>
                <c:pt idx="14">
                  <c:v>13.0</c:v>
                </c:pt>
                <c:pt idx="15">
                  <c:v>13.0</c:v>
                </c:pt>
                <c:pt idx="16">
                  <c:v>13.0</c:v>
                </c:pt>
                <c:pt idx="17">
                  <c:v>13.0</c:v>
                </c:pt>
                <c:pt idx="18">
                  <c:v>13.0</c:v>
                </c:pt>
                <c:pt idx="19">
                  <c:v>13.0</c:v>
                </c:pt>
                <c:pt idx="20">
                  <c:v>13.0</c:v>
                </c:pt>
              </c:numCache>
            </c:numRef>
          </c:yVal>
          <c:bubbleSize>
            <c:numRef>
              <c:f>[1]daniel1!$BE$2:$BE$22</c:f>
              <c:numCache>
                <c:formatCode>General</c:formatCode>
                <c:ptCount val="21"/>
                <c:pt idx="0">
                  <c:v>1.0</c:v>
                </c:pt>
                <c:pt idx="1">
                  <c:v>2.0</c:v>
                </c:pt>
                <c:pt idx="2">
                  <c:v>1.0</c:v>
                </c:pt>
                <c:pt idx="3">
                  <c:v>0.0</c:v>
                </c:pt>
                <c:pt idx="4">
                  <c:v>0.0</c:v>
                </c:pt>
                <c:pt idx="5">
                  <c:v>1.0</c:v>
                </c:pt>
                <c:pt idx="6">
                  <c:v>0.0</c:v>
                </c:pt>
                <c:pt idx="7">
                  <c:v>0.0</c:v>
                </c:pt>
                <c:pt idx="8">
                  <c:v>0.0</c:v>
                </c:pt>
                <c:pt idx="9">
                  <c:v>1.0</c:v>
                </c:pt>
                <c:pt idx="10">
                  <c:v>2.0</c:v>
                </c:pt>
                <c:pt idx="11">
                  <c:v>0.0</c:v>
                </c:pt>
                <c:pt idx="12">
                  <c:v>1.0</c:v>
                </c:pt>
                <c:pt idx="13">
                  <c:v>0.0</c:v>
                </c:pt>
                <c:pt idx="14">
                  <c:v>0.0</c:v>
                </c:pt>
                <c:pt idx="15">
                  <c:v>0.0</c:v>
                </c:pt>
                <c:pt idx="16">
                  <c:v>1.0</c:v>
                </c:pt>
                <c:pt idx="17">
                  <c:v>2.0</c:v>
                </c:pt>
                <c:pt idx="18">
                  <c:v>0.0</c:v>
                </c:pt>
                <c:pt idx="19">
                  <c:v>0.0</c:v>
                </c:pt>
                <c:pt idx="20">
                  <c:v>0.0</c:v>
                </c:pt>
              </c:numCache>
            </c:numRef>
          </c:bubbleSize>
          <c:bubble3D val="0"/>
        </c:ser>
        <c:ser>
          <c:idx val="28"/>
          <c:order val="28"/>
          <c:tx>
            <c:strRef>
              <c:f>[1]daniel1!$BF$1</c:f>
              <c:strCache>
                <c:ptCount val="1"/>
                <c:pt idx="0">
                  <c:v>Failed Acceptance</c:v>
                </c:pt>
              </c:strCache>
            </c:strRef>
          </c:tx>
          <c:spPr>
            <a:solidFill>
              <a:schemeClr val="accent3">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[1]daniel1!$BF$2:$BF$22</c:f>
              <c:numCache>
                <c:formatCode>General</c:formatCode>
                <c:ptCount val="21"/>
                <c:pt idx="0">
                  <c:v>12.0</c:v>
                </c:pt>
                <c:pt idx="1">
                  <c:v>12.0</c:v>
                </c:pt>
                <c:pt idx="2">
                  <c:v>12.0</c:v>
                </c:pt>
                <c:pt idx="3">
                  <c:v>12.0</c:v>
                </c:pt>
                <c:pt idx="4">
                  <c:v>12.0</c:v>
                </c:pt>
                <c:pt idx="5">
                  <c:v>12.0</c:v>
                </c:pt>
                <c:pt idx="6">
                  <c:v>12.0</c:v>
                </c:pt>
                <c:pt idx="7">
                  <c:v>12.0</c:v>
                </c:pt>
                <c:pt idx="8">
                  <c:v>12.0</c:v>
                </c:pt>
                <c:pt idx="9">
                  <c:v>12.0</c:v>
                </c:pt>
                <c:pt idx="10">
                  <c:v>12.0</c:v>
                </c:pt>
                <c:pt idx="11">
                  <c:v>12.0</c:v>
                </c:pt>
                <c:pt idx="12">
                  <c:v>12.0</c:v>
                </c:pt>
                <c:pt idx="13">
                  <c:v>12.0</c:v>
                </c:pt>
                <c:pt idx="14">
                  <c:v>12.0</c:v>
                </c:pt>
                <c:pt idx="15">
                  <c:v>12.0</c:v>
                </c:pt>
                <c:pt idx="16">
                  <c:v>12.0</c:v>
                </c:pt>
                <c:pt idx="17">
                  <c:v>12.0</c:v>
                </c:pt>
                <c:pt idx="18">
                  <c:v>12.0</c:v>
                </c:pt>
                <c:pt idx="19">
                  <c:v>12.0</c:v>
                </c:pt>
                <c:pt idx="20">
                  <c:v>12.0</c:v>
                </c:pt>
              </c:numCache>
            </c:numRef>
          </c:yVal>
          <c:bubbleSize>
            <c:numRef>
              <c:f>[1]daniel1!$BG$2:$BG$22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1.0</c:v>
                </c:pt>
                <c:pt idx="13">
                  <c:v>0.0</c:v>
                </c:pt>
                <c:pt idx="14">
                  <c:v>0.0</c:v>
                </c:pt>
                <c:pt idx="15">
                  <c:v>0.0</c:v>
                </c:pt>
                <c:pt idx="16">
                  <c:v>1.0</c:v>
                </c:pt>
                <c:pt idx="17">
                  <c:v>0.0</c:v>
                </c:pt>
                <c:pt idx="18">
                  <c:v>2.0</c:v>
                </c:pt>
                <c:pt idx="19">
                  <c:v>0.0</c:v>
                </c:pt>
                <c:pt idx="20">
                  <c:v>2.0</c:v>
                </c:pt>
              </c:numCache>
            </c:numRef>
          </c:bubbleSize>
          <c:bubble3D val="0"/>
        </c:ser>
        <c:ser>
          <c:idx val="29"/>
          <c:order val="29"/>
          <c:tx>
            <c:strRef>
              <c:f>[1]daniel1!$BH$1</c:f>
              <c:strCache>
                <c:ptCount val="1"/>
                <c:pt idx="0">
                  <c:v>Weak Relationship btn Customer and Project Lead</c:v>
                </c:pt>
              </c:strCache>
            </c:strRef>
          </c:tx>
          <c:spPr>
            <a:solidFill>
              <a:schemeClr val="accent5">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[1]daniel1!$BH$2:$BH$22</c:f>
              <c:numCache>
                <c:formatCode>General</c:formatCode>
                <c:ptCount val="21"/>
                <c:pt idx="0">
                  <c:v>0.0</c:v>
                </c:pt>
                <c:pt idx="1">
                  <c:v>11.0</c:v>
                </c:pt>
                <c:pt idx="2">
                  <c:v>11.0</c:v>
                </c:pt>
                <c:pt idx="3">
                  <c:v>11.0</c:v>
                </c:pt>
                <c:pt idx="4">
                  <c:v>11.0</c:v>
                </c:pt>
                <c:pt idx="5">
                  <c:v>11.0</c:v>
                </c:pt>
                <c:pt idx="6">
                  <c:v>11.0</c:v>
                </c:pt>
                <c:pt idx="7">
                  <c:v>11.0</c:v>
                </c:pt>
                <c:pt idx="8">
                  <c:v>11.0</c:v>
                </c:pt>
                <c:pt idx="9">
                  <c:v>11.0</c:v>
                </c:pt>
                <c:pt idx="10">
                  <c:v>11.0</c:v>
                </c:pt>
                <c:pt idx="11">
                  <c:v>11.0</c:v>
                </c:pt>
                <c:pt idx="12">
                  <c:v>11.0</c:v>
                </c:pt>
                <c:pt idx="13">
                  <c:v>11.0</c:v>
                </c:pt>
                <c:pt idx="14">
                  <c:v>11.0</c:v>
                </c:pt>
                <c:pt idx="15">
                  <c:v>11.0</c:v>
                </c:pt>
                <c:pt idx="16">
                  <c:v>11.0</c:v>
                </c:pt>
                <c:pt idx="17">
                  <c:v>11.0</c:v>
                </c:pt>
                <c:pt idx="18">
                  <c:v>11.0</c:v>
                </c:pt>
                <c:pt idx="19">
                  <c:v>11.0</c:v>
                </c:pt>
                <c:pt idx="20">
                  <c:v>11.0</c:v>
                </c:pt>
              </c:numCache>
            </c:numRef>
          </c:yVal>
          <c:bubbleSize>
            <c:numRef>
              <c:f>[1]daniel1!$BI$2:$BI$22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1.0</c:v>
                </c:pt>
              </c:numCache>
            </c:numRef>
          </c:bubbleSize>
          <c:bubble3D val="0"/>
        </c:ser>
        <c:ser>
          <c:idx val="30"/>
          <c:order val="30"/>
          <c:tx>
            <c:strRef>
              <c:f>[1]daniel1!$BJ$1</c:f>
              <c:strCache>
                <c:ptCount val="1"/>
                <c:pt idx="0">
                  <c:v>Failed Approval of Reqs.</c:v>
                </c:pt>
              </c:strCache>
            </c:strRef>
          </c:tx>
          <c:spPr>
            <a:solidFill>
              <a:schemeClr val="accent1">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[1]daniel1!$BJ$2:$BJ$22</c:f>
              <c:numCache>
                <c:formatCode>General</c:formatCode>
                <c:ptCount val="2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numCache>
            </c:numRef>
          </c:yVal>
          <c:bubbleSize>
            <c:numRef>
              <c:f>[1]daniel1!$BK$2:$BK$22</c:f>
              <c:numCache>
                <c:formatCode>General</c:formatCode>
                <c:ptCount val="21"/>
                <c:pt idx="0">
                  <c:v>2.0</c:v>
                </c:pt>
                <c:pt idx="1">
                  <c:v>0.0</c:v>
                </c:pt>
                <c:pt idx="2">
                  <c:v>0.0</c:v>
                </c:pt>
                <c:pt idx="3">
                  <c:v>0.0</c:v>
                </c:pt>
                <c:pt idx="4">
                  <c:v>0.0</c:v>
                </c:pt>
                <c:pt idx="5">
                  <c:v>1.0</c:v>
                </c:pt>
                <c:pt idx="6">
                  <c:v>0.0</c:v>
                </c:pt>
                <c:pt idx="7">
                  <c:v>0.0</c:v>
                </c:pt>
                <c:pt idx="8">
                  <c:v>0.0</c:v>
                </c:pt>
                <c:pt idx="9">
                  <c:v>1.0</c:v>
                </c:pt>
                <c:pt idx="10">
                  <c:v>0.0</c:v>
                </c:pt>
                <c:pt idx="11">
                  <c:v>0.0</c:v>
                </c:pt>
                <c:pt idx="12">
                  <c:v>0.0</c:v>
                </c:pt>
                <c:pt idx="13">
                  <c:v>0.0</c:v>
                </c:pt>
                <c:pt idx="14">
                  <c:v>0.0</c:v>
                </c:pt>
                <c:pt idx="15">
                  <c:v>0.0</c:v>
                </c:pt>
                <c:pt idx="16">
                  <c:v>0.0</c:v>
                </c:pt>
                <c:pt idx="17">
                  <c:v>1.0</c:v>
                </c:pt>
                <c:pt idx="18">
                  <c:v>0.0</c:v>
                </c:pt>
                <c:pt idx="19">
                  <c:v>0.0</c:v>
                </c:pt>
                <c:pt idx="20">
                  <c:v>0.0</c:v>
                </c:pt>
              </c:numCache>
            </c:numRef>
          </c:bubbleSize>
          <c:bubble3D val="0"/>
        </c:ser>
        <c:ser>
          <c:idx val="31"/>
          <c:order val="31"/>
          <c:tx>
            <c:strRef>
              <c:f>[1]daniel1!$BL$1</c:f>
              <c:strCache>
                <c:ptCount val="1"/>
                <c:pt idx="0">
                  <c:v>Missing Features</c:v>
                </c:pt>
              </c:strCache>
            </c:strRef>
          </c:tx>
          <c:spPr>
            <a:solidFill>
              <a:schemeClr val="accent3">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[1]daniel1!$BL$2:$BL$22</c:f>
              <c:numCache>
                <c:formatCode>General</c:formatCode>
                <c:ptCount val="21"/>
                <c:pt idx="0">
                  <c:v>9.0</c:v>
                </c:pt>
                <c:pt idx="1">
                  <c:v>9.0</c:v>
                </c:pt>
                <c:pt idx="2">
                  <c:v>9.0</c:v>
                </c:pt>
                <c:pt idx="3">
                  <c:v>9.0</c:v>
                </c:pt>
                <c:pt idx="4">
                  <c:v>9.0</c:v>
                </c:pt>
                <c:pt idx="5">
                  <c:v>9.0</c:v>
                </c:pt>
                <c:pt idx="6">
                  <c:v>9.0</c:v>
                </c:pt>
                <c:pt idx="7">
                  <c:v>9.0</c:v>
                </c:pt>
                <c:pt idx="8">
                  <c:v>9.0</c:v>
                </c:pt>
                <c:pt idx="9">
                  <c:v>9.0</c:v>
                </c:pt>
                <c:pt idx="10">
                  <c:v>9.0</c:v>
                </c:pt>
                <c:pt idx="11">
                  <c:v>9.0</c:v>
                </c:pt>
                <c:pt idx="12">
                  <c:v>9.0</c:v>
                </c:pt>
                <c:pt idx="13">
                  <c:v>9.0</c:v>
                </c:pt>
                <c:pt idx="14">
                  <c:v>9.0</c:v>
                </c:pt>
                <c:pt idx="15">
                  <c:v>9.0</c:v>
                </c:pt>
                <c:pt idx="16">
                  <c:v>9.0</c:v>
                </c:pt>
                <c:pt idx="17">
                  <c:v>9.0</c:v>
                </c:pt>
                <c:pt idx="18">
                  <c:v>9.0</c:v>
                </c:pt>
                <c:pt idx="19">
                  <c:v>9.0</c:v>
                </c:pt>
                <c:pt idx="20">
                  <c:v>9.0</c:v>
                </c:pt>
              </c:numCache>
            </c:numRef>
          </c:yVal>
          <c:bubbleSize>
            <c:numRef>
              <c:f>[1]daniel1!$BM$2:$BM$22</c:f>
              <c:numCache>
                <c:formatCode>General</c:formatCode>
                <c:ptCount val="21"/>
                <c:pt idx="0">
                  <c:v>0.0</c:v>
                </c:pt>
                <c:pt idx="1">
                  <c:v>0.0</c:v>
                </c:pt>
                <c:pt idx="2">
                  <c:v>1.0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32"/>
          <c:order val="32"/>
          <c:tx>
            <c:strRef>
              <c:f>[1]daniel1!$BN$1</c:f>
              <c:strCache>
                <c:ptCount val="1"/>
                <c:pt idx="0">
                  <c:v>Too complex Solutions</c:v>
                </c:pt>
              </c:strCache>
            </c:strRef>
          </c:tx>
          <c:spPr>
            <a:solidFill>
              <a:schemeClr val="accent5">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[1]daniel1!$BN$2:$BN$22</c:f>
              <c:numCache>
                <c:formatCode>General</c:formatCode>
                <c:ptCount val="21"/>
                <c:pt idx="0">
                  <c:v>8.0</c:v>
                </c:pt>
                <c:pt idx="1">
                  <c:v>8.0</c:v>
                </c:pt>
                <c:pt idx="2">
                  <c:v>8.0</c:v>
                </c:pt>
                <c:pt idx="3">
                  <c:v>8.0</c:v>
                </c:pt>
                <c:pt idx="4">
                  <c:v>8.0</c:v>
                </c:pt>
                <c:pt idx="5">
                  <c:v>8.0</c:v>
                </c:pt>
                <c:pt idx="6">
                  <c:v>8.0</c:v>
                </c:pt>
                <c:pt idx="7">
                  <c:v>8.0</c:v>
                </c:pt>
                <c:pt idx="8">
                  <c:v>8.0</c:v>
                </c:pt>
                <c:pt idx="9">
                  <c:v>8.0</c:v>
                </c:pt>
                <c:pt idx="10">
                  <c:v>8.0</c:v>
                </c:pt>
                <c:pt idx="11">
                  <c:v>8.0</c:v>
                </c:pt>
                <c:pt idx="12">
                  <c:v>8.0</c:v>
                </c:pt>
                <c:pt idx="13">
                  <c:v>8.0</c:v>
                </c:pt>
                <c:pt idx="14">
                  <c:v>8.0</c:v>
                </c:pt>
                <c:pt idx="15">
                  <c:v>8.0</c:v>
                </c:pt>
                <c:pt idx="16">
                  <c:v>8.0</c:v>
                </c:pt>
                <c:pt idx="17">
                  <c:v>8.0</c:v>
                </c:pt>
                <c:pt idx="18">
                  <c:v>8.0</c:v>
                </c:pt>
                <c:pt idx="19">
                  <c:v>8.0</c:v>
                </c:pt>
                <c:pt idx="20">
                  <c:v>8.0</c:v>
                </c:pt>
              </c:numCache>
            </c:numRef>
          </c:yVal>
          <c:bubbleSize>
            <c:numRef>
              <c:f>[1]daniel1!$BO$2:$BO$22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2.0</c:v>
                </c:pt>
                <c:pt idx="13">
                  <c:v>0.0</c:v>
                </c:pt>
                <c:pt idx="14">
                  <c:v>0.0</c:v>
                </c:pt>
                <c:pt idx="15">
                  <c:v>1.0</c:v>
                </c:pt>
                <c:pt idx="16">
                  <c:v>0.0</c:v>
                </c:pt>
                <c:pt idx="17">
                  <c:v>0.0</c:v>
                </c:pt>
                <c:pt idx="18">
                  <c:v>0.0</c:v>
                </c:pt>
                <c:pt idx="19">
                  <c:v>0.0</c:v>
                </c:pt>
                <c:pt idx="20">
                  <c:v>0.0</c:v>
                </c:pt>
              </c:numCache>
            </c:numRef>
          </c:bubbleSize>
          <c:bubble3D val="0"/>
        </c:ser>
        <c:ser>
          <c:idx val="33"/>
          <c:order val="33"/>
          <c:tx>
            <c:strRef>
              <c:f>[1]daniel1!$BP$1</c:f>
              <c:strCache>
                <c:ptCount val="1"/>
                <c:pt idx="0">
                  <c:v>Additional Iterations</c:v>
                </c:pt>
              </c:strCache>
            </c:strRef>
          </c:tx>
          <c:spPr>
            <a:solidFill>
              <a:schemeClr val="accent1">
                <a:lumMod val="80000"/>
                <a:lumOff val="2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[1]daniel1!$BP$2:$BP$22</c:f>
              <c:numCache>
                <c:formatCode>General</c:formatCode>
                <c:ptCount val="21"/>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numCache>
            </c:numRef>
          </c:yVal>
          <c:bubbleSize>
            <c:numRef>
              <c:f>[1]daniel1!$BQ$2:$BQ$22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1.0</c:v>
                </c:pt>
                <c:pt idx="16">
                  <c:v>0.0</c:v>
                </c:pt>
                <c:pt idx="17">
                  <c:v>0.0</c:v>
                </c:pt>
                <c:pt idx="18">
                  <c:v>1.0</c:v>
                </c:pt>
                <c:pt idx="19">
                  <c:v>0.0</c:v>
                </c:pt>
                <c:pt idx="20">
                  <c:v>0.0</c:v>
                </c:pt>
              </c:numCache>
            </c:numRef>
          </c:bubbleSize>
          <c:bubble3D val="0"/>
        </c:ser>
        <c:ser>
          <c:idx val="34"/>
          <c:order val="34"/>
          <c:tx>
            <c:strRef>
              <c:f>[1]daniel1!$BR$1</c:f>
              <c:strCache>
                <c:ptCount val="1"/>
                <c:pt idx="0">
                  <c:v>Underspecifies Reqs.</c:v>
                </c:pt>
              </c:strCache>
            </c:strRef>
          </c:tx>
          <c:spPr>
            <a:solidFill>
              <a:schemeClr val="accent3">
                <a:lumMod val="80000"/>
                <a:lumOff val="2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[1]daniel1!$BR$2:$BR$22</c:f>
              <c:numCache>
                <c:formatCode>General</c:formatCode>
                <c:ptCount val="21"/>
                <c:pt idx="0">
                  <c:v>6.0</c:v>
                </c:pt>
                <c:pt idx="1">
                  <c:v>6.0</c:v>
                </c:pt>
                <c:pt idx="2">
                  <c:v>6.0</c:v>
                </c:pt>
                <c:pt idx="3">
                  <c:v>6.0</c:v>
                </c:pt>
                <c:pt idx="4">
                  <c:v>6.0</c:v>
                </c:pt>
                <c:pt idx="5">
                  <c:v>6.0</c:v>
                </c:pt>
                <c:pt idx="6">
                  <c:v>6.0</c:v>
                </c:pt>
                <c:pt idx="7">
                  <c:v>6.0</c:v>
                </c:pt>
                <c:pt idx="8">
                  <c:v>6.0</c:v>
                </c:pt>
                <c:pt idx="9">
                  <c:v>6.0</c:v>
                </c:pt>
                <c:pt idx="10">
                  <c:v>6.0</c:v>
                </c:pt>
                <c:pt idx="11">
                  <c:v>6.0</c:v>
                </c:pt>
                <c:pt idx="12">
                  <c:v>6.0</c:v>
                </c:pt>
                <c:pt idx="13">
                  <c:v>6.0</c:v>
                </c:pt>
                <c:pt idx="14">
                  <c:v>6.0</c:v>
                </c:pt>
                <c:pt idx="15">
                  <c:v>6.0</c:v>
                </c:pt>
                <c:pt idx="16">
                  <c:v>6.0</c:v>
                </c:pt>
                <c:pt idx="17">
                  <c:v>6.0</c:v>
                </c:pt>
                <c:pt idx="18">
                  <c:v>6.0</c:v>
                </c:pt>
                <c:pt idx="19">
                  <c:v>6.0</c:v>
                </c:pt>
                <c:pt idx="20">
                  <c:v>6.0</c:v>
                </c:pt>
              </c:numCache>
            </c:numRef>
          </c:yVal>
          <c:bubbleSize>
            <c:numRef>
              <c:f>[1]daniel1!$BS$2:$BS$22</c:f>
              <c:numCache>
                <c:formatCode>General</c:formatCode>
                <c:ptCount val="21"/>
                <c:pt idx="0">
                  <c:v>0.0</c:v>
                </c:pt>
                <c:pt idx="1">
                  <c:v>0.0</c:v>
                </c:pt>
                <c:pt idx="2">
                  <c:v>1.0</c:v>
                </c:pt>
                <c:pt idx="3">
                  <c:v>0.0</c:v>
                </c:pt>
                <c:pt idx="4">
                  <c:v>0.0</c:v>
                </c:pt>
                <c:pt idx="5">
                  <c:v>0.0</c:v>
                </c:pt>
                <c:pt idx="6">
                  <c:v>0.0</c:v>
                </c:pt>
                <c:pt idx="7">
                  <c:v>0.0</c:v>
                </c:pt>
                <c:pt idx="8">
                  <c:v>0.0</c:v>
                </c:pt>
                <c:pt idx="9">
                  <c:v>0.0</c:v>
                </c:pt>
                <c:pt idx="10">
                  <c:v>1.0</c:v>
                </c:pt>
                <c:pt idx="11">
                  <c:v>0.0</c:v>
                </c:pt>
                <c:pt idx="12">
                  <c:v>0.0</c:v>
                </c:pt>
                <c:pt idx="13">
                  <c:v>0.0</c:v>
                </c:pt>
                <c:pt idx="14">
                  <c:v>0.0</c:v>
                </c:pt>
                <c:pt idx="15">
                  <c:v>0.0</c:v>
                </c:pt>
                <c:pt idx="16">
                  <c:v>3.0</c:v>
                </c:pt>
                <c:pt idx="17">
                  <c:v>0.0</c:v>
                </c:pt>
                <c:pt idx="18">
                  <c:v>0.0</c:v>
                </c:pt>
                <c:pt idx="19">
                  <c:v>0.0</c:v>
                </c:pt>
                <c:pt idx="20">
                  <c:v>0.0</c:v>
                </c:pt>
              </c:numCache>
            </c:numRef>
          </c:bubbleSize>
          <c:bubble3D val="0"/>
        </c:ser>
        <c:ser>
          <c:idx val="35"/>
          <c:order val="35"/>
          <c:tx>
            <c:strRef>
              <c:f>[1]daniel1!$BT$1</c:f>
              <c:strCache>
                <c:ptCount val="1"/>
                <c:pt idx="0">
                  <c:v>Wrong Implementation</c:v>
                </c:pt>
              </c:strCache>
            </c:strRef>
          </c:tx>
          <c:spPr>
            <a:solidFill>
              <a:schemeClr val="accent5">
                <a:lumMod val="80000"/>
                <a:lumOff val="2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[1]daniel1!$BT$2:$BT$22</c:f>
              <c:numCache>
                <c:formatCode>General</c:formatCode>
                <c:ptCount val="21"/>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numCache>
            </c:numRef>
          </c:yVal>
          <c:bubbleSize>
            <c:numRef>
              <c:f>[1]daniel1!$BU$2:$BU$22</c:f>
              <c:numCache>
                <c:formatCode>General</c:formatCode>
                <c:ptCount val="21"/>
                <c:pt idx="0">
                  <c:v>0.0</c:v>
                </c:pt>
                <c:pt idx="1">
                  <c:v>1.0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1.0</c:v>
                </c:pt>
                <c:pt idx="17">
                  <c:v>0.0</c:v>
                </c:pt>
                <c:pt idx="18">
                  <c:v>1.0</c:v>
                </c:pt>
                <c:pt idx="19">
                  <c:v>0.0</c:v>
                </c:pt>
                <c:pt idx="20">
                  <c:v>0.0</c:v>
                </c:pt>
              </c:numCache>
            </c:numRef>
          </c:bubbleSize>
          <c:bubble3D val="0"/>
        </c:ser>
        <c:ser>
          <c:idx val="36"/>
          <c:order val="36"/>
          <c:tx>
            <c:strRef>
              <c:f>[1]daniel1!$BV$1</c:f>
              <c:strCache>
                <c:ptCount val="1"/>
                <c:pt idx="0">
                  <c:v>Increased Effort in Testing</c:v>
                </c:pt>
              </c:strCache>
            </c:strRef>
          </c:tx>
          <c:spPr>
            <a:solidFill>
              <a:schemeClr val="accent1">
                <a:lumMod val="8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[1]daniel1!$BV$2:$BV$22</c:f>
              <c:numCache>
                <c:formatCode>General</c:formatCode>
                <c:ptCount val="21"/>
                <c:pt idx="0">
                  <c:v>4.0</c:v>
                </c:pt>
                <c:pt idx="1">
                  <c:v>4.0</c:v>
                </c:pt>
                <c:pt idx="2">
                  <c:v>4.0</c:v>
                </c:pt>
                <c:pt idx="3">
                  <c:v>4.0</c:v>
                </c:pt>
                <c:pt idx="4">
                  <c:v>4.0</c:v>
                </c:pt>
                <c:pt idx="5">
                  <c:v>4.0</c:v>
                </c:pt>
                <c:pt idx="6">
                  <c:v>4.0</c:v>
                </c:pt>
                <c:pt idx="7">
                  <c:v>4.0</c:v>
                </c:pt>
                <c:pt idx="8">
                  <c:v>4.0</c:v>
                </c:pt>
                <c:pt idx="9">
                  <c:v>4.0</c:v>
                </c:pt>
                <c:pt idx="10">
                  <c:v>4.0</c:v>
                </c:pt>
                <c:pt idx="11">
                  <c:v>4.0</c:v>
                </c:pt>
                <c:pt idx="12">
                  <c:v>4.0</c:v>
                </c:pt>
                <c:pt idx="13">
                  <c:v>4.0</c:v>
                </c:pt>
                <c:pt idx="14">
                  <c:v>4.0</c:v>
                </c:pt>
                <c:pt idx="15">
                  <c:v>4.0</c:v>
                </c:pt>
                <c:pt idx="16">
                  <c:v>4.0</c:v>
                </c:pt>
                <c:pt idx="17">
                  <c:v>4.0</c:v>
                </c:pt>
                <c:pt idx="18">
                  <c:v>4.0</c:v>
                </c:pt>
                <c:pt idx="19">
                  <c:v>4.0</c:v>
                </c:pt>
                <c:pt idx="20">
                  <c:v>4.0</c:v>
                </c:pt>
              </c:numCache>
            </c:numRef>
          </c:yVal>
          <c:bubbleSize>
            <c:numRef>
              <c:f>[1]daniel1!$BW$2:$BW$22</c:f>
              <c:numCache>
                <c:formatCode>General</c:formatCode>
                <c:ptCount val="21"/>
                <c:pt idx="0">
                  <c:v>0.0</c:v>
                </c:pt>
                <c:pt idx="1">
                  <c:v>0.0</c:v>
                </c:pt>
                <c:pt idx="2">
                  <c:v>0.0</c:v>
                </c:pt>
                <c:pt idx="3">
                  <c:v>0.0</c:v>
                </c:pt>
                <c:pt idx="4">
                  <c:v>0.0</c:v>
                </c:pt>
                <c:pt idx="5">
                  <c:v>0.0</c:v>
                </c:pt>
                <c:pt idx="6">
                  <c:v>0.0</c:v>
                </c:pt>
                <c:pt idx="7">
                  <c:v>1.0</c:v>
                </c:pt>
                <c:pt idx="8">
                  <c:v>0.0</c:v>
                </c:pt>
                <c:pt idx="9">
                  <c:v>0.0</c:v>
                </c:pt>
                <c:pt idx="10">
                  <c:v>0.0</c:v>
                </c:pt>
                <c:pt idx="11">
                  <c:v>0.0</c:v>
                </c:pt>
                <c:pt idx="12">
                  <c:v>0.0</c:v>
                </c:pt>
                <c:pt idx="13">
                  <c:v>0.0</c:v>
                </c:pt>
                <c:pt idx="14">
                  <c:v>0.0</c:v>
                </c:pt>
                <c:pt idx="15">
                  <c:v>0.0</c:v>
                </c:pt>
                <c:pt idx="16">
                  <c:v>0.0</c:v>
                </c:pt>
                <c:pt idx="17">
                  <c:v>0.0</c:v>
                </c:pt>
                <c:pt idx="18">
                  <c:v>3.0</c:v>
                </c:pt>
                <c:pt idx="19">
                  <c:v>0.0</c:v>
                </c:pt>
                <c:pt idx="20">
                  <c:v>0.0</c:v>
                </c:pt>
              </c:numCache>
            </c:numRef>
          </c:bubbleSize>
          <c:bubble3D val="0"/>
        </c:ser>
        <c:ser>
          <c:idx val="37"/>
          <c:order val="37"/>
          <c:tx>
            <c:strRef>
              <c:f>[1]daniel1!$BX$1</c:f>
              <c:strCache>
                <c:ptCount val="1"/>
                <c:pt idx="0">
                  <c:v>Wrong Design Decisions</c:v>
                </c:pt>
              </c:strCache>
            </c:strRef>
          </c:tx>
          <c:spPr>
            <a:solidFill>
              <a:schemeClr val="accent3">
                <a:lumMod val="8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[1]daniel1!$BX$2:$BX$22</c:f>
              <c:numCache>
                <c:formatCode>General</c:formatCode>
                <c:ptCount val="21"/>
                <c:pt idx="0">
                  <c:v>3.0</c:v>
                </c:pt>
                <c:pt idx="1">
                  <c:v>3.0</c:v>
                </c:pt>
                <c:pt idx="2">
                  <c:v>3.0</c:v>
                </c:pt>
                <c:pt idx="3">
                  <c:v>3.0</c:v>
                </c:pt>
                <c:pt idx="4">
                  <c:v>3.0</c:v>
                </c:pt>
                <c:pt idx="5">
                  <c:v>3.0</c:v>
                </c:pt>
                <c:pt idx="6">
                  <c:v>3.0</c:v>
                </c:pt>
                <c:pt idx="7">
                  <c:v>3.0</c:v>
                </c:pt>
                <c:pt idx="8">
                  <c:v>3.0</c:v>
                </c:pt>
                <c:pt idx="9">
                  <c:v>3.0</c:v>
                </c:pt>
                <c:pt idx="10">
                  <c:v>3.0</c:v>
                </c:pt>
                <c:pt idx="11">
                  <c:v>3.0</c:v>
                </c:pt>
                <c:pt idx="12">
                  <c:v>3.0</c:v>
                </c:pt>
                <c:pt idx="13">
                  <c:v>3.0</c:v>
                </c:pt>
                <c:pt idx="14">
                  <c:v>3.0</c:v>
                </c:pt>
                <c:pt idx="15">
                  <c:v>3.0</c:v>
                </c:pt>
                <c:pt idx="16">
                  <c:v>3.0</c:v>
                </c:pt>
                <c:pt idx="17">
                  <c:v>3.0</c:v>
                </c:pt>
                <c:pt idx="18">
                  <c:v>3.0</c:v>
                </c:pt>
                <c:pt idx="19">
                  <c:v>3.0</c:v>
                </c:pt>
                <c:pt idx="20">
                  <c:v>3.0</c:v>
                </c:pt>
              </c:numCache>
            </c:numRef>
          </c:yVal>
          <c:bubbleSize>
            <c:numRef>
              <c:f>[1]daniel1!$BY$2:$BY$22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1.0</c:v>
                </c:pt>
                <c:pt idx="13">
                  <c:v>0.0</c:v>
                </c:pt>
                <c:pt idx="14">
                  <c:v>0.0</c:v>
                </c:pt>
                <c:pt idx="15">
                  <c:v>0.0</c:v>
                </c:pt>
                <c:pt idx="16">
                  <c:v>0.0</c:v>
                </c:pt>
                <c:pt idx="17">
                  <c:v>0.0</c:v>
                </c:pt>
                <c:pt idx="18">
                  <c:v>0.0</c:v>
                </c:pt>
                <c:pt idx="19">
                  <c:v>0.0</c:v>
                </c:pt>
                <c:pt idx="20">
                  <c:v>0.0</c:v>
                </c:pt>
              </c:numCache>
            </c:numRef>
          </c:bubbleSize>
          <c:bubble3D val="0"/>
        </c:ser>
        <c:ser>
          <c:idx val="38"/>
          <c:order val="38"/>
          <c:tx>
            <c:strRef>
              <c:f>[1]daniel1!$BZ$1</c:f>
              <c:strCache>
                <c:ptCount val="1"/>
                <c:pt idx="0">
                  <c:v>Incomplete Implementation</c:v>
                </c:pt>
              </c:strCache>
            </c:strRef>
          </c:tx>
          <c:spPr>
            <a:solidFill>
              <a:schemeClr val="accent5">
                <a:lumMod val="8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[1]daniel1!$BZ$2:$BZ$22</c:f>
              <c:numCache>
                <c:formatCode>General</c:formatCode>
                <c:ptCount val="21"/>
                <c:pt idx="0">
                  <c:v>2.0</c:v>
                </c:pt>
                <c:pt idx="1">
                  <c:v>2.0</c:v>
                </c:pt>
                <c:pt idx="2">
                  <c:v>2.0</c:v>
                </c:pt>
                <c:pt idx="3">
                  <c:v>2.0</c:v>
                </c:pt>
                <c:pt idx="4">
                  <c:v>2.0</c:v>
                </c:pt>
                <c:pt idx="5">
                  <c:v>2.0</c:v>
                </c:pt>
                <c:pt idx="6">
                  <c:v>2.0</c:v>
                </c:pt>
                <c:pt idx="7">
                  <c:v>2.0</c:v>
                </c:pt>
                <c:pt idx="8">
                  <c:v>2.0</c:v>
                </c:pt>
                <c:pt idx="9">
                  <c:v>2.0</c:v>
                </c:pt>
                <c:pt idx="10">
                  <c:v>2.0</c:v>
                </c:pt>
                <c:pt idx="11">
                  <c:v>2.0</c:v>
                </c:pt>
                <c:pt idx="12">
                  <c:v>2.0</c:v>
                </c:pt>
                <c:pt idx="13">
                  <c:v>2.0</c:v>
                </c:pt>
                <c:pt idx="14">
                  <c:v>2.0</c:v>
                </c:pt>
                <c:pt idx="15">
                  <c:v>2.0</c:v>
                </c:pt>
                <c:pt idx="16">
                  <c:v>2.0</c:v>
                </c:pt>
                <c:pt idx="17">
                  <c:v>2.0</c:v>
                </c:pt>
                <c:pt idx="18">
                  <c:v>2.0</c:v>
                </c:pt>
                <c:pt idx="19">
                  <c:v>2.0</c:v>
                </c:pt>
                <c:pt idx="20">
                  <c:v>2.0</c:v>
                </c:pt>
              </c:numCache>
            </c:numRef>
          </c:yVal>
          <c:bubbleSize>
            <c:numRef>
              <c:f>[1]daniel1!$CA$2:$CA$22</c:f>
              <c:numCache>
                <c:formatCode>General</c:formatCode>
                <c:ptCount val="21"/>
                <c:pt idx="0">
                  <c:v>0.0</c:v>
                </c:pt>
                <c:pt idx="1">
                  <c:v>0.0</c:v>
                </c:pt>
                <c:pt idx="2">
                  <c:v>0.0</c:v>
                </c:pt>
                <c:pt idx="3">
                  <c:v>0.0</c:v>
                </c:pt>
                <c:pt idx="4">
                  <c:v>0.0</c:v>
                </c:pt>
                <c:pt idx="5">
                  <c:v>1.0</c:v>
                </c:pt>
                <c:pt idx="6">
                  <c:v>0.0</c:v>
                </c:pt>
                <c:pt idx="7">
                  <c:v>0.0</c:v>
                </c:pt>
                <c:pt idx="8">
                  <c:v>0.0</c:v>
                </c:pt>
                <c:pt idx="9">
                  <c:v>0.0</c:v>
                </c:pt>
                <c:pt idx="10">
                  <c:v>0.0</c:v>
                </c:pt>
                <c:pt idx="11">
                  <c:v>0.0</c:v>
                </c:pt>
                <c:pt idx="12">
                  <c:v>0.0</c:v>
                </c:pt>
                <c:pt idx="13">
                  <c:v>0.0</c:v>
                </c:pt>
                <c:pt idx="14">
                  <c:v>0.0</c:v>
                </c:pt>
                <c:pt idx="15">
                  <c:v>0.0</c:v>
                </c:pt>
                <c:pt idx="16">
                  <c:v>0.0</c:v>
                </c:pt>
                <c:pt idx="17">
                  <c:v>0.0</c:v>
                </c:pt>
                <c:pt idx="18">
                  <c:v>1.0</c:v>
                </c:pt>
                <c:pt idx="19">
                  <c:v>0.0</c:v>
                </c:pt>
                <c:pt idx="20">
                  <c:v>0.0</c:v>
                </c:pt>
              </c:numCache>
            </c:numRef>
          </c:bubbleSize>
          <c:bubble3D val="0"/>
        </c:ser>
        <c:ser>
          <c:idx val="39"/>
          <c:order val="39"/>
          <c:tx>
            <c:strRef>
              <c:f>[1]daniel1!$CB$1</c:f>
              <c:strCache>
                <c:ptCount val="1"/>
                <c:pt idx="0">
                  <c:v>Bugs and Defects</c:v>
                </c:pt>
              </c:strCache>
            </c:strRef>
          </c:tx>
          <c:spPr>
            <a:solidFill>
              <a:schemeClr val="accent1">
                <a:lumMod val="60000"/>
                <a:lumOff val="4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[1]daniel1!$A$2:$A$22</c:f>
              <c:strCache>
                <c:ptCount val="21"/>
                <c:pt idx="0">
                  <c:v>_x001b_Communication Flaws in Team</c:v>
                </c:pt>
                <c:pt idx="1">
                  <c:v>_x0012_Inconsistent Reqs.</c:v>
                </c:pt>
                <c:pt idx="2">
                  <c:v>_x0018_Unclear Responsibilities</c:v>
                </c:pt>
                <c:pt idx="3">
                  <c:v>_x0015_Weak Domain Knowledge</c:v>
                </c:pt>
                <c:pt idx="4">
                  <c:v>_x001c_Technically unfeasible Reqs.</c:v>
                </c:pt>
                <c:pt idx="5">
                  <c:v>_x000e_Moving Targets</c:v>
                </c:pt>
                <c:pt idx="6">
                  <c:v>_x001d_Weak Relationship to Customer</c:v>
                </c:pt>
                <c:pt idx="7">
                  <c:v>_x0014_Missing Traceability</c:v>
                </c:pt>
                <c:pt idx="8">
                  <c:v>_x001c_Unclear non-functional Reqs.</c:v>
                </c:pt>
                <c:pt idx="9">
                  <c:v> Insufficient Support by Customer</c:v>
                </c:pt>
                <c:pt idx="10">
                  <c:v>_x0017_Terminological Problems</c:v>
                </c:pt>
                <c:pt idx="11">
                  <c:v>_x000f_Volatile Domain</c:v>
                </c:pt>
                <c:pt idx="12">
                  <c:v>%Separation Reqs. From known Solutions</c:v>
                </c:pt>
                <c:pt idx="13">
                  <c:v>8High Degree of Innovation vs. Need for formal Acceptance</c:v>
                </c:pt>
                <c:pt idx="14">
                  <c:v>_x001d_Weak Access to Customer Needs</c:v>
                </c:pt>
                <c:pt idx="15">
                  <c:v>_x000c_Gold Plating</c:v>
                </c:pt>
                <c:pt idx="16">
                  <c:v>_x000b_Time Boxing</c:v>
                </c:pt>
                <c:pt idx="17">
                  <c:v>_x001f_Communication Flaws to Customer</c:v>
                </c:pt>
                <c:pt idx="18">
                  <c:v>_x0019_Incomplete / hidden Reqs.</c:v>
                </c:pt>
                <c:pt idx="19">
                  <c:v>$Insufficient Support by Project Lead</c:v>
                </c:pt>
                <c:pt idx="20">
                  <c:v>_x0014_Underspecified Reqs.</c:v>
                </c:pt>
              </c:strCache>
            </c:strRef>
          </c:xVal>
          <c:yVal>
            <c:numRef>
              <c:f>[1]daniel1!$CB$2:$CB$22</c:f>
              <c:numCache>
                <c:formatCode>General</c:formatCode>
                <c:ptCount val="21"/>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numCache>
            </c:numRef>
          </c:yVal>
          <c:bubbleSize>
            <c:numRef>
              <c:f>[1]daniel1!$CC$2:$CC$22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2.0</c:v>
                </c:pt>
                <c:pt idx="17">
                  <c:v>0.0</c:v>
                </c:pt>
                <c:pt idx="18">
                  <c:v>0.0</c:v>
                </c:pt>
                <c:pt idx="19">
                  <c:v>0.0</c:v>
                </c:pt>
                <c:pt idx="20">
                  <c:v>0.0</c:v>
                </c:pt>
              </c:numCache>
            </c:numRef>
          </c:bubbleSize>
          <c:bubble3D val="0"/>
        </c:ser>
        <c:dLbls>
          <c:showLegendKey val="0"/>
          <c:showVal val="0"/>
          <c:showCatName val="0"/>
          <c:showSerName val="0"/>
          <c:showPercent val="0"/>
          <c:showBubbleSize val="0"/>
        </c:dLbls>
        <c:bubbleScale val="25"/>
        <c:showNegBubbles val="0"/>
        <c:axId val="2067394744"/>
        <c:axId val="2067398136"/>
      </c:bubbleChart>
      <c:valAx>
        <c:axId val="2067394744"/>
        <c:scaling>
          <c:orientation val="minMax"/>
          <c:max val="22.0"/>
          <c:min val="0.0"/>
        </c:scaling>
        <c:delete val="1"/>
        <c:axPos val="b"/>
        <c:minorGridlines>
          <c:spPr>
            <a:ln w="9525" cap="flat" cmpd="sng" algn="ctr">
              <a:solidFill>
                <a:schemeClr val="tx1">
                  <a:lumMod val="5000"/>
                  <a:lumOff val="95000"/>
                </a:schemeClr>
              </a:solidFill>
              <a:round/>
            </a:ln>
            <a:effectLst/>
          </c:spPr>
        </c:minorGridlines>
        <c:majorTickMark val="out"/>
        <c:minorTickMark val="none"/>
        <c:tickLblPos val="nextTo"/>
        <c:crossAx val="2067398136"/>
        <c:crosses val="autoZero"/>
        <c:crossBetween val="midCat"/>
        <c:majorUnit val="1.0"/>
        <c:minorUnit val="1.0"/>
      </c:valAx>
      <c:valAx>
        <c:axId val="2067398136"/>
        <c:scaling>
          <c:orientation val="minMax"/>
          <c:max val="40.5"/>
          <c:min val="0.0"/>
        </c:scaling>
        <c:delete val="1"/>
        <c:axPos val="l"/>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crossAx val="2067394744"/>
        <c:crosses val="autoZero"/>
        <c:crossBetween val="midCat"/>
      </c:valAx>
      <c:spPr>
        <a:noFill/>
        <a:ln w="0">
          <a:noFill/>
        </a:ln>
        <a:effectLst>
          <a:glow rad="203200">
            <a:schemeClr val="bg1"/>
          </a:glow>
        </a:effectLst>
      </c:spPr>
    </c:plotArea>
    <c:legend>
      <c:legendPos val="r"/>
      <c:layout>
        <c:manualLayout>
          <c:xMode val="edge"/>
          <c:yMode val="edge"/>
          <c:x val="0.727541437366445"/>
          <c:y val="0.0275318109924332"/>
          <c:w val="0.243981031759071"/>
          <c:h val="0.965994934859169"/>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5" l="0.7" r="0.7" t="0.7874015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Diagrammtitel</a:t>
            </a:r>
          </a:p>
        </c:rich>
      </c:tx>
      <c:layout/>
      <c:overlay val="0"/>
      <c:spPr>
        <a:noFill/>
        <a:ln>
          <a:noFill/>
        </a:ln>
        <a:effectLst/>
      </c:spPr>
    </c:title>
    <c:autoTitleDeleted val="0"/>
    <c:plotArea>
      <c:layout>
        <c:manualLayout>
          <c:layoutTarget val="inner"/>
          <c:xMode val="edge"/>
          <c:yMode val="edge"/>
          <c:x val="0.0174603174603175"/>
          <c:y val="0.047780998389694"/>
          <c:w val="0.642543807024122"/>
          <c:h val="0.952219001610306"/>
        </c:manualLayout>
      </c:layout>
      <c:bubbleChart>
        <c:varyColors val="0"/>
        <c:ser>
          <c:idx val="0"/>
          <c:order val="0"/>
          <c:tx>
            <c:strRef>
              <c:f>[2]Blatt1!$B$1</c:f>
              <c:strCache>
                <c:ptCount val="1"/>
                <c:pt idx="0">
                  <c:v>Implicit Reqs not made explicit</c:v>
                </c:pt>
              </c:strCache>
            </c:strRef>
          </c:tx>
          <c:spPr>
            <a:solidFill>
              <a:schemeClr val="accent1">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[2]Blatt1!$B$2:$B$22</c:f>
              <c:numCache>
                <c:formatCode>General</c:formatCode>
                <c:ptCount val="21"/>
                <c:pt idx="0">
                  <c:v>33.0</c:v>
                </c:pt>
                <c:pt idx="1">
                  <c:v>33.0</c:v>
                </c:pt>
                <c:pt idx="2">
                  <c:v>33.0</c:v>
                </c:pt>
                <c:pt idx="3">
                  <c:v>33.0</c:v>
                </c:pt>
                <c:pt idx="4">
                  <c:v>33.0</c:v>
                </c:pt>
                <c:pt idx="5">
                  <c:v>33.0</c:v>
                </c:pt>
                <c:pt idx="6">
                  <c:v>33.0</c:v>
                </c:pt>
                <c:pt idx="7">
                  <c:v>33.0</c:v>
                </c:pt>
                <c:pt idx="8">
                  <c:v>33.0</c:v>
                </c:pt>
                <c:pt idx="9">
                  <c:v>33.0</c:v>
                </c:pt>
                <c:pt idx="10">
                  <c:v>33.0</c:v>
                </c:pt>
                <c:pt idx="11">
                  <c:v>33.0</c:v>
                </c:pt>
                <c:pt idx="12">
                  <c:v>33.0</c:v>
                </c:pt>
                <c:pt idx="13">
                  <c:v>33.0</c:v>
                </c:pt>
                <c:pt idx="14">
                  <c:v>33.0</c:v>
                </c:pt>
                <c:pt idx="15">
                  <c:v>33.0</c:v>
                </c:pt>
                <c:pt idx="16">
                  <c:v>33.0</c:v>
                </c:pt>
                <c:pt idx="17">
                  <c:v>33.0</c:v>
                </c:pt>
                <c:pt idx="18">
                  <c:v>33.0</c:v>
                </c:pt>
                <c:pt idx="19">
                  <c:v>33.0</c:v>
                </c:pt>
                <c:pt idx="20">
                  <c:v>33.0</c:v>
                </c:pt>
              </c:numCache>
            </c:numRef>
          </c:yVal>
          <c:bubbleSize>
            <c:numRef>
              <c:f>[2]Blatt1!$C$2:$C$22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2.0</c:v>
                </c:pt>
                <c:pt idx="19">
                  <c:v>0.0</c:v>
                </c:pt>
                <c:pt idx="20">
                  <c:v>0.0</c:v>
                </c:pt>
              </c:numCache>
            </c:numRef>
          </c:bubbleSize>
          <c:bubble3D val="0"/>
        </c:ser>
        <c:ser>
          <c:idx val="1"/>
          <c:order val="1"/>
          <c:tx>
            <c:strRef>
              <c:f>[2]Blatt1!$D$1</c:f>
              <c:strCache>
                <c:ptCount val="1"/>
                <c:pt idx="0">
                  <c:v>Refine Reqs.</c:v>
                </c:pt>
              </c:strCache>
            </c:strRef>
          </c:tx>
          <c:spPr>
            <a:solidFill>
              <a:schemeClr val="accent3">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[2]Blatt1!$D$2:$D$22</c:f>
              <c:numCache>
                <c:formatCode>General</c:formatCode>
                <c:ptCount val="21"/>
                <c:pt idx="0">
                  <c:v>32.0</c:v>
                </c:pt>
                <c:pt idx="1">
                  <c:v>32.0</c:v>
                </c:pt>
                <c:pt idx="2">
                  <c:v>32.0</c:v>
                </c:pt>
                <c:pt idx="3">
                  <c:v>32.0</c:v>
                </c:pt>
                <c:pt idx="4">
                  <c:v>32.0</c:v>
                </c:pt>
                <c:pt idx="5">
                  <c:v>32.0</c:v>
                </c:pt>
                <c:pt idx="6">
                  <c:v>32.0</c:v>
                </c:pt>
                <c:pt idx="7">
                  <c:v>32.0</c:v>
                </c:pt>
                <c:pt idx="8">
                  <c:v>32.0</c:v>
                </c:pt>
                <c:pt idx="9">
                  <c:v>32.0</c:v>
                </c:pt>
                <c:pt idx="10">
                  <c:v>32.0</c:v>
                </c:pt>
                <c:pt idx="11">
                  <c:v>32.0</c:v>
                </c:pt>
                <c:pt idx="12">
                  <c:v>32.0</c:v>
                </c:pt>
                <c:pt idx="13">
                  <c:v>32.0</c:v>
                </c:pt>
                <c:pt idx="14">
                  <c:v>32.0</c:v>
                </c:pt>
                <c:pt idx="15">
                  <c:v>32.0</c:v>
                </c:pt>
                <c:pt idx="16">
                  <c:v>32.0</c:v>
                </c:pt>
                <c:pt idx="17">
                  <c:v>32.0</c:v>
                </c:pt>
                <c:pt idx="18">
                  <c:v>32.0</c:v>
                </c:pt>
                <c:pt idx="19">
                  <c:v>32.0</c:v>
                </c:pt>
                <c:pt idx="20">
                  <c:v>32.0</c:v>
                </c:pt>
              </c:numCache>
            </c:numRef>
          </c:yVal>
          <c:bubbleSize>
            <c:numRef>
              <c:f>[2]Blatt1!$E$2:$E$22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1.0</c:v>
                </c:pt>
                <c:pt idx="19">
                  <c:v>0.0</c:v>
                </c:pt>
                <c:pt idx="20">
                  <c:v>0.0</c:v>
                </c:pt>
              </c:numCache>
            </c:numRef>
          </c:bubbleSize>
          <c:bubble3D val="0"/>
        </c:ser>
        <c:ser>
          <c:idx val="2"/>
          <c:order val="2"/>
          <c:tx>
            <c:strRef>
              <c:f>[2]Blatt1!$F$1</c:f>
              <c:strCache>
                <c:ptCount val="1"/>
                <c:pt idx="0">
                  <c:v>No Traceability</c:v>
                </c:pt>
              </c:strCache>
            </c:strRef>
          </c:tx>
          <c:spPr>
            <a:solidFill>
              <a:schemeClr val="accent5">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[2]Blatt1!$F$2:$F$22</c:f>
              <c:numCache>
                <c:formatCode>General</c:formatCode>
                <c:ptCount val="21"/>
                <c:pt idx="0">
                  <c:v>31.0</c:v>
                </c:pt>
                <c:pt idx="1">
                  <c:v>31.0</c:v>
                </c:pt>
                <c:pt idx="2">
                  <c:v>31.0</c:v>
                </c:pt>
                <c:pt idx="3">
                  <c:v>31.0</c:v>
                </c:pt>
                <c:pt idx="4">
                  <c:v>31.0</c:v>
                </c:pt>
                <c:pt idx="5">
                  <c:v>31.0</c:v>
                </c:pt>
                <c:pt idx="6">
                  <c:v>31.0</c:v>
                </c:pt>
                <c:pt idx="7">
                  <c:v>31.0</c:v>
                </c:pt>
                <c:pt idx="8">
                  <c:v>31.0</c:v>
                </c:pt>
                <c:pt idx="9">
                  <c:v>31.0</c:v>
                </c:pt>
                <c:pt idx="10">
                  <c:v>31.0</c:v>
                </c:pt>
                <c:pt idx="11">
                  <c:v>31.0</c:v>
                </c:pt>
                <c:pt idx="12">
                  <c:v>31.0</c:v>
                </c:pt>
                <c:pt idx="13">
                  <c:v>31.0</c:v>
                </c:pt>
                <c:pt idx="14">
                  <c:v>31.0</c:v>
                </c:pt>
                <c:pt idx="15">
                  <c:v>31.0</c:v>
                </c:pt>
                <c:pt idx="16">
                  <c:v>31.0</c:v>
                </c:pt>
                <c:pt idx="17">
                  <c:v>31.0</c:v>
                </c:pt>
                <c:pt idx="18">
                  <c:v>31.0</c:v>
                </c:pt>
                <c:pt idx="19">
                  <c:v>31.0</c:v>
                </c:pt>
                <c:pt idx="20">
                  <c:v>31.0</c:v>
                </c:pt>
              </c:numCache>
            </c:numRef>
          </c:yVal>
          <c:bubbleSize>
            <c:numRef>
              <c:f>[2]Blatt1!$G$2:$G$22</c:f>
              <c:numCache>
                <c:formatCode>General</c:formatCode>
                <c:ptCount val="21"/>
                <c:pt idx="0">
                  <c:v>0.0</c:v>
                </c:pt>
                <c:pt idx="1">
                  <c:v>0.0</c:v>
                </c:pt>
                <c:pt idx="2">
                  <c:v>0.0</c:v>
                </c:pt>
                <c:pt idx="3">
                  <c:v>0.0</c:v>
                </c:pt>
                <c:pt idx="4">
                  <c:v>0.0</c:v>
                </c:pt>
                <c:pt idx="5">
                  <c:v>0.0</c:v>
                </c:pt>
                <c:pt idx="6">
                  <c:v>0.0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3"/>
          <c:order val="3"/>
          <c:tx>
            <c:strRef>
              <c:f>[2]Blatt1!$H$1</c:f>
              <c:strCache>
                <c:ptCount val="1"/>
                <c:pt idx="0">
                  <c:v>Adapt Flexibility to Change</c:v>
                </c:pt>
              </c:strCache>
            </c:strRef>
          </c:tx>
          <c:spPr>
            <a:solidFill>
              <a:schemeClr val="accent1">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[2]Blatt1!$H$2:$H$22</c:f>
              <c:numCache>
                <c:formatCode>General</c:formatCode>
                <c:ptCount val="21"/>
                <c:pt idx="0">
                  <c:v>30.0</c:v>
                </c:pt>
                <c:pt idx="1">
                  <c:v>30.0</c:v>
                </c:pt>
                <c:pt idx="2">
                  <c:v>30.0</c:v>
                </c:pt>
                <c:pt idx="3">
                  <c:v>30.0</c:v>
                </c:pt>
                <c:pt idx="4">
                  <c:v>30.0</c:v>
                </c:pt>
                <c:pt idx="5">
                  <c:v>30.0</c:v>
                </c:pt>
                <c:pt idx="6">
                  <c:v>30.0</c:v>
                </c:pt>
                <c:pt idx="7">
                  <c:v>30.0</c:v>
                </c:pt>
                <c:pt idx="8">
                  <c:v>30.0</c:v>
                </c:pt>
                <c:pt idx="9">
                  <c:v>30.0</c:v>
                </c:pt>
                <c:pt idx="10">
                  <c:v>30.0</c:v>
                </c:pt>
                <c:pt idx="11">
                  <c:v>30.0</c:v>
                </c:pt>
                <c:pt idx="12">
                  <c:v>30.0</c:v>
                </c:pt>
                <c:pt idx="13">
                  <c:v>30.0</c:v>
                </c:pt>
                <c:pt idx="14">
                  <c:v>30.0</c:v>
                </c:pt>
                <c:pt idx="15">
                  <c:v>30.0</c:v>
                </c:pt>
                <c:pt idx="16">
                  <c:v>30.0</c:v>
                </c:pt>
                <c:pt idx="17">
                  <c:v>30.0</c:v>
                </c:pt>
                <c:pt idx="18">
                  <c:v>30.0</c:v>
                </c:pt>
                <c:pt idx="19">
                  <c:v>30.0</c:v>
                </c:pt>
                <c:pt idx="20">
                  <c:v>30.0</c:v>
                </c:pt>
              </c:numCache>
            </c:numRef>
          </c:yVal>
          <c:bubbleSize>
            <c:numRef>
              <c:f>[2]Blatt1!$I$2:$I$22</c:f>
              <c:numCache>
                <c:formatCode>General</c:formatCode>
                <c:ptCount val="21"/>
                <c:pt idx="0">
                  <c:v>0.0</c:v>
                </c:pt>
                <c:pt idx="1">
                  <c:v>0.0</c:v>
                </c:pt>
                <c:pt idx="2">
                  <c:v>0.0</c:v>
                </c:pt>
                <c:pt idx="3">
                  <c:v>0.0</c:v>
                </c:pt>
                <c:pt idx="4">
                  <c:v>0.0</c:v>
                </c:pt>
                <c:pt idx="5">
                  <c:v>1.0</c:v>
                </c:pt>
                <c:pt idx="6">
                  <c:v>0.0</c:v>
                </c:pt>
                <c:pt idx="7">
                  <c:v>0.0</c:v>
                </c:pt>
                <c:pt idx="8">
                  <c:v>1.0</c:v>
                </c:pt>
                <c:pt idx="9">
                  <c:v>0.0</c:v>
                </c:pt>
                <c:pt idx="10">
                  <c:v>0.0</c:v>
                </c:pt>
                <c:pt idx="11">
                  <c:v>0.0</c:v>
                </c:pt>
                <c:pt idx="12">
                  <c:v>1.0</c:v>
                </c:pt>
                <c:pt idx="13">
                  <c:v>0.0</c:v>
                </c:pt>
                <c:pt idx="14">
                  <c:v>0.0</c:v>
                </c:pt>
                <c:pt idx="15">
                  <c:v>0.0</c:v>
                </c:pt>
                <c:pt idx="16">
                  <c:v>0.0</c:v>
                </c:pt>
                <c:pt idx="17">
                  <c:v>0.0</c:v>
                </c:pt>
                <c:pt idx="18">
                  <c:v>0.0</c:v>
                </c:pt>
                <c:pt idx="19">
                  <c:v>0.0</c:v>
                </c:pt>
                <c:pt idx="20">
                  <c:v>0.0</c:v>
                </c:pt>
              </c:numCache>
            </c:numRef>
          </c:bubbleSize>
          <c:bubble3D val="0"/>
        </c:ser>
        <c:ser>
          <c:idx val="4"/>
          <c:order val="4"/>
          <c:tx>
            <c:strRef>
              <c:f>[2]Blatt1!$J$1</c:f>
              <c:strCache>
                <c:ptCount val="1"/>
                <c:pt idx="0">
                  <c:v>No Validation</c:v>
                </c:pt>
              </c:strCache>
            </c:strRef>
          </c:tx>
          <c:spPr>
            <a:solidFill>
              <a:schemeClr val="accent3">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[2]Blatt1!$J$2:$J$22</c:f>
              <c:numCache>
                <c:formatCode>General</c:formatCode>
                <c:ptCount val="21"/>
                <c:pt idx="0">
                  <c:v>29.0</c:v>
                </c:pt>
                <c:pt idx="1">
                  <c:v>29.0</c:v>
                </c:pt>
                <c:pt idx="2">
                  <c:v>29.0</c:v>
                </c:pt>
                <c:pt idx="3">
                  <c:v>29.0</c:v>
                </c:pt>
                <c:pt idx="4">
                  <c:v>29.0</c:v>
                </c:pt>
                <c:pt idx="5">
                  <c:v>29.0</c:v>
                </c:pt>
                <c:pt idx="6">
                  <c:v>29.0</c:v>
                </c:pt>
                <c:pt idx="7">
                  <c:v>29.0</c:v>
                </c:pt>
                <c:pt idx="8">
                  <c:v>29.0</c:v>
                </c:pt>
                <c:pt idx="9">
                  <c:v>29.0</c:v>
                </c:pt>
                <c:pt idx="10">
                  <c:v>29.0</c:v>
                </c:pt>
                <c:pt idx="11">
                  <c:v>29.0</c:v>
                </c:pt>
                <c:pt idx="12">
                  <c:v>29.0</c:v>
                </c:pt>
                <c:pt idx="13">
                  <c:v>29.0</c:v>
                </c:pt>
                <c:pt idx="14">
                  <c:v>29.0</c:v>
                </c:pt>
                <c:pt idx="15">
                  <c:v>29.0</c:v>
                </c:pt>
                <c:pt idx="16">
                  <c:v>29.0</c:v>
                </c:pt>
                <c:pt idx="17">
                  <c:v>29.0</c:v>
                </c:pt>
                <c:pt idx="18">
                  <c:v>29.0</c:v>
                </c:pt>
                <c:pt idx="19">
                  <c:v>29.0</c:v>
                </c:pt>
                <c:pt idx="20">
                  <c:v>29.0</c:v>
                </c:pt>
              </c:numCache>
            </c:numRef>
          </c:yVal>
          <c:bubbleSize>
            <c:numRef>
              <c:f>[2]Blatt1!$K$2:$K$22</c:f>
              <c:numCache>
                <c:formatCode>General</c:formatCode>
                <c:ptCount val="21"/>
                <c:pt idx="0">
                  <c:v>0.0</c:v>
                </c:pt>
                <c:pt idx="1">
                  <c:v>1.0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5"/>
          <c:order val="5"/>
          <c:tx>
            <c:strRef>
              <c:f>[2]Blatt1!$L$1</c:f>
              <c:strCache>
                <c:ptCount val="1"/>
                <c:pt idx="0">
                  <c:v>Lack of Experience</c:v>
                </c:pt>
              </c:strCache>
            </c:strRef>
          </c:tx>
          <c:spPr>
            <a:solidFill>
              <a:schemeClr val="accent5">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[2]Blatt1!$L$2:$L$22</c:f>
              <c:numCache>
                <c:formatCode>General</c:formatCode>
                <c:ptCount val="21"/>
                <c:pt idx="0">
                  <c:v>28.0</c:v>
                </c:pt>
                <c:pt idx="1">
                  <c:v>28.0</c:v>
                </c:pt>
                <c:pt idx="2">
                  <c:v>28.0</c:v>
                </c:pt>
                <c:pt idx="3">
                  <c:v>28.0</c:v>
                </c:pt>
                <c:pt idx="4">
                  <c:v>28.0</c:v>
                </c:pt>
                <c:pt idx="5">
                  <c:v>28.0</c:v>
                </c:pt>
                <c:pt idx="6">
                  <c:v>28.0</c:v>
                </c:pt>
                <c:pt idx="7">
                  <c:v>28.0</c:v>
                </c:pt>
                <c:pt idx="8">
                  <c:v>28.0</c:v>
                </c:pt>
                <c:pt idx="9">
                  <c:v>28.0</c:v>
                </c:pt>
                <c:pt idx="10">
                  <c:v>28.0</c:v>
                </c:pt>
                <c:pt idx="11">
                  <c:v>28.0</c:v>
                </c:pt>
                <c:pt idx="12">
                  <c:v>28.0</c:v>
                </c:pt>
                <c:pt idx="13">
                  <c:v>28.0</c:v>
                </c:pt>
                <c:pt idx="14">
                  <c:v>28.0</c:v>
                </c:pt>
                <c:pt idx="15">
                  <c:v>28.0</c:v>
                </c:pt>
                <c:pt idx="16">
                  <c:v>28.0</c:v>
                </c:pt>
                <c:pt idx="17">
                  <c:v>28.0</c:v>
                </c:pt>
                <c:pt idx="18">
                  <c:v>28.0</c:v>
                </c:pt>
                <c:pt idx="19">
                  <c:v>28.0</c:v>
                </c:pt>
                <c:pt idx="20">
                  <c:v>28.0</c:v>
                </c:pt>
              </c:numCache>
            </c:numRef>
          </c:yVal>
          <c:bubbleSize>
            <c:numRef>
              <c:f>[2]Blatt1!$M$2:$M$22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1.0</c:v>
                </c:pt>
                <c:pt idx="18">
                  <c:v>0.0</c:v>
                </c:pt>
                <c:pt idx="19">
                  <c:v>0.0</c:v>
                </c:pt>
                <c:pt idx="20">
                  <c:v>0.0</c:v>
                </c:pt>
              </c:numCache>
            </c:numRef>
          </c:bubbleSize>
          <c:bubble3D val="0"/>
        </c:ser>
        <c:ser>
          <c:idx val="6"/>
          <c:order val="6"/>
          <c:tx>
            <c:strRef>
              <c:f>[2]Blatt1!$N$1</c:f>
              <c:strCache>
                <c:ptCount val="1"/>
                <c:pt idx="0">
                  <c:v>Lack of Support</c:v>
                </c:pt>
              </c:strCache>
            </c:strRef>
          </c:tx>
          <c:spPr>
            <a:solidFill>
              <a:schemeClr val="accent1">
                <a:lumMod val="80000"/>
                <a:lumOff val="2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[2]Blatt1!$N$2:$N$22</c:f>
              <c:numCache>
                <c:formatCode>General</c:formatCode>
                <c:ptCount val="21"/>
                <c:pt idx="0">
                  <c:v>27.0</c:v>
                </c:pt>
                <c:pt idx="1">
                  <c:v>27.0</c:v>
                </c:pt>
                <c:pt idx="2">
                  <c:v>27.0</c:v>
                </c:pt>
                <c:pt idx="3">
                  <c:v>27.0</c:v>
                </c:pt>
                <c:pt idx="4">
                  <c:v>27.0</c:v>
                </c:pt>
                <c:pt idx="5">
                  <c:v>27.0</c:v>
                </c:pt>
                <c:pt idx="6">
                  <c:v>27.0</c:v>
                </c:pt>
                <c:pt idx="7">
                  <c:v>27.0</c:v>
                </c:pt>
                <c:pt idx="8">
                  <c:v>27.0</c:v>
                </c:pt>
                <c:pt idx="9">
                  <c:v>27.0</c:v>
                </c:pt>
                <c:pt idx="10">
                  <c:v>27.0</c:v>
                </c:pt>
                <c:pt idx="11">
                  <c:v>27.0</c:v>
                </c:pt>
                <c:pt idx="12">
                  <c:v>27.0</c:v>
                </c:pt>
                <c:pt idx="13">
                  <c:v>27.0</c:v>
                </c:pt>
                <c:pt idx="14">
                  <c:v>27.0</c:v>
                </c:pt>
                <c:pt idx="15">
                  <c:v>27.0</c:v>
                </c:pt>
                <c:pt idx="16">
                  <c:v>27.0</c:v>
                </c:pt>
                <c:pt idx="17">
                  <c:v>27.0</c:v>
                </c:pt>
                <c:pt idx="18">
                  <c:v>27.0</c:v>
                </c:pt>
                <c:pt idx="19">
                  <c:v>27.0</c:v>
                </c:pt>
                <c:pt idx="20">
                  <c:v>27.0</c:v>
                </c:pt>
              </c:numCache>
            </c:numRef>
          </c:yVal>
          <c:bubbleSize>
            <c:numRef>
              <c:f>[2]Blatt1!$O$2:$O$22</c:f>
              <c:numCache>
                <c:formatCode>General</c:formatCode>
                <c:ptCount val="21"/>
                <c:pt idx="0">
                  <c:v>0.0</c:v>
                </c:pt>
                <c:pt idx="1">
                  <c:v>0.0</c:v>
                </c:pt>
                <c:pt idx="2">
                  <c:v>0.0</c:v>
                </c:pt>
                <c:pt idx="3">
                  <c:v>0.0</c:v>
                </c:pt>
                <c:pt idx="4">
                  <c:v>0.0</c:v>
                </c:pt>
                <c:pt idx="5">
                  <c:v>0.0</c:v>
                </c:pt>
                <c:pt idx="6">
                  <c:v>0.0</c:v>
                </c:pt>
                <c:pt idx="7">
                  <c:v>0.0</c:v>
                </c:pt>
                <c:pt idx="8">
                  <c:v>1.0</c:v>
                </c:pt>
                <c:pt idx="9">
                  <c:v>1.0</c:v>
                </c:pt>
                <c:pt idx="10">
                  <c:v>0.0</c:v>
                </c:pt>
                <c:pt idx="11">
                  <c:v>0.0</c:v>
                </c:pt>
                <c:pt idx="12">
                  <c:v>0.0</c:v>
                </c:pt>
                <c:pt idx="13">
                  <c:v>0.0</c:v>
                </c:pt>
                <c:pt idx="14">
                  <c:v>1.0</c:v>
                </c:pt>
                <c:pt idx="15">
                  <c:v>0.0</c:v>
                </c:pt>
                <c:pt idx="16">
                  <c:v>0.0</c:v>
                </c:pt>
                <c:pt idx="17">
                  <c:v>0.0</c:v>
                </c:pt>
                <c:pt idx="18">
                  <c:v>0.0</c:v>
                </c:pt>
                <c:pt idx="19">
                  <c:v>1.0</c:v>
                </c:pt>
                <c:pt idx="20">
                  <c:v>0.0</c:v>
                </c:pt>
              </c:numCache>
            </c:numRef>
          </c:bubbleSize>
          <c:bubble3D val="0"/>
        </c:ser>
        <c:ser>
          <c:idx val="7"/>
          <c:order val="7"/>
          <c:tx>
            <c:strRef>
              <c:f>[2]Blatt1!$P$1</c:f>
              <c:strCache>
                <c:ptCount val="1"/>
                <c:pt idx="0">
                  <c:v>No Prioritization by Customer</c:v>
                </c:pt>
              </c:strCache>
            </c:strRef>
          </c:tx>
          <c:spPr>
            <a:solidFill>
              <a:schemeClr val="accent3">
                <a:lumMod val="80000"/>
                <a:lumOff val="2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[2]Blatt1!$P$2:$P$22</c:f>
              <c:numCache>
                <c:formatCode>General</c:formatCode>
                <c:ptCount val="21"/>
                <c:pt idx="0">
                  <c:v>26.0</c:v>
                </c:pt>
                <c:pt idx="1">
                  <c:v>26.0</c:v>
                </c:pt>
                <c:pt idx="2">
                  <c:v>26.0</c:v>
                </c:pt>
                <c:pt idx="3">
                  <c:v>26.0</c:v>
                </c:pt>
                <c:pt idx="4">
                  <c:v>26.0</c:v>
                </c:pt>
                <c:pt idx="5">
                  <c:v>26.0</c:v>
                </c:pt>
                <c:pt idx="6">
                  <c:v>26.0</c:v>
                </c:pt>
                <c:pt idx="7">
                  <c:v>26.0</c:v>
                </c:pt>
                <c:pt idx="8">
                  <c:v>26.0</c:v>
                </c:pt>
                <c:pt idx="9">
                  <c:v>26.0</c:v>
                </c:pt>
                <c:pt idx="10">
                  <c:v>26.0</c:v>
                </c:pt>
                <c:pt idx="11">
                  <c:v>26.0</c:v>
                </c:pt>
                <c:pt idx="12">
                  <c:v>26.0</c:v>
                </c:pt>
                <c:pt idx="13">
                  <c:v>26.0</c:v>
                </c:pt>
                <c:pt idx="14">
                  <c:v>26.0</c:v>
                </c:pt>
                <c:pt idx="15">
                  <c:v>26.0</c:v>
                </c:pt>
                <c:pt idx="16">
                  <c:v>26.0</c:v>
                </c:pt>
                <c:pt idx="17">
                  <c:v>26.0</c:v>
                </c:pt>
                <c:pt idx="18">
                  <c:v>26.0</c:v>
                </c:pt>
                <c:pt idx="19">
                  <c:v>26.0</c:v>
                </c:pt>
                <c:pt idx="20">
                  <c:v>26.0</c:v>
                </c:pt>
              </c:numCache>
            </c:numRef>
          </c:yVal>
          <c:bubbleSize>
            <c:numRef>
              <c:f>[2]Blatt1!$Q$2:$Q$22</c:f>
              <c:numCache>
                <c:formatCode>General</c:formatCode>
                <c:ptCount val="21"/>
                <c:pt idx="0">
                  <c:v>0.0</c:v>
                </c:pt>
                <c:pt idx="1">
                  <c:v>0.0</c:v>
                </c:pt>
                <c:pt idx="2">
                  <c:v>0.0</c:v>
                </c:pt>
                <c:pt idx="3">
                  <c:v>0.0</c:v>
                </c:pt>
                <c:pt idx="4">
                  <c:v>0.0</c:v>
                </c:pt>
                <c:pt idx="5">
                  <c:v>1.0</c:v>
                </c:pt>
                <c:pt idx="6">
                  <c:v>0.0</c:v>
                </c:pt>
                <c:pt idx="7">
                  <c:v>0.0</c:v>
                </c:pt>
                <c:pt idx="8">
                  <c:v>0.0</c:v>
                </c:pt>
                <c:pt idx="9">
                  <c:v>1.0</c:v>
                </c:pt>
                <c:pt idx="10">
                  <c:v>0.0</c:v>
                </c:pt>
                <c:pt idx="11">
                  <c:v>0.0</c:v>
                </c:pt>
                <c:pt idx="12">
                  <c:v>0.0</c:v>
                </c:pt>
                <c:pt idx="13">
                  <c:v>0.0</c:v>
                </c:pt>
                <c:pt idx="14">
                  <c:v>0.0</c:v>
                </c:pt>
                <c:pt idx="15">
                  <c:v>0.0</c:v>
                </c:pt>
                <c:pt idx="16">
                  <c:v>0.0</c:v>
                </c:pt>
                <c:pt idx="17">
                  <c:v>0.0</c:v>
                </c:pt>
                <c:pt idx="18">
                  <c:v>1.0</c:v>
                </c:pt>
                <c:pt idx="19">
                  <c:v>0.0</c:v>
                </c:pt>
                <c:pt idx="20">
                  <c:v>0.0</c:v>
                </c:pt>
              </c:numCache>
            </c:numRef>
          </c:bubbleSize>
          <c:bubble3D val="0"/>
        </c:ser>
        <c:ser>
          <c:idx val="8"/>
          <c:order val="8"/>
          <c:tx>
            <c:strRef>
              <c:f>[2]Blatt1!$R$1</c:f>
              <c:strCache>
                <c:ptCount val="1"/>
                <c:pt idx="0">
                  <c:v>No RE explicitly Planned (in Tendering)</c:v>
                </c:pt>
              </c:strCache>
            </c:strRef>
          </c:tx>
          <c:spPr>
            <a:solidFill>
              <a:schemeClr val="accent5">
                <a:lumMod val="80000"/>
                <a:lumOff val="2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[2]Blatt1!$R$2:$R$22</c:f>
              <c:numCache>
                <c:formatCode>General</c:formatCode>
                <c:ptCount val="21"/>
                <c:pt idx="0">
                  <c:v>25.0</c:v>
                </c:pt>
                <c:pt idx="1">
                  <c:v>25.0</c:v>
                </c:pt>
                <c:pt idx="2">
                  <c:v>25.0</c:v>
                </c:pt>
                <c:pt idx="3">
                  <c:v>25.0</c:v>
                </c:pt>
                <c:pt idx="4">
                  <c:v>25.0</c:v>
                </c:pt>
                <c:pt idx="5">
                  <c:v>25.0</c:v>
                </c:pt>
                <c:pt idx="6">
                  <c:v>25.0</c:v>
                </c:pt>
                <c:pt idx="7">
                  <c:v>25.0</c:v>
                </c:pt>
                <c:pt idx="8">
                  <c:v>25.0</c:v>
                </c:pt>
                <c:pt idx="9">
                  <c:v>25.0</c:v>
                </c:pt>
                <c:pt idx="10">
                  <c:v>25.0</c:v>
                </c:pt>
                <c:pt idx="11">
                  <c:v>25.0</c:v>
                </c:pt>
                <c:pt idx="12">
                  <c:v>25.0</c:v>
                </c:pt>
                <c:pt idx="13">
                  <c:v>25.0</c:v>
                </c:pt>
                <c:pt idx="14">
                  <c:v>25.0</c:v>
                </c:pt>
                <c:pt idx="15">
                  <c:v>25.0</c:v>
                </c:pt>
                <c:pt idx="16">
                  <c:v>25.0</c:v>
                </c:pt>
                <c:pt idx="17">
                  <c:v>25.0</c:v>
                </c:pt>
                <c:pt idx="18">
                  <c:v>25.0</c:v>
                </c:pt>
                <c:pt idx="19">
                  <c:v>25.0</c:v>
                </c:pt>
                <c:pt idx="20">
                  <c:v>25.0</c:v>
                </c:pt>
              </c:numCache>
            </c:numRef>
          </c:yVal>
          <c:bubbleSize>
            <c:numRef>
              <c:f>[2]Blatt1!$S$2:$S$22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1.0</c:v>
                </c:pt>
                <c:pt idx="20">
                  <c:v>1.0</c:v>
                </c:pt>
              </c:numCache>
            </c:numRef>
          </c:bubbleSize>
          <c:bubble3D val="0"/>
        </c:ser>
        <c:ser>
          <c:idx val="9"/>
          <c:order val="9"/>
          <c:tx>
            <c:strRef>
              <c:f>[2]Blatt1!$T$1</c:f>
              <c:strCache>
                <c:ptCount val="1"/>
                <c:pt idx="0">
                  <c:v>Improve Artefact Quality</c:v>
                </c:pt>
              </c:strCache>
            </c:strRef>
          </c:tx>
          <c:spPr>
            <a:solidFill>
              <a:schemeClr val="accent1">
                <a:lumMod val="8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[2]Blatt1!$T$2:$T$22</c:f>
              <c:numCache>
                <c:formatCode>General</c:formatCode>
                <c:ptCount val="21"/>
                <c:pt idx="0">
                  <c:v>24.0</c:v>
                </c:pt>
                <c:pt idx="1">
                  <c:v>24.0</c:v>
                </c:pt>
                <c:pt idx="2">
                  <c:v>24.0</c:v>
                </c:pt>
                <c:pt idx="3">
                  <c:v>24.0</c:v>
                </c:pt>
                <c:pt idx="4">
                  <c:v>24.0</c:v>
                </c:pt>
                <c:pt idx="5">
                  <c:v>24.0</c:v>
                </c:pt>
                <c:pt idx="6">
                  <c:v>24.0</c:v>
                </c:pt>
                <c:pt idx="7">
                  <c:v>24.0</c:v>
                </c:pt>
                <c:pt idx="8">
                  <c:v>24.0</c:v>
                </c:pt>
                <c:pt idx="9">
                  <c:v>24.0</c:v>
                </c:pt>
                <c:pt idx="10">
                  <c:v>24.0</c:v>
                </c:pt>
                <c:pt idx="11">
                  <c:v>24.0</c:v>
                </c:pt>
                <c:pt idx="12">
                  <c:v>24.0</c:v>
                </c:pt>
                <c:pt idx="13">
                  <c:v>24.0</c:v>
                </c:pt>
                <c:pt idx="14">
                  <c:v>24.0</c:v>
                </c:pt>
                <c:pt idx="15">
                  <c:v>24.0</c:v>
                </c:pt>
                <c:pt idx="16">
                  <c:v>24.0</c:v>
                </c:pt>
                <c:pt idx="17">
                  <c:v>24.0</c:v>
                </c:pt>
                <c:pt idx="18">
                  <c:v>24.0</c:v>
                </c:pt>
                <c:pt idx="19">
                  <c:v>24.0</c:v>
                </c:pt>
                <c:pt idx="20">
                  <c:v>24.0</c:v>
                </c:pt>
              </c:numCache>
            </c:numRef>
          </c:yVal>
          <c:bubbleSize>
            <c:numRef>
              <c:f>[2]Blatt1!$U$2:$U$22</c:f>
              <c:numCache>
                <c:formatCode>General</c:formatCode>
                <c:ptCount val="21"/>
                <c:pt idx="0">
                  <c:v>0.0</c:v>
                </c:pt>
                <c:pt idx="1">
                  <c:v>0.0</c:v>
                </c:pt>
                <c:pt idx="2">
                  <c:v>0.0</c:v>
                </c:pt>
                <c:pt idx="3">
                  <c:v>0.0</c:v>
                </c:pt>
                <c:pt idx="4">
                  <c:v>0.0</c:v>
                </c:pt>
                <c:pt idx="5">
                  <c:v>1.0</c:v>
                </c:pt>
                <c:pt idx="6">
                  <c:v>0.0</c:v>
                </c:pt>
                <c:pt idx="7">
                  <c:v>0.0</c:v>
                </c:pt>
                <c:pt idx="8">
                  <c:v>0.0</c:v>
                </c:pt>
                <c:pt idx="9">
                  <c:v>0.0</c:v>
                </c:pt>
                <c:pt idx="10">
                  <c:v>0.0</c:v>
                </c:pt>
                <c:pt idx="11">
                  <c:v>0.0</c:v>
                </c:pt>
                <c:pt idx="12">
                  <c:v>0.0</c:v>
                </c:pt>
                <c:pt idx="13">
                  <c:v>0.0</c:v>
                </c:pt>
                <c:pt idx="14">
                  <c:v>0.0</c:v>
                </c:pt>
                <c:pt idx="15">
                  <c:v>0.0</c:v>
                </c:pt>
                <c:pt idx="16">
                  <c:v>0.0</c:v>
                </c:pt>
                <c:pt idx="17">
                  <c:v>0.0</c:v>
                </c:pt>
                <c:pt idx="18">
                  <c:v>1.0</c:v>
                </c:pt>
                <c:pt idx="19">
                  <c:v>0.0</c:v>
                </c:pt>
                <c:pt idx="20">
                  <c:v>0.0</c:v>
                </c:pt>
              </c:numCache>
            </c:numRef>
          </c:bubbleSize>
          <c:bubble3D val="0"/>
        </c:ser>
        <c:ser>
          <c:idx val="10"/>
          <c:order val="10"/>
          <c:tx>
            <c:strRef>
              <c:f>[2]Blatt1!$V$1</c:f>
              <c:strCache>
                <c:ptCount val="1"/>
                <c:pt idx="0">
                  <c:v>Too much Abstraction from Solution Level</c:v>
                </c:pt>
              </c:strCache>
            </c:strRef>
          </c:tx>
          <c:spPr>
            <a:solidFill>
              <a:schemeClr val="accent3">
                <a:lumMod val="8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[2]Blatt1!$V$2:$V$22</c:f>
              <c:numCache>
                <c:formatCode>General</c:formatCode>
                <c:ptCount val="21"/>
                <c:pt idx="0">
                  <c:v>23.0</c:v>
                </c:pt>
                <c:pt idx="1">
                  <c:v>23.0</c:v>
                </c:pt>
                <c:pt idx="2">
                  <c:v>23.0</c:v>
                </c:pt>
                <c:pt idx="3">
                  <c:v>23.0</c:v>
                </c:pt>
                <c:pt idx="4">
                  <c:v>23.0</c:v>
                </c:pt>
                <c:pt idx="5">
                  <c:v>23.0</c:v>
                </c:pt>
                <c:pt idx="6">
                  <c:v>23.0</c:v>
                </c:pt>
                <c:pt idx="7">
                  <c:v>23.0</c:v>
                </c:pt>
                <c:pt idx="8">
                  <c:v>23.0</c:v>
                </c:pt>
                <c:pt idx="9">
                  <c:v>23.0</c:v>
                </c:pt>
                <c:pt idx="10">
                  <c:v>23.0</c:v>
                </c:pt>
                <c:pt idx="11">
                  <c:v>23.0</c:v>
                </c:pt>
                <c:pt idx="12">
                  <c:v>23.0</c:v>
                </c:pt>
                <c:pt idx="13">
                  <c:v>23.0</c:v>
                </c:pt>
                <c:pt idx="14">
                  <c:v>23.0</c:v>
                </c:pt>
                <c:pt idx="15">
                  <c:v>23.0</c:v>
                </c:pt>
                <c:pt idx="16">
                  <c:v>23.0</c:v>
                </c:pt>
                <c:pt idx="17">
                  <c:v>23.0</c:v>
                </c:pt>
                <c:pt idx="18">
                  <c:v>23.0</c:v>
                </c:pt>
                <c:pt idx="19">
                  <c:v>23.0</c:v>
                </c:pt>
                <c:pt idx="20">
                  <c:v>23.0</c:v>
                </c:pt>
              </c:numCache>
            </c:numRef>
          </c:yVal>
          <c:bubbleSize>
            <c:numRef>
              <c:f>[2]Blatt1!$W$2:$W$22</c:f>
              <c:numCache>
                <c:formatCode>General</c:formatCode>
                <c:ptCount val="21"/>
                <c:pt idx="0">
                  <c:v>0.0</c:v>
                </c:pt>
                <c:pt idx="1">
                  <c:v>1.0</c:v>
                </c:pt>
                <c:pt idx="2">
                  <c:v>0.0</c:v>
                </c:pt>
                <c:pt idx="3">
                  <c:v>0.0</c:v>
                </c:pt>
                <c:pt idx="4">
                  <c:v>0.0</c:v>
                </c:pt>
                <c:pt idx="5">
                  <c:v>0.0</c:v>
                </c:pt>
                <c:pt idx="6">
                  <c:v>0.0</c:v>
                </c:pt>
                <c:pt idx="7">
                  <c:v>0.0</c:v>
                </c:pt>
                <c:pt idx="8">
                  <c:v>0.0</c:v>
                </c:pt>
                <c:pt idx="9">
                  <c:v>0.0</c:v>
                </c:pt>
                <c:pt idx="10">
                  <c:v>0.0</c:v>
                </c:pt>
                <c:pt idx="11">
                  <c:v>0.0</c:v>
                </c:pt>
                <c:pt idx="12">
                  <c:v>1.0</c:v>
                </c:pt>
                <c:pt idx="13">
                  <c:v>0.0</c:v>
                </c:pt>
                <c:pt idx="14">
                  <c:v>0.0</c:v>
                </c:pt>
                <c:pt idx="15">
                  <c:v>0.0</c:v>
                </c:pt>
                <c:pt idx="16">
                  <c:v>0.0</c:v>
                </c:pt>
                <c:pt idx="17">
                  <c:v>0.0</c:v>
                </c:pt>
                <c:pt idx="18">
                  <c:v>0.0</c:v>
                </c:pt>
                <c:pt idx="19">
                  <c:v>0.0</c:v>
                </c:pt>
                <c:pt idx="20">
                  <c:v>0.0</c:v>
                </c:pt>
              </c:numCache>
            </c:numRef>
          </c:bubbleSize>
          <c:bubble3D val="0"/>
        </c:ser>
        <c:ser>
          <c:idx val="11"/>
          <c:order val="11"/>
          <c:tx>
            <c:strRef>
              <c:f>[2]Blatt1!$X$1</c:f>
              <c:strCache>
                <c:ptCount val="1"/>
                <c:pt idx="0">
                  <c:v>Too ambitious Time Planning</c:v>
                </c:pt>
              </c:strCache>
            </c:strRef>
          </c:tx>
          <c:spPr>
            <a:solidFill>
              <a:schemeClr val="accent5">
                <a:lumMod val="8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[2]Blatt1!$X$2:$X$22</c:f>
              <c:numCache>
                <c:formatCode>General</c:formatCode>
                <c:ptCount val="21"/>
                <c:pt idx="0">
                  <c:v>22.0</c:v>
                </c:pt>
                <c:pt idx="1">
                  <c:v>22.0</c:v>
                </c:pt>
                <c:pt idx="2">
                  <c:v>22.0</c:v>
                </c:pt>
                <c:pt idx="3">
                  <c:v>22.0</c:v>
                </c:pt>
                <c:pt idx="4">
                  <c:v>22.0</c:v>
                </c:pt>
                <c:pt idx="5">
                  <c:v>22.0</c:v>
                </c:pt>
                <c:pt idx="6">
                  <c:v>22.0</c:v>
                </c:pt>
                <c:pt idx="7">
                  <c:v>22.0</c:v>
                </c:pt>
                <c:pt idx="8">
                  <c:v>22.0</c:v>
                </c:pt>
                <c:pt idx="9">
                  <c:v>22.0</c:v>
                </c:pt>
                <c:pt idx="10">
                  <c:v>22.0</c:v>
                </c:pt>
                <c:pt idx="11">
                  <c:v>22.0</c:v>
                </c:pt>
                <c:pt idx="12">
                  <c:v>22.0</c:v>
                </c:pt>
                <c:pt idx="13">
                  <c:v>22.0</c:v>
                </c:pt>
                <c:pt idx="14">
                  <c:v>22.0</c:v>
                </c:pt>
                <c:pt idx="15">
                  <c:v>22.0</c:v>
                </c:pt>
                <c:pt idx="16">
                  <c:v>22.0</c:v>
                </c:pt>
                <c:pt idx="17">
                  <c:v>22.0</c:v>
                </c:pt>
                <c:pt idx="18">
                  <c:v>22.0</c:v>
                </c:pt>
                <c:pt idx="19">
                  <c:v>22.0</c:v>
                </c:pt>
                <c:pt idx="20">
                  <c:v>22.0</c:v>
                </c:pt>
              </c:numCache>
            </c:numRef>
          </c:yVal>
          <c:bubbleSize>
            <c:numRef>
              <c:f>[2]Blatt1!$Y$2:$Y$22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3.0</c:v>
                </c:pt>
                <c:pt idx="17">
                  <c:v>0.0</c:v>
                </c:pt>
                <c:pt idx="18">
                  <c:v>0.0</c:v>
                </c:pt>
                <c:pt idx="19">
                  <c:v>0.0</c:v>
                </c:pt>
                <c:pt idx="20">
                  <c:v>0.0</c:v>
                </c:pt>
              </c:numCache>
            </c:numRef>
          </c:bubbleSize>
          <c:bubble3D val="0"/>
        </c:ser>
        <c:ser>
          <c:idx val="12"/>
          <c:order val="12"/>
          <c:tx>
            <c:strRef>
              <c:f>[2]Blatt1!$Z$1</c:f>
              <c:strCache>
                <c:ptCount val="1"/>
                <c:pt idx="0">
                  <c:v>Weak Communication</c:v>
                </c:pt>
              </c:strCache>
            </c:strRef>
          </c:tx>
          <c:spPr>
            <a:solidFill>
              <a:schemeClr val="accent1">
                <a:lumMod val="60000"/>
                <a:lumOff val="4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[2]Blatt1!$Z$2:$Z$22</c:f>
              <c:numCache>
                <c:formatCode>General</c:formatCode>
                <c:ptCount val="21"/>
                <c:pt idx="0">
                  <c:v>21.0</c:v>
                </c:pt>
                <c:pt idx="1">
                  <c:v>21.0</c:v>
                </c:pt>
                <c:pt idx="2">
                  <c:v>21.0</c:v>
                </c:pt>
                <c:pt idx="3">
                  <c:v>21.0</c:v>
                </c:pt>
                <c:pt idx="4">
                  <c:v>21.0</c:v>
                </c:pt>
                <c:pt idx="5">
                  <c:v>21.0</c:v>
                </c:pt>
                <c:pt idx="6">
                  <c:v>21.0</c:v>
                </c:pt>
                <c:pt idx="7">
                  <c:v>21.0</c:v>
                </c:pt>
                <c:pt idx="8">
                  <c:v>21.0</c:v>
                </c:pt>
                <c:pt idx="9">
                  <c:v>21.0</c:v>
                </c:pt>
                <c:pt idx="10">
                  <c:v>21.0</c:v>
                </c:pt>
                <c:pt idx="11">
                  <c:v>21.0</c:v>
                </c:pt>
                <c:pt idx="12">
                  <c:v>21.0</c:v>
                </c:pt>
                <c:pt idx="13">
                  <c:v>21.0</c:v>
                </c:pt>
                <c:pt idx="14">
                  <c:v>21.0</c:v>
                </c:pt>
                <c:pt idx="15">
                  <c:v>21.0</c:v>
                </c:pt>
                <c:pt idx="16">
                  <c:v>21.0</c:v>
                </c:pt>
                <c:pt idx="17">
                  <c:v>21.0</c:v>
                </c:pt>
                <c:pt idx="18">
                  <c:v>21.0</c:v>
                </c:pt>
                <c:pt idx="19">
                  <c:v>21.0</c:v>
                </c:pt>
                <c:pt idx="20">
                  <c:v>21.0</c:v>
                </c:pt>
              </c:numCache>
            </c:numRef>
          </c:yVal>
          <c:bubbleSize>
            <c:numRef>
              <c:f>[2]Blatt1!$AA$2:$AA$22</c:f>
              <c:numCache>
                <c:formatCode>General</c:formatCode>
                <c:ptCount val="21"/>
                <c:pt idx="0">
                  <c:v>1.0</c:v>
                </c:pt>
                <c:pt idx="1">
                  <c:v>0.0</c:v>
                </c:pt>
                <c:pt idx="2">
                  <c:v>0.0</c:v>
                </c:pt>
                <c:pt idx="3">
                  <c:v>0.0</c:v>
                </c:pt>
                <c:pt idx="4">
                  <c:v>0.0</c:v>
                </c:pt>
                <c:pt idx="5">
                  <c:v>0.0</c:v>
                </c:pt>
                <c:pt idx="6">
                  <c:v>0.0</c:v>
                </c:pt>
                <c:pt idx="7">
                  <c:v>0.0</c:v>
                </c:pt>
                <c:pt idx="8">
                  <c:v>0.0</c:v>
                </c:pt>
                <c:pt idx="9">
                  <c:v>0.0</c:v>
                </c:pt>
                <c:pt idx="10">
                  <c:v>1.0</c:v>
                </c:pt>
                <c:pt idx="11">
                  <c:v>0.0</c:v>
                </c:pt>
                <c:pt idx="12">
                  <c:v>0.0</c:v>
                </c:pt>
                <c:pt idx="13">
                  <c:v>0.0</c:v>
                </c:pt>
                <c:pt idx="14">
                  <c:v>1.0</c:v>
                </c:pt>
                <c:pt idx="15">
                  <c:v>0.0</c:v>
                </c:pt>
                <c:pt idx="16">
                  <c:v>0.0</c:v>
                </c:pt>
                <c:pt idx="17">
                  <c:v>2.0</c:v>
                </c:pt>
                <c:pt idx="18">
                  <c:v>1.0</c:v>
                </c:pt>
                <c:pt idx="19">
                  <c:v>0.0</c:v>
                </c:pt>
                <c:pt idx="20">
                  <c:v>0.0</c:v>
                </c:pt>
              </c:numCache>
            </c:numRef>
          </c:bubbleSize>
          <c:bubble3D val="0"/>
        </c:ser>
        <c:ser>
          <c:idx val="13"/>
          <c:order val="13"/>
          <c:tx>
            <c:strRef>
              <c:f>[2]Blatt1!$AB$1</c:f>
              <c:strCache>
                <c:ptCount val="1"/>
                <c:pt idx="0">
                  <c:v>Increase Knowledge Transfer with Customer</c:v>
                </c:pt>
              </c:strCache>
            </c:strRef>
          </c:tx>
          <c:spPr>
            <a:solidFill>
              <a:schemeClr val="accent3">
                <a:lumMod val="60000"/>
                <a:lumOff val="4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[2]Blatt1!$AB$2:$AB$22</c:f>
              <c:numCache>
                <c:formatCode>General</c:formatCode>
                <c:ptCount val="21"/>
                <c:pt idx="0">
                  <c:v>20.0</c:v>
                </c:pt>
                <c:pt idx="1">
                  <c:v>20.0</c:v>
                </c:pt>
                <c:pt idx="2">
                  <c:v>20.0</c:v>
                </c:pt>
                <c:pt idx="3">
                  <c:v>20.0</c:v>
                </c:pt>
                <c:pt idx="4">
                  <c:v>20.0</c:v>
                </c:pt>
                <c:pt idx="5">
                  <c:v>20.0</c:v>
                </c:pt>
                <c:pt idx="6">
                  <c:v>20.0</c:v>
                </c:pt>
                <c:pt idx="7">
                  <c:v>20.0</c:v>
                </c:pt>
                <c:pt idx="8">
                  <c:v>20.0</c:v>
                </c:pt>
                <c:pt idx="9">
                  <c:v>20.0</c:v>
                </c:pt>
                <c:pt idx="10">
                  <c:v>20.0</c:v>
                </c:pt>
                <c:pt idx="11">
                  <c:v>20.0</c:v>
                </c:pt>
                <c:pt idx="12">
                  <c:v>20.0</c:v>
                </c:pt>
                <c:pt idx="13">
                  <c:v>20.0</c:v>
                </c:pt>
                <c:pt idx="14">
                  <c:v>20.0</c:v>
                </c:pt>
                <c:pt idx="15">
                  <c:v>20.0</c:v>
                </c:pt>
                <c:pt idx="16">
                  <c:v>20.0</c:v>
                </c:pt>
                <c:pt idx="17">
                  <c:v>20.0</c:v>
                </c:pt>
                <c:pt idx="18">
                  <c:v>20.0</c:v>
                </c:pt>
                <c:pt idx="19">
                  <c:v>20.0</c:v>
                </c:pt>
                <c:pt idx="20">
                  <c:v>20.0</c:v>
                </c:pt>
              </c:numCache>
            </c:numRef>
          </c:yVal>
          <c:bubbleSize>
            <c:numRef>
              <c:f>[2]Blatt1!$AC$2:$AC$22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1.0</c:v>
                </c:pt>
                <c:pt idx="13">
                  <c:v>0.0</c:v>
                </c:pt>
                <c:pt idx="14">
                  <c:v>0.0</c:v>
                </c:pt>
                <c:pt idx="15">
                  <c:v>0.0</c:v>
                </c:pt>
                <c:pt idx="16">
                  <c:v>0.0</c:v>
                </c:pt>
                <c:pt idx="17">
                  <c:v>0.0</c:v>
                </c:pt>
                <c:pt idx="18">
                  <c:v>0.0</c:v>
                </c:pt>
                <c:pt idx="19">
                  <c:v>0.0</c:v>
                </c:pt>
                <c:pt idx="20">
                  <c:v>0.0</c:v>
                </c:pt>
              </c:numCache>
            </c:numRef>
          </c:bubbleSize>
          <c:bubble3D val="0"/>
        </c:ser>
        <c:ser>
          <c:idx val="14"/>
          <c:order val="14"/>
          <c:tx>
            <c:strRef>
              <c:f>[2]Blatt1!$AD$1</c:f>
              <c:strCache>
                <c:ptCount val="1"/>
                <c:pt idx="0">
                  <c:v>Improve Cost Transparency</c:v>
                </c:pt>
              </c:strCache>
            </c:strRef>
          </c:tx>
          <c:spPr>
            <a:solidFill>
              <a:schemeClr val="accent5">
                <a:lumMod val="60000"/>
                <a:lumOff val="4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[2]Blatt1!$AD$2:$AD$22</c:f>
              <c:numCache>
                <c:formatCode>General</c:formatCode>
                <c:ptCount val="21"/>
                <c:pt idx="0">
                  <c:v>19.0</c:v>
                </c:pt>
                <c:pt idx="1">
                  <c:v>19.0</c:v>
                </c:pt>
                <c:pt idx="2">
                  <c:v>19.0</c:v>
                </c:pt>
                <c:pt idx="3">
                  <c:v>19.0</c:v>
                </c:pt>
                <c:pt idx="4">
                  <c:v>19.0</c:v>
                </c:pt>
                <c:pt idx="5">
                  <c:v>19.0</c:v>
                </c:pt>
                <c:pt idx="6">
                  <c:v>19.0</c:v>
                </c:pt>
                <c:pt idx="7">
                  <c:v>19.0</c:v>
                </c:pt>
                <c:pt idx="8">
                  <c:v>19.0</c:v>
                </c:pt>
                <c:pt idx="9">
                  <c:v>19.0</c:v>
                </c:pt>
                <c:pt idx="10">
                  <c:v>19.0</c:v>
                </c:pt>
                <c:pt idx="11">
                  <c:v>19.0</c:v>
                </c:pt>
                <c:pt idx="12">
                  <c:v>19.0</c:v>
                </c:pt>
                <c:pt idx="13">
                  <c:v>19.0</c:v>
                </c:pt>
                <c:pt idx="14">
                  <c:v>19.0</c:v>
                </c:pt>
                <c:pt idx="15">
                  <c:v>19.0</c:v>
                </c:pt>
                <c:pt idx="16">
                  <c:v>19.0</c:v>
                </c:pt>
                <c:pt idx="17">
                  <c:v>19.0</c:v>
                </c:pt>
                <c:pt idx="18">
                  <c:v>19.0</c:v>
                </c:pt>
                <c:pt idx="19">
                  <c:v>19.0</c:v>
                </c:pt>
                <c:pt idx="20">
                  <c:v>19.0</c:v>
                </c:pt>
              </c:numCache>
            </c:numRef>
          </c:yVal>
          <c:bubbleSize>
            <c:numRef>
              <c:f>[2]Blatt1!$AE$2:$AE$22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1.0</c:v>
                </c:pt>
                <c:pt idx="16">
                  <c:v>0.0</c:v>
                </c:pt>
                <c:pt idx="17">
                  <c:v>0.0</c:v>
                </c:pt>
                <c:pt idx="18">
                  <c:v>0.0</c:v>
                </c:pt>
                <c:pt idx="19">
                  <c:v>0.0</c:v>
                </c:pt>
                <c:pt idx="20">
                  <c:v>0.0</c:v>
                </c:pt>
              </c:numCache>
            </c:numRef>
          </c:bubbleSize>
          <c:bubble3D val="0"/>
        </c:ser>
        <c:ser>
          <c:idx val="15"/>
          <c:order val="15"/>
          <c:tx>
            <c:strRef>
              <c:f>[2]Blatt1!$AF$1</c:f>
              <c:strCache>
                <c:ptCount val="1"/>
                <c:pt idx="0">
                  <c:v>Improve Communication with Customer</c:v>
                </c:pt>
              </c:strCache>
            </c:strRef>
          </c:tx>
          <c:spPr>
            <a:solidFill>
              <a:schemeClr val="accent1">
                <a:lumMod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[2]Blatt1!$AF$2:$AF$22</c:f>
              <c:numCache>
                <c:formatCode>General</c:formatCode>
                <c:ptCount val="21"/>
                <c:pt idx="0">
                  <c:v>18.0</c:v>
                </c:pt>
                <c:pt idx="1">
                  <c:v>18.0</c:v>
                </c:pt>
                <c:pt idx="2">
                  <c:v>18.0</c:v>
                </c:pt>
                <c:pt idx="3">
                  <c:v>18.0</c:v>
                </c:pt>
                <c:pt idx="4">
                  <c:v>18.0</c:v>
                </c:pt>
                <c:pt idx="5">
                  <c:v>18.0</c:v>
                </c:pt>
                <c:pt idx="6">
                  <c:v>18.0</c:v>
                </c:pt>
                <c:pt idx="7">
                  <c:v>18.0</c:v>
                </c:pt>
                <c:pt idx="8">
                  <c:v>18.0</c:v>
                </c:pt>
                <c:pt idx="9">
                  <c:v>18.0</c:v>
                </c:pt>
                <c:pt idx="10">
                  <c:v>18.0</c:v>
                </c:pt>
                <c:pt idx="11">
                  <c:v>18.0</c:v>
                </c:pt>
                <c:pt idx="12">
                  <c:v>18.0</c:v>
                </c:pt>
                <c:pt idx="13">
                  <c:v>18.0</c:v>
                </c:pt>
                <c:pt idx="14">
                  <c:v>18.0</c:v>
                </c:pt>
                <c:pt idx="15">
                  <c:v>18.0</c:v>
                </c:pt>
                <c:pt idx="16">
                  <c:v>18.0</c:v>
                </c:pt>
                <c:pt idx="17">
                  <c:v>18.0</c:v>
                </c:pt>
                <c:pt idx="18">
                  <c:v>18.0</c:v>
                </c:pt>
                <c:pt idx="19">
                  <c:v>18.0</c:v>
                </c:pt>
                <c:pt idx="20">
                  <c:v>18.0</c:v>
                </c:pt>
              </c:numCache>
            </c:numRef>
          </c:yVal>
          <c:bubbleSize>
            <c:numRef>
              <c:f>[2]Blatt1!$AG$2:$AG$22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1.0</c:v>
                </c:pt>
                <c:pt idx="16">
                  <c:v>0.0</c:v>
                </c:pt>
                <c:pt idx="17">
                  <c:v>0.0</c:v>
                </c:pt>
                <c:pt idx="18">
                  <c:v>0.0</c:v>
                </c:pt>
                <c:pt idx="19">
                  <c:v>0.0</c:v>
                </c:pt>
                <c:pt idx="20">
                  <c:v>0.0</c:v>
                </c:pt>
              </c:numCache>
            </c:numRef>
          </c:bubbleSize>
          <c:bubble3D val="0"/>
        </c:ser>
        <c:ser>
          <c:idx val="16"/>
          <c:order val="16"/>
          <c:tx>
            <c:strRef>
              <c:f>[2]Blatt1!$AH$1</c:f>
              <c:strCache>
                <c:ptCount val="1"/>
                <c:pt idx="0">
                  <c:v>Missing Understanding and unclear Terminology</c:v>
                </c:pt>
              </c:strCache>
            </c:strRef>
          </c:tx>
          <c:spPr>
            <a:solidFill>
              <a:schemeClr val="accent3">
                <a:lumMod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[2]Blatt1!$AH$2:$AH$22</c:f>
              <c:numCache>
                <c:formatCode>General</c:formatCode>
                <c:ptCount val="21"/>
                <c:pt idx="0">
                  <c:v>17.0</c:v>
                </c:pt>
                <c:pt idx="1">
                  <c:v>17.0</c:v>
                </c:pt>
                <c:pt idx="2">
                  <c:v>17.0</c:v>
                </c:pt>
                <c:pt idx="3">
                  <c:v>17.0</c:v>
                </c:pt>
                <c:pt idx="4">
                  <c:v>17.0</c:v>
                </c:pt>
                <c:pt idx="5">
                  <c:v>17.0</c:v>
                </c:pt>
                <c:pt idx="6">
                  <c:v>17.0</c:v>
                </c:pt>
                <c:pt idx="7">
                  <c:v>17.0</c:v>
                </c:pt>
                <c:pt idx="8">
                  <c:v>17.0</c:v>
                </c:pt>
                <c:pt idx="9">
                  <c:v>17.0</c:v>
                </c:pt>
                <c:pt idx="10">
                  <c:v>17.0</c:v>
                </c:pt>
                <c:pt idx="11">
                  <c:v>17.0</c:v>
                </c:pt>
                <c:pt idx="12">
                  <c:v>17.0</c:v>
                </c:pt>
                <c:pt idx="13">
                  <c:v>17.0</c:v>
                </c:pt>
                <c:pt idx="14">
                  <c:v>17.0</c:v>
                </c:pt>
                <c:pt idx="15">
                  <c:v>17.0</c:v>
                </c:pt>
                <c:pt idx="16">
                  <c:v>17.0</c:v>
                </c:pt>
                <c:pt idx="17">
                  <c:v>17.0</c:v>
                </c:pt>
                <c:pt idx="18">
                  <c:v>17.0</c:v>
                </c:pt>
                <c:pt idx="19">
                  <c:v>17.0</c:v>
                </c:pt>
                <c:pt idx="20">
                  <c:v>17.0</c:v>
                </c:pt>
              </c:numCache>
            </c:numRef>
          </c:yVal>
          <c:bubbleSize>
            <c:numRef>
              <c:f>[2]Blatt1!$AI$2:$AI$22</c:f>
              <c:numCache>
                <c:formatCode>General</c:formatCode>
                <c:ptCount val="21"/>
                <c:pt idx="0">
                  <c:v>0.0</c:v>
                </c:pt>
                <c:pt idx="1">
                  <c:v>0.0</c:v>
                </c:pt>
                <c:pt idx="2">
                  <c:v>0.0</c:v>
                </c:pt>
                <c:pt idx="3">
                  <c:v>0.0</c:v>
                </c:pt>
                <c:pt idx="4">
                  <c:v>0.0</c:v>
                </c:pt>
                <c:pt idx="5">
                  <c:v>0.0</c:v>
                </c:pt>
                <c:pt idx="6">
                  <c:v>0.0</c:v>
                </c:pt>
                <c:pt idx="7">
                  <c:v>0.0</c:v>
                </c:pt>
                <c:pt idx="8">
                  <c:v>1.0</c:v>
                </c:pt>
                <c:pt idx="9">
                  <c:v>1.0</c:v>
                </c:pt>
                <c:pt idx="10">
                  <c:v>0.0</c:v>
                </c:pt>
                <c:pt idx="11">
                  <c:v>0.0</c:v>
                </c:pt>
                <c:pt idx="12">
                  <c:v>1.0</c:v>
                </c:pt>
                <c:pt idx="13">
                  <c:v>0.0</c:v>
                </c:pt>
                <c:pt idx="14">
                  <c:v>0.0</c:v>
                </c:pt>
                <c:pt idx="15">
                  <c:v>0.0</c:v>
                </c:pt>
                <c:pt idx="16">
                  <c:v>0.0</c:v>
                </c:pt>
                <c:pt idx="17">
                  <c:v>0.0</c:v>
                </c:pt>
                <c:pt idx="18">
                  <c:v>0.0</c:v>
                </c:pt>
                <c:pt idx="19">
                  <c:v>0.0</c:v>
                </c:pt>
                <c:pt idx="20">
                  <c:v>0.0</c:v>
                </c:pt>
              </c:numCache>
            </c:numRef>
          </c:bubbleSize>
          <c:bubble3D val="0"/>
        </c:ser>
        <c:ser>
          <c:idx val="17"/>
          <c:order val="17"/>
          <c:tx>
            <c:strRef>
              <c:f>[2]Blatt1!$AJ$1</c:f>
              <c:strCache>
                <c:ptCount val="1"/>
                <c:pt idx="0">
                  <c:v>Frequent Changes</c:v>
                </c:pt>
              </c:strCache>
            </c:strRef>
          </c:tx>
          <c:spPr>
            <a:solidFill>
              <a:schemeClr val="accent5">
                <a:lumMod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[2]Blatt1!$AJ$2:$AJ$22</c:f>
              <c:numCache>
                <c:formatCode>General</c:formatCode>
                <c:ptCount val="21"/>
                <c:pt idx="0">
                  <c:v>16.0</c:v>
                </c:pt>
                <c:pt idx="1">
                  <c:v>16.0</c:v>
                </c:pt>
                <c:pt idx="2">
                  <c:v>16.0</c:v>
                </c:pt>
                <c:pt idx="3">
                  <c:v>16.0</c:v>
                </c:pt>
                <c:pt idx="4">
                  <c:v>16.0</c:v>
                </c:pt>
                <c:pt idx="5">
                  <c:v>16.0</c:v>
                </c:pt>
                <c:pt idx="6">
                  <c:v>16.0</c:v>
                </c:pt>
                <c:pt idx="7">
                  <c:v>16.0</c:v>
                </c:pt>
                <c:pt idx="8">
                  <c:v>16.0</c:v>
                </c:pt>
                <c:pt idx="9">
                  <c:v>16.0</c:v>
                </c:pt>
                <c:pt idx="10">
                  <c:v>16.0</c:v>
                </c:pt>
                <c:pt idx="11">
                  <c:v>16.0</c:v>
                </c:pt>
                <c:pt idx="12">
                  <c:v>16.0</c:v>
                </c:pt>
                <c:pt idx="13">
                  <c:v>16.0</c:v>
                </c:pt>
                <c:pt idx="14">
                  <c:v>16.0</c:v>
                </c:pt>
                <c:pt idx="15">
                  <c:v>16.0</c:v>
                </c:pt>
                <c:pt idx="16">
                  <c:v>16.0</c:v>
                </c:pt>
                <c:pt idx="17">
                  <c:v>16.0</c:v>
                </c:pt>
                <c:pt idx="18">
                  <c:v>16.0</c:v>
                </c:pt>
                <c:pt idx="19">
                  <c:v>16.0</c:v>
                </c:pt>
                <c:pt idx="20">
                  <c:v>16.0</c:v>
                </c:pt>
              </c:numCache>
            </c:numRef>
          </c:yVal>
          <c:bubbleSize>
            <c:numRef>
              <c:f>[2]Blatt1!$AK$2:$AK$22</c:f>
              <c:numCache>
                <c:formatCode>General</c:formatCode>
                <c:ptCount val="21"/>
                <c:pt idx="0">
                  <c:v>0.0</c:v>
                </c:pt>
                <c:pt idx="1">
                  <c:v>0.0</c:v>
                </c:pt>
                <c:pt idx="2">
                  <c:v>0.0</c:v>
                </c:pt>
                <c:pt idx="3">
                  <c:v>0.0</c:v>
                </c:pt>
                <c:pt idx="4">
                  <c:v>0.0</c:v>
                </c:pt>
                <c:pt idx="5">
                  <c:v>1.0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18"/>
          <c:order val="18"/>
          <c:tx>
            <c:strRef>
              <c:f>[2]Blatt1!$AL$1</c:f>
              <c:strCache>
                <c:ptCount val="1"/>
                <c:pt idx="0">
                  <c:v>Missing Abstraction from Solution Level</c:v>
                </c:pt>
              </c:strCache>
            </c:strRef>
          </c:tx>
          <c:spPr>
            <a:solidFill>
              <a:schemeClr val="accent1">
                <a:lumMod val="70000"/>
                <a:lumOff val="3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[2]Blatt1!$AL$2:$AL$22</c:f>
              <c:numCache>
                <c:formatCode>General</c:formatCode>
                <c:ptCount val="21"/>
                <c:pt idx="0">
                  <c:v>15.0</c:v>
                </c:pt>
                <c:pt idx="1">
                  <c:v>15.0</c:v>
                </c:pt>
                <c:pt idx="2">
                  <c:v>15.0</c:v>
                </c:pt>
                <c:pt idx="3">
                  <c:v>15.0</c:v>
                </c:pt>
                <c:pt idx="4">
                  <c:v>15.0</c:v>
                </c:pt>
                <c:pt idx="5">
                  <c:v>15.0</c:v>
                </c:pt>
                <c:pt idx="6">
                  <c:v>15.0</c:v>
                </c:pt>
                <c:pt idx="7">
                  <c:v>15.0</c:v>
                </c:pt>
                <c:pt idx="8">
                  <c:v>15.0</c:v>
                </c:pt>
                <c:pt idx="9">
                  <c:v>15.0</c:v>
                </c:pt>
                <c:pt idx="10">
                  <c:v>15.0</c:v>
                </c:pt>
                <c:pt idx="11">
                  <c:v>15.0</c:v>
                </c:pt>
                <c:pt idx="12">
                  <c:v>15.0</c:v>
                </c:pt>
                <c:pt idx="13">
                  <c:v>15.0</c:v>
                </c:pt>
                <c:pt idx="14">
                  <c:v>15.0</c:v>
                </c:pt>
                <c:pt idx="15">
                  <c:v>15.0</c:v>
                </c:pt>
                <c:pt idx="16">
                  <c:v>15.0</c:v>
                </c:pt>
                <c:pt idx="17">
                  <c:v>15.0</c:v>
                </c:pt>
                <c:pt idx="18">
                  <c:v>15.0</c:v>
                </c:pt>
                <c:pt idx="19">
                  <c:v>15.0</c:v>
                </c:pt>
                <c:pt idx="20">
                  <c:v>15.0</c:v>
                </c:pt>
              </c:numCache>
            </c:numRef>
          </c:yVal>
          <c:bubbleSize>
            <c:numRef>
              <c:f>[2]Blatt1!$AM$2:$AM$22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2.0</c:v>
                </c:pt>
                <c:pt idx="13">
                  <c:v>0.0</c:v>
                </c:pt>
                <c:pt idx="14">
                  <c:v>0.0</c:v>
                </c:pt>
                <c:pt idx="15">
                  <c:v>0.0</c:v>
                </c:pt>
                <c:pt idx="16">
                  <c:v>0.0</c:v>
                </c:pt>
                <c:pt idx="17">
                  <c:v>0.0</c:v>
                </c:pt>
                <c:pt idx="18">
                  <c:v>0.0</c:v>
                </c:pt>
                <c:pt idx="19">
                  <c:v>0.0</c:v>
                </c:pt>
                <c:pt idx="20">
                  <c:v>0.0</c:v>
                </c:pt>
              </c:numCache>
            </c:numRef>
          </c:bubbleSize>
          <c:bubble3D val="0"/>
        </c:ser>
        <c:ser>
          <c:idx val="19"/>
          <c:order val="19"/>
          <c:tx>
            <c:strRef>
              <c:f>[2]Blatt1!$AN$1</c:f>
              <c:strCache>
                <c:ptCount val="1"/>
                <c:pt idx="0">
                  <c:v>Missing Coordination of interdisciplinary Teams</c:v>
                </c:pt>
              </c:strCache>
            </c:strRef>
          </c:tx>
          <c:spPr>
            <a:solidFill>
              <a:schemeClr val="accent3">
                <a:lumMod val="70000"/>
                <a:lumOff val="3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[2]Blatt1!$AN$2:$AN$22</c:f>
              <c:numCache>
                <c:formatCode>General</c:formatCode>
                <c:ptCount val="21"/>
                <c:pt idx="0">
                  <c:v>14.0</c:v>
                </c:pt>
                <c:pt idx="1">
                  <c:v>14.0</c:v>
                </c:pt>
                <c:pt idx="2">
                  <c:v>14.0</c:v>
                </c:pt>
                <c:pt idx="3">
                  <c:v>14.0</c:v>
                </c:pt>
                <c:pt idx="4">
                  <c:v>14.0</c:v>
                </c:pt>
                <c:pt idx="5">
                  <c:v>14.0</c:v>
                </c:pt>
                <c:pt idx="6">
                  <c:v>14.0</c:v>
                </c:pt>
                <c:pt idx="7">
                  <c:v>14.0</c:v>
                </c:pt>
                <c:pt idx="8">
                  <c:v>14.0</c:v>
                </c:pt>
                <c:pt idx="9">
                  <c:v>14.0</c:v>
                </c:pt>
                <c:pt idx="10">
                  <c:v>14.0</c:v>
                </c:pt>
                <c:pt idx="11">
                  <c:v>14.0</c:v>
                </c:pt>
                <c:pt idx="12">
                  <c:v>14.0</c:v>
                </c:pt>
                <c:pt idx="13">
                  <c:v>14.0</c:v>
                </c:pt>
                <c:pt idx="14">
                  <c:v>14.0</c:v>
                </c:pt>
                <c:pt idx="15">
                  <c:v>14.0</c:v>
                </c:pt>
                <c:pt idx="16">
                  <c:v>14.0</c:v>
                </c:pt>
                <c:pt idx="17">
                  <c:v>14.0</c:v>
                </c:pt>
                <c:pt idx="18">
                  <c:v>14.0</c:v>
                </c:pt>
                <c:pt idx="19">
                  <c:v>14.0</c:v>
                </c:pt>
                <c:pt idx="20">
                  <c:v>14.0</c:v>
                </c:pt>
              </c:numCache>
            </c:numRef>
          </c:yVal>
          <c:bubbleSize>
            <c:numRef>
              <c:f>[2]Blatt1!$AO$2:$AO$22</c:f>
              <c:numCache>
                <c:formatCode>General</c:formatCode>
                <c:ptCount val="21"/>
                <c:pt idx="0">
                  <c:v>1.0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20"/>
          <c:order val="20"/>
          <c:tx>
            <c:strRef>
              <c:f>[2]Blatt1!$AP$1</c:f>
              <c:strCache>
                <c:ptCount val="1"/>
                <c:pt idx="0">
                  <c:v>Obsolete Requirements</c:v>
                </c:pt>
              </c:strCache>
            </c:strRef>
          </c:tx>
          <c:spPr>
            <a:solidFill>
              <a:schemeClr val="accent5">
                <a:lumMod val="70000"/>
                <a:lumOff val="3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[2]Blatt1!$AP$2:$AP$22</c:f>
              <c:numCache>
                <c:formatCode>General</c:formatCode>
                <c:ptCount val="21"/>
                <c:pt idx="0">
                  <c:v>13.0</c:v>
                </c:pt>
                <c:pt idx="1">
                  <c:v>13.0</c:v>
                </c:pt>
                <c:pt idx="2">
                  <c:v>13.0</c:v>
                </c:pt>
                <c:pt idx="3">
                  <c:v>13.0</c:v>
                </c:pt>
                <c:pt idx="4">
                  <c:v>13.0</c:v>
                </c:pt>
                <c:pt idx="5">
                  <c:v>13.0</c:v>
                </c:pt>
                <c:pt idx="6">
                  <c:v>13.0</c:v>
                </c:pt>
                <c:pt idx="7">
                  <c:v>13.0</c:v>
                </c:pt>
                <c:pt idx="8">
                  <c:v>13.0</c:v>
                </c:pt>
                <c:pt idx="9">
                  <c:v>13.0</c:v>
                </c:pt>
                <c:pt idx="10">
                  <c:v>13.0</c:v>
                </c:pt>
                <c:pt idx="11">
                  <c:v>13.0</c:v>
                </c:pt>
                <c:pt idx="12">
                  <c:v>13.0</c:v>
                </c:pt>
                <c:pt idx="13">
                  <c:v>13.0</c:v>
                </c:pt>
                <c:pt idx="14">
                  <c:v>13.0</c:v>
                </c:pt>
                <c:pt idx="15">
                  <c:v>13.0</c:v>
                </c:pt>
                <c:pt idx="16">
                  <c:v>13.0</c:v>
                </c:pt>
                <c:pt idx="17">
                  <c:v>13.0</c:v>
                </c:pt>
                <c:pt idx="18">
                  <c:v>13.0</c:v>
                </c:pt>
                <c:pt idx="19">
                  <c:v>13.0</c:v>
                </c:pt>
                <c:pt idx="20">
                  <c:v>13.0</c:v>
                </c:pt>
              </c:numCache>
            </c:numRef>
          </c:yVal>
          <c:bubbleSize>
            <c:numRef>
              <c:f>[2]Blatt1!$AQ$2:$AQ$22</c:f>
              <c:numCache>
                <c:formatCode>General</c:formatCode>
                <c:ptCount val="21"/>
                <c:pt idx="0">
                  <c:v>0.0</c:v>
                </c:pt>
                <c:pt idx="1">
                  <c:v>0.0</c:v>
                </c:pt>
                <c:pt idx="2">
                  <c:v>0.0</c:v>
                </c:pt>
                <c:pt idx="3">
                  <c:v>0.0</c:v>
                </c:pt>
                <c:pt idx="4">
                  <c:v>0.0</c:v>
                </c:pt>
                <c:pt idx="5">
                  <c:v>1.0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21"/>
          <c:order val="21"/>
          <c:tx>
            <c:strRef>
              <c:f>[2]Blatt1!$AR$1</c:f>
              <c:strCache>
                <c:ptCount val="1"/>
                <c:pt idx="0">
                  <c:v>Late Fault Detection</c:v>
                </c:pt>
              </c:strCache>
            </c:strRef>
          </c:tx>
          <c:spPr>
            <a:solidFill>
              <a:schemeClr val="accent1">
                <a:lumMod val="7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[2]Blatt1!$AR$2:$AR$22</c:f>
              <c:numCache>
                <c:formatCode>General</c:formatCode>
                <c:ptCount val="21"/>
                <c:pt idx="0">
                  <c:v>12.0</c:v>
                </c:pt>
                <c:pt idx="1">
                  <c:v>12.0</c:v>
                </c:pt>
                <c:pt idx="2">
                  <c:v>12.0</c:v>
                </c:pt>
                <c:pt idx="3">
                  <c:v>12.0</c:v>
                </c:pt>
                <c:pt idx="4">
                  <c:v>12.0</c:v>
                </c:pt>
                <c:pt idx="5">
                  <c:v>12.0</c:v>
                </c:pt>
                <c:pt idx="6">
                  <c:v>12.0</c:v>
                </c:pt>
                <c:pt idx="7">
                  <c:v>12.0</c:v>
                </c:pt>
                <c:pt idx="8">
                  <c:v>12.0</c:v>
                </c:pt>
                <c:pt idx="9">
                  <c:v>12.0</c:v>
                </c:pt>
                <c:pt idx="10">
                  <c:v>12.0</c:v>
                </c:pt>
                <c:pt idx="11">
                  <c:v>12.0</c:v>
                </c:pt>
                <c:pt idx="12">
                  <c:v>12.0</c:v>
                </c:pt>
                <c:pt idx="13">
                  <c:v>12.0</c:v>
                </c:pt>
                <c:pt idx="14">
                  <c:v>12.0</c:v>
                </c:pt>
                <c:pt idx="15">
                  <c:v>12.0</c:v>
                </c:pt>
                <c:pt idx="16">
                  <c:v>12.0</c:v>
                </c:pt>
                <c:pt idx="17">
                  <c:v>12.0</c:v>
                </c:pt>
                <c:pt idx="18">
                  <c:v>12.0</c:v>
                </c:pt>
                <c:pt idx="19">
                  <c:v>12.0</c:v>
                </c:pt>
                <c:pt idx="20">
                  <c:v>12.0</c:v>
                </c:pt>
              </c:numCache>
            </c:numRef>
          </c:yVal>
          <c:bubbleSize>
            <c:numRef>
              <c:f>[2]Blatt1!$AS$2:$AS$22</c:f>
              <c:numCache>
                <c:formatCode>General</c:formatCode>
                <c:ptCount val="21"/>
                <c:pt idx="0">
                  <c:v>0.0</c:v>
                </c:pt>
                <c:pt idx="1">
                  <c:v>1.0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22"/>
          <c:order val="22"/>
          <c:tx>
            <c:strRef>
              <c:f>[2]Blatt1!$AT$1</c:f>
              <c:strCache>
                <c:ptCount val="1"/>
                <c:pt idx="0">
                  <c:v>Low Creativity in Team</c:v>
                </c:pt>
              </c:strCache>
            </c:strRef>
          </c:tx>
          <c:spPr>
            <a:solidFill>
              <a:schemeClr val="accent3">
                <a:lumMod val="7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[2]Blatt1!$AT$2:$AT$22</c:f>
              <c:numCache>
                <c:formatCode>General</c:formatCode>
                <c:ptCount val="21"/>
                <c:pt idx="0">
                  <c:v>11.0</c:v>
                </c:pt>
                <c:pt idx="1">
                  <c:v>11.0</c:v>
                </c:pt>
                <c:pt idx="2">
                  <c:v>11.0</c:v>
                </c:pt>
                <c:pt idx="3">
                  <c:v>11.0</c:v>
                </c:pt>
                <c:pt idx="4">
                  <c:v>11.0</c:v>
                </c:pt>
                <c:pt idx="5">
                  <c:v>11.0</c:v>
                </c:pt>
                <c:pt idx="6">
                  <c:v>11.0</c:v>
                </c:pt>
                <c:pt idx="7">
                  <c:v>11.0</c:v>
                </c:pt>
                <c:pt idx="8">
                  <c:v>11.0</c:v>
                </c:pt>
                <c:pt idx="9">
                  <c:v>11.0</c:v>
                </c:pt>
                <c:pt idx="10">
                  <c:v>11.0</c:v>
                </c:pt>
                <c:pt idx="11">
                  <c:v>11.0</c:v>
                </c:pt>
                <c:pt idx="12">
                  <c:v>11.0</c:v>
                </c:pt>
                <c:pt idx="13">
                  <c:v>11.0</c:v>
                </c:pt>
                <c:pt idx="14">
                  <c:v>11.0</c:v>
                </c:pt>
                <c:pt idx="15">
                  <c:v>11.0</c:v>
                </c:pt>
                <c:pt idx="16">
                  <c:v>11.0</c:v>
                </c:pt>
                <c:pt idx="17">
                  <c:v>11.0</c:v>
                </c:pt>
                <c:pt idx="18">
                  <c:v>11.0</c:v>
                </c:pt>
                <c:pt idx="19">
                  <c:v>11.0</c:v>
                </c:pt>
                <c:pt idx="20">
                  <c:v>11.0</c:v>
                </c:pt>
              </c:numCache>
            </c:numRef>
          </c:yVal>
          <c:bubbleSize>
            <c:numRef>
              <c:f>[2]Blatt1!$AU$2:$AU$22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1.0</c:v>
                </c:pt>
                <c:pt idx="16">
                  <c:v>0.0</c:v>
                </c:pt>
                <c:pt idx="17">
                  <c:v>0.0</c:v>
                </c:pt>
                <c:pt idx="18">
                  <c:v>0.0</c:v>
                </c:pt>
                <c:pt idx="19">
                  <c:v>0.0</c:v>
                </c:pt>
                <c:pt idx="20">
                  <c:v>0.0</c:v>
                </c:pt>
              </c:numCache>
            </c:numRef>
          </c:bubbleSize>
          <c:bubble3D val="0"/>
        </c:ser>
        <c:ser>
          <c:idx val="23"/>
          <c:order val="23"/>
          <c:tx>
            <c:strRef>
              <c:f>[2]Blatt1!$AV$1</c:f>
              <c:strCache>
                <c:ptCount val="1"/>
                <c:pt idx="0">
                  <c:v>Missing Overview of relevant Goals</c:v>
                </c:pt>
              </c:strCache>
            </c:strRef>
          </c:tx>
          <c:spPr>
            <a:solidFill>
              <a:schemeClr val="accent5">
                <a:lumMod val="7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[2]Blatt1!$AV$2:$AV$22</c:f>
              <c:numCache>
                <c:formatCode>General</c:formatCode>
                <c:ptCount val="2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numCache>
            </c:numRef>
          </c:yVal>
          <c:bubbleSize>
            <c:numRef>
              <c:f>[2]Blatt1!$AW$2:$AW$22</c:f>
              <c:numCache>
                <c:formatCode>General</c:formatCode>
                <c:ptCount val="21"/>
                <c:pt idx="0">
                  <c:v>0.0</c:v>
                </c:pt>
                <c:pt idx="1">
                  <c:v>0.0</c:v>
                </c:pt>
                <c:pt idx="2">
                  <c:v>0.0</c:v>
                </c:pt>
                <c:pt idx="3">
                  <c:v>0.0</c:v>
                </c:pt>
                <c:pt idx="4">
                  <c:v>0.0</c:v>
                </c:pt>
                <c:pt idx="5">
                  <c:v>0.0</c:v>
                </c:pt>
                <c:pt idx="6">
                  <c:v>0.0</c:v>
                </c:pt>
                <c:pt idx="7">
                  <c:v>1.0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24"/>
          <c:order val="24"/>
          <c:tx>
            <c:strRef>
              <c:f>[2]Blatt1!$AX$1</c:f>
              <c:strCache>
                <c:ptCount val="1"/>
                <c:pt idx="0">
                  <c:v>Unmeasurable Reqs.</c:v>
                </c:pt>
              </c:strCache>
            </c:strRef>
          </c:tx>
          <c:spPr>
            <a:solidFill>
              <a:schemeClr val="accent1">
                <a:lumMod val="50000"/>
                <a:lumOff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[2]Blatt1!$AX$2:$AX$22</c:f>
              <c:numCache>
                <c:formatCode>General</c:formatCode>
                <c:ptCount val="21"/>
                <c:pt idx="0">
                  <c:v>9.0</c:v>
                </c:pt>
                <c:pt idx="1">
                  <c:v>9.0</c:v>
                </c:pt>
                <c:pt idx="2">
                  <c:v>9.0</c:v>
                </c:pt>
                <c:pt idx="3">
                  <c:v>9.0</c:v>
                </c:pt>
                <c:pt idx="4">
                  <c:v>9.0</c:v>
                </c:pt>
                <c:pt idx="5">
                  <c:v>9.0</c:v>
                </c:pt>
                <c:pt idx="6">
                  <c:v>9.0</c:v>
                </c:pt>
                <c:pt idx="7">
                  <c:v>9.0</c:v>
                </c:pt>
                <c:pt idx="8">
                  <c:v>9.0</c:v>
                </c:pt>
                <c:pt idx="9">
                  <c:v>9.0</c:v>
                </c:pt>
                <c:pt idx="10">
                  <c:v>9.0</c:v>
                </c:pt>
                <c:pt idx="11">
                  <c:v>9.0</c:v>
                </c:pt>
                <c:pt idx="12">
                  <c:v>9.0</c:v>
                </c:pt>
                <c:pt idx="13">
                  <c:v>9.0</c:v>
                </c:pt>
                <c:pt idx="14">
                  <c:v>9.0</c:v>
                </c:pt>
                <c:pt idx="15">
                  <c:v>9.0</c:v>
                </c:pt>
                <c:pt idx="16">
                  <c:v>9.0</c:v>
                </c:pt>
                <c:pt idx="17">
                  <c:v>9.0</c:v>
                </c:pt>
                <c:pt idx="18">
                  <c:v>9.0</c:v>
                </c:pt>
                <c:pt idx="19">
                  <c:v>9.0</c:v>
                </c:pt>
                <c:pt idx="20">
                  <c:v>9.0</c:v>
                </c:pt>
              </c:numCache>
            </c:numRef>
          </c:yVal>
          <c:bubbleSize>
            <c:numRef>
              <c:f>[2]Blatt1!$AY$2:$AY$22</c:f>
              <c:numCache>
                <c:formatCode>General</c:formatCode>
                <c:ptCount val="21"/>
                <c:pt idx="0">
                  <c:v>0.0</c:v>
                </c:pt>
                <c:pt idx="1">
                  <c:v>0.0</c:v>
                </c:pt>
                <c:pt idx="2">
                  <c:v>0.0</c:v>
                </c:pt>
                <c:pt idx="3">
                  <c:v>0.0</c:v>
                </c:pt>
                <c:pt idx="4">
                  <c:v>0.0</c:v>
                </c:pt>
                <c:pt idx="5">
                  <c:v>0.0</c:v>
                </c:pt>
                <c:pt idx="6">
                  <c:v>0.0</c:v>
                </c:pt>
                <c:pt idx="7">
                  <c:v>0.0</c:v>
                </c:pt>
                <c:pt idx="8">
                  <c:v>1.0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25"/>
          <c:order val="25"/>
          <c:tx>
            <c:strRef>
              <c:f>[2]Blatt1!$AZ$1</c:f>
              <c:strCache>
                <c:ptCount val="1"/>
                <c:pt idx="0">
                  <c:v>Travelling Overhead</c:v>
                </c:pt>
              </c:strCache>
            </c:strRef>
          </c:tx>
          <c:spPr>
            <a:solidFill>
              <a:schemeClr val="accent3">
                <a:lumMod val="50000"/>
                <a:lumOff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[2]Blatt1!$AZ$2:$AZ$22</c:f>
              <c:numCache>
                <c:formatCode>General</c:formatCode>
                <c:ptCount val="21"/>
                <c:pt idx="0">
                  <c:v>8.0</c:v>
                </c:pt>
                <c:pt idx="1">
                  <c:v>8.0</c:v>
                </c:pt>
                <c:pt idx="2">
                  <c:v>8.0</c:v>
                </c:pt>
                <c:pt idx="3">
                  <c:v>8.0</c:v>
                </c:pt>
                <c:pt idx="4">
                  <c:v>8.0</c:v>
                </c:pt>
                <c:pt idx="5">
                  <c:v>8.0</c:v>
                </c:pt>
                <c:pt idx="6">
                  <c:v>8.0</c:v>
                </c:pt>
                <c:pt idx="7">
                  <c:v>8.0</c:v>
                </c:pt>
                <c:pt idx="8">
                  <c:v>8.0</c:v>
                </c:pt>
                <c:pt idx="9">
                  <c:v>8.0</c:v>
                </c:pt>
                <c:pt idx="10">
                  <c:v>8.0</c:v>
                </c:pt>
                <c:pt idx="11">
                  <c:v>8.0</c:v>
                </c:pt>
                <c:pt idx="12">
                  <c:v>8.0</c:v>
                </c:pt>
                <c:pt idx="13">
                  <c:v>8.0</c:v>
                </c:pt>
                <c:pt idx="14">
                  <c:v>8.0</c:v>
                </c:pt>
                <c:pt idx="15">
                  <c:v>8.0</c:v>
                </c:pt>
                <c:pt idx="16">
                  <c:v>8.0</c:v>
                </c:pt>
                <c:pt idx="17">
                  <c:v>8.0</c:v>
                </c:pt>
                <c:pt idx="18">
                  <c:v>8.0</c:v>
                </c:pt>
                <c:pt idx="19">
                  <c:v>8.0</c:v>
                </c:pt>
                <c:pt idx="20">
                  <c:v>8.0</c:v>
                </c:pt>
              </c:numCache>
            </c:numRef>
          </c:yVal>
          <c:bubbleSize>
            <c:numRef>
              <c:f>[2]Blatt1!$BA$2:$BA$22</c:f>
              <c:numCache>
                <c:formatCode>General</c:formatCode>
                <c:ptCount val="21"/>
                <c:pt idx="0">
                  <c:v>1.0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26"/>
          <c:order val="26"/>
          <c:tx>
            <c:strRef>
              <c:f>[2]Blatt1!$BB$1</c:f>
              <c:strCache>
                <c:ptCount val="1"/>
                <c:pt idx="0">
                  <c:v>Improve Time Planning and Focus in Multi Project Environment</c:v>
                </c:pt>
              </c:strCache>
            </c:strRef>
          </c:tx>
          <c:spPr>
            <a:solidFill>
              <a:schemeClr val="accent5">
                <a:lumMod val="50000"/>
                <a:lumOff val="5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[2]Blatt1!$BB$2:$BB$22</c:f>
              <c:numCache>
                <c:formatCode>General</c:formatCode>
                <c:ptCount val="21"/>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numCache>
            </c:numRef>
          </c:yVal>
          <c:bubbleSize>
            <c:numRef>
              <c:f>[2]Blatt1!$BC$2:$BC$22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1.0</c:v>
                </c:pt>
                <c:pt idx="16">
                  <c:v>1.0</c:v>
                </c:pt>
                <c:pt idx="17">
                  <c:v>0.0</c:v>
                </c:pt>
                <c:pt idx="18">
                  <c:v>0.0</c:v>
                </c:pt>
                <c:pt idx="19">
                  <c:v>0.0</c:v>
                </c:pt>
                <c:pt idx="20">
                  <c:v>0.0</c:v>
                </c:pt>
              </c:numCache>
            </c:numRef>
          </c:bubbleSize>
          <c:bubble3D val="0"/>
        </c:ser>
        <c:ser>
          <c:idx val="27"/>
          <c:order val="27"/>
          <c:tx>
            <c:strRef>
              <c:f>[2]Blatt1!$BD$1</c:f>
              <c:strCache>
                <c:ptCount val="1"/>
                <c:pt idx="0">
                  <c:v>Improve Team Skills</c:v>
                </c:pt>
              </c:strCache>
            </c:strRef>
          </c:tx>
          <c:spPr>
            <a:solidFill>
              <a:schemeClr val="accent1">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[2]Blatt1!$BD$2:$BD$22</c:f>
              <c:numCache>
                <c:formatCode>General</c:formatCode>
                <c:ptCount val="21"/>
                <c:pt idx="0">
                  <c:v>6.0</c:v>
                </c:pt>
                <c:pt idx="1">
                  <c:v>6.0</c:v>
                </c:pt>
                <c:pt idx="2">
                  <c:v>6.0</c:v>
                </c:pt>
                <c:pt idx="3">
                  <c:v>6.0</c:v>
                </c:pt>
                <c:pt idx="4">
                  <c:v>6.0</c:v>
                </c:pt>
                <c:pt idx="5">
                  <c:v>6.0</c:v>
                </c:pt>
                <c:pt idx="6">
                  <c:v>6.0</c:v>
                </c:pt>
                <c:pt idx="7">
                  <c:v>6.0</c:v>
                </c:pt>
                <c:pt idx="8">
                  <c:v>6.0</c:v>
                </c:pt>
                <c:pt idx="9">
                  <c:v>6.0</c:v>
                </c:pt>
                <c:pt idx="10">
                  <c:v>6.0</c:v>
                </c:pt>
                <c:pt idx="11">
                  <c:v>6.0</c:v>
                </c:pt>
                <c:pt idx="12">
                  <c:v>6.0</c:v>
                </c:pt>
                <c:pt idx="13">
                  <c:v>6.0</c:v>
                </c:pt>
                <c:pt idx="14">
                  <c:v>6.0</c:v>
                </c:pt>
                <c:pt idx="15">
                  <c:v>6.0</c:v>
                </c:pt>
                <c:pt idx="16">
                  <c:v>6.0</c:v>
                </c:pt>
                <c:pt idx="17">
                  <c:v>6.0</c:v>
                </c:pt>
                <c:pt idx="18">
                  <c:v>6.0</c:v>
                </c:pt>
                <c:pt idx="19">
                  <c:v>6.0</c:v>
                </c:pt>
                <c:pt idx="20">
                  <c:v>6.0</c:v>
                </c:pt>
              </c:numCache>
            </c:numRef>
          </c:yVal>
          <c:bubbleSize>
            <c:numRef>
              <c:f>[2]Blatt1!$BE$2:$BE$22</c:f>
              <c:numCache>
                <c:formatCode>General</c:formatCode>
                <c:ptCount val="21"/>
                <c:pt idx="0">
                  <c:v>0.0</c:v>
                </c:pt>
                <c:pt idx="1">
                  <c:v>0.0</c:v>
                </c:pt>
                <c:pt idx="2">
                  <c:v>0.0</c:v>
                </c:pt>
                <c:pt idx="3">
                  <c:v>0.0</c:v>
                </c:pt>
                <c:pt idx="4">
                  <c:v>0.0</c:v>
                </c:pt>
                <c:pt idx="5">
                  <c:v>0.0</c:v>
                </c:pt>
                <c:pt idx="6">
                  <c:v>0.0</c:v>
                </c:pt>
                <c:pt idx="7">
                  <c:v>0.0</c:v>
                </c:pt>
                <c:pt idx="8">
                  <c:v>0.0</c:v>
                </c:pt>
                <c:pt idx="9">
                  <c:v>0.0</c:v>
                </c:pt>
                <c:pt idx="10">
                  <c:v>1.0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28"/>
          <c:order val="28"/>
          <c:tx>
            <c:strRef>
              <c:f>[2]Blatt1!$BF$1</c:f>
              <c:strCache>
                <c:ptCount val="1"/>
                <c:pt idx="0">
                  <c:v>Missing CR Records</c:v>
                </c:pt>
              </c:strCache>
            </c:strRef>
          </c:tx>
          <c:spPr>
            <a:solidFill>
              <a:schemeClr val="accent3">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[2]Blatt1!$BF$2:$BF$22</c:f>
              <c:numCache>
                <c:formatCode>General</c:formatCode>
                <c:ptCount val="21"/>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numCache>
            </c:numRef>
          </c:yVal>
          <c:bubbleSize>
            <c:numRef>
              <c:f>[2]Blatt1!$BG$2:$BG$22</c:f>
              <c:numCache>
                <c:formatCode>General</c:formatCode>
                <c:ptCount val="21"/>
                <c:pt idx="0">
                  <c:v>0.0</c:v>
                </c:pt>
                <c:pt idx="1">
                  <c:v>0.0</c:v>
                </c:pt>
                <c:pt idx="2">
                  <c:v>0.0</c:v>
                </c:pt>
                <c:pt idx="3">
                  <c:v>0.0</c:v>
                </c:pt>
                <c:pt idx="4">
                  <c:v>0.0</c:v>
                </c:pt>
                <c:pt idx="5">
                  <c:v>1.0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29"/>
          <c:order val="29"/>
          <c:tx>
            <c:strRef>
              <c:f>[2]Blatt1!$BH$1</c:f>
              <c:strCache>
                <c:ptCount val="1"/>
                <c:pt idx="0">
                  <c:v>Improve Team Communication</c:v>
                </c:pt>
              </c:strCache>
            </c:strRef>
          </c:tx>
          <c:spPr>
            <a:solidFill>
              <a:schemeClr val="accent5">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[2]Blatt1!$BH$2:$BH$22</c:f>
              <c:numCache>
                <c:formatCode>General</c:formatCode>
                <c:ptCount val="21"/>
                <c:pt idx="0">
                  <c:v>4.0</c:v>
                </c:pt>
                <c:pt idx="1">
                  <c:v>4.0</c:v>
                </c:pt>
                <c:pt idx="2">
                  <c:v>4.0</c:v>
                </c:pt>
                <c:pt idx="3">
                  <c:v>4.0</c:v>
                </c:pt>
                <c:pt idx="4">
                  <c:v>4.0</c:v>
                </c:pt>
                <c:pt idx="5">
                  <c:v>4.0</c:v>
                </c:pt>
                <c:pt idx="6">
                  <c:v>4.0</c:v>
                </c:pt>
                <c:pt idx="7">
                  <c:v>4.0</c:v>
                </c:pt>
                <c:pt idx="8">
                  <c:v>4.0</c:v>
                </c:pt>
                <c:pt idx="9">
                  <c:v>4.0</c:v>
                </c:pt>
                <c:pt idx="10">
                  <c:v>4.0</c:v>
                </c:pt>
                <c:pt idx="11">
                  <c:v>4.0</c:v>
                </c:pt>
                <c:pt idx="12">
                  <c:v>4.0</c:v>
                </c:pt>
                <c:pt idx="13">
                  <c:v>4.0</c:v>
                </c:pt>
                <c:pt idx="14">
                  <c:v>4.0</c:v>
                </c:pt>
                <c:pt idx="15">
                  <c:v>4.0</c:v>
                </c:pt>
                <c:pt idx="16">
                  <c:v>4.0</c:v>
                </c:pt>
                <c:pt idx="17">
                  <c:v>4.0</c:v>
                </c:pt>
                <c:pt idx="18">
                  <c:v>4.0</c:v>
                </c:pt>
                <c:pt idx="19">
                  <c:v>4.0</c:v>
                </c:pt>
                <c:pt idx="20">
                  <c:v>4.0</c:v>
                </c:pt>
              </c:numCache>
            </c:numRef>
          </c:yVal>
          <c:bubbleSize>
            <c:numRef>
              <c:f>[2]Blatt1!$BI$2:$BI$22</c:f>
              <c:numCache>
                <c:formatCode>General</c:formatCode>
                <c:ptCount val="21"/>
                <c:pt idx="0">
                  <c:v>1.0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30"/>
          <c:order val="30"/>
          <c:tx>
            <c:strRef>
              <c:f>[2]Blatt1!$BJ$1</c:f>
              <c:strCache>
                <c:ptCount val="1"/>
                <c:pt idx="0">
                  <c:v>Customer Staff Overload</c:v>
                </c:pt>
              </c:strCache>
            </c:strRef>
          </c:tx>
          <c:spPr>
            <a:solidFill>
              <a:schemeClr val="accent1">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[2]Blatt1!$BJ$2:$BJ$22</c:f>
              <c:numCache>
                <c:formatCode>General</c:formatCode>
                <c:ptCount val="21"/>
                <c:pt idx="0">
                  <c:v>3.0</c:v>
                </c:pt>
                <c:pt idx="1">
                  <c:v>3.0</c:v>
                </c:pt>
                <c:pt idx="2">
                  <c:v>3.0</c:v>
                </c:pt>
                <c:pt idx="3">
                  <c:v>3.0</c:v>
                </c:pt>
                <c:pt idx="4">
                  <c:v>3.0</c:v>
                </c:pt>
                <c:pt idx="5">
                  <c:v>3.0</c:v>
                </c:pt>
                <c:pt idx="6">
                  <c:v>3.0</c:v>
                </c:pt>
                <c:pt idx="7">
                  <c:v>3.0</c:v>
                </c:pt>
                <c:pt idx="8">
                  <c:v>3.0</c:v>
                </c:pt>
                <c:pt idx="9">
                  <c:v>3.0</c:v>
                </c:pt>
                <c:pt idx="10">
                  <c:v>3.0</c:v>
                </c:pt>
                <c:pt idx="11">
                  <c:v>3.0</c:v>
                </c:pt>
                <c:pt idx="12">
                  <c:v>3.0</c:v>
                </c:pt>
                <c:pt idx="13">
                  <c:v>3.0</c:v>
                </c:pt>
                <c:pt idx="14">
                  <c:v>3.0</c:v>
                </c:pt>
                <c:pt idx="15">
                  <c:v>3.0</c:v>
                </c:pt>
                <c:pt idx="16">
                  <c:v>3.0</c:v>
                </c:pt>
                <c:pt idx="17">
                  <c:v>3.0</c:v>
                </c:pt>
                <c:pt idx="18">
                  <c:v>3.0</c:v>
                </c:pt>
                <c:pt idx="19">
                  <c:v>3.0</c:v>
                </c:pt>
                <c:pt idx="20">
                  <c:v>3.0</c:v>
                </c:pt>
              </c:numCache>
            </c:numRef>
          </c:yVal>
          <c:bubbleSize>
            <c:numRef>
              <c:f>[2]Blatt1!$BK$2:$BK$22</c:f>
              <c:numCache>
                <c:formatCode>General</c:formatCode>
                <c:ptCount val="21"/>
                <c:pt idx="0">
                  <c:v>0.0</c:v>
                </c:pt>
                <c:pt idx="1">
                  <c:v>0.0</c:v>
                </c:pt>
                <c:pt idx="2">
                  <c:v>0.0</c:v>
                </c:pt>
                <c:pt idx="3">
                  <c:v>0.0</c:v>
                </c:pt>
                <c:pt idx="4">
                  <c:v>0.0</c:v>
                </c:pt>
                <c:pt idx="5">
                  <c:v>0.0</c:v>
                </c:pt>
                <c:pt idx="6">
                  <c:v>0.0</c:v>
                </c:pt>
                <c:pt idx="7">
                  <c:v>0.0</c:v>
                </c:pt>
                <c:pt idx="8">
                  <c:v>0.0</c:v>
                </c:pt>
                <c:pt idx="9">
                  <c:v>1.0</c:v>
                </c:pt>
                <c:pt idx="10">
                  <c:v>0.0</c:v>
                </c:pt>
                <c:pt idx="11">
                  <c:v>0.0</c:v>
                </c:pt>
                <c:pt idx="12">
                  <c:v>0.0</c:v>
                </c:pt>
                <c:pt idx="13">
                  <c:v>0.0</c:v>
                </c:pt>
                <c:pt idx="14">
                  <c:v>0.0</c:v>
                </c:pt>
                <c:pt idx="15">
                  <c:v>0.0</c:v>
                </c:pt>
                <c:pt idx="16">
                  <c:v>0.0</c:v>
                </c:pt>
                <c:pt idx="17">
                  <c:v>0.0</c:v>
                </c:pt>
                <c:pt idx="18">
                  <c:v>0.0</c:v>
                </c:pt>
                <c:pt idx="19">
                  <c:v>0.0</c:v>
                </c:pt>
                <c:pt idx="20">
                  <c:v>0.0</c:v>
                </c:pt>
              </c:numCache>
            </c:numRef>
          </c:bubbleSize>
          <c:bubble3D val="0"/>
        </c:ser>
        <c:ser>
          <c:idx val="31"/>
          <c:order val="31"/>
          <c:tx>
            <c:strRef>
              <c:f>[2]Blatt1!$BL$1</c:f>
              <c:strCache>
                <c:ptCount val="1"/>
                <c:pt idx="0">
                  <c:v>Parallelize RE and Design Activities</c:v>
                </c:pt>
              </c:strCache>
            </c:strRef>
          </c:tx>
          <c:spPr>
            <a:solidFill>
              <a:schemeClr val="accent3">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[2]Blatt1!$BL$2:$BL$22</c:f>
              <c:numCache>
                <c:formatCode>General</c:formatCode>
                <c:ptCount val="21"/>
                <c:pt idx="0">
                  <c:v>2.0</c:v>
                </c:pt>
                <c:pt idx="1">
                  <c:v>2.0</c:v>
                </c:pt>
                <c:pt idx="2">
                  <c:v>2.0</c:v>
                </c:pt>
                <c:pt idx="3">
                  <c:v>2.0</c:v>
                </c:pt>
                <c:pt idx="4">
                  <c:v>2.0</c:v>
                </c:pt>
                <c:pt idx="5">
                  <c:v>2.0</c:v>
                </c:pt>
                <c:pt idx="6">
                  <c:v>2.0</c:v>
                </c:pt>
                <c:pt idx="7">
                  <c:v>2.0</c:v>
                </c:pt>
                <c:pt idx="8">
                  <c:v>2.0</c:v>
                </c:pt>
                <c:pt idx="9">
                  <c:v>2.0</c:v>
                </c:pt>
                <c:pt idx="10">
                  <c:v>2.0</c:v>
                </c:pt>
                <c:pt idx="11">
                  <c:v>2.0</c:v>
                </c:pt>
                <c:pt idx="12">
                  <c:v>2.0</c:v>
                </c:pt>
                <c:pt idx="13">
                  <c:v>2.0</c:v>
                </c:pt>
                <c:pt idx="14">
                  <c:v>2.0</c:v>
                </c:pt>
                <c:pt idx="15">
                  <c:v>2.0</c:v>
                </c:pt>
                <c:pt idx="16">
                  <c:v>2.0</c:v>
                </c:pt>
                <c:pt idx="17">
                  <c:v>2.0</c:v>
                </c:pt>
                <c:pt idx="18">
                  <c:v>2.0</c:v>
                </c:pt>
                <c:pt idx="19">
                  <c:v>2.0</c:v>
                </c:pt>
                <c:pt idx="20">
                  <c:v>2.0</c:v>
                </c:pt>
              </c:numCache>
            </c:numRef>
          </c:yVal>
          <c:bubbleSize>
            <c:numRef>
              <c:f>[2]Blatt1!$BM$2:$BM$22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1.0</c:v>
                </c:pt>
                <c:pt idx="19">
                  <c:v>0.0</c:v>
                </c:pt>
                <c:pt idx="20">
                  <c:v>0.0</c:v>
                </c:pt>
              </c:numCache>
            </c:numRef>
          </c:bubbleSize>
          <c:bubble3D val="0"/>
        </c:ser>
        <c:ser>
          <c:idx val="32"/>
          <c:order val="32"/>
          <c:tx>
            <c:strRef>
              <c:f>[2]Blatt1!$BN$1</c:f>
              <c:strCache>
                <c:ptCount val="1"/>
                <c:pt idx="0">
                  <c:v>Uncertainty in RE</c:v>
                </c:pt>
              </c:strCache>
            </c:strRef>
          </c:tx>
          <c:spPr>
            <a:solidFill>
              <a:schemeClr val="accent5">
                <a:lumMod val="60000"/>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xVal>
            <c:strRef>
              <c:f>[2]Blatt1!$A$2:$A$22</c:f>
              <c:strCache>
                <c:ptCount val="21"/>
                <c:pt idx="0">
                  <c:v>Communication Flaws in Team</c:v>
                </c:pt>
                <c:pt idx="1">
                  <c:v>Inconsistent Reqs.</c:v>
                </c:pt>
                <c:pt idx="2">
                  <c:v>Unclear Responsibilities</c:v>
                </c:pt>
                <c:pt idx="3">
                  <c:v>Weak Domain Knowledge</c:v>
                </c:pt>
                <c:pt idx="4">
                  <c:v>Technically unfeasible Reqs.</c:v>
                </c:pt>
                <c:pt idx="5">
                  <c:v>Moving Targets</c:v>
                </c:pt>
                <c:pt idx="6">
                  <c:v>Weak Relationship to Customer</c:v>
                </c:pt>
                <c:pt idx="7">
                  <c:v>Missing Traceability</c:v>
                </c:pt>
                <c:pt idx="8">
                  <c:v>Unclear non-functional Reqs.</c:v>
                </c:pt>
                <c:pt idx="9">
                  <c:v>Insufficient Support by Customer</c:v>
                </c:pt>
                <c:pt idx="10">
                  <c:v>Terminological Problems</c:v>
                </c:pt>
                <c:pt idx="11">
                  <c:v>Volatile Domain</c:v>
                </c:pt>
                <c:pt idx="12">
                  <c:v>Separation Reqs. From known Solutions</c:v>
                </c:pt>
                <c:pt idx="13">
                  <c:v>High Degree of Innovation vs. Need for formal Acceptance</c:v>
                </c:pt>
                <c:pt idx="14">
                  <c:v>Weak Access to Customer Needs</c:v>
                </c:pt>
                <c:pt idx="15">
                  <c:v>Gold Plating</c:v>
                </c:pt>
                <c:pt idx="16">
                  <c:v>Time Boxing</c:v>
                </c:pt>
                <c:pt idx="17">
                  <c:v>Communication Flaws to Customer</c:v>
                </c:pt>
                <c:pt idx="18">
                  <c:v>Incomplete / hidden Reqs.</c:v>
                </c:pt>
                <c:pt idx="19">
                  <c:v>Insufficient Support by Project Lead</c:v>
                </c:pt>
                <c:pt idx="20">
                  <c:v>Underspecified Reqs.</c:v>
                </c:pt>
              </c:strCache>
            </c:strRef>
          </c:xVal>
          <c:yVal>
            <c:numRef>
              <c:f>[2]Blatt1!$BN$2:$BN$22</c:f>
              <c:numCache>
                <c:formatCode>General</c:formatCode>
                <c:ptCount val="21"/>
                <c:pt idx="0">
                  <c:v>1.0</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pt idx="20">
                  <c:v>1.0</c:v>
                </c:pt>
              </c:numCache>
            </c:numRef>
          </c:yVal>
          <c:bubbleSize>
            <c:numRef>
              <c:f>[2]Blatt1!$BO$2:$BO$22</c:f>
              <c:numCache>
                <c:formatCode>General</c:formatCode>
                <c:ptCount val="21"/>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1.0</c:v>
                </c:pt>
              </c:numCache>
            </c:numRef>
          </c:bubbleSize>
          <c:bubble3D val="0"/>
        </c:ser>
        <c:dLbls>
          <c:dLblPos val="r"/>
          <c:showLegendKey val="0"/>
          <c:showVal val="1"/>
          <c:showCatName val="1"/>
          <c:showSerName val="0"/>
          <c:showPercent val="0"/>
          <c:showBubbleSize val="0"/>
        </c:dLbls>
        <c:bubbleScale val="20"/>
        <c:showNegBubbles val="0"/>
        <c:axId val="2094018408"/>
        <c:axId val="2094015064"/>
      </c:bubbleChart>
      <c:valAx>
        <c:axId val="2094018408"/>
        <c:scaling>
          <c:orientation val="minMax"/>
          <c:max val="23.0"/>
          <c:min val="0.0"/>
        </c:scaling>
        <c:delete val="1"/>
        <c:axPos val="b"/>
        <c:minorGridlines>
          <c:spPr>
            <a:ln w="9525" cap="flat" cmpd="sng" algn="ctr">
              <a:solidFill>
                <a:schemeClr val="tx1">
                  <a:lumMod val="5000"/>
                  <a:lumOff val="95000"/>
                </a:schemeClr>
              </a:solidFill>
              <a:round/>
            </a:ln>
            <a:effectLst/>
          </c:spPr>
        </c:minorGridlines>
        <c:majorTickMark val="out"/>
        <c:minorTickMark val="none"/>
        <c:tickLblPos val="nextTo"/>
        <c:crossAx val="2094015064"/>
        <c:crosses val="autoZero"/>
        <c:crossBetween val="midCat"/>
      </c:valAx>
      <c:valAx>
        <c:axId val="2094015064"/>
        <c:scaling>
          <c:orientation val="minMax"/>
          <c:max val="33.5"/>
          <c:min val="0.0"/>
        </c:scaling>
        <c:delete val="1"/>
        <c:axPos val="l"/>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crossAx val="2094018408"/>
        <c:crosses val="autoZero"/>
        <c:crossBetween val="midCat"/>
      </c:valAx>
      <c:spPr>
        <a:noFill/>
        <a:ln>
          <a:noFill/>
        </a:ln>
        <a:effectLst/>
      </c:spPr>
    </c:plotArea>
    <c:legend>
      <c:legendPos val="r"/>
      <c:layout>
        <c:manualLayout>
          <c:xMode val="edge"/>
          <c:yMode val="edge"/>
          <c:x val="0.63993225588204"/>
          <c:y val="0.0542594544422373"/>
          <c:w val="0.345863569379409"/>
          <c:h val="0.9382407384893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de-DE"/>
        </a:p>
      </c:txPr>
    </c:legend>
    <c:plotVisOnly val="1"/>
    <c:dispBlanksAs val="gap"/>
    <c:showDLblsOverMax val="0"/>
  </c:chart>
  <c:spPr>
    <a:noFill/>
    <a:ln w="9525" cap="flat" cmpd="sng" algn="ctr">
      <a:noFill/>
      <a:round/>
    </a:ln>
    <a:effectLst/>
  </c:spPr>
  <c:txPr>
    <a:bodyPr/>
    <a:lstStyle/>
    <a:p>
      <a:pPr>
        <a:defRPr/>
      </a:pPr>
      <a:endParaRPr lang="de-DE"/>
    </a:p>
  </c:txPr>
  <c:printSettings>
    <c:headerFooter/>
    <c:pageMargins b="0.787401575" l="0.7" r="0.7" t="0.787401575" header="0.3" footer="0.3"/>
    <c:pageSetup orientation="portrait"/>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228600</xdr:colOff>
      <xdr:row>126</xdr:row>
      <xdr:rowOff>139700</xdr:rowOff>
    </xdr:from>
    <xdr:to>
      <xdr:col>15</xdr:col>
      <xdr:colOff>381000</xdr:colOff>
      <xdr:row>172</xdr:row>
      <xdr:rowOff>25400</xdr:rowOff>
    </xdr:to>
    <xdr:graphicFrame macro="">
      <xdr:nvGraphicFramePr>
        <xdr:cNvPr id="1135"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165100</xdr:colOff>
      <xdr:row>172</xdr:row>
      <xdr:rowOff>152400</xdr:rowOff>
    </xdr:from>
    <xdr:to>
      <xdr:col>18</xdr:col>
      <xdr:colOff>812800</xdr:colOff>
      <xdr:row>213</xdr:row>
      <xdr:rowOff>114300</xdr:rowOff>
    </xdr:to>
    <xdr:graphicFrame macro="">
      <xdr:nvGraphicFramePr>
        <xdr:cNvPr id="1136"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558800</xdr:colOff>
      <xdr:row>89</xdr:row>
      <xdr:rowOff>101600</xdr:rowOff>
    </xdr:from>
    <xdr:to>
      <xdr:col>6</xdr:col>
      <xdr:colOff>723900</xdr:colOff>
      <xdr:row>114</xdr:row>
      <xdr:rowOff>50800</xdr:rowOff>
    </xdr:to>
    <xdr:graphicFrame macro="">
      <xdr:nvGraphicFramePr>
        <xdr:cNvPr id="1137"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558800</xdr:colOff>
      <xdr:row>88</xdr:row>
      <xdr:rowOff>12700</xdr:rowOff>
    </xdr:from>
    <xdr:to>
      <xdr:col>3</xdr:col>
      <xdr:colOff>12700</xdr:colOff>
      <xdr:row>112</xdr:row>
      <xdr:rowOff>139700</xdr:rowOff>
    </xdr:to>
    <xdr:graphicFrame macro="">
      <xdr:nvGraphicFramePr>
        <xdr:cNvPr id="1138"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50800</xdr:colOff>
      <xdr:row>89</xdr:row>
      <xdr:rowOff>88900</xdr:rowOff>
    </xdr:from>
    <xdr:to>
      <xdr:col>11</xdr:col>
      <xdr:colOff>850900</xdr:colOff>
      <xdr:row>114</xdr:row>
      <xdr:rowOff>50800</xdr:rowOff>
    </xdr:to>
    <xdr:graphicFrame macro="">
      <xdr:nvGraphicFramePr>
        <xdr:cNvPr id="1139"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1079500</xdr:colOff>
      <xdr:row>89</xdr:row>
      <xdr:rowOff>63500</xdr:rowOff>
    </xdr:from>
    <xdr:to>
      <xdr:col>16</xdr:col>
      <xdr:colOff>520700</xdr:colOff>
      <xdr:row>114</xdr:row>
      <xdr:rowOff>12700</xdr:rowOff>
    </xdr:to>
    <xdr:graphicFrame macro="">
      <xdr:nvGraphicFramePr>
        <xdr:cNvPr id="1140"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711200</xdr:colOff>
      <xdr:row>88</xdr:row>
      <xdr:rowOff>139700</xdr:rowOff>
    </xdr:from>
    <xdr:to>
      <xdr:col>21</xdr:col>
      <xdr:colOff>698500</xdr:colOff>
      <xdr:row>113</xdr:row>
      <xdr:rowOff>101600</xdr:rowOff>
    </xdr:to>
    <xdr:graphicFrame macro="">
      <xdr:nvGraphicFramePr>
        <xdr:cNvPr id="1141"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77561</xdr:colOff>
      <xdr:row>24</xdr:row>
      <xdr:rowOff>27668</xdr:rowOff>
    </xdr:from>
    <xdr:to>
      <xdr:col>7</xdr:col>
      <xdr:colOff>55336</xdr:colOff>
      <xdr:row>89</xdr:row>
      <xdr:rowOff>29029</xdr:rowOff>
    </xdr:to>
    <xdr:graphicFrame macro="">
      <xdr:nvGraphicFramePr>
        <xdr:cNvPr id="2" name="Diagramm 1"/>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25</xdr:row>
      <xdr:rowOff>127000</xdr:rowOff>
    </xdr:from>
    <xdr:to>
      <xdr:col>23</xdr:col>
      <xdr:colOff>736600</xdr:colOff>
      <xdr:row>74</xdr:row>
      <xdr:rowOff>63500</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ndezfe/Desktop/daniel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endezfe/Library/Containers/com.apple.mail/Data/Library/Mail%20Downloads/Axis_Reasoning.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niel1"/>
      <sheetName val="Tabelle1"/>
    </sheetNames>
    <sheetDataSet>
      <sheetData sheetId="0">
        <row r="1">
          <cell r="B1" t="str">
            <v>Missing Transparency</v>
          </cell>
          <cell r="D1" t="str">
            <v>Cost Overrun</v>
          </cell>
          <cell r="F1" t="str">
            <v>Missing Infrastructure</v>
          </cell>
          <cell r="H1" t="str">
            <v>Increased Process Cost</v>
          </cell>
          <cell r="J1" t="str">
            <v>Missing User Involvement</v>
          </cell>
          <cell r="L1" t="str">
            <v>Rework and Refactoring</v>
          </cell>
          <cell r="N1" t="str">
            <v>Stagnating Progress</v>
          </cell>
          <cell r="P1" t="str">
            <v>Inconsistent Object Models</v>
          </cell>
          <cell r="R1" t="str">
            <v>Stripping Features</v>
          </cell>
          <cell r="T1" t="str">
            <v>Instable Reqs.</v>
          </cell>
          <cell r="V1" t="str">
            <v>Weak Customer Communication</v>
          </cell>
          <cell r="X1" t="str">
            <v>Increased Discussions</v>
          </cell>
          <cell r="Z1" t="str">
            <v>Incomplete Reqs.</v>
          </cell>
          <cell r="AB1" t="str">
            <v>Customer Dissatisfaction</v>
          </cell>
          <cell r="AD1" t="str">
            <v>Change Requests</v>
          </cell>
          <cell r="AF1" t="str">
            <v>Unavailability of Customer</v>
          </cell>
          <cell r="AH1" t="str">
            <v>Time Overrun</v>
          </cell>
          <cell r="AJ1" t="str">
            <v>Throw away Prototypes</v>
          </cell>
          <cell r="AL1" t="str">
            <v>Increased Effort in Reviews</v>
          </cell>
          <cell r="AN1" t="str">
            <v>Informal (unpaid) Changes</v>
          </cell>
          <cell r="AP1" t="str">
            <v>Missing Traceability</v>
          </cell>
          <cell r="AR1" t="str">
            <v>No further Improvement after Acceptance</v>
          </cell>
          <cell r="AT1" t="str">
            <v>Effort and Time Overrun</v>
          </cell>
          <cell r="AV1" t="str">
            <v>General Problems</v>
          </cell>
          <cell r="AX1" t="str">
            <v>Negotiations</v>
          </cell>
          <cell r="AZ1" t="str">
            <v>Unclear Reqs.</v>
          </cell>
          <cell r="BB1" t="str">
            <v>Obsolete Reqs. Specs.</v>
          </cell>
          <cell r="BD1" t="str">
            <v>Additional Communication and Replanning</v>
          </cell>
          <cell r="BF1" t="str">
            <v>Failed Acceptance</v>
          </cell>
          <cell r="BH1" t="str">
            <v>Weak Relationship btn Customer and Project Lead</v>
          </cell>
          <cell r="BJ1" t="str">
            <v>Failed Approval of Reqs.</v>
          </cell>
          <cell r="BL1" t="str">
            <v>Missing Features</v>
          </cell>
          <cell r="BN1" t="str">
            <v>Too complex Solutions</v>
          </cell>
          <cell r="BP1" t="str">
            <v>Additional Iterations</v>
          </cell>
          <cell r="BR1" t="str">
            <v>Underspecifies Reqs.</v>
          </cell>
          <cell r="BT1" t="str">
            <v>Wrong Implementation</v>
          </cell>
          <cell r="BV1" t="str">
            <v>Increased Effort in Testing</v>
          </cell>
          <cell r="BX1" t="str">
            <v>Wrong Design Decisions</v>
          </cell>
          <cell r="BZ1" t="str">
            <v>Incomplete Implementation</v>
          </cell>
          <cell r="CB1" t="str">
            <v>Bugs and Defects</v>
          </cell>
        </row>
        <row r="2">
          <cell r="A2" t="str">
            <v>Communication Flaws in Team</v>
          </cell>
          <cell r="B2">
            <v>40</v>
          </cell>
          <cell r="C2">
            <v>0</v>
          </cell>
          <cell r="D2">
            <v>39</v>
          </cell>
          <cell r="E2">
            <v>1</v>
          </cell>
          <cell r="F2">
            <v>38</v>
          </cell>
          <cell r="G2">
            <v>0</v>
          </cell>
          <cell r="H2">
            <v>37</v>
          </cell>
          <cell r="I2">
            <v>0</v>
          </cell>
          <cell r="J2">
            <v>36</v>
          </cell>
          <cell r="K2">
            <v>0</v>
          </cell>
          <cell r="L2">
            <v>35</v>
          </cell>
          <cell r="M2">
            <v>1</v>
          </cell>
          <cell r="N2">
            <v>34</v>
          </cell>
          <cell r="O2">
            <v>2</v>
          </cell>
          <cell r="P2">
            <v>33</v>
          </cell>
          <cell r="Q2">
            <v>0</v>
          </cell>
          <cell r="R2">
            <v>32</v>
          </cell>
          <cell r="S2">
            <v>0</v>
          </cell>
          <cell r="T2">
            <v>31</v>
          </cell>
          <cell r="U2">
            <v>0</v>
          </cell>
          <cell r="V2">
            <v>30</v>
          </cell>
          <cell r="W2">
            <v>0</v>
          </cell>
          <cell r="X2">
            <v>29</v>
          </cell>
          <cell r="Y2">
            <v>0</v>
          </cell>
          <cell r="Z2">
            <v>28</v>
          </cell>
          <cell r="AA2">
            <v>0</v>
          </cell>
          <cell r="AB2">
            <v>27</v>
          </cell>
          <cell r="AC2">
            <v>0</v>
          </cell>
          <cell r="AD2">
            <v>26</v>
          </cell>
          <cell r="AE2">
            <v>2</v>
          </cell>
          <cell r="AF2">
            <v>25</v>
          </cell>
          <cell r="AG2">
            <v>0</v>
          </cell>
          <cell r="AH2">
            <v>24</v>
          </cell>
          <cell r="AI2">
            <v>0</v>
          </cell>
          <cell r="AJ2">
            <v>23</v>
          </cell>
          <cell r="AK2">
            <v>0</v>
          </cell>
          <cell r="AL2">
            <v>22</v>
          </cell>
          <cell r="AM2">
            <v>1</v>
          </cell>
          <cell r="AN2">
            <v>21</v>
          </cell>
          <cell r="AO2">
            <v>0</v>
          </cell>
          <cell r="AP2">
            <v>20</v>
          </cell>
          <cell r="AQ2">
            <v>0</v>
          </cell>
          <cell r="AR2">
            <v>19</v>
          </cell>
          <cell r="AS2">
            <v>0</v>
          </cell>
          <cell r="AT2">
            <v>18</v>
          </cell>
          <cell r="AU2">
            <v>0</v>
          </cell>
          <cell r="AV2">
            <v>17</v>
          </cell>
          <cell r="AW2">
            <v>0</v>
          </cell>
          <cell r="AX2">
            <v>16</v>
          </cell>
          <cell r="AY2">
            <v>0</v>
          </cell>
          <cell r="AZ2">
            <v>15</v>
          </cell>
          <cell r="BA2">
            <v>0</v>
          </cell>
          <cell r="BB2">
            <v>14</v>
          </cell>
          <cell r="BC2">
            <v>0</v>
          </cell>
          <cell r="BD2">
            <v>13</v>
          </cell>
          <cell r="BE2">
            <v>1</v>
          </cell>
          <cell r="BF2">
            <v>12</v>
          </cell>
          <cell r="BG2">
            <v>0</v>
          </cell>
          <cell r="BH2" t="str">
            <v xml:space="preserve"> </v>
          </cell>
          <cell r="BI2">
            <v>0</v>
          </cell>
          <cell r="BJ2">
            <v>10</v>
          </cell>
          <cell r="BK2">
            <v>2</v>
          </cell>
          <cell r="BL2">
            <v>9</v>
          </cell>
          <cell r="BM2">
            <v>0</v>
          </cell>
          <cell r="BN2">
            <v>8</v>
          </cell>
          <cell r="BO2">
            <v>0</v>
          </cell>
          <cell r="BP2">
            <v>7</v>
          </cell>
          <cell r="BQ2">
            <v>0</v>
          </cell>
          <cell r="BR2">
            <v>6</v>
          </cell>
          <cell r="BS2">
            <v>0</v>
          </cell>
          <cell r="BT2">
            <v>5</v>
          </cell>
          <cell r="BU2">
            <v>0</v>
          </cell>
          <cell r="BV2">
            <v>4</v>
          </cell>
          <cell r="BW2">
            <v>0</v>
          </cell>
          <cell r="BX2">
            <v>3</v>
          </cell>
          <cell r="BY2">
            <v>0</v>
          </cell>
          <cell r="BZ2">
            <v>2</v>
          </cell>
          <cell r="CA2">
            <v>0</v>
          </cell>
          <cell r="CB2">
            <v>1</v>
          </cell>
          <cell r="CC2">
            <v>0</v>
          </cell>
        </row>
        <row r="3">
          <cell r="A3" t="str">
            <v>Inconsistent Reqs.</v>
          </cell>
          <cell r="B3">
            <v>40</v>
          </cell>
          <cell r="C3">
            <v>0</v>
          </cell>
          <cell r="D3">
            <v>39</v>
          </cell>
          <cell r="E3">
            <v>0</v>
          </cell>
          <cell r="F3">
            <v>38</v>
          </cell>
          <cell r="G3">
            <v>0</v>
          </cell>
          <cell r="H3">
            <v>37</v>
          </cell>
          <cell r="I3">
            <v>1</v>
          </cell>
          <cell r="J3">
            <v>36</v>
          </cell>
          <cell r="K3">
            <v>0</v>
          </cell>
          <cell r="L3">
            <v>35</v>
          </cell>
          <cell r="M3">
            <v>0</v>
          </cell>
          <cell r="N3">
            <v>34</v>
          </cell>
          <cell r="O3">
            <v>1</v>
          </cell>
          <cell r="P3">
            <v>33</v>
          </cell>
          <cell r="Q3">
            <v>1</v>
          </cell>
          <cell r="R3">
            <v>32</v>
          </cell>
          <cell r="S3">
            <v>0</v>
          </cell>
          <cell r="T3">
            <v>31</v>
          </cell>
          <cell r="U3">
            <v>0</v>
          </cell>
          <cell r="V3">
            <v>30</v>
          </cell>
          <cell r="W3">
            <v>0</v>
          </cell>
          <cell r="X3">
            <v>29</v>
          </cell>
          <cell r="Y3">
            <v>1</v>
          </cell>
          <cell r="Z3">
            <v>28</v>
          </cell>
          <cell r="AA3">
            <v>0</v>
          </cell>
          <cell r="AB3">
            <v>27</v>
          </cell>
          <cell r="AC3">
            <v>1</v>
          </cell>
          <cell r="AD3">
            <v>26</v>
          </cell>
          <cell r="AE3">
            <v>1</v>
          </cell>
          <cell r="AF3">
            <v>25</v>
          </cell>
          <cell r="AG3">
            <v>0</v>
          </cell>
          <cell r="AH3">
            <v>24</v>
          </cell>
          <cell r="AI3">
            <v>0</v>
          </cell>
          <cell r="AJ3">
            <v>23</v>
          </cell>
          <cell r="AK3">
            <v>0</v>
          </cell>
          <cell r="AL3">
            <v>22</v>
          </cell>
          <cell r="AM3">
            <v>0</v>
          </cell>
          <cell r="AN3">
            <v>21</v>
          </cell>
          <cell r="AO3">
            <v>0</v>
          </cell>
          <cell r="AP3">
            <v>20</v>
          </cell>
          <cell r="AQ3">
            <v>0</v>
          </cell>
          <cell r="AR3">
            <v>19</v>
          </cell>
          <cell r="AS3">
            <v>0</v>
          </cell>
          <cell r="AT3">
            <v>18</v>
          </cell>
          <cell r="AU3">
            <v>0</v>
          </cell>
          <cell r="AV3">
            <v>17</v>
          </cell>
          <cell r="AW3">
            <v>0</v>
          </cell>
          <cell r="AX3">
            <v>16</v>
          </cell>
          <cell r="AY3">
            <v>0</v>
          </cell>
          <cell r="AZ3">
            <v>15</v>
          </cell>
          <cell r="BA3">
            <v>0</v>
          </cell>
          <cell r="BB3">
            <v>14</v>
          </cell>
          <cell r="BC3">
            <v>0</v>
          </cell>
          <cell r="BD3">
            <v>13</v>
          </cell>
          <cell r="BE3">
            <v>2</v>
          </cell>
          <cell r="BF3">
            <v>12</v>
          </cell>
          <cell r="BG3">
            <v>0</v>
          </cell>
          <cell r="BH3">
            <v>11</v>
          </cell>
          <cell r="BI3">
            <v>0</v>
          </cell>
          <cell r="BJ3">
            <v>10</v>
          </cell>
          <cell r="BK3">
            <v>0</v>
          </cell>
          <cell r="BL3">
            <v>9</v>
          </cell>
          <cell r="BM3">
            <v>0</v>
          </cell>
          <cell r="BN3">
            <v>8</v>
          </cell>
          <cell r="BO3">
            <v>0</v>
          </cell>
          <cell r="BP3">
            <v>7</v>
          </cell>
          <cell r="BQ3">
            <v>0</v>
          </cell>
          <cell r="BR3">
            <v>6</v>
          </cell>
          <cell r="BS3">
            <v>0</v>
          </cell>
          <cell r="BT3">
            <v>5</v>
          </cell>
          <cell r="BU3">
            <v>1</v>
          </cell>
          <cell r="BV3">
            <v>4</v>
          </cell>
          <cell r="BW3">
            <v>0</v>
          </cell>
          <cell r="BX3">
            <v>3</v>
          </cell>
          <cell r="BY3">
            <v>0</v>
          </cell>
          <cell r="BZ3">
            <v>2</v>
          </cell>
          <cell r="CA3">
            <v>0</v>
          </cell>
          <cell r="CB3">
            <v>1</v>
          </cell>
          <cell r="CC3">
            <v>0</v>
          </cell>
        </row>
        <row r="4">
          <cell r="A4" t="str">
            <v>Unclear Responsibilities</v>
          </cell>
          <cell r="B4">
            <v>40</v>
          </cell>
          <cell r="C4">
            <v>0</v>
          </cell>
          <cell r="D4">
            <v>39</v>
          </cell>
          <cell r="E4">
            <v>0</v>
          </cell>
          <cell r="F4">
            <v>38</v>
          </cell>
          <cell r="G4">
            <v>1</v>
          </cell>
          <cell r="H4">
            <v>37</v>
          </cell>
          <cell r="I4">
            <v>0</v>
          </cell>
          <cell r="J4">
            <v>36</v>
          </cell>
          <cell r="K4">
            <v>0</v>
          </cell>
          <cell r="L4">
            <v>35</v>
          </cell>
          <cell r="M4">
            <v>1</v>
          </cell>
          <cell r="N4">
            <v>34</v>
          </cell>
          <cell r="O4">
            <v>1</v>
          </cell>
          <cell r="P4">
            <v>33</v>
          </cell>
          <cell r="Q4">
            <v>0</v>
          </cell>
          <cell r="R4">
            <v>32</v>
          </cell>
          <cell r="S4">
            <v>0</v>
          </cell>
          <cell r="T4">
            <v>31</v>
          </cell>
          <cell r="U4">
            <v>1</v>
          </cell>
          <cell r="V4">
            <v>30</v>
          </cell>
          <cell r="W4">
            <v>0</v>
          </cell>
          <cell r="X4">
            <v>29</v>
          </cell>
          <cell r="Y4">
            <v>0</v>
          </cell>
          <cell r="Z4">
            <v>28</v>
          </cell>
          <cell r="AA4">
            <v>0</v>
          </cell>
          <cell r="AB4">
            <v>27</v>
          </cell>
          <cell r="AC4">
            <v>0</v>
          </cell>
          <cell r="AD4">
            <v>26</v>
          </cell>
          <cell r="AE4">
            <v>0</v>
          </cell>
          <cell r="AF4">
            <v>25</v>
          </cell>
          <cell r="AG4">
            <v>0</v>
          </cell>
          <cell r="AH4">
            <v>24</v>
          </cell>
          <cell r="AI4">
            <v>0</v>
          </cell>
          <cell r="AJ4">
            <v>23</v>
          </cell>
          <cell r="AK4">
            <v>0</v>
          </cell>
          <cell r="AL4">
            <v>22</v>
          </cell>
          <cell r="AM4">
            <v>0</v>
          </cell>
          <cell r="AN4">
            <v>21</v>
          </cell>
          <cell r="AO4">
            <v>0</v>
          </cell>
          <cell r="AP4">
            <v>20</v>
          </cell>
          <cell r="AQ4">
            <v>0</v>
          </cell>
          <cell r="AR4">
            <v>19</v>
          </cell>
          <cell r="AS4">
            <v>0</v>
          </cell>
          <cell r="AT4">
            <v>18</v>
          </cell>
          <cell r="AU4">
            <v>1</v>
          </cell>
          <cell r="AV4">
            <v>17</v>
          </cell>
          <cell r="AW4">
            <v>0</v>
          </cell>
          <cell r="AX4">
            <v>16</v>
          </cell>
          <cell r="AY4">
            <v>0</v>
          </cell>
          <cell r="AZ4">
            <v>15</v>
          </cell>
          <cell r="BA4">
            <v>0</v>
          </cell>
          <cell r="BB4">
            <v>14</v>
          </cell>
          <cell r="BC4">
            <v>0</v>
          </cell>
          <cell r="BD4">
            <v>13</v>
          </cell>
          <cell r="BE4">
            <v>1</v>
          </cell>
          <cell r="BF4">
            <v>12</v>
          </cell>
          <cell r="BG4">
            <v>0</v>
          </cell>
          <cell r="BH4">
            <v>11</v>
          </cell>
          <cell r="BI4">
            <v>0</v>
          </cell>
          <cell r="BJ4">
            <v>10</v>
          </cell>
          <cell r="BK4">
            <v>0</v>
          </cell>
          <cell r="BL4">
            <v>9</v>
          </cell>
          <cell r="BM4">
            <v>1</v>
          </cell>
          <cell r="BN4">
            <v>8</v>
          </cell>
          <cell r="BO4">
            <v>0</v>
          </cell>
          <cell r="BP4">
            <v>7</v>
          </cell>
          <cell r="BQ4">
            <v>0</v>
          </cell>
          <cell r="BR4">
            <v>6</v>
          </cell>
          <cell r="BS4">
            <v>1</v>
          </cell>
          <cell r="BT4">
            <v>5</v>
          </cell>
          <cell r="BU4">
            <v>0</v>
          </cell>
          <cell r="BV4">
            <v>4</v>
          </cell>
          <cell r="BW4">
            <v>0</v>
          </cell>
          <cell r="BX4">
            <v>3</v>
          </cell>
          <cell r="BY4">
            <v>0</v>
          </cell>
          <cell r="BZ4">
            <v>2</v>
          </cell>
          <cell r="CA4">
            <v>0</v>
          </cell>
          <cell r="CB4">
            <v>1</v>
          </cell>
          <cell r="CC4">
            <v>0</v>
          </cell>
        </row>
        <row r="5">
          <cell r="A5" t="str">
            <v>Weak Domain Knowledge</v>
          </cell>
          <cell r="B5">
            <v>40</v>
          </cell>
          <cell r="C5">
            <v>0</v>
          </cell>
          <cell r="D5">
            <v>39</v>
          </cell>
          <cell r="E5">
            <v>0</v>
          </cell>
          <cell r="F5">
            <v>38</v>
          </cell>
          <cell r="G5">
            <v>0</v>
          </cell>
          <cell r="H5">
            <v>37</v>
          </cell>
          <cell r="I5">
            <v>0</v>
          </cell>
          <cell r="J5">
            <v>36</v>
          </cell>
          <cell r="K5">
            <v>0</v>
          </cell>
          <cell r="L5">
            <v>35</v>
          </cell>
          <cell r="M5">
            <v>0</v>
          </cell>
          <cell r="N5">
            <v>34</v>
          </cell>
          <cell r="O5">
            <v>0</v>
          </cell>
          <cell r="P5">
            <v>33</v>
          </cell>
          <cell r="Q5">
            <v>0</v>
          </cell>
          <cell r="R5">
            <v>32</v>
          </cell>
          <cell r="S5">
            <v>0</v>
          </cell>
          <cell r="T5">
            <v>31</v>
          </cell>
          <cell r="U5">
            <v>0</v>
          </cell>
          <cell r="V5">
            <v>30</v>
          </cell>
          <cell r="W5">
            <v>0</v>
          </cell>
          <cell r="X5">
            <v>29</v>
          </cell>
          <cell r="Y5">
            <v>0</v>
          </cell>
          <cell r="Z5">
            <v>28</v>
          </cell>
          <cell r="AA5">
            <v>0</v>
          </cell>
          <cell r="AB5">
            <v>27</v>
          </cell>
          <cell r="AC5">
            <v>0</v>
          </cell>
          <cell r="AD5">
            <v>26</v>
          </cell>
          <cell r="AE5">
            <v>0</v>
          </cell>
          <cell r="AF5">
            <v>25</v>
          </cell>
          <cell r="AG5">
            <v>0</v>
          </cell>
          <cell r="AH5">
            <v>24</v>
          </cell>
          <cell r="AI5">
            <v>0</v>
          </cell>
          <cell r="AJ5">
            <v>23</v>
          </cell>
          <cell r="AK5">
            <v>0</v>
          </cell>
          <cell r="AL5">
            <v>22</v>
          </cell>
          <cell r="AM5">
            <v>0</v>
          </cell>
          <cell r="AN5">
            <v>21</v>
          </cell>
          <cell r="AO5">
            <v>0</v>
          </cell>
          <cell r="AP5">
            <v>20</v>
          </cell>
          <cell r="AQ5">
            <v>0</v>
          </cell>
          <cell r="AR5">
            <v>19</v>
          </cell>
          <cell r="AS5">
            <v>0</v>
          </cell>
          <cell r="AT5">
            <v>18</v>
          </cell>
          <cell r="AU5">
            <v>0</v>
          </cell>
          <cell r="AV5">
            <v>17</v>
          </cell>
          <cell r="AW5">
            <v>0</v>
          </cell>
          <cell r="AX5">
            <v>16</v>
          </cell>
          <cell r="AY5">
            <v>0</v>
          </cell>
          <cell r="AZ5">
            <v>15</v>
          </cell>
          <cell r="BA5">
            <v>0</v>
          </cell>
          <cell r="BB5">
            <v>14</v>
          </cell>
          <cell r="BC5">
            <v>0</v>
          </cell>
          <cell r="BD5">
            <v>13</v>
          </cell>
          <cell r="BE5">
            <v>0</v>
          </cell>
          <cell r="BF5">
            <v>12</v>
          </cell>
          <cell r="BG5">
            <v>0</v>
          </cell>
          <cell r="BH5">
            <v>11</v>
          </cell>
          <cell r="BI5">
            <v>0</v>
          </cell>
          <cell r="BJ5">
            <v>10</v>
          </cell>
          <cell r="BK5">
            <v>0</v>
          </cell>
          <cell r="BL5">
            <v>9</v>
          </cell>
          <cell r="BM5">
            <v>0</v>
          </cell>
          <cell r="BN5">
            <v>8</v>
          </cell>
          <cell r="BO5">
            <v>0</v>
          </cell>
          <cell r="BP5">
            <v>7</v>
          </cell>
          <cell r="BQ5">
            <v>0</v>
          </cell>
          <cell r="BR5">
            <v>6</v>
          </cell>
          <cell r="BS5">
            <v>0</v>
          </cell>
          <cell r="BT5">
            <v>5</v>
          </cell>
          <cell r="BU5">
            <v>0</v>
          </cell>
          <cell r="BV5">
            <v>4</v>
          </cell>
          <cell r="BW5">
            <v>0</v>
          </cell>
          <cell r="BX5">
            <v>3</v>
          </cell>
          <cell r="BY5">
            <v>0</v>
          </cell>
          <cell r="BZ5">
            <v>2</v>
          </cell>
          <cell r="CA5">
            <v>0</v>
          </cell>
          <cell r="CB5">
            <v>1</v>
          </cell>
          <cell r="CC5">
            <v>0</v>
          </cell>
        </row>
        <row r="6">
          <cell r="A6" t="str">
            <v>Technically unfeasible Reqs.</v>
          </cell>
          <cell r="B6">
            <v>40</v>
          </cell>
          <cell r="C6">
            <v>0</v>
          </cell>
          <cell r="D6">
            <v>39</v>
          </cell>
          <cell r="E6">
            <v>1</v>
          </cell>
          <cell r="F6">
            <v>38</v>
          </cell>
          <cell r="G6">
            <v>0</v>
          </cell>
          <cell r="H6">
            <v>37</v>
          </cell>
          <cell r="I6">
            <v>0</v>
          </cell>
          <cell r="J6">
            <v>36</v>
          </cell>
          <cell r="K6">
            <v>0</v>
          </cell>
          <cell r="L6">
            <v>35</v>
          </cell>
          <cell r="M6">
            <v>0</v>
          </cell>
          <cell r="N6">
            <v>34</v>
          </cell>
          <cell r="O6">
            <v>0</v>
          </cell>
          <cell r="P6">
            <v>33</v>
          </cell>
          <cell r="Q6">
            <v>0</v>
          </cell>
          <cell r="R6">
            <v>32</v>
          </cell>
          <cell r="S6">
            <v>0</v>
          </cell>
          <cell r="T6">
            <v>31</v>
          </cell>
          <cell r="U6">
            <v>0</v>
          </cell>
          <cell r="V6">
            <v>30</v>
          </cell>
          <cell r="W6">
            <v>0</v>
          </cell>
          <cell r="X6">
            <v>29</v>
          </cell>
          <cell r="Y6">
            <v>0</v>
          </cell>
          <cell r="Z6">
            <v>28</v>
          </cell>
          <cell r="AA6">
            <v>0</v>
          </cell>
          <cell r="AB6">
            <v>27</v>
          </cell>
          <cell r="AC6">
            <v>0</v>
          </cell>
          <cell r="AD6">
            <v>26</v>
          </cell>
          <cell r="AE6">
            <v>0</v>
          </cell>
          <cell r="AF6">
            <v>25</v>
          </cell>
          <cell r="AG6">
            <v>0</v>
          </cell>
          <cell r="AH6">
            <v>24</v>
          </cell>
          <cell r="AI6">
            <v>1</v>
          </cell>
          <cell r="AJ6">
            <v>23</v>
          </cell>
          <cell r="AK6">
            <v>0</v>
          </cell>
          <cell r="AL6">
            <v>22</v>
          </cell>
          <cell r="AM6">
            <v>0</v>
          </cell>
          <cell r="AN6">
            <v>21</v>
          </cell>
          <cell r="AO6">
            <v>0</v>
          </cell>
          <cell r="AP6">
            <v>20</v>
          </cell>
          <cell r="AQ6">
            <v>0</v>
          </cell>
          <cell r="AR6">
            <v>19</v>
          </cell>
          <cell r="AS6">
            <v>0</v>
          </cell>
          <cell r="AT6">
            <v>18</v>
          </cell>
          <cell r="AU6">
            <v>0</v>
          </cell>
          <cell r="AV6">
            <v>17</v>
          </cell>
          <cell r="AW6">
            <v>0</v>
          </cell>
          <cell r="AX6">
            <v>16</v>
          </cell>
          <cell r="AY6">
            <v>0</v>
          </cell>
          <cell r="AZ6">
            <v>15</v>
          </cell>
          <cell r="BA6">
            <v>0</v>
          </cell>
          <cell r="BB6">
            <v>14</v>
          </cell>
          <cell r="BC6">
            <v>0</v>
          </cell>
          <cell r="BD6">
            <v>13</v>
          </cell>
          <cell r="BE6">
            <v>0</v>
          </cell>
          <cell r="BF6">
            <v>12</v>
          </cell>
          <cell r="BG6">
            <v>0</v>
          </cell>
          <cell r="BH6">
            <v>11</v>
          </cell>
          <cell r="BI6">
            <v>0</v>
          </cell>
          <cell r="BJ6">
            <v>10</v>
          </cell>
          <cell r="BK6">
            <v>0</v>
          </cell>
          <cell r="BL6">
            <v>9</v>
          </cell>
          <cell r="BM6">
            <v>0</v>
          </cell>
          <cell r="BN6">
            <v>8</v>
          </cell>
          <cell r="BO6">
            <v>0</v>
          </cell>
          <cell r="BP6">
            <v>7</v>
          </cell>
          <cell r="BQ6">
            <v>0</v>
          </cell>
          <cell r="BR6">
            <v>6</v>
          </cell>
          <cell r="BS6">
            <v>0</v>
          </cell>
          <cell r="BT6">
            <v>5</v>
          </cell>
          <cell r="BU6">
            <v>0</v>
          </cell>
          <cell r="BV6">
            <v>4</v>
          </cell>
          <cell r="BW6">
            <v>0</v>
          </cell>
          <cell r="BX6">
            <v>3</v>
          </cell>
          <cell r="BY6">
            <v>0</v>
          </cell>
          <cell r="BZ6">
            <v>2</v>
          </cell>
          <cell r="CA6">
            <v>0</v>
          </cell>
          <cell r="CB6">
            <v>1</v>
          </cell>
          <cell r="CC6">
            <v>0</v>
          </cell>
        </row>
        <row r="7">
          <cell r="A7" t="str">
            <v>Moving Targets</v>
          </cell>
          <cell r="B7">
            <v>40</v>
          </cell>
          <cell r="C7">
            <v>0</v>
          </cell>
          <cell r="D7">
            <v>39</v>
          </cell>
          <cell r="E7">
            <v>0</v>
          </cell>
          <cell r="F7">
            <v>38</v>
          </cell>
          <cell r="G7">
            <v>0</v>
          </cell>
          <cell r="H7">
            <v>37</v>
          </cell>
          <cell r="I7">
            <v>0</v>
          </cell>
          <cell r="J7">
            <v>36</v>
          </cell>
          <cell r="K7">
            <v>0</v>
          </cell>
          <cell r="L7">
            <v>35</v>
          </cell>
          <cell r="M7">
            <v>0</v>
          </cell>
          <cell r="N7">
            <v>34</v>
          </cell>
          <cell r="O7">
            <v>2</v>
          </cell>
          <cell r="P7">
            <v>33</v>
          </cell>
          <cell r="Q7">
            <v>0</v>
          </cell>
          <cell r="R7">
            <v>32</v>
          </cell>
          <cell r="S7">
            <v>0</v>
          </cell>
          <cell r="T7">
            <v>31</v>
          </cell>
          <cell r="U7">
            <v>1</v>
          </cell>
          <cell r="V7">
            <v>30</v>
          </cell>
          <cell r="W7">
            <v>0</v>
          </cell>
          <cell r="X7">
            <v>29</v>
          </cell>
          <cell r="Y7">
            <v>0</v>
          </cell>
          <cell r="Z7">
            <v>28</v>
          </cell>
          <cell r="AA7">
            <v>0</v>
          </cell>
          <cell r="AB7">
            <v>27</v>
          </cell>
          <cell r="AC7">
            <v>0</v>
          </cell>
          <cell r="AD7">
            <v>26</v>
          </cell>
          <cell r="AE7">
            <v>8</v>
          </cell>
          <cell r="AF7">
            <v>25</v>
          </cell>
          <cell r="AG7">
            <v>0</v>
          </cell>
          <cell r="AH7">
            <v>24</v>
          </cell>
          <cell r="AI7">
            <v>3</v>
          </cell>
          <cell r="AJ7">
            <v>23</v>
          </cell>
          <cell r="AK7">
            <v>0</v>
          </cell>
          <cell r="AL7">
            <v>22</v>
          </cell>
          <cell r="AM7">
            <v>0</v>
          </cell>
          <cell r="AN7">
            <v>21</v>
          </cell>
          <cell r="AO7">
            <v>0</v>
          </cell>
          <cell r="AP7">
            <v>20</v>
          </cell>
          <cell r="AQ7">
            <v>0</v>
          </cell>
          <cell r="AR7">
            <v>19</v>
          </cell>
          <cell r="AS7">
            <v>0</v>
          </cell>
          <cell r="AT7">
            <v>18</v>
          </cell>
          <cell r="AU7">
            <v>1</v>
          </cell>
          <cell r="AV7">
            <v>17</v>
          </cell>
          <cell r="AW7">
            <v>0</v>
          </cell>
          <cell r="AX7">
            <v>16</v>
          </cell>
          <cell r="AY7">
            <v>1</v>
          </cell>
          <cell r="AZ7">
            <v>15</v>
          </cell>
          <cell r="BA7">
            <v>0</v>
          </cell>
          <cell r="BB7">
            <v>14</v>
          </cell>
          <cell r="BC7">
            <v>1</v>
          </cell>
          <cell r="BD7">
            <v>13</v>
          </cell>
          <cell r="BE7">
            <v>1</v>
          </cell>
          <cell r="BF7">
            <v>12</v>
          </cell>
          <cell r="BG7">
            <v>0</v>
          </cell>
          <cell r="BH7">
            <v>11</v>
          </cell>
          <cell r="BI7">
            <v>0</v>
          </cell>
          <cell r="BJ7">
            <v>10</v>
          </cell>
          <cell r="BK7">
            <v>1</v>
          </cell>
          <cell r="BL7">
            <v>9</v>
          </cell>
          <cell r="BM7">
            <v>0</v>
          </cell>
          <cell r="BN7">
            <v>8</v>
          </cell>
          <cell r="BO7">
            <v>0</v>
          </cell>
          <cell r="BP7">
            <v>7</v>
          </cell>
          <cell r="BQ7">
            <v>0</v>
          </cell>
          <cell r="BR7">
            <v>6</v>
          </cell>
          <cell r="BS7">
            <v>0</v>
          </cell>
          <cell r="BT7">
            <v>5</v>
          </cell>
          <cell r="BU7">
            <v>0</v>
          </cell>
          <cell r="BV7">
            <v>4</v>
          </cell>
          <cell r="BW7">
            <v>0</v>
          </cell>
          <cell r="BX7">
            <v>3</v>
          </cell>
          <cell r="BY7">
            <v>0</v>
          </cell>
          <cell r="BZ7">
            <v>2</v>
          </cell>
          <cell r="CA7">
            <v>1</v>
          </cell>
          <cell r="CB7">
            <v>1</v>
          </cell>
          <cell r="CC7">
            <v>0</v>
          </cell>
        </row>
        <row r="8">
          <cell r="A8" t="str">
            <v>Weak Relationship to Customer</v>
          </cell>
          <cell r="B8">
            <v>40</v>
          </cell>
          <cell r="C8">
            <v>0</v>
          </cell>
          <cell r="D8">
            <v>39</v>
          </cell>
          <cell r="E8">
            <v>0</v>
          </cell>
          <cell r="F8">
            <v>38</v>
          </cell>
          <cell r="G8">
            <v>0</v>
          </cell>
          <cell r="H8">
            <v>37</v>
          </cell>
          <cell r="I8">
            <v>0</v>
          </cell>
          <cell r="J8">
            <v>36</v>
          </cell>
          <cell r="K8">
            <v>0</v>
          </cell>
          <cell r="L8">
            <v>35</v>
          </cell>
          <cell r="M8">
            <v>0</v>
          </cell>
          <cell r="N8">
            <v>34</v>
          </cell>
          <cell r="O8">
            <v>0</v>
          </cell>
          <cell r="P8">
            <v>33</v>
          </cell>
          <cell r="Q8">
            <v>0</v>
          </cell>
          <cell r="R8">
            <v>32</v>
          </cell>
          <cell r="S8">
            <v>0</v>
          </cell>
          <cell r="T8">
            <v>31</v>
          </cell>
          <cell r="U8">
            <v>0</v>
          </cell>
          <cell r="V8">
            <v>30</v>
          </cell>
          <cell r="W8">
            <v>0</v>
          </cell>
          <cell r="X8">
            <v>29</v>
          </cell>
          <cell r="Y8">
            <v>0</v>
          </cell>
          <cell r="Z8">
            <v>28</v>
          </cell>
          <cell r="AA8">
            <v>0</v>
          </cell>
          <cell r="AB8">
            <v>27</v>
          </cell>
          <cell r="AC8">
            <v>0</v>
          </cell>
          <cell r="AD8">
            <v>26</v>
          </cell>
          <cell r="AE8">
            <v>0</v>
          </cell>
          <cell r="AF8">
            <v>25</v>
          </cell>
          <cell r="AG8">
            <v>1</v>
          </cell>
          <cell r="AH8">
            <v>24</v>
          </cell>
          <cell r="AI8">
            <v>0</v>
          </cell>
          <cell r="AJ8">
            <v>23</v>
          </cell>
          <cell r="AK8">
            <v>0</v>
          </cell>
          <cell r="AL8">
            <v>22</v>
          </cell>
          <cell r="AM8">
            <v>0</v>
          </cell>
          <cell r="AN8">
            <v>21</v>
          </cell>
          <cell r="AO8">
            <v>0</v>
          </cell>
          <cell r="AP8">
            <v>20</v>
          </cell>
          <cell r="AQ8">
            <v>0</v>
          </cell>
          <cell r="AR8">
            <v>19</v>
          </cell>
          <cell r="AS8">
            <v>0</v>
          </cell>
          <cell r="AT8">
            <v>18</v>
          </cell>
          <cell r="AU8">
            <v>0</v>
          </cell>
          <cell r="AV8">
            <v>17</v>
          </cell>
          <cell r="AW8">
            <v>0</v>
          </cell>
          <cell r="AX8">
            <v>16</v>
          </cell>
          <cell r="AY8">
            <v>0</v>
          </cell>
          <cell r="AZ8">
            <v>15</v>
          </cell>
          <cell r="BA8">
            <v>0</v>
          </cell>
          <cell r="BB8">
            <v>14</v>
          </cell>
          <cell r="BC8">
            <v>0</v>
          </cell>
          <cell r="BD8">
            <v>13</v>
          </cell>
          <cell r="BE8">
            <v>0</v>
          </cell>
          <cell r="BF8">
            <v>12</v>
          </cell>
          <cell r="BG8">
            <v>0</v>
          </cell>
          <cell r="BH8">
            <v>11</v>
          </cell>
          <cell r="BI8">
            <v>0</v>
          </cell>
          <cell r="BJ8">
            <v>10</v>
          </cell>
          <cell r="BK8">
            <v>0</v>
          </cell>
          <cell r="BL8">
            <v>9</v>
          </cell>
          <cell r="BM8">
            <v>0</v>
          </cell>
          <cell r="BN8">
            <v>8</v>
          </cell>
          <cell r="BO8">
            <v>0</v>
          </cell>
          <cell r="BP8">
            <v>7</v>
          </cell>
          <cell r="BQ8">
            <v>0</v>
          </cell>
          <cell r="BR8">
            <v>6</v>
          </cell>
          <cell r="BS8">
            <v>0</v>
          </cell>
          <cell r="BT8">
            <v>5</v>
          </cell>
          <cell r="BU8">
            <v>0</v>
          </cell>
          <cell r="BV8">
            <v>4</v>
          </cell>
          <cell r="BW8">
            <v>0</v>
          </cell>
          <cell r="BX8">
            <v>3</v>
          </cell>
          <cell r="BY8">
            <v>0</v>
          </cell>
          <cell r="BZ8">
            <v>2</v>
          </cell>
          <cell r="CA8">
            <v>0</v>
          </cell>
          <cell r="CB8">
            <v>1</v>
          </cell>
          <cell r="CC8">
            <v>0</v>
          </cell>
        </row>
        <row r="9">
          <cell r="A9" t="str">
            <v>Missing Traceability</v>
          </cell>
          <cell r="B9">
            <v>40</v>
          </cell>
          <cell r="C9">
            <v>1</v>
          </cell>
          <cell r="D9">
            <v>39</v>
          </cell>
          <cell r="E9">
            <v>0</v>
          </cell>
          <cell r="F9">
            <v>38</v>
          </cell>
          <cell r="G9">
            <v>0</v>
          </cell>
          <cell r="H9">
            <v>37</v>
          </cell>
          <cell r="I9">
            <v>0</v>
          </cell>
          <cell r="J9">
            <v>36</v>
          </cell>
          <cell r="K9">
            <v>0</v>
          </cell>
          <cell r="L9">
            <v>35</v>
          </cell>
          <cell r="M9">
            <v>1</v>
          </cell>
          <cell r="N9">
            <v>34</v>
          </cell>
          <cell r="O9">
            <v>0</v>
          </cell>
          <cell r="P9">
            <v>33</v>
          </cell>
          <cell r="Q9">
            <v>0</v>
          </cell>
          <cell r="R9">
            <v>32</v>
          </cell>
          <cell r="S9">
            <v>0</v>
          </cell>
          <cell r="T9">
            <v>31</v>
          </cell>
          <cell r="U9">
            <v>0</v>
          </cell>
          <cell r="V9">
            <v>30</v>
          </cell>
          <cell r="W9">
            <v>1</v>
          </cell>
          <cell r="X9">
            <v>29</v>
          </cell>
          <cell r="Y9">
            <v>1</v>
          </cell>
          <cell r="Z9">
            <v>28</v>
          </cell>
          <cell r="AA9">
            <v>0</v>
          </cell>
          <cell r="AB9">
            <v>27</v>
          </cell>
          <cell r="AC9">
            <v>0</v>
          </cell>
          <cell r="AD9">
            <v>26</v>
          </cell>
          <cell r="AE9">
            <v>0</v>
          </cell>
          <cell r="AF9">
            <v>25</v>
          </cell>
          <cell r="AG9">
            <v>0</v>
          </cell>
          <cell r="AH9">
            <v>24</v>
          </cell>
          <cell r="AI9">
            <v>0</v>
          </cell>
          <cell r="AJ9">
            <v>23</v>
          </cell>
          <cell r="AK9">
            <v>0</v>
          </cell>
          <cell r="AL9">
            <v>22</v>
          </cell>
          <cell r="AM9">
            <v>0</v>
          </cell>
          <cell r="AN9">
            <v>21</v>
          </cell>
          <cell r="AO9">
            <v>0</v>
          </cell>
          <cell r="AP9">
            <v>20</v>
          </cell>
          <cell r="AQ9">
            <v>1</v>
          </cell>
          <cell r="AR9">
            <v>19</v>
          </cell>
          <cell r="AS9">
            <v>0</v>
          </cell>
          <cell r="AT9">
            <v>18</v>
          </cell>
          <cell r="AU9">
            <v>0</v>
          </cell>
          <cell r="AV9">
            <v>17</v>
          </cell>
          <cell r="AW9">
            <v>1</v>
          </cell>
          <cell r="AX9">
            <v>16</v>
          </cell>
          <cell r="AY9">
            <v>0</v>
          </cell>
          <cell r="AZ9">
            <v>15</v>
          </cell>
          <cell r="BA9">
            <v>0</v>
          </cell>
          <cell r="BB9">
            <v>14</v>
          </cell>
          <cell r="BC9">
            <v>0</v>
          </cell>
          <cell r="BD9">
            <v>13</v>
          </cell>
          <cell r="BE9">
            <v>0</v>
          </cell>
          <cell r="BF9">
            <v>12</v>
          </cell>
          <cell r="BG9">
            <v>0</v>
          </cell>
          <cell r="BH9">
            <v>11</v>
          </cell>
          <cell r="BI9">
            <v>0</v>
          </cell>
          <cell r="BJ9">
            <v>10</v>
          </cell>
          <cell r="BK9">
            <v>0</v>
          </cell>
          <cell r="BL9">
            <v>9</v>
          </cell>
          <cell r="BM9">
            <v>0</v>
          </cell>
          <cell r="BN9">
            <v>8</v>
          </cell>
          <cell r="BO9">
            <v>0</v>
          </cell>
          <cell r="BP9">
            <v>7</v>
          </cell>
          <cell r="BQ9">
            <v>0</v>
          </cell>
          <cell r="BR9">
            <v>6</v>
          </cell>
          <cell r="BS9">
            <v>0</v>
          </cell>
          <cell r="BT9">
            <v>5</v>
          </cell>
          <cell r="BU9">
            <v>0</v>
          </cell>
          <cell r="BV9">
            <v>4</v>
          </cell>
          <cell r="BW9">
            <v>1</v>
          </cell>
          <cell r="BX9">
            <v>3</v>
          </cell>
          <cell r="BY9">
            <v>0</v>
          </cell>
          <cell r="BZ9">
            <v>2</v>
          </cell>
          <cell r="CA9">
            <v>0</v>
          </cell>
          <cell r="CB9">
            <v>1</v>
          </cell>
          <cell r="CC9">
            <v>0</v>
          </cell>
        </row>
        <row r="10">
          <cell r="A10" t="str">
            <v>Unclear non-functional Reqs.</v>
          </cell>
          <cell r="B10">
            <v>40</v>
          </cell>
          <cell r="C10">
            <v>0</v>
          </cell>
          <cell r="D10">
            <v>39</v>
          </cell>
          <cell r="E10">
            <v>0</v>
          </cell>
          <cell r="F10">
            <v>38</v>
          </cell>
          <cell r="G10">
            <v>0</v>
          </cell>
          <cell r="H10">
            <v>37</v>
          </cell>
          <cell r="I10">
            <v>0</v>
          </cell>
          <cell r="J10">
            <v>36</v>
          </cell>
          <cell r="K10">
            <v>0</v>
          </cell>
          <cell r="L10">
            <v>35</v>
          </cell>
          <cell r="M10">
            <v>1</v>
          </cell>
          <cell r="N10">
            <v>34</v>
          </cell>
          <cell r="O10">
            <v>0</v>
          </cell>
          <cell r="P10">
            <v>33</v>
          </cell>
          <cell r="Q10">
            <v>0</v>
          </cell>
          <cell r="R10">
            <v>32</v>
          </cell>
          <cell r="S10">
            <v>0</v>
          </cell>
          <cell r="T10">
            <v>31</v>
          </cell>
          <cell r="U10">
            <v>0</v>
          </cell>
          <cell r="V10">
            <v>30</v>
          </cell>
          <cell r="W10">
            <v>0</v>
          </cell>
          <cell r="X10">
            <v>29</v>
          </cell>
          <cell r="Y10">
            <v>0</v>
          </cell>
          <cell r="Z10">
            <v>28</v>
          </cell>
          <cell r="AA10">
            <v>0</v>
          </cell>
          <cell r="AB10">
            <v>27</v>
          </cell>
          <cell r="AC10">
            <v>0</v>
          </cell>
          <cell r="AD10">
            <v>26</v>
          </cell>
          <cell r="AE10">
            <v>0</v>
          </cell>
          <cell r="AF10">
            <v>25</v>
          </cell>
          <cell r="AG10">
            <v>0</v>
          </cell>
          <cell r="AH10">
            <v>24</v>
          </cell>
          <cell r="AI10">
            <v>0</v>
          </cell>
          <cell r="AJ10">
            <v>23</v>
          </cell>
          <cell r="AK10">
            <v>0</v>
          </cell>
          <cell r="AL10">
            <v>22</v>
          </cell>
          <cell r="AM10">
            <v>0</v>
          </cell>
          <cell r="AN10">
            <v>21</v>
          </cell>
          <cell r="AO10">
            <v>0</v>
          </cell>
          <cell r="AP10">
            <v>20</v>
          </cell>
          <cell r="AQ10">
            <v>0</v>
          </cell>
          <cell r="AR10">
            <v>19</v>
          </cell>
          <cell r="AS10">
            <v>0</v>
          </cell>
          <cell r="AT10">
            <v>18</v>
          </cell>
          <cell r="AU10">
            <v>0</v>
          </cell>
          <cell r="AV10">
            <v>17</v>
          </cell>
          <cell r="AW10">
            <v>3</v>
          </cell>
          <cell r="AX10">
            <v>16</v>
          </cell>
          <cell r="AY10">
            <v>0</v>
          </cell>
          <cell r="AZ10">
            <v>15</v>
          </cell>
          <cell r="BA10">
            <v>0</v>
          </cell>
          <cell r="BB10">
            <v>14</v>
          </cell>
          <cell r="BC10">
            <v>0</v>
          </cell>
          <cell r="BD10">
            <v>13</v>
          </cell>
          <cell r="BE10">
            <v>0</v>
          </cell>
          <cell r="BF10">
            <v>12</v>
          </cell>
          <cell r="BG10">
            <v>0</v>
          </cell>
          <cell r="BH10">
            <v>11</v>
          </cell>
          <cell r="BI10">
            <v>0</v>
          </cell>
          <cell r="BJ10">
            <v>10</v>
          </cell>
          <cell r="BK10">
            <v>0</v>
          </cell>
          <cell r="BL10">
            <v>9</v>
          </cell>
          <cell r="BM10">
            <v>0</v>
          </cell>
          <cell r="BN10">
            <v>8</v>
          </cell>
          <cell r="BO10">
            <v>0</v>
          </cell>
          <cell r="BP10">
            <v>7</v>
          </cell>
          <cell r="BQ10">
            <v>0</v>
          </cell>
          <cell r="BR10">
            <v>6</v>
          </cell>
          <cell r="BS10">
            <v>0</v>
          </cell>
          <cell r="BT10">
            <v>5</v>
          </cell>
          <cell r="BU10">
            <v>0</v>
          </cell>
          <cell r="BV10">
            <v>4</v>
          </cell>
          <cell r="BW10">
            <v>0</v>
          </cell>
          <cell r="BX10">
            <v>3</v>
          </cell>
          <cell r="BY10">
            <v>0</v>
          </cell>
          <cell r="BZ10">
            <v>2</v>
          </cell>
          <cell r="CA10">
            <v>0</v>
          </cell>
          <cell r="CB10">
            <v>1</v>
          </cell>
          <cell r="CC10">
            <v>0</v>
          </cell>
        </row>
        <row r="11">
          <cell r="A11" t="str">
            <v>Insufficient Support by Customer</v>
          </cell>
          <cell r="B11">
            <v>40</v>
          </cell>
          <cell r="C11">
            <v>0</v>
          </cell>
          <cell r="D11">
            <v>39</v>
          </cell>
          <cell r="E11">
            <v>0</v>
          </cell>
          <cell r="F11">
            <v>38</v>
          </cell>
          <cell r="G11">
            <v>0</v>
          </cell>
          <cell r="H11">
            <v>37</v>
          </cell>
          <cell r="I11">
            <v>0</v>
          </cell>
          <cell r="J11">
            <v>36</v>
          </cell>
          <cell r="K11">
            <v>0</v>
          </cell>
          <cell r="L11">
            <v>35</v>
          </cell>
          <cell r="M11">
            <v>0</v>
          </cell>
          <cell r="N11">
            <v>34</v>
          </cell>
          <cell r="O11">
            <v>1</v>
          </cell>
          <cell r="P11">
            <v>33</v>
          </cell>
          <cell r="Q11">
            <v>0</v>
          </cell>
          <cell r="R11">
            <v>32</v>
          </cell>
          <cell r="S11">
            <v>0</v>
          </cell>
          <cell r="T11">
            <v>31</v>
          </cell>
          <cell r="U11">
            <v>0</v>
          </cell>
          <cell r="V11">
            <v>30</v>
          </cell>
          <cell r="W11">
            <v>0</v>
          </cell>
          <cell r="X11">
            <v>29</v>
          </cell>
          <cell r="Y11">
            <v>0</v>
          </cell>
          <cell r="Z11">
            <v>28</v>
          </cell>
          <cell r="AA11">
            <v>0</v>
          </cell>
          <cell r="AB11">
            <v>27</v>
          </cell>
          <cell r="AC11">
            <v>0</v>
          </cell>
          <cell r="AD11">
            <v>26</v>
          </cell>
          <cell r="AE11">
            <v>0</v>
          </cell>
          <cell r="AF11">
            <v>25</v>
          </cell>
          <cell r="AG11">
            <v>1</v>
          </cell>
          <cell r="AH11">
            <v>24</v>
          </cell>
          <cell r="AI11">
            <v>0</v>
          </cell>
          <cell r="AJ11">
            <v>23</v>
          </cell>
          <cell r="AK11">
            <v>0</v>
          </cell>
          <cell r="AL11">
            <v>22</v>
          </cell>
          <cell r="AM11">
            <v>0</v>
          </cell>
          <cell r="AN11">
            <v>21</v>
          </cell>
          <cell r="AO11">
            <v>0</v>
          </cell>
          <cell r="AP11">
            <v>20</v>
          </cell>
          <cell r="AQ11">
            <v>0</v>
          </cell>
          <cell r="AR11">
            <v>19</v>
          </cell>
          <cell r="AS11">
            <v>0</v>
          </cell>
          <cell r="AT11">
            <v>18</v>
          </cell>
          <cell r="AU11">
            <v>0</v>
          </cell>
          <cell r="AV11">
            <v>17</v>
          </cell>
          <cell r="AW11">
            <v>0</v>
          </cell>
          <cell r="AX11">
            <v>16</v>
          </cell>
          <cell r="AY11">
            <v>0</v>
          </cell>
          <cell r="AZ11">
            <v>15</v>
          </cell>
          <cell r="BA11">
            <v>0</v>
          </cell>
          <cell r="BB11">
            <v>14</v>
          </cell>
          <cell r="BC11">
            <v>0</v>
          </cell>
          <cell r="BD11">
            <v>13</v>
          </cell>
          <cell r="BE11">
            <v>1</v>
          </cell>
          <cell r="BF11">
            <v>12</v>
          </cell>
          <cell r="BG11">
            <v>0</v>
          </cell>
          <cell r="BH11">
            <v>11</v>
          </cell>
          <cell r="BI11">
            <v>0</v>
          </cell>
          <cell r="BJ11">
            <v>10</v>
          </cell>
          <cell r="BK11">
            <v>1</v>
          </cell>
          <cell r="BL11">
            <v>9</v>
          </cell>
          <cell r="BM11">
            <v>0</v>
          </cell>
          <cell r="BN11">
            <v>8</v>
          </cell>
          <cell r="BO11">
            <v>0</v>
          </cell>
          <cell r="BP11">
            <v>7</v>
          </cell>
          <cell r="BQ11">
            <v>0</v>
          </cell>
          <cell r="BR11">
            <v>6</v>
          </cell>
          <cell r="BS11">
            <v>0</v>
          </cell>
          <cell r="BT11">
            <v>5</v>
          </cell>
          <cell r="BU11">
            <v>0</v>
          </cell>
          <cell r="BV11">
            <v>4</v>
          </cell>
          <cell r="BW11">
            <v>0</v>
          </cell>
          <cell r="BX11">
            <v>3</v>
          </cell>
          <cell r="BY11">
            <v>0</v>
          </cell>
          <cell r="BZ11">
            <v>2</v>
          </cell>
          <cell r="CA11">
            <v>0</v>
          </cell>
          <cell r="CB11">
            <v>1</v>
          </cell>
          <cell r="CC11">
            <v>0</v>
          </cell>
        </row>
        <row r="12">
          <cell r="A12" t="str">
            <v>Terminological Problems</v>
          </cell>
          <cell r="B12">
            <v>40</v>
          </cell>
          <cell r="C12">
            <v>0</v>
          </cell>
          <cell r="D12">
            <v>39</v>
          </cell>
          <cell r="E12">
            <v>0</v>
          </cell>
          <cell r="F12">
            <v>38</v>
          </cell>
          <cell r="G12">
            <v>0</v>
          </cell>
          <cell r="H12">
            <v>37</v>
          </cell>
          <cell r="I12">
            <v>0</v>
          </cell>
          <cell r="J12">
            <v>36</v>
          </cell>
          <cell r="K12">
            <v>0</v>
          </cell>
          <cell r="L12">
            <v>35</v>
          </cell>
          <cell r="M12">
            <v>0</v>
          </cell>
          <cell r="N12">
            <v>34</v>
          </cell>
          <cell r="O12">
            <v>1</v>
          </cell>
          <cell r="P12">
            <v>33</v>
          </cell>
          <cell r="Q12">
            <v>0</v>
          </cell>
          <cell r="R12">
            <v>32</v>
          </cell>
          <cell r="S12">
            <v>0</v>
          </cell>
          <cell r="T12">
            <v>31</v>
          </cell>
          <cell r="U12">
            <v>0</v>
          </cell>
          <cell r="V12">
            <v>30</v>
          </cell>
          <cell r="W12">
            <v>0</v>
          </cell>
          <cell r="X12">
            <v>29</v>
          </cell>
          <cell r="Y12">
            <v>0</v>
          </cell>
          <cell r="Z12">
            <v>28</v>
          </cell>
          <cell r="AA12">
            <v>0</v>
          </cell>
          <cell r="AB12">
            <v>27</v>
          </cell>
          <cell r="AC12">
            <v>0</v>
          </cell>
          <cell r="AD12">
            <v>26</v>
          </cell>
          <cell r="AE12">
            <v>1</v>
          </cell>
          <cell r="AF12">
            <v>25</v>
          </cell>
          <cell r="AG12">
            <v>0</v>
          </cell>
          <cell r="AH12">
            <v>24</v>
          </cell>
          <cell r="AI12">
            <v>0</v>
          </cell>
          <cell r="AJ12">
            <v>23</v>
          </cell>
          <cell r="AK12">
            <v>0</v>
          </cell>
          <cell r="AL12">
            <v>22</v>
          </cell>
          <cell r="AM12">
            <v>0</v>
          </cell>
          <cell r="AN12">
            <v>21</v>
          </cell>
          <cell r="AO12">
            <v>1</v>
          </cell>
          <cell r="AP12">
            <v>20</v>
          </cell>
          <cell r="AQ12">
            <v>0</v>
          </cell>
          <cell r="AR12">
            <v>19</v>
          </cell>
          <cell r="AS12">
            <v>0</v>
          </cell>
          <cell r="AT12">
            <v>18</v>
          </cell>
          <cell r="AU12">
            <v>0</v>
          </cell>
          <cell r="AV12">
            <v>17</v>
          </cell>
          <cell r="AW12">
            <v>0</v>
          </cell>
          <cell r="AX12">
            <v>16</v>
          </cell>
          <cell r="AY12">
            <v>0</v>
          </cell>
          <cell r="AZ12">
            <v>15</v>
          </cell>
          <cell r="BA12">
            <v>1</v>
          </cell>
          <cell r="BB12">
            <v>14</v>
          </cell>
          <cell r="BC12">
            <v>0</v>
          </cell>
          <cell r="BD12">
            <v>13</v>
          </cell>
          <cell r="BE12">
            <v>2</v>
          </cell>
          <cell r="BF12">
            <v>12</v>
          </cell>
          <cell r="BG12">
            <v>0</v>
          </cell>
          <cell r="BH12">
            <v>11</v>
          </cell>
          <cell r="BI12">
            <v>0</v>
          </cell>
          <cell r="BJ12">
            <v>10</v>
          </cell>
          <cell r="BK12">
            <v>0</v>
          </cell>
          <cell r="BL12">
            <v>9</v>
          </cell>
          <cell r="BM12">
            <v>0</v>
          </cell>
          <cell r="BN12">
            <v>8</v>
          </cell>
          <cell r="BO12">
            <v>0</v>
          </cell>
          <cell r="BP12">
            <v>7</v>
          </cell>
          <cell r="BQ12">
            <v>0</v>
          </cell>
          <cell r="BR12">
            <v>6</v>
          </cell>
          <cell r="BS12">
            <v>1</v>
          </cell>
          <cell r="BT12">
            <v>5</v>
          </cell>
          <cell r="BU12">
            <v>0</v>
          </cell>
          <cell r="BV12">
            <v>4</v>
          </cell>
          <cell r="BW12">
            <v>0</v>
          </cell>
          <cell r="BX12">
            <v>3</v>
          </cell>
          <cell r="BY12">
            <v>0</v>
          </cell>
          <cell r="BZ12">
            <v>2</v>
          </cell>
          <cell r="CA12">
            <v>0</v>
          </cell>
          <cell r="CB12">
            <v>1</v>
          </cell>
          <cell r="CC12">
            <v>0</v>
          </cell>
        </row>
        <row r="13">
          <cell r="A13" t="str">
            <v>Volatile Domain</v>
          </cell>
          <cell r="B13">
            <v>40</v>
          </cell>
          <cell r="C13">
            <v>0</v>
          </cell>
          <cell r="D13">
            <v>39</v>
          </cell>
          <cell r="E13">
            <v>0</v>
          </cell>
          <cell r="F13">
            <v>38</v>
          </cell>
          <cell r="G13">
            <v>0</v>
          </cell>
          <cell r="H13">
            <v>37</v>
          </cell>
          <cell r="I13">
            <v>0</v>
          </cell>
          <cell r="J13">
            <v>36</v>
          </cell>
          <cell r="K13">
            <v>0</v>
          </cell>
          <cell r="L13">
            <v>35</v>
          </cell>
          <cell r="M13">
            <v>1</v>
          </cell>
          <cell r="N13">
            <v>34</v>
          </cell>
          <cell r="O13">
            <v>1</v>
          </cell>
          <cell r="P13">
            <v>33</v>
          </cell>
          <cell r="Q13">
            <v>0</v>
          </cell>
          <cell r="R13">
            <v>32</v>
          </cell>
          <cell r="S13">
            <v>0</v>
          </cell>
          <cell r="T13">
            <v>31</v>
          </cell>
          <cell r="U13">
            <v>1</v>
          </cell>
          <cell r="V13">
            <v>30</v>
          </cell>
          <cell r="W13">
            <v>0</v>
          </cell>
          <cell r="X13">
            <v>29</v>
          </cell>
          <cell r="Y13">
            <v>0</v>
          </cell>
          <cell r="Z13">
            <v>28</v>
          </cell>
          <cell r="AA13">
            <v>0</v>
          </cell>
          <cell r="AB13">
            <v>27</v>
          </cell>
          <cell r="AC13">
            <v>0</v>
          </cell>
          <cell r="AD13">
            <v>26</v>
          </cell>
          <cell r="AE13">
            <v>1</v>
          </cell>
          <cell r="AF13">
            <v>25</v>
          </cell>
          <cell r="AG13">
            <v>0</v>
          </cell>
          <cell r="AH13">
            <v>24</v>
          </cell>
          <cell r="AI13">
            <v>0</v>
          </cell>
          <cell r="AJ13">
            <v>23</v>
          </cell>
          <cell r="AK13">
            <v>0</v>
          </cell>
          <cell r="AL13">
            <v>22</v>
          </cell>
          <cell r="AM13">
            <v>0</v>
          </cell>
          <cell r="AN13">
            <v>21</v>
          </cell>
          <cell r="AO13">
            <v>0</v>
          </cell>
          <cell r="AP13">
            <v>20</v>
          </cell>
          <cell r="AQ13">
            <v>0</v>
          </cell>
          <cell r="AR13">
            <v>19</v>
          </cell>
          <cell r="AS13">
            <v>0</v>
          </cell>
          <cell r="AT13">
            <v>18</v>
          </cell>
          <cell r="AU13">
            <v>0</v>
          </cell>
          <cell r="AV13">
            <v>17</v>
          </cell>
          <cell r="AW13">
            <v>0</v>
          </cell>
          <cell r="AX13">
            <v>16</v>
          </cell>
          <cell r="AY13">
            <v>0</v>
          </cell>
          <cell r="AZ13">
            <v>15</v>
          </cell>
          <cell r="BA13">
            <v>0</v>
          </cell>
          <cell r="BB13">
            <v>14</v>
          </cell>
          <cell r="BC13">
            <v>0</v>
          </cell>
          <cell r="BD13">
            <v>13</v>
          </cell>
          <cell r="BE13">
            <v>0</v>
          </cell>
          <cell r="BF13">
            <v>12</v>
          </cell>
          <cell r="BG13">
            <v>0</v>
          </cell>
          <cell r="BH13">
            <v>11</v>
          </cell>
          <cell r="BI13">
            <v>0</v>
          </cell>
          <cell r="BJ13">
            <v>10</v>
          </cell>
          <cell r="BK13">
            <v>0</v>
          </cell>
          <cell r="BL13">
            <v>9</v>
          </cell>
          <cell r="BM13">
            <v>0</v>
          </cell>
          <cell r="BN13">
            <v>8</v>
          </cell>
          <cell r="BO13">
            <v>0</v>
          </cell>
          <cell r="BP13">
            <v>7</v>
          </cell>
          <cell r="BQ13">
            <v>0</v>
          </cell>
          <cell r="BR13">
            <v>6</v>
          </cell>
          <cell r="BS13">
            <v>0</v>
          </cell>
          <cell r="BT13">
            <v>5</v>
          </cell>
          <cell r="BU13">
            <v>0</v>
          </cell>
          <cell r="BV13">
            <v>4</v>
          </cell>
          <cell r="BW13">
            <v>0</v>
          </cell>
          <cell r="BX13">
            <v>3</v>
          </cell>
          <cell r="BY13">
            <v>0</v>
          </cell>
          <cell r="BZ13">
            <v>2</v>
          </cell>
          <cell r="CA13">
            <v>0</v>
          </cell>
          <cell r="CB13">
            <v>1</v>
          </cell>
          <cell r="CC13">
            <v>0</v>
          </cell>
        </row>
        <row r="14">
          <cell r="A14" t="str">
            <v>Separation Reqs. From known Solutions</v>
          </cell>
          <cell r="B14">
            <v>40</v>
          </cell>
          <cell r="C14">
            <v>0</v>
          </cell>
          <cell r="D14">
            <v>39</v>
          </cell>
          <cell r="E14">
            <v>0</v>
          </cell>
          <cell r="F14">
            <v>38</v>
          </cell>
          <cell r="G14">
            <v>0</v>
          </cell>
          <cell r="H14">
            <v>37</v>
          </cell>
          <cell r="I14">
            <v>0</v>
          </cell>
          <cell r="J14">
            <v>36</v>
          </cell>
          <cell r="K14">
            <v>0</v>
          </cell>
          <cell r="L14">
            <v>35</v>
          </cell>
          <cell r="M14">
            <v>0</v>
          </cell>
          <cell r="N14">
            <v>34</v>
          </cell>
          <cell r="O14">
            <v>0</v>
          </cell>
          <cell r="P14">
            <v>33</v>
          </cell>
          <cell r="Q14">
            <v>0</v>
          </cell>
          <cell r="R14">
            <v>32</v>
          </cell>
          <cell r="S14">
            <v>0</v>
          </cell>
          <cell r="T14">
            <v>31</v>
          </cell>
          <cell r="U14">
            <v>0</v>
          </cell>
          <cell r="V14">
            <v>30</v>
          </cell>
          <cell r="W14">
            <v>1</v>
          </cell>
          <cell r="X14">
            <v>29</v>
          </cell>
          <cell r="Y14">
            <v>0</v>
          </cell>
          <cell r="Z14">
            <v>28</v>
          </cell>
          <cell r="AA14">
            <v>0</v>
          </cell>
          <cell r="AB14">
            <v>27</v>
          </cell>
          <cell r="AC14">
            <v>0</v>
          </cell>
          <cell r="AD14">
            <v>26</v>
          </cell>
          <cell r="AE14">
            <v>0</v>
          </cell>
          <cell r="AF14">
            <v>25</v>
          </cell>
          <cell r="AG14">
            <v>0</v>
          </cell>
          <cell r="AH14">
            <v>24</v>
          </cell>
          <cell r="AI14">
            <v>0</v>
          </cell>
          <cell r="AJ14">
            <v>23</v>
          </cell>
          <cell r="AK14">
            <v>0</v>
          </cell>
          <cell r="AL14">
            <v>22</v>
          </cell>
          <cell r="AM14">
            <v>0</v>
          </cell>
          <cell r="AN14">
            <v>21</v>
          </cell>
          <cell r="AO14">
            <v>0</v>
          </cell>
          <cell r="AP14">
            <v>20</v>
          </cell>
          <cell r="AQ14">
            <v>0</v>
          </cell>
          <cell r="AR14">
            <v>19</v>
          </cell>
          <cell r="AS14">
            <v>0</v>
          </cell>
          <cell r="AT14">
            <v>18</v>
          </cell>
          <cell r="AU14">
            <v>2</v>
          </cell>
          <cell r="AV14">
            <v>17</v>
          </cell>
          <cell r="AW14">
            <v>0</v>
          </cell>
          <cell r="AX14">
            <v>16</v>
          </cell>
          <cell r="AY14">
            <v>1</v>
          </cell>
          <cell r="AZ14">
            <v>15</v>
          </cell>
          <cell r="BA14">
            <v>1</v>
          </cell>
          <cell r="BB14">
            <v>14</v>
          </cell>
          <cell r="BC14">
            <v>0</v>
          </cell>
          <cell r="BD14">
            <v>13</v>
          </cell>
          <cell r="BE14">
            <v>1</v>
          </cell>
          <cell r="BF14">
            <v>12</v>
          </cell>
          <cell r="BG14">
            <v>1</v>
          </cell>
          <cell r="BH14">
            <v>11</v>
          </cell>
          <cell r="BI14">
            <v>0</v>
          </cell>
          <cell r="BJ14">
            <v>10</v>
          </cell>
          <cell r="BK14">
            <v>0</v>
          </cell>
          <cell r="BL14">
            <v>9</v>
          </cell>
          <cell r="BM14">
            <v>0</v>
          </cell>
          <cell r="BN14">
            <v>8</v>
          </cell>
          <cell r="BO14">
            <v>2</v>
          </cell>
          <cell r="BP14">
            <v>7</v>
          </cell>
          <cell r="BQ14">
            <v>0</v>
          </cell>
          <cell r="BR14">
            <v>6</v>
          </cell>
          <cell r="BS14">
            <v>0</v>
          </cell>
          <cell r="BT14">
            <v>5</v>
          </cell>
          <cell r="BU14">
            <v>0</v>
          </cell>
          <cell r="BV14">
            <v>4</v>
          </cell>
          <cell r="BW14">
            <v>0</v>
          </cell>
          <cell r="BX14">
            <v>3</v>
          </cell>
          <cell r="BY14">
            <v>1</v>
          </cell>
          <cell r="BZ14">
            <v>2</v>
          </cell>
          <cell r="CA14">
            <v>0</v>
          </cell>
          <cell r="CB14">
            <v>1</v>
          </cell>
          <cell r="CC14">
            <v>0</v>
          </cell>
        </row>
        <row r="15">
          <cell r="A15" t="str">
            <v>High Degree of Innovation vs. Need for formal Acceptance</v>
          </cell>
          <cell r="B15">
            <v>40</v>
          </cell>
          <cell r="C15">
            <v>0</v>
          </cell>
          <cell r="D15">
            <v>39</v>
          </cell>
          <cell r="E15">
            <v>0</v>
          </cell>
          <cell r="F15">
            <v>38</v>
          </cell>
          <cell r="G15">
            <v>0</v>
          </cell>
          <cell r="H15">
            <v>37</v>
          </cell>
          <cell r="I15">
            <v>0</v>
          </cell>
          <cell r="J15">
            <v>36</v>
          </cell>
          <cell r="K15">
            <v>0</v>
          </cell>
          <cell r="L15">
            <v>35</v>
          </cell>
          <cell r="M15">
            <v>0</v>
          </cell>
          <cell r="N15">
            <v>34</v>
          </cell>
          <cell r="O15">
            <v>0</v>
          </cell>
          <cell r="P15">
            <v>33</v>
          </cell>
          <cell r="Q15">
            <v>0</v>
          </cell>
          <cell r="R15">
            <v>32</v>
          </cell>
          <cell r="S15">
            <v>0</v>
          </cell>
          <cell r="T15">
            <v>31</v>
          </cell>
          <cell r="U15">
            <v>0</v>
          </cell>
          <cell r="V15">
            <v>30</v>
          </cell>
          <cell r="W15">
            <v>0</v>
          </cell>
          <cell r="X15">
            <v>29</v>
          </cell>
          <cell r="Y15">
            <v>0</v>
          </cell>
          <cell r="Z15">
            <v>28</v>
          </cell>
          <cell r="AA15">
            <v>0</v>
          </cell>
          <cell r="AB15">
            <v>27</v>
          </cell>
          <cell r="AC15">
            <v>0</v>
          </cell>
          <cell r="AD15">
            <v>26</v>
          </cell>
          <cell r="AE15">
            <v>0</v>
          </cell>
          <cell r="AF15">
            <v>25</v>
          </cell>
          <cell r="AG15">
            <v>0</v>
          </cell>
          <cell r="AH15">
            <v>24</v>
          </cell>
          <cell r="AI15">
            <v>0</v>
          </cell>
          <cell r="AJ15">
            <v>23</v>
          </cell>
          <cell r="AK15">
            <v>1</v>
          </cell>
          <cell r="AL15">
            <v>22</v>
          </cell>
          <cell r="AM15">
            <v>0</v>
          </cell>
          <cell r="AN15">
            <v>21</v>
          </cell>
          <cell r="AO15">
            <v>0</v>
          </cell>
          <cell r="AP15">
            <v>20</v>
          </cell>
          <cell r="AQ15">
            <v>0</v>
          </cell>
          <cell r="AR15">
            <v>19</v>
          </cell>
          <cell r="AS15">
            <v>0</v>
          </cell>
          <cell r="AT15">
            <v>18</v>
          </cell>
          <cell r="AU15">
            <v>0</v>
          </cell>
          <cell r="AV15">
            <v>17</v>
          </cell>
          <cell r="AW15">
            <v>0</v>
          </cell>
          <cell r="AX15">
            <v>16</v>
          </cell>
          <cell r="AY15">
            <v>0</v>
          </cell>
          <cell r="AZ15">
            <v>15</v>
          </cell>
          <cell r="BA15">
            <v>0</v>
          </cell>
          <cell r="BB15">
            <v>14</v>
          </cell>
          <cell r="BC15">
            <v>0</v>
          </cell>
          <cell r="BD15">
            <v>13</v>
          </cell>
          <cell r="BE15">
            <v>0</v>
          </cell>
          <cell r="BF15">
            <v>12</v>
          </cell>
          <cell r="BG15">
            <v>0</v>
          </cell>
          <cell r="BH15">
            <v>11</v>
          </cell>
          <cell r="BI15">
            <v>0</v>
          </cell>
          <cell r="BJ15">
            <v>10</v>
          </cell>
          <cell r="BK15">
            <v>0</v>
          </cell>
          <cell r="BL15">
            <v>9</v>
          </cell>
          <cell r="BM15">
            <v>0</v>
          </cell>
          <cell r="BN15">
            <v>8</v>
          </cell>
          <cell r="BO15">
            <v>0</v>
          </cell>
          <cell r="BP15">
            <v>7</v>
          </cell>
          <cell r="BQ15">
            <v>0</v>
          </cell>
          <cell r="BR15">
            <v>6</v>
          </cell>
          <cell r="BS15">
            <v>0</v>
          </cell>
          <cell r="BT15">
            <v>5</v>
          </cell>
          <cell r="BU15">
            <v>0</v>
          </cell>
          <cell r="BV15">
            <v>4</v>
          </cell>
          <cell r="BW15">
            <v>0</v>
          </cell>
          <cell r="BX15">
            <v>3</v>
          </cell>
          <cell r="BY15">
            <v>0</v>
          </cell>
          <cell r="BZ15">
            <v>2</v>
          </cell>
          <cell r="CA15">
            <v>0</v>
          </cell>
          <cell r="CB15">
            <v>1</v>
          </cell>
          <cell r="CC15">
            <v>0</v>
          </cell>
        </row>
        <row r="16">
          <cell r="A16" t="str">
            <v>Weak Access to Customer Needs</v>
          </cell>
          <cell r="B16">
            <v>40</v>
          </cell>
          <cell r="C16">
            <v>0</v>
          </cell>
          <cell r="D16">
            <v>39</v>
          </cell>
          <cell r="E16">
            <v>0</v>
          </cell>
          <cell r="F16">
            <v>38</v>
          </cell>
          <cell r="G16">
            <v>0</v>
          </cell>
          <cell r="H16">
            <v>37</v>
          </cell>
          <cell r="I16">
            <v>0</v>
          </cell>
          <cell r="J16">
            <v>36</v>
          </cell>
          <cell r="K16">
            <v>0</v>
          </cell>
          <cell r="L16">
            <v>35</v>
          </cell>
          <cell r="M16">
            <v>0</v>
          </cell>
          <cell r="N16">
            <v>34</v>
          </cell>
          <cell r="O16">
            <v>0</v>
          </cell>
          <cell r="P16">
            <v>33</v>
          </cell>
          <cell r="Q16">
            <v>0</v>
          </cell>
          <cell r="R16">
            <v>32</v>
          </cell>
          <cell r="S16">
            <v>0</v>
          </cell>
          <cell r="T16">
            <v>31</v>
          </cell>
          <cell r="U16">
            <v>0</v>
          </cell>
          <cell r="V16">
            <v>30</v>
          </cell>
          <cell r="W16">
            <v>1</v>
          </cell>
          <cell r="X16">
            <v>29</v>
          </cell>
          <cell r="Y16">
            <v>0</v>
          </cell>
          <cell r="Z16">
            <v>28</v>
          </cell>
          <cell r="AA16">
            <v>0</v>
          </cell>
          <cell r="AB16">
            <v>27</v>
          </cell>
          <cell r="AC16">
            <v>0</v>
          </cell>
          <cell r="AD16">
            <v>26</v>
          </cell>
          <cell r="AE16">
            <v>0</v>
          </cell>
          <cell r="AF16">
            <v>25</v>
          </cell>
          <cell r="AG16">
            <v>0</v>
          </cell>
          <cell r="AH16">
            <v>24</v>
          </cell>
          <cell r="AI16">
            <v>0</v>
          </cell>
          <cell r="AJ16">
            <v>23</v>
          </cell>
          <cell r="AK16">
            <v>0</v>
          </cell>
          <cell r="AL16">
            <v>22</v>
          </cell>
          <cell r="AM16">
            <v>0</v>
          </cell>
          <cell r="AN16">
            <v>21</v>
          </cell>
          <cell r="AO16">
            <v>0</v>
          </cell>
          <cell r="AP16">
            <v>20</v>
          </cell>
          <cell r="AQ16">
            <v>0</v>
          </cell>
          <cell r="AR16">
            <v>19</v>
          </cell>
          <cell r="AS16">
            <v>0</v>
          </cell>
          <cell r="AT16">
            <v>18</v>
          </cell>
          <cell r="AU16">
            <v>0</v>
          </cell>
          <cell r="AV16">
            <v>17</v>
          </cell>
          <cell r="AW16">
            <v>0</v>
          </cell>
          <cell r="AX16">
            <v>16</v>
          </cell>
          <cell r="AY16">
            <v>0</v>
          </cell>
          <cell r="AZ16">
            <v>15</v>
          </cell>
          <cell r="BA16">
            <v>0</v>
          </cell>
          <cell r="BB16">
            <v>14</v>
          </cell>
          <cell r="BC16">
            <v>0</v>
          </cell>
          <cell r="BD16">
            <v>13</v>
          </cell>
          <cell r="BE16">
            <v>0</v>
          </cell>
          <cell r="BF16">
            <v>12</v>
          </cell>
          <cell r="BG16">
            <v>0</v>
          </cell>
          <cell r="BH16">
            <v>11</v>
          </cell>
          <cell r="BI16">
            <v>0</v>
          </cell>
          <cell r="BJ16">
            <v>10</v>
          </cell>
          <cell r="BK16">
            <v>0</v>
          </cell>
          <cell r="BL16">
            <v>9</v>
          </cell>
          <cell r="BM16">
            <v>0</v>
          </cell>
          <cell r="BN16">
            <v>8</v>
          </cell>
          <cell r="BO16">
            <v>0</v>
          </cell>
          <cell r="BP16">
            <v>7</v>
          </cell>
          <cell r="BQ16">
            <v>0</v>
          </cell>
          <cell r="BR16">
            <v>6</v>
          </cell>
          <cell r="BS16">
            <v>0</v>
          </cell>
          <cell r="BT16">
            <v>5</v>
          </cell>
          <cell r="BU16">
            <v>0</v>
          </cell>
          <cell r="BV16">
            <v>4</v>
          </cell>
          <cell r="BW16">
            <v>0</v>
          </cell>
          <cell r="BX16">
            <v>3</v>
          </cell>
          <cell r="BY16">
            <v>0</v>
          </cell>
          <cell r="BZ16">
            <v>2</v>
          </cell>
          <cell r="CA16">
            <v>0</v>
          </cell>
          <cell r="CB16">
            <v>1</v>
          </cell>
          <cell r="CC16">
            <v>0</v>
          </cell>
        </row>
        <row r="17">
          <cell r="A17" t="str">
            <v>Gold Plating</v>
          </cell>
          <cell r="B17">
            <v>40</v>
          </cell>
          <cell r="C17">
            <v>0</v>
          </cell>
          <cell r="D17">
            <v>39</v>
          </cell>
          <cell r="E17">
            <v>4</v>
          </cell>
          <cell r="F17">
            <v>38</v>
          </cell>
          <cell r="G17">
            <v>0</v>
          </cell>
          <cell r="H17">
            <v>37</v>
          </cell>
          <cell r="I17">
            <v>0</v>
          </cell>
          <cell r="J17">
            <v>36</v>
          </cell>
          <cell r="K17">
            <v>1</v>
          </cell>
          <cell r="L17">
            <v>35</v>
          </cell>
          <cell r="M17">
            <v>0</v>
          </cell>
          <cell r="N17">
            <v>34</v>
          </cell>
          <cell r="O17">
            <v>2</v>
          </cell>
          <cell r="P17">
            <v>33</v>
          </cell>
          <cell r="Q17">
            <v>0</v>
          </cell>
          <cell r="R17">
            <v>32</v>
          </cell>
          <cell r="S17">
            <v>0</v>
          </cell>
          <cell r="T17">
            <v>31</v>
          </cell>
          <cell r="U17">
            <v>0</v>
          </cell>
          <cell r="V17">
            <v>30</v>
          </cell>
          <cell r="W17">
            <v>0</v>
          </cell>
          <cell r="X17">
            <v>29</v>
          </cell>
          <cell r="Y17">
            <v>0</v>
          </cell>
          <cell r="Z17">
            <v>28</v>
          </cell>
          <cell r="AA17">
            <v>0</v>
          </cell>
          <cell r="AB17">
            <v>27</v>
          </cell>
          <cell r="AC17">
            <v>0</v>
          </cell>
          <cell r="AD17">
            <v>26</v>
          </cell>
          <cell r="AE17">
            <v>0</v>
          </cell>
          <cell r="AF17">
            <v>25</v>
          </cell>
          <cell r="AG17">
            <v>0</v>
          </cell>
          <cell r="AH17">
            <v>24</v>
          </cell>
          <cell r="AI17">
            <v>1</v>
          </cell>
          <cell r="AJ17">
            <v>23</v>
          </cell>
          <cell r="AK17">
            <v>0</v>
          </cell>
          <cell r="AL17">
            <v>22</v>
          </cell>
          <cell r="AM17">
            <v>0</v>
          </cell>
          <cell r="AN17">
            <v>21</v>
          </cell>
          <cell r="AO17">
            <v>0</v>
          </cell>
          <cell r="AP17">
            <v>20</v>
          </cell>
          <cell r="AQ17">
            <v>0</v>
          </cell>
          <cell r="AR17">
            <v>19</v>
          </cell>
          <cell r="AS17">
            <v>0</v>
          </cell>
          <cell r="AT17">
            <v>18</v>
          </cell>
          <cell r="AU17">
            <v>0</v>
          </cell>
          <cell r="AV17">
            <v>17</v>
          </cell>
          <cell r="AW17">
            <v>0</v>
          </cell>
          <cell r="AX17">
            <v>16</v>
          </cell>
          <cell r="AY17">
            <v>0</v>
          </cell>
          <cell r="AZ17">
            <v>15</v>
          </cell>
          <cell r="BA17">
            <v>0</v>
          </cell>
          <cell r="BB17">
            <v>14</v>
          </cell>
          <cell r="BC17">
            <v>0</v>
          </cell>
          <cell r="BD17">
            <v>13</v>
          </cell>
          <cell r="BE17">
            <v>0</v>
          </cell>
          <cell r="BF17">
            <v>12</v>
          </cell>
          <cell r="BG17">
            <v>0</v>
          </cell>
          <cell r="BH17">
            <v>11</v>
          </cell>
          <cell r="BI17">
            <v>0</v>
          </cell>
          <cell r="BJ17">
            <v>10</v>
          </cell>
          <cell r="BK17">
            <v>0</v>
          </cell>
          <cell r="BL17">
            <v>9</v>
          </cell>
          <cell r="BM17">
            <v>0</v>
          </cell>
          <cell r="BN17">
            <v>8</v>
          </cell>
          <cell r="BO17">
            <v>1</v>
          </cell>
          <cell r="BP17">
            <v>7</v>
          </cell>
          <cell r="BQ17">
            <v>1</v>
          </cell>
          <cell r="BR17">
            <v>6</v>
          </cell>
          <cell r="BS17">
            <v>0</v>
          </cell>
          <cell r="BT17">
            <v>5</v>
          </cell>
          <cell r="BU17">
            <v>0</v>
          </cell>
          <cell r="BV17">
            <v>4</v>
          </cell>
          <cell r="BW17">
            <v>0</v>
          </cell>
          <cell r="BX17">
            <v>3</v>
          </cell>
          <cell r="BY17">
            <v>0</v>
          </cell>
          <cell r="BZ17">
            <v>2</v>
          </cell>
          <cell r="CA17">
            <v>0</v>
          </cell>
          <cell r="CB17">
            <v>1</v>
          </cell>
          <cell r="CC17">
            <v>0</v>
          </cell>
        </row>
        <row r="18">
          <cell r="A18" t="str">
            <v>Time Boxing</v>
          </cell>
          <cell r="B18">
            <v>40</v>
          </cell>
          <cell r="C18">
            <v>0</v>
          </cell>
          <cell r="D18">
            <v>39</v>
          </cell>
          <cell r="E18">
            <v>0</v>
          </cell>
          <cell r="F18">
            <v>38</v>
          </cell>
          <cell r="G18">
            <v>0</v>
          </cell>
          <cell r="H18">
            <v>37</v>
          </cell>
          <cell r="I18">
            <v>0</v>
          </cell>
          <cell r="J18">
            <v>36</v>
          </cell>
          <cell r="K18">
            <v>0</v>
          </cell>
          <cell r="L18">
            <v>35</v>
          </cell>
          <cell r="M18">
            <v>0</v>
          </cell>
          <cell r="N18">
            <v>34</v>
          </cell>
          <cell r="O18">
            <v>0</v>
          </cell>
          <cell r="P18">
            <v>33</v>
          </cell>
          <cell r="Q18">
            <v>0</v>
          </cell>
          <cell r="R18">
            <v>32</v>
          </cell>
          <cell r="S18">
            <v>1</v>
          </cell>
          <cell r="T18">
            <v>31</v>
          </cell>
          <cell r="U18">
            <v>1</v>
          </cell>
          <cell r="V18">
            <v>30</v>
          </cell>
          <cell r="W18">
            <v>0</v>
          </cell>
          <cell r="X18">
            <v>29</v>
          </cell>
          <cell r="Y18">
            <v>0</v>
          </cell>
          <cell r="Z18">
            <v>28</v>
          </cell>
          <cell r="AA18">
            <v>3</v>
          </cell>
          <cell r="AB18">
            <v>27</v>
          </cell>
          <cell r="AC18">
            <v>0</v>
          </cell>
          <cell r="AD18">
            <v>26</v>
          </cell>
          <cell r="AE18">
            <v>1</v>
          </cell>
          <cell r="AF18">
            <v>25</v>
          </cell>
          <cell r="AG18">
            <v>0</v>
          </cell>
          <cell r="AH18">
            <v>24</v>
          </cell>
          <cell r="AI18">
            <v>1</v>
          </cell>
          <cell r="AJ18">
            <v>23</v>
          </cell>
          <cell r="AK18">
            <v>0</v>
          </cell>
          <cell r="AL18">
            <v>22</v>
          </cell>
          <cell r="AM18">
            <v>0</v>
          </cell>
          <cell r="AN18">
            <v>21</v>
          </cell>
          <cell r="AO18">
            <v>0</v>
          </cell>
          <cell r="AP18">
            <v>20</v>
          </cell>
          <cell r="AQ18">
            <v>0</v>
          </cell>
          <cell r="AR18">
            <v>19</v>
          </cell>
          <cell r="AS18">
            <v>1</v>
          </cell>
          <cell r="AT18">
            <v>18</v>
          </cell>
          <cell r="AU18">
            <v>1</v>
          </cell>
          <cell r="AV18">
            <v>17</v>
          </cell>
          <cell r="AW18">
            <v>0</v>
          </cell>
          <cell r="AX18">
            <v>16</v>
          </cell>
          <cell r="AY18">
            <v>0</v>
          </cell>
          <cell r="AZ18">
            <v>15</v>
          </cell>
          <cell r="BA18">
            <v>0</v>
          </cell>
          <cell r="BB18">
            <v>14</v>
          </cell>
          <cell r="BC18">
            <v>1</v>
          </cell>
          <cell r="BD18">
            <v>13</v>
          </cell>
          <cell r="BE18">
            <v>1</v>
          </cell>
          <cell r="BF18">
            <v>12</v>
          </cell>
          <cell r="BG18">
            <v>1</v>
          </cell>
          <cell r="BH18">
            <v>11</v>
          </cell>
          <cell r="BI18">
            <v>0</v>
          </cell>
          <cell r="BJ18">
            <v>10</v>
          </cell>
          <cell r="BK18">
            <v>0</v>
          </cell>
          <cell r="BL18">
            <v>9</v>
          </cell>
          <cell r="BM18">
            <v>0</v>
          </cell>
          <cell r="BN18">
            <v>8</v>
          </cell>
          <cell r="BO18">
            <v>0</v>
          </cell>
          <cell r="BP18">
            <v>7</v>
          </cell>
          <cell r="BQ18">
            <v>0</v>
          </cell>
          <cell r="BR18">
            <v>6</v>
          </cell>
          <cell r="BS18">
            <v>3</v>
          </cell>
          <cell r="BT18">
            <v>5</v>
          </cell>
          <cell r="BU18">
            <v>1</v>
          </cell>
          <cell r="BV18">
            <v>4</v>
          </cell>
          <cell r="BW18">
            <v>0</v>
          </cell>
          <cell r="BX18">
            <v>3</v>
          </cell>
          <cell r="BY18">
            <v>0</v>
          </cell>
          <cell r="BZ18">
            <v>2</v>
          </cell>
          <cell r="CA18">
            <v>0</v>
          </cell>
          <cell r="CB18">
            <v>1</v>
          </cell>
          <cell r="CC18">
            <v>2</v>
          </cell>
        </row>
        <row r="19">
          <cell r="A19" t="str">
            <v>Communication Flaws to Customer</v>
          </cell>
          <cell r="B19">
            <v>40</v>
          </cell>
          <cell r="C19">
            <v>0</v>
          </cell>
          <cell r="D19">
            <v>39</v>
          </cell>
          <cell r="E19">
            <v>0</v>
          </cell>
          <cell r="F19">
            <v>38</v>
          </cell>
          <cell r="G19">
            <v>0</v>
          </cell>
          <cell r="H19">
            <v>37</v>
          </cell>
          <cell r="I19">
            <v>0</v>
          </cell>
          <cell r="J19">
            <v>36</v>
          </cell>
          <cell r="K19">
            <v>0</v>
          </cell>
          <cell r="L19">
            <v>35</v>
          </cell>
          <cell r="M19">
            <v>0</v>
          </cell>
          <cell r="N19">
            <v>34</v>
          </cell>
          <cell r="O19">
            <v>0</v>
          </cell>
          <cell r="P19">
            <v>33</v>
          </cell>
          <cell r="Q19">
            <v>0</v>
          </cell>
          <cell r="R19">
            <v>32</v>
          </cell>
          <cell r="S19">
            <v>0</v>
          </cell>
          <cell r="T19">
            <v>31</v>
          </cell>
          <cell r="U19">
            <v>0</v>
          </cell>
          <cell r="V19">
            <v>30</v>
          </cell>
          <cell r="W19">
            <v>0</v>
          </cell>
          <cell r="X19">
            <v>29</v>
          </cell>
          <cell r="Y19">
            <v>0</v>
          </cell>
          <cell r="Z19">
            <v>28</v>
          </cell>
          <cell r="AA19">
            <v>0</v>
          </cell>
          <cell r="AB19">
            <v>27</v>
          </cell>
          <cell r="AC19">
            <v>0</v>
          </cell>
          <cell r="AD19">
            <v>26</v>
          </cell>
          <cell r="AE19">
            <v>1</v>
          </cell>
          <cell r="AF19">
            <v>25</v>
          </cell>
          <cell r="AG19">
            <v>0</v>
          </cell>
          <cell r="AH19">
            <v>24</v>
          </cell>
          <cell r="AI19">
            <v>0</v>
          </cell>
          <cell r="AJ19">
            <v>23</v>
          </cell>
          <cell r="AK19">
            <v>0</v>
          </cell>
          <cell r="AL19">
            <v>22</v>
          </cell>
          <cell r="AM19">
            <v>0</v>
          </cell>
          <cell r="AN19">
            <v>21</v>
          </cell>
          <cell r="AO19">
            <v>1</v>
          </cell>
          <cell r="AP19">
            <v>20</v>
          </cell>
          <cell r="AQ19">
            <v>0</v>
          </cell>
          <cell r="AR19">
            <v>19</v>
          </cell>
          <cell r="AS19">
            <v>0</v>
          </cell>
          <cell r="AT19">
            <v>18</v>
          </cell>
          <cell r="AU19">
            <v>1</v>
          </cell>
          <cell r="AV19">
            <v>17</v>
          </cell>
          <cell r="AW19">
            <v>1</v>
          </cell>
          <cell r="AX19">
            <v>16</v>
          </cell>
          <cell r="AY19">
            <v>0</v>
          </cell>
          <cell r="AZ19">
            <v>15</v>
          </cell>
          <cell r="BA19">
            <v>0</v>
          </cell>
          <cell r="BB19">
            <v>14</v>
          </cell>
          <cell r="BC19">
            <v>0</v>
          </cell>
          <cell r="BD19">
            <v>13</v>
          </cell>
          <cell r="BE19">
            <v>2</v>
          </cell>
          <cell r="BF19">
            <v>12</v>
          </cell>
          <cell r="BG19">
            <v>0</v>
          </cell>
          <cell r="BH19">
            <v>11</v>
          </cell>
          <cell r="BI19">
            <v>0</v>
          </cell>
          <cell r="BJ19">
            <v>10</v>
          </cell>
          <cell r="BK19">
            <v>1</v>
          </cell>
          <cell r="BL19">
            <v>9</v>
          </cell>
          <cell r="BM19">
            <v>0</v>
          </cell>
          <cell r="BN19">
            <v>8</v>
          </cell>
          <cell r="BO19">
            <v>0</v>
          </cell>
          <cell r="BP19">
            <v>7</v>
          </cell>
          <cell r="BQ19">
            <v>0</v>
          </cell>
          <cell r="BR19">
            <v>6</v>
          </cell>
          <cell r="BS19">
            <v>0</v>
          </cell>
          <cell r="BT19">
            <v>5</v>
          </cell>
          <cell r="BU19">
            <v>0</v>
          </cell>
          <cell r="BV19">
            <v>4</v>
          </cell>
          <cell r="BW19">
            <v>0</v>
          </cell>
          <cell r="BX19">
            <v>3</v>
          </cell>
          <cell r="BY19">
            <v>0</v>
          </cell>
          <cell r="BZ19">
            <v>2</v>
          </cell>
          <cell r="CA19">
            <v>0</v>
          </cell>
          <cell r="CB19">
            <v>1</v>
          </cell>
          <cell r="CC19">
            <v>0</v>
          </cell>
        </row>
        <row r="20">
          <cell r="A20" t="str">
            <v>Incomplete / hidden Reqs.</v>
          </cell>
          <cell r="B20">
            <v>40</v>
          </cell>
          <cell r="C20">
            <v>0</v>
          </cell>
          <cell r="D20">
            <v>39</v>
          </cell>
          <cell r="E20">
            <v>1</v>
          </cell>
          <cell r="F20">
            <v>38</v>
          </cell>
          <cell r="G20">
            <v>0</v>
          </cell>
          <cell r="H20">
            <v>37</v>
          </cell>
          <cell r="I20">
            <v>0</v>
          </cell>
          <cell r="J20">
            <v>36</v>
          </cell>
          <cell r="K20">
            <v>0</v>
          </cell>
          <cell r="L20">
            <v>35</v>
          </cell>
          <cell r="M20">
            <v>1</v>
          </cell>
          <cell r="N20">
            <v>34</v>
          </cell>
          <cell r="O20">
            <v>0</v>
          </cell>
          <cell r="P20">
            <v>33</v>
          </cell>
          <cell r="Q20">
            <v>0</v>
          </cell>
          <cell r="R20">
            <v>32</v>
          </cell>
          <cell r="S20">
            <v>0</v>
          </cell>
          <cell r="T20">
            <v>31</v>
          </cell>
          <cell r="U20">
            <v>1</v>
          </cell>
          <cell r="V20">
            <v>30</v>
          </cell>
          <cell r="W20">
            <v>0</v>
          </cell>
          <cell r="X20">
            <v>29</v>
          </cell>
          <cell r="Y20">
            <v>0</v>
          </cell>
          <cell r="Z20">
            <v>28</v>
          </cell>
          <cell r="AA20">
            <v>0</v>
          </cell>
          <cell r="AB20">
            <v>27</v>
          </cell>
          <cell r="AC20">
            <v>2</v>
          </cell>
          <cell r="AD20">
            <v>26</v>
          </cell>
          <cell r="AE20">
            <v>4</v>
          </cell>
          <cell r="AF20">
            <v>25</v>
          </cell>
          <cell r="AG20">
            <v>0</v>
          </cell>
          <cell r="AH20">
            <v>24</v>
          </cell>
          <cell r="AI20">
            <v>2</v>
          </cell>
          <cell r="AJ20">
            <v>23</v>
          </cell>
          <cell r="AK20">
            <v>0</v>
          </cell>
          <cell r="AL20">
            <v>22</v>
          </cell>
          <cell r="AM20">
            <v>2</v>
          </cell>
          <cell r="AN20">
            <v>21</v>
          </cell>
          <cell r="AO20">
            <v>0</v>
          </cell>
          <cell r="AP20">
            <v>20</v>
          </cell>
          <cell r="AQ20">
            <v>0</v>
          </cell>
          <cell r="AR20">
            <v>19</v>
          </cell>
          <cell r="AS20">
            <v>0</v>
          </cell>
          <cell r="AT20">
            <v>18</v>
          </cell>
          <cell r="AU20">
            <v>2</v>
          </cell>
          <cell r="AV20">
            <v>17</v>
          </cell>
          <cell r="AW20">
            <v>2</v>
          </cell>
          <cell r="AX20">
            <v>16</v>
          </cell>
          <cell r="AY20">
            <v>1</v>
          </cell>
          <cell r="AZ20">
            <v>15</v>
          </cell>
          <cell r="BA20">
            <v>0</v>
          </cell>
          <cell r="BB20">
            <v>14</v>
          </cell>
          <cell r="BC20">
            <v>0</v>
          </cell>
          <cell r="BD20">
            <v>13</v>
          </cell>
          <cell r="BE20">
            <v>0</v>
          </cell>
          <cell r="BF20">
            <v>12</v>
          </cell>
          <cell r="BG20">
            <v>2</v>
          </cell>
          <cell r="BH20">
            <v>11</v>
          </cell>
          <cell r="BI20">
            <v>0</v>
          </cell>
          <cell r="BJ20">
            <v>10</v>
          </cell>
          <cell r="BK20">
            <v>0</v>
          </cell>
          <cell r="BL20">
            <v>9</v>
          </cell>
          <cell r="BM20">
            <v>0</v>
          </cell>
          <cell r="BN20">
            <v>8</v>
          </cell>
          <cell r="BO20">
            <v>0</v>
          </cell>
          <cell r="BP20">
            <v>7</v>
          </cell>
          <cell r="BQ20">
            <v>1</v>
          </cell>
          <cell r="BR20">
            <v>6</v>
          </cell>
          <cell r="BS20">
            <v>0</v>
          </cell>
          <cell r="BT20">
            <v>5</v>
          </cell>
          <cell r="BU20">
            <v>1</v>
          </cell>
          <cell r="BV20">
            <v>4</v>
          </cell>
          <cell r="BW20">
            <v>3</v>
          </cell>
          <cell r="BX20">
            <v>3</v>
          </cell>
          <cell r="BY20">
            <v>0</v>
          </cell>
          <cell r="BZ20">
            <v>2</v>
          </cell>
          <cell r="CA20">
            <v>1</v>
          </cell>
          <cell r="CB20">
            <v>1</v>
          </cell>
          <cell r="CC20">
            <v>0</v>
          </cell>
        </row>
        <row r="21">
          <cell r="A21" t="str">
            <v>Insufficient Support by Project Lead</v>
          </cell>
          <cell r="B21">
            <v>40</v>
          </cell>
          <cell r="C21">
            <v>0</v>
          </cell>
          <cell r="D21">
            <v>39</v>
          </cell>
          <cell r="E21">
            <v>0</v>
          </cell>
          <cell r="F21">
            <v>38</v>
          </cell>
          <cell r="G21">
            <v>0</v>
          </cell>
          <cell r="H21">
            <v>37</v>
          </cell>
          <cell r="I21">
            <v>0</v>
          </cell>
          <cell r="J21">
            <v>36</v>
          </cell>
          <cell r="K21">
            <v>0</v>
          </cell>
          <cell r="L21">
            <v>35</v>
          </cell>
          <cell r="M21">
            <v>0</v>
          </cell>
          <cell r="N21">
            <v>34</v>
          </cell>
          <cell r="O21">
            <v>1</v>
          </cell>
          <cell r="P21">
            <v>33</v>
          </cell>
          <cell r="Q21">
            <v>0</v>
          </cell>
          <cell r="R21">
            <v>32</v>
          </cell>
          <cell r="S21">
            <v>0</v>
          </cell>
          <cell r="T21">
            <v>31</v>
          </cell>
          <cell r="U21">
            <v>0</v>
          </cell>
          <cell r="V21">
            <v>30</v>
          </cell>
          <cell r="W21">
            <v>1</v>
          </cell>
          <cell r="X21">
            <v>29</v>
          </cell>
          <cell r="Y21">
            <v>0</v>
          </cell>
          <cell r="Z21">
            <v>28</v>
          </cell>
          <cell r="AA21">
            <v>0</v>
          </cell>
          <cell r="AB21">
            <v>27</v>
          </cell>
          <cell r="AC21">
            <v>0</v>
          </cell>
          <cell r="AD21">
            <v>26</v>
          </cell>
          <cell r="AE21">
            <v>0</v>
          </cell>
          <cell r="AF21">
            <v>25</v>
          </cell>
          <cell r="AG21">
            <v>0</v>
          </cell>
          <cell r="AH21">
            <v>24</v>
          </cell>
          <cell r="AI21">
            <v>0</v>
          </cell>
          <cell r="AJ21">
            <v>23</v>
          </cell>
          <cell r="AK21">
            <v>0</v>
          </cell>
          <cell r="AL21">
            <v>22</v>
          </cell>
          <cell r="AM21">
            <v>0</v>
          </cell>
          <cell r="AN21">
            <v>21</v>
          </cell>
          <cell r="AO21">
            <v>0</v>
          </cell>
          <cell r="AP21">
            <v>20</v>
          </cell>
          <cell r="AQ21">
            <v>0</v>
          </cell>
          <cell r="AR21">
            <v>19</v>
          </cell>
          <cell r="AS21">
            <v>0</v>
          </cell>
          <cell r="AT21">
            <v>18</v>
          </cell>
          <cell r="AU21">
            <v>0</v>
          </cell>
          <cell r="AV21">
            <v>17</v>
          </cell>
          <cell r="AW21">
            <v>0</v>
          </cell>
          <cell r="AX21">
            <v>16</v>
          </cell>
          <cell r="AY21">
            <v>0</v>
          </cell>
          <cell r="AZ21">
            <v>15</v>
          </cell>
          <cell r="BA21">
            <v>0</v>
          </cell>
          <cell r="BB21">
            <v>14</v>
          </cell>
          <cell r="BC21">
            <v>0</v>
          </cell>
          <cell r="BD21">
            <v>13</v>
          </cell>
          <cell r="BE21">
            <v>0</v>
          </cell>
          <cell r="BF21">
            <v>12</v>
          </cell>
          <cell r="BG21">
            <v>0</v>
          </cell>
          <cell r="BH21">
            <v>11</v>
          </cell>
          <cell r="BI21">
            <v>0</v>
          </cell>
          <cell r="BJ21">
            <v>10</v>
          </cell>
          <cell r="BK21">
            <v>0</v>
          </cell>
          <cell r="BL21">
            <v>9</v>
          </cell>
          <cell r="BM21">
            <v>0</v>
          </cell>
          <cell r="BN21">
            <v>8</v>
          </cell>
          <cell r="BO21">
            <v>0</v>
          </cell>
          <cell r="BP21">
            <v>7</v>
          </cell>
          <cell r="BQ21">
            <v>0</v>
          </cell>
          <cell r="BR21">
            <v>6</v>
          </cell>
          <cell r="BS21">
            <v>0</v>
          </cell>
          <cell r="BT21">
            <v>5</v>
          </cell>
          <cell r="BU21">
            <v>0</v>
          </cell>
          <cell r="BV21">
            <v>4</v>
          </cell>
          <cell r="BW21">
            <v>0</v>
          </cell>
          <cell r="BX21">
            <v>3</v>
          </cell>
          <cell r="BY21">
            <v>0</v>
          </cell>
          <cell r="BZ21">
            <v>2</v>
          </cell>
          <cell r="CA21">
            <v>0</v>
          </cell>
          <cell r="CB21">
            <v>1</v>
          </cell>
          <cell r="CC21">
            <v>0</v>
          </cell>
        </row>
        <row r="22">
          <cell r="A22" t="str">
            <v>Underspecified Reqs.</v>
          </cell>
          <cell r="B22">
            <v>40</v>
          </cell>
          <cell r="C22">
            <v>0</v>
          </cell>
          <cell r="D22">
            <v>39</v>
          </cell>
          <cell r="E22">
            <v>2</v>
          </cell>
          <cell r="F22">
            <v>38</v>
          </cell>
          <cell r="G22">
            <v>0</v>
          </cell>
          <cell r="H22">
            <v>37</v>
          </cell>
          <cell r="I22">
            <v>0</v>
          </cell>
          <cell r="J22">
            <v>36</v>
          </cell>
          <cell r="K22">
            <v>0</v>
          </cell>
          <cell r="L22">
            <v>35</v>
          </cell>
          <cell r="M22">
            <v>1</v>
          </cell>
          <cell r="N22">
            <v>34</v>
          </cell>
          <cell r="O22">
            <v>0</v>
          </cell>
          <cell r="P22">
            <v>33</v>
          </cell>
          <cell r="Q22">
            <v>0</v>
          </cell>
          <cell r="R22">
            <v>32</v>
          </cell>
          <cell r="S22">
            <v>0</v>
          </cell>
          <cell r="T22">
            <v>31</v>
          </cell>
          <cell r="U22">
            <v>0</v>
          </cell>
          <cell r="V22">
            <v>30</v>
          </cell>
          <cell r="W22">
            <v>0</v>
          </cell>
          <cell r="X22">
            <v>29</v>
          </cell>
          <cell r="Y22">
            <v>1</v>
          </cell>
          <cell r="Z22">
            <v>28</v>
          </cell>
          <cell r="AA22">
            <v>0</v>
          </cell>
          <cell r="AB22">
            <v>27</v>
          </cell>
          <cell r="AC22">
            <v>0</v>
          </cell>
          <cell r="AD22">
            <v>26</v>
          </cell>
          <cell r="AE22">
            <v>3</v>
          </cell>
          <cell r="AF22">
            <v>25</v>
          </cell>
          <cell r="AG22">
            <v>0</v>
          </cell>
          <cell r="AH22">
            <v>24</v>
          </cell>
          <cell r="AI22">
            <v>2</v>
          </cell>
          <cell r="AJ22">
            <v>23</v>
          </cell>
          <cell r="AK22">
            <v>0</v>
          </cell>
          <cell r="AL22">
            <v>22</v>
          </cell>
          <cell r="AM22">
            <v>1</v>
          </cell>
          <cell r="AN22">
            <v>21</v>
          </cell>
          <cell r="AO22">
            <v>0</v>
          </cell>
          <cell r="AP22">
            <v>20</v>
          </cell>
          <cell r="AQ22">
            <v>0</v>
          </cell>
          <cell r="AR22">
            <v>19</v>
          </cell>
          <cell r="AS22">
            <v>0</v>
          </cell>
          <cell r="AT22">
            <v>18</v>
          </cell>
          <cell r="AU22">
            <v>0</v>
          </cell>
          <cell r="AV22">
            <v>17</v>
          </cell>
          <cell r="AW22">
            <v>0</v>
          </cell>
          <cell r="AX22">
            <v>16</v>
          </cell>
          <cell r="AY22">
            <v>1</v>
          </cell>
          <cell r="AZ22">
            <v>15</v>
          </cell>
          <cell r="BA22">
            <v>0</v>
          </cell>
          <cell r="BB22">
            <v>14</v>
          </cell>
          <cell r="BC22">
            <v>0</v>
          </cell>
          <cell r="BD22">
            <v>13</v>
          </cell>
          <cell r="BE22">
            <v>0</v>
          </cell>
          <cell r="BF22">
            <v>12</v>
          </cell>
          <cell r="BG22">
            <v>2</v>
          </cell>
          <cell r="BH22">
            <v>11</v>
          </cell>
          <cell r="BI22">
            <v>1</v>
          </cell>
          <cell r="BJ22">
            <v>10</v>
          </cell>
          <cell r="BK22">
            <v>0</v>
          </cell>
          <cell r="BL22">
            <v>9</v>
          </cell>
          <cell r="BM22">
            <v>0</v>
          </cell>
          <cell r="BN22">
            <v>8</v>
          </cell>
          <cell r="BO22">
            <v>0</v>
          </cell>
          <cell r="BP22">
            <v>7</v>
          </cell>
          <cell r="BQ22">
            <v>0</v>
          </cell>
          <cell r="BR22">
            <v>6</v>
          </cell>
          <cell r="BS22">
            <v>0</v>
          </cell>
          <cell r="BT22">
            <v>5</v>
          </cell>
          <cell r="BU22">
            <v>0</v>
          </cell>
          <cell r="BV22">
            <v>4</v>
          </cell>
          <cell r="BW22">
            <v>0</v>
          </cell>
          <cell r="BX22">
            <v>3</v>
          </cell>
          <cell r="BY22">
            <v>0</v>
          </cell>
          <cell r="BZ22">
            <v>2</v>
          </cell>
          <cell r="CA22">
            <v>0</v>
          </cell>
          <cell r="CB22">
            <v>1</v>
          </cell>
          <cell r="CC22">
            <v>0</v>
          </cell>
        </row>
      </sheetData>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Blatt1"/>
      <sheetName val="Tabelle1"/>
    </sheetNames>
    <sheetDataSet>
      <sheetData sheetId="0">
        <row r="1">
          <cell r="B1" t="str">
            <v>Implicit Reqs not made explicit</v>
          </cell>
          <cell r="D1" t="str">
            <v>Refine Reqs.</v>
          </cell>
          <cell r="F1" t="str">
            <v>No Traceability</v>
          </cell>
          <cell r="H1" t="str">
            <v>Adapt Flexibility to Change</v>
          </cell>
          <cell r="J1" t="str">
            <v>No Validation</v>
          </cell>
          <cell r="L1" t="str">
            <v>Lack of Experience</v>
          </cell>
          <cell r="N1" t="str">
            <v>Lack of Support</v>
          </cell>
          <cell r="P1" t="str">
            <v>No Prioritization by Customer</v>
          </cell>
          <cell r="R1" t="str">
            <v>No RE explicitly Planned (in Tendering)</v>
          </cell>
          <cell r="T1" t="str">
            <v>Improve Artefact Quality</v>
          </cell>
          <cell r="V1" t="str">
            <v>Too much Abstraction from Solution Level</v>
          </cell>
          <cell r="X1" t="str">
            <v>Too ambitious Time Planning</v>
          </cell>
          <cell r="Z1" t="str">
            <v>Weak Communication</v>
          </cell>
          <cell r="AB1" t="str">
            <v>Increase Knowledge Transfer with Customer</v>
          </cell>
          <cell r="AD1" t="str">
            <v>Improve Cost Transparency</v>
          </cell>
          <cell r="AF1" t="str">
            <v>Improve Communication with Customer</v>
          </cell>
          <cell r="AH1" t="str">
            <v>Missing Understanding and unclear Terminology</v>
          </cell>
          <cell r="AJ1" t="str">
            <v>Frequent Changes</v>
          </cell>
          <cell r="AL1" t="str">
            <v>Missing Abstraction from Solution Level</v>
          </cell>
          <cell r="AN1" t="str">
            <v>Missing Coordination of interdisciplinary Teams</v>
          </cell>
          <cell r="AP1" t="str">
            <v>Obsolete Requirements</v>
          </cell>
          <cell r="AR1" t="str">
            <v>Late Fault Detection</v>
          </cell>
          <cell r="AT1" t="str">
            <v>Low Creativity in Team</v>
          </cell>
          <cell r="AV1" t="str">
            <v>Missing Overview of relevant Goals</v>
          </cell>
          <cell r="AX1" t="str">
            <v>Unmeasurable Reqs.</v>
          </cell>
          <cell r="AZ1" t="str">
            <v>Travelling Overhead</v>
          </cell>
          <cell r="BB1" t="str">
            <v>Improve Time Planning and Focus in Multi Project Environment</v>
          </cell>
          <cell r="BD1" t="str">
            <v>Improve Team Skills</v>
          </cell>
          <cell r="BF1" t="str">
            <v>Missing CR Records</v>
          </cell>
          <cell r="BH1" t="str">
            <v>Improve Team Communication</v>
          </cell>
          <cell r="BJ1" t="str">
            <v>Customer Staff Overload</v>
          </cell>
          <cell r="BL1" t="str">
            <v>Parallelize RE and Design Activities</v>
          </cell>
          <cell r="BN1" t="str">
            <v>Uncertainty in RE</v>
          </cell>
        </row>
        <row r="2">
          <cell r="A2" t="str">
            <v>Communication Flaws in Team</v>
          </cell>
          <cell r="B2">
            <v>33</v>
          </cell>
          <cell r="C2">
            <v>0</v>
          </cell>
          <cell r="D2">
            <v>32</v>
          </cell>
          <cell r="E2">
            <v>0</v>
          </cell>
          <cell r="F2">
            <v>31</v>
          </cell>
          <cell r="G2">
            <v>0</v>
          </cell>
          <cell r="H2">
            <v>30</v>
          </cell>
          <cell r="I2">
            <v>0</v>
          </cell>
          <cell r="J2">
            <v>29</v>
          </cell>
          <cell r="K2">
            <v>0</v>
          </cell>
          <cell r="L2">
            <v>28</v>
          </cell>
          <cell r="M2">
            <v>0</v>
          </cell>
          <cell r="N2">
            <v>27</v>
          </cell>
          <cell r="O2">
            <v>0</v>
          </cell>
          <cell r="P2">
            <v>26</v>
          </cell>
          <cell r="Q2">
            <v>0</v>
          </cell>
          <cell r="R2">
            <v>25</v>
          </cell>
          <cell r="S2">
            <v>0</v>
          </cell>
          <cell r="T2">
            <v>24</v>
          </cell>
          <cell r="U2">
            <v>0</v>
          </cell>
          <cell r="V2">
            <v>23</v>
          </cell>
          <cell r="W2">
            <v>0</v>
          </cell>
          <cell r="X2">
            <v>22</v>
          </cell>
          <cell r="Y2">
            <v>0</v>
          </cell>
          <cell r="Z2">
            <v>21</v>
          </cell>
          <cell r="AA2">
            <v>1</v>
          </cell>
          <cell r="AB2">
            <v>20</v>
          </cell>
          <cell r="AC2">
            <v>0</v>
          </cell>
          <cell r="AD2">
            <v>19</v>
          </cell>
          <cell r="AE2">
            <v>0</v>
          </cell>
          <cell r="AF2">
            <v>18</v>
          </cell>
          <cell r="AG2">
            <v>0</v>
          </cell>
          <cell r="AH2">
            <v>17</v>
          </cell>
          <cell r="AI2">
            <v>0</v>
          </cell>
          <cell r="AJ2">
            <v>16</v>
          </cell>
          <cell r="AK2">
            <v>0</v>
          </cell>
          <cell r="AL2">
            <v>15</v>
          </cell>
          <cell r="AM2">
            <v>0</v>
          </cell>
          <cell r="AN2">
            <v>14</v>
          </cell>
          <cell r="AO2">
            <v>1</v>
          </cell>
          <cell r="AP2">
            <v>13</v>
          </cell>
          <cell r="AQ2">
            <v>0</v>
          </cell>
          <cell r="AR2">
            <v>12</v>
          </cell>
          <cell r="AS2">
            <v>0</v>
          </cell>
          <cell r="AT2">
            <v>11</v>
          </cell>
          <cell r="AU2">
            <v>0</v>
          </cell>
          <cell r="AV2">
            <v>10</v>
          </cell>
          <cell r="AW2">
            <v>0</v>
          </cell>
          <cell r="AX2">
            <v>9</v>
          </cell>
          <cell r="AY2">
            <v>0</v>
          </cell>
          <cell r="AZ2">
            <v>8</v>
          </cell>
          <cell r="BA2">
            <v>1</v>
          </cell>
          <cell r="BB2">
            <v>7</v>
          </cell>
          <cell r="BC2">
            <v>0</v>
          </cell>
          <cell r="BD2">
            <v>6</v>
          </cell>
          <cell r="BE2">
            <v>0</v>
          </cell>
          <cell r="BF2">
            <v>5</v>
          </cell>
          <cell r="BG2">
            <v>0</v>
          </cell>
          <cell r="BH2">
            <v>4</v>
          </cell>
          <cell r="BI2">
            <v>1</v>
          </cell>
          <cell r="BJ2">
            <v>3</v>
          </cell>
          <cell r="BK2">
            <v>0</v>
          </cell>
          <cell r="BL2">
            <v>2</v>
          </cell>
          <cell r="BM2">
            <v>0</v>
          </cell>
          <cell r="BN2">
            <v>1</v>
          </cell>
          <cell r="BO2">
            <v>0</v>
          </cell>
        </row>
        <row r="3">
          <cell r="A3" t="str">
            <v>Inconsistent Reqs.</v>
          </cell>
          <cell r="B3">
            <v>33</v>
          </cell>
          <cell r="C3">
            <v>0</v>
          </cell>
          <cell r="D3">
            <v>32</v>
          </cell>
          <cell r="E3">
            <v>0</v>
          </cell>
          <cell r="F3">
            <v>31</v>
          </cell>
          <cell r="G3">
            <v>0</v>
          </cell>
          <cell r="H3">
            <v>30</v>
          </cell>
          <cell r="I3">
            <v>0</v>
          </cell>
          <cell r="J3">
            <v>29</v>
          </cell>
          <cell r="K3">
            <v>1</v>
          </cell>
          <cell r="L3">
            <v>28</v>
          </cell>
          <cell r="M3">
            <v>0</v>
          </cell>
          <cell r="N3">
            <v>27</v>
          </cell>
          <cell r="O3">
            <v>0</v>
          </cell>
          <cell r="P3">
            <v>26</v>
          </cell>
          <cell r="Q3">
            <v>0</v>
          </cell>
          <cell r="R3">
            <v>25</v>
          </cell>
          <cell r="S3">
            <v>0</v>
          </cell>
          <cell r="T3">
            <v>24</v>
          </cell>
          <cell r="U3">
            <v>0</v>
          </cell>
          <cell r="V3">
            <v>23</v>
          </cell>
          <cell r="W3">
            <v>1</v>
          </cell>
          <cell r="X3">
            <v>22</v>
          </cell>
          <cell r="Y3">
            <v>0</v>
          </cell>
          <cell r="Z3">
            <v>21</v>
          </cell>
          <cell r="AA3">
            <v>0</v>
          </cell>
          <cell r="AB3">
            <v>20</v>
          </cell>
          <cell r="AC3">
            <v>0</v>
          </cell>
          <cell r="AD3">
            <v>19</v>
          </cell>
          <cell r="AE3">
            <v>0</v>
          </cell>
          <cell r="AF3">
            <v>18</v>
          </cell>
          <cell r="AG3">
            <v>0</v>
          </cell>
          <cell r="AH3">
            <v>17</v>
          </cell>
          <cell r="AI3">
            <v>0</v>
          </cell>
          <cell r="AJ3">
            <v>16</v>
          </cell>
          <cell r="AK3">
            <v>0</v>
          </cell>
          <cell r="AL3">
            <v>15</v>
          </cell>
          <cell r="AM3">
            <v>0</v>
          </cell>
          <cell r="AN3">
            <v>14</v>
          </cell>
          <cell r="AO3">
            <v>0</v>
          </cell>
          <cell r="AP3">
            <v>13</v>
          </cell>
          <cell r="AQ3">
            <v>0</v>
          </cell>
          <cell r="AR3">
            <v>12</v>
          </cell>
          <cell r="AS3">
            <v>1</v>
          </cell>
          <cell r="AT3">
            <v>11</v>
          </cell>
          <cell r="AU3">
            <v>0</v>
          </cell>
          <cell r="AV3">
            <v>10</v>
          </cell>
          <cell r="AW3">
            <v>0</v>
          </cell>
          <cell r="AX3">
            <v>9</v>
          </cell>
          <cell r="AY3">
            <v>0</v>
          </cell>
          <cell r="AZ3">
            <v>8</v>
          </cell>
          <cell r="BA3">
            <v>0</v>
          </cell>
          <cell r="BB3">
            <v>7</v>
          </cell>
          <cell r="BC3">
            <v>0</v>
          </cell>
          <cell r="BD3">
            <v>6</v>
          </cell>
          <cell r="BE3">
            <v>0</v>
          </cell>
          <cell r="BF3">
            <v>5</v>
          </cell>
          <cell r="BG3">
            <v>0</v>
          </cell>
          <cell r="BH3">
            <v>4</v>
          </cell>
          <cell r="BI3">
            <v>0</v>
          </cell>
          <cell r="BJ3">
            <v>3</v>
          </cell>
          <cell r="BK3">
            <v>0</v>
          </cell>
          <cell r="BL3">
            <v>2</v>
          </cell>
          <cell r="BM3">
            <v>0</v>
          </cell>
          <cell r="BN3">
            <v>1</v>
          </cell>
          <cell r="BO3">
            <v>0</v>
          </cell>
        </row>
        <row r="4">
          <cell r="A4" t="str">
            <v>Unclear Responsibilities</v>
          </cell>
          <cell r="B4">
            <v>33</v>
          </cell>
          <cell r="C4">
            <v>0</v>
          </cell>
          <cell r="D4">
            <v>32</v>
          </cell>
          <cell r="E4">
            <v>0</v>
          </cell>
          <cell r="F4">
            <v>31</v>
          </cell>
          <cell r="G4">
            <v>0</v>
          </cell>
          <cell r="H4">
            <v>30</v>
          </cell>
          <cell r="I4">
            <v>0</v>
          </cell>
          <cell r="J4">
            <v>29</v>
          </cell>
          <cell r="K4">
            <v>0</v>
          </cell>
          <cell r="L4">
            <v>28</v>
          </cell>
          <cell r="M4">
            <v>0</v>
          </cell>
          <cell r="N4">
            <v>27</v>
          </cell>
          <cell r="O4">
            <v>0</v>
          </cell>
          <cell r="P4">
            <v>26</v>
          </cell>
          <cell r="Q4">
            <v>0</v>
          </cell>
          <cell r="R4">
            <v>25</v>
          </cell>
          <cell r="S4">
            <v>0</v>
          </cell>
          <cell r="T4">
            <v>24</v>
          </cell>
          <cell r="U4">
            <v>0</v>
          </cell>
          <cell r="V4">
            <v>23</v>
          </cell>
          <cell r="W4">
            <v>0</v>
          </cell>
          <cell r="X4">
            <v>22</v>
          </cell>
          <cell r="Y4">
            <v>0</v>
          </cell>
          <cell r="Z4">
            <v>21</v>
          </cell>
          <cell r="AA4">
            <v>0</v>
          </cell>
          <cell r="AB4">
            <v>20</v>
          </cell>
          <cell r="AC4">
            <v>0</v>
          </cell>
          <cell r="AD4">
            <v>19</v>
          </cell>
          <cell r="AE4">
            <v>0</v>
          </cell>
          <cell r="AF4">
            <v>18</v>
          </cell>
          <cell r="AG4">
            <v>0</v>
          </cell>
          <cell r="AH4">
            <v>17</v>
          </cell>
          <cell r="AI4">
            <v>0</v>
          </cell>
          <cell r="AJ4">
            <v>16</v>
          </cell>
          <cell r="AK4">
            <v>0</v>
          </cell>
          <cell r="AL4">
            <v>15</v>
          </cell>
          <cell r="AM4">
            <v>0</v>
          </cell>
          <cell r="AN4">
            <v>14</v>
          </cell>
          <cell r="AO4">
            <v>0</v>
          </cell>
          <cell r="AP4">
            <v>13</v>
          </cell>
          <cell r="AQ4">
            <v>0</v>
          </cell>
          <cell r="AR4">
            <v>12</v>
          </cell>
          <cell r="AS4">
            <v>0</v>
          </cell>
          <cell r="AT4">
            <v>11</v>
          </cell>
          <cell r="AU4">
            <v>0</v>
          </cell>
          <cell r="AV4">
            <v>10</v>
          </cell>
          <cell r="AW4">
            <v>0</v>
          </cell>
          <cell r="AX4">
            <v>9</v>
          </cell>
          <cell r="AY4">
            <v>0</v>
          </cell>
          <cell r="AZ4">
            <v>8</v>
          </cell>
          <cell r="BA4">
            <v>0</v>
          </cell>
          <cell r="BB4">
            <v>7</v>
          </cell>
          <cell r="BC4">
            <v>0</v>
          </cell>
          <cell r="BD4">
            <v>6</v>
          </cell>
          <cell r="BE4">
            <v>0</v>
          </cell>
          <cell r="BF4">
            <v>5</v>
          </cell>
          <cell r="BG4">
            <v>0</v>
          </cell>
          <cell r="BH4">
            <v>4</v>
          </cell>
          <cell r="BI4">
            <v>0</v>
          </cell>
          <cell r="BJ4">
            <v>3</v>
          </cell>
          <cell r="BK4">
            <v>0</v>
          </cell>
          <cell r="BL4">
            <v>2</v>
          </cell>
          <cell r="BM4">
            <v>0</v>
          </cell>
          <cell r="BN4">
            <v>1</v>
          </cell>
          <cell r="BO4">
            <v>0</v>
          </cell>
        </row>
        <row r="5">
          <cell r="A5" t="str">
            <v>Weak Domain Knowledge</v>
          </cell>
          <cell r="B5">
            <v>33</v>
          </cell>
          <cell r="C5">
            <v>0</v>
          </cell>
          <cell r="D5">
            <v>32</v>
          </cell>
          <cell r="E5">
            <v>0</v>
          </cell>
          <cell r="F5">
            <v>31</v>
          </cell>
          <cell r="G5">
            <v>0</v>
          </cell>
          <cell r="H5">
            <v>30</v>
          </cell>
          <cell r="I5">
            <v>0</v>
          </cell>
          <cell r="J5">
            <v>29</v>
          </cell>
          <cell r="K5">
            <v>0</v>
          </cell>
          <cell r="L5">
            <v>28</v>
          </cell>
          <cell r="M5">
            <v>0</v>
          </cell>
          <cell r="N5">
            <v>27</v>
          </cell>
          <cell r="O5">
            <v>0</v>
          </cell>
          <cell r="P5">
            <v>26</v>
          </cell>
          <cell r="Q5">
            <v>0</v>
          </cell>
          <cell r="R5">
            <v>25</v>
          </cell>
          <cell r="S5">
            <v>0</v>
          </cell>
          <cell r="T5">
            <v>24</v>
          </cell>
          <cell r="U5">
            <v>0</v>
          </cell>
          <cell r="V5">
            <v>23</v>
          </cell>
          <cell r="W5">
            <v>0</v>
          </cell>
          <cell r="X5">
            <v>22</v>
          </cell>
          <cell r="Y5">
            <v>0</v>
          </cell>
          <cell r="Z5">
            <v>21</v>
          </cell>
          <cell r="AA5">
            <v>0</v>
          </cell>
          <cell r="AB5">
            <v>20</v>
          </cell>
          <cell r="AC5">
            <v>0</v>
          </cell>
          <cell r="AD5">
            <v>19</v>
          </cell>
          <cell r="AE5">
            <v>0</v>
          </cell>
          <cell r="AF5">
            <v>18</v>
          </cell>
          <cell r="AG5">
            <v>0</v>
          </cell>
          <cell r="AH5">
            <v>17</v>
          </cell>
          <cell r="AI5">
            <v>0</v>
          </cell>
          <cell r="AJ5">
            <v>16</v>
          </cell>
          <cell r="AK5">
            <v>0</v>
          </cell>
          <cell r="AL5">
            <v>15</v>
          </cell>
          <cell r="AM5">
            <v>0</v>
          </cell>
          <cell r="AN5">
            <v>14</v>
          </cell>
          <cell r="AO5">
            <v>0</v>
          </cell>
          <cell r="AP5">
            <v>13</v>
          </cell>
          <cell r="AQ5">
            <v>0</v>
          </cell>
          <cell r="AR5">
            <v>12</v>
          </cell>
          <cell r="AS5">
            <v>0</v>
          </cell>
          <cell r="AT5">
            <v>11</v>
          </cell>
          <cell r="AU5">
            <v>0</v>
          </cell>
          <cell r="AV5">
            <v>10</v>
          </cell>
          <cell r="AW5">
            <v>0</v>
          </cell>
          <cell r="AX5">
            <v>9</v>
          </cell>
          <cell r="AY5">
            <v>0</v>
          </cell>
          <cell r="AZ5">
            <v>8</v>
          </cell>
          <cell r="BA5">
            <v>0</v>
          </cell>
          <cell r="BB5">
            <v>7</v>
          </cell>
          <cell r="BC5">
            <v>0</v>
          </cell>
          <cell r="BD5">
            <v>6</v>
          </cell>
          <cell r="BE5">
            <v>0</v>
          </cell>
          <cell r="BF5">
            <v>5</v>
          </cell>
          <cell r="BG5">
            <v>0</v>
          </cell>
          <cell r="BH5">
            <v>4</v>
          </cell>
          <cell r="BI5">
            <v>0</v>
          </cell>
          <cell r="BJ5">
            <v>3</v>
          </cell>
          <cell r="BK5">
            <v>0</v>
          </cell>
          <cell r="BL5">
            <v>2</v>
          </cell>
          <cell r="BM5">
            <v>0</v>
          </cell>
          <cell r="BN5">
            <v>1</v>
          </cell>
          <cell r="BO5">
            <v>0</v>
          </cell>
        </row>
        <row r="6">
          <cell r="A6" t="str">
            <v>Technically unfeasible Reqs.</v>
          </cell>
          <cell r="B6">
            <v>33</v>
          </cell>
          <cell r="C6">
            <v>0</v>
          </cell>
          <cell r="D6">
            <v>32</v>
          </cell>
          <cell r="E6">
            <v>0</v>
          </cell>
          <cell r="F6">
            <v>31</v>
          </cell>
          <cell r="G6">
            <v>0</v>
          </cell>
          <cell r="H6">
            <v>30</v>
          </cell>
          <cell r="I6">
            <v>0</v>
          </cell>
          <cell r="J6">
            <v>29</v>
          </cell>
          <cell r="K6">
            <v>0</v>
          </cell>
          <cell r="L6">
            <v>28</v>
          </cell>
          <cell r="M6">
            <v>0</v>
          </cell>
          <cell r="N6">
            <v>27</v>
          </cell>
          <cell r="O6">
            <v>0</v>
          </cell>
          <cell r="P6">
            <v>26</v>
          </cell>
          <cell r="Q6">
            <v>0</v>
          </cell>
          <cell r="R6">
            <v>25</v>
          </cell>
          <cell r="S6">
            <v>0</v>
          </cell>
          <cell r="T6">
            <v>24</v>
          </cell>
          <cell r="U6">
            <v>0</v>
          </cell>
          <cell r="V6">
            <v>23</v>
          </cell>
          <cell r="W6">
            <v>0</v>
          </cell>
          <cell r="X6">
            <v>22</v>
          </cell>
          <cell r="Y6">
            <v>0</v>
          </cell>
          <cell r="Z6">
            <v>21</v>
          </cell>
          <cell r="AA6">
            <v>0</v>
          </cell>
          <cell r="AB6">
            <v>20</v>
          </cell>
          <cell r="AC6">
            <v>0</v>
          </cell>
          <cell r="AD6">
            <v>19</v>
          </cell>
          <cell r="AE6">
            <v>0</v>
          </cell>
          <cell r="AF6">
            <v>18</v>
          </cell>
          <cell r="AG6">
            <v>0</v>
          </cell>
          <cell r="AH6">
            <v>17</v>
          </cell>
          <cell r="AI6">
            <v>0</v>
          </cell>
          <cell r="AJ6">
            <v>16</v>
          </cell>
          <cell r="AK6">
            <v>0</v>
          </cell>
          <cell r="AL6">
            <v>15</v>
          </cell>
          <cell r="AM6">
            <v>0</v>
          </cell>
          <cell r="AN6">
            <v>14</v>
          </cell>
          <cell r="AO6">
            <v>0</v>
          </cell>
          <cell r="AP6">
            <v>13</v>
          </cell>
          <cell r="AQ6">
            <v>0</v>
          </cell>
          <cell r="AR6">
            <v>12</v>
          </cell>
          <cell r="AS6">
            <v>0</v>
          </cell>
          <cell r="AT6">
            <v>11</v>
          </cell>
          <cell r="AU6">
            <v>0</v>
          </cell>
          <cell r="AV6">
            <v>10</v>
          </cell>
          <cell r="AW6">
            <v>0</v>
          </cell>
          <cell r="AX6">
            <v>9</v>
          </cell>
          <cell r="AY6">
            <v>0</v>
          </cell>
          <cell r="AZ6">
            <v>8</v>
          </cell>
          <cell r="BA6">
            <v>0</v>
          </cell>
          <cell r="BB6">
            <v>7</v>
          </cell>
          <cell r="BC6">
            <v>0</v>
          </cell>
          <cell r="BD6">
            <v>6</v>
          </cell>
          <cell r="BE6">
            <v>0</v>
          </cell>
          <cell r="BF6">
            <v>5</v>
          </cell>
          <cell r="BG6">
            <v>0</v>
          </cell>
          <cell r="BH6">
            <v>4</v>
          </cell>
          <cell r="BI6">
            <v>0</v>
          </cell>
          <cell r="BJ6">
            <v>3</v>
          </cell>
          <cell r="BK6">
            <v>0</v>
          </cell>
          <cell r="BL6">
            <v>2</v>
          </cell>
          <cell r="BM6">
            <v>0</v>
          </cell>
          <cell r="BN6">
            <v>1</v>
          </cell>
          <cell r="BO6">
            <v>0</v>
          </cell>
        </row>
        <row r="7">
          <cell r="A7" t="str">
            <v>Moving Targets</v>
          </cell>
          <cell r="B7">
            <v>33</v>
          </cell>
          <cell r="C7">
            <v>0</v>
          </cell>
          <cell r="D7">
            <v>32</v>
          </cell>
          <cell r="E7">
            <v>0</v>
          </cell>
          <cell r="F7">
            <v>31</v>
          </cell>
          <cell r="G7">
            <v>0</v>
          </cell>
          <cell r="H7">
            <v>30</v>
          </cell>
          <cell r="I7">
            <v>1</v>
          </cell>
          <cell r="J7">
            <v>29</v>
          </cell>
          <cell r="K7">
            <v>0</v>
          </cell>
          <cell r="L7">
            <v>28</v>
          </cell>
          <cell r="M7">
            <v>0</v>
          </cell>
          <cell r="N7">
            <v>27</v>
          </cell>
          <cell r="O7">
            <v>0</v>
          </cell>
          <cell r="P7">
            <v>26</v>
          </cell>
          <cell r="Q7">
            <v>1</v>
          </cell>
          <cell r="R7">
            <v>25</v>
          </cell>
          <cell r="S7">
            <v>0</v>
          </cell>
          <cell r="T7">
            <v>24</v>
          </cell>
          <cell r="U7">
            <v>1</v>
          </cell>
          <cell r="V7">
            <v>23</v>
          </cell>
          <cell r="W7">
            <v>0</v>
          </cell>
          <cell r="X7">
            <v>22</v>
          </cell>
          <cell r="Y7">
            <v>0</v>
          </cell>
          <cell r="Z7">
            <v>21</v>
          </cell>
          <cell r="AA7">
            <v>0</v>
          </cell>
          <cell r="AB7">
            <v>20</v>
          </cell>
          <cell r="AC7">
            <v>0</v>
          </cell>
          <cell r="AD7">
            <v>19</v>
          </cell>
          <cell r="AE7">
            <v>0</v>
          </cell>
          <cell r="AF7">
            <v>18</v>
          </cell>
          <cell r="AG7">
            <v>0</v>
          </cell>
          <cell r="AH7">
            <v>17</v>
          </cell>
          <cell r="AI7">
            <v>0</v>
          </cell>
          <cell r="AJ7">
            <v>16</v>
          </cell>
          <cell r="AK7">
            <v>1</v>
          </cell>
          <cell r="AL7">
            <v>15</v>
          </cell>
          <cell r="AM7">
            <v>0</v>
          </cell>
          <cell r="AN7">
            <v>14</v>
          </cell>
          <cell r="AO7">
            <v>0</v>
          </cell>
          <cell r="AP7">
            <v>13</v>
          </cell>
          <cell r="AQ7">
            <v>1</v>
          </cell>
          <cell r="AR7">
            <v>12</v>
          </cell>
          <cell r="AS7">
            <v>0</v>
          </cell>
          <cell r="AT7">
            <v>11</v>
          </cell>
          <cell r="AU7">
            <v>0</v>
          </cell>
          <cell r="AV7">
            <v>10</v>
          </cell>
          <cell r="AW7">
            <v>0</v>
          </cell>
          <cell r="AX7">
            <v>9</v>
          </cell>
          <cell r="AY7">
            <v>0</v>
          </cell>
          <cell r="AZ7">
            <v>8</v>
          </cell>
          <cell r="BA7">
            <v>0</v>
          </cell>
          <cell r="BB7">
            <v>7</v>
          </cell>
          <cell r="BC7">
            <v>0</v>
          </cell>
          <cell r="BD7">
            <v>6</v>
          </cell>
          <cell r="BE7">
            <v>0</v>
          </cell>
          <cell r="BF7">
            <v>5</v>
          </cell>
          <cell r="BG7">
            <v>1</v>
          </cell>
          <cell r="BH7">
            <v>4</v>
          </cell>
          <cell r="BI7">
            <v>0</v>
          </cell>
          <cell r="BJ7">
            <v>3</v>
          </cell>
          <cell r="BK7">
            <v>0</v>
          </cell>
          <cell r="BL7">
            <v>2</v>
          </cell>
          <cell r="BM7">
            <v>0</v>
          </cell>
          <cell r="BN7">
            <v>1</v>
          </cell>
          <cell r="BO7">
            <v>0</v>
          </cell>
        </row>
        <row r="8">
          <cell r="A8" t="str">
            <v>Weak Relationship to Customer</v>
          </cell>
          <cell r="B8">
            <v>33</v>
          </cell>
          <cell r="C8">
            <v>0</v>
          </cell>
          <cell r="D8">
            <v>32</v>
          </cell>
          <cell r="E8">
            <v>0</v>
          </cell>
          <cell r="F8">
            <v>31</v>
          </cell>
          <cell r="G8">
            <v>0</v>
          </cell>
          <cell r="H8">
            <v>30</v>
          </cell>
          <cell r="I8">
            <v>0</v>
          </cell>
          <cell r="J8">
            <v>29</v>
          </cell>
          <cell r="K8">
            <v>0</v>
          </cell>
          <cell r="L8">
            <v>28</v>
          </cell>
          <cell r="M8">
            <v>0</v>
          </cell>
          <cell r="N8">
            <v>27</v>
          </cell>
          <cell r="O8">
            <v>0</v>
          </cell>
          <cell r="P8">
            <v>26</v>
          </cell>
          <cell r="Q8">
            <v>0</v>
          </cell>
          <cell r="R8">
            <v>25</v>
          </cell>
          <cell r="S8">
            <v>0</v>
          </cell>
          <cell r="T8">
            <v>24</v>
          </cell>
          <cell r="U8">
            <v>0</v>
          </cell>
          <cell r="V8">
            <v>23</v>
          </cell>
          <cell r="W8">
            <v>0</v>
          </cell>
          <cell r="X8">
            <v>22</v>
          </cell>
          <cell r="Y8">
            <v>0</v>
          </cell>
          <cell r="Z8">
            <v>21</v>
          </cell>
          <cell r="AA8">
            <v>0</v>
          </cell>
          <cell r="AB8">
            <v>20</v>
          </cell>
          <cell r="AC8">
            <v>0</v>
          </cell>
          <cell r="AD8">
            <v>19</v>
          </cell>
          <cell r="AE8">
            <v>0</v>
          </cell>
          <cell r="AF8">
            <v>18</v>
          </cell>
          <cell r="AG8">
            <v>0</v>
          </cell>
          <cell r="AH8">
            <v>17</v>
          </cell>
          <cell r="AI8">
            <v>0</v>
          </cell>
          <cell r="AJ8">
            <v>16</v>
          </cell>
          <cell r="AK8">
            <v>0</v>
          </cell>
          <cell r="AL8">
            <v>15</v>
          </cell>
          <cell r="AM8">
            <v>0</v>
          </cell>
          <cell r="AN8">
            <v>14</v>
          </cell>
          <cell r="AO8">
            <v>0</v>
          </cell>
          <cell r="AP8">
            <v>13</v>
          </cell>
          <cell r="AQ8">
            <v>0</v>
          </cell>
          <cell r="AR8">
            <v>12</v>
          </cell>
          <cell r="AS8">
            <v>0</v>
          </cell>
          <cell r="AT8">
            <v>11</v>
          </cell>
          <cell r="AU8">
            <v>0</v>
          </cell>
          <cell r="AV8">
            <v>10</v>
          </cell>
          <cell r="AW8">
            <v>0</v>
          </cell>
          <cell r="AX8">
            <v>9</v>
          </cell>
          <cell r="AY8">
            <v>0</v>
          </cell>
          <cell r="AZ8">
            <v>8</v>
          </cell>
          <cell r="BA8">
            <v>0</v>
          </cell>
          <cell r="BB8">
            <v>7</v>
          </cell>
          <cell r="BC8">
            <v>0</v>
          </cell>
          <cell r="BD8">
            <v>6</v>
          </cell>
          <cell r="BE8">
            <v>0</v>
          </cell>
          <cell r="BF8">
            <v>5</v>
          </cell>
          <cell r="BG8">
            <v>0</v>
          </cell>
          <cell r="BH8">
            <v>4</v>
          </cell>
          <cell r="BI8">
            <v>0</v>
          </cell>
          <cell r="BJ8">
            <v>3</v>
          </cell>
          <cell r="BK8">
            <v>0</v>
          </cell>
          <cell r="BL8">
            <v>2</v>
          </cell>
          <cell r="BM8">
            <v>0</v>
          </cell>
          <cell r="BN8">
            <v>1</v>
          </cell>
          <cell r="BO8">
            <v>0</v>
          </cell>
        </row>
        <row r="9">
          <cell r="A9" t="str">
            <v>Missing Traceability</v>
          </cell>
          <cell r="B9">
            <v>33</v>
          </cell>
          <cell r="C9">
            <v>0</v>
          </cell>
          <cell r="D9">
            <v>32</v>
          </cell>
          <cell r="E9">
            <v>0</v>
          </cell>
          <cell r="F9">
            <v>31</v>
          </cell>
          <cell r="G9">
            <v>1</v>
          </cell>
          <cell r="H9">
            <v>30</v>
          </cell>
          <cell r="I9">
            <v>0</v>
          </cell>
          <cell r="J9">
            <v>29</v>
          </cell>
          <cell r="K9">
            <v>0</v>
          </cell>
          <cell r="L9">
            <v>28</v>
          </cell>
          <cell r="M9">
            <v>0</v>
          </cell>
          <cell r="N9">
            <v>27</v>
          </cell>
          <cell r="O9">
            <v>0</v>
          </cell>
          <cell r="P9">
            <v>26</v>
          </cell>
          <cell r="Q9">
            <v>0</v>
          </cell>
          <cell r="R9">
            <v>25</v>
          </cell>
          <cell r="S9">
            <v>0</v>
          </cell>
          <cell r="T9">
            <v>24</v>
          </cell>
          <cell r="U9">
            <v>0</v>
          </cell>
          <cell r="V9">
            <v>23</v>
          </cell>
          <cell r="W9">
            <v>0</v>
          </cell>
          <cell r="X9">
            <v>22</v>
          </cell>
          <cell r="Y9">
            <v>0</v>
          </cell>
          <cell r="Z9">
            <v>21</v>
          </cell>
          <cell r="AA9">
            <v>0</v>
          </cell>
          <cell r="AB9">
            <v>20</v>
          </cell>
          <cell r="AC9">
            <v>0</v>
          </cell>
          <cell r="AD9">
            <v>19</v>
          </cell>
          <cell r="AE9">
            <v>0</v>
          </cell>
          <cell r="AF9">
            <v>18</v>
          </cell>
          <cell r="AG9">
            <v>0</v>
          </cell>
          <cell r="AH9">
            <v>17</v>
          </cell>
          <cell r="AI9">
            <v>0</v>
          </cell>
          <cell r="AJ9">
            <v>16</v>
          </cell>
          <cell r="AK9">
            <v>0</v>
          </cell>
          <cell r="AL9">
            <v>15</v>
          </cell>
          <cell r="AM9">
            <v>0</v>
          </cell>
          <cell r="AN9">
            <v>14</v>
          </cell>
          <cell r="AO9">
            <v>0</v>
          </cell>
          <cell r="AP9">
            <v>13</v>
          </cell>
          <cell r="AQ9">
            <v>0</v>
          </cell>
          <cell r="AR9">
            <v>12</v>
          </cell>
          <cell r="AS9">
            <v>0</v>
          </cell>
          <cell r="AT9">
            <v>11</v>
          </cell>
          <cell r="AU9">
            <v>0</v>
          </cell>
          <cell r="AV9">
            <v>10</v>
          </cell>
          <cell r="AW9">
            <v>1</v>
          </cell>
          <cell r="AX9">
            <v>9</v>
          </cell>
          <cell r="AY9">
            <v>0</v>
          </cell>
          <cell r="AZ9">
            <v>8</v>
          </cell>
          <cell r="BA9">
            <v>0</v>
          </cell>
          <cell r="BB9">
            <v>7</v>
          </cell>
          <cell r="BC9">
            <v>0</v>
          </cell>
          <cell r="BD9">
            <v>6</v>
          </cell>
          <cell r="BE9">
            <v>0</v>
          </cell>
          <cell r="BF9">
            <v>5</v>
          </cell>
          <cell r="BG9">
            <v>0</v>
          </cell>
          <cell r="BH9">
            <v>4</v>
          </cell>
          <cell r="BI9">
            <v>0</v>
          </cell>
          <cell r="BJ9">
            <v>3</v>
          </cell>
          <cell r="BK9">
            <v>0</v>
          </cell>
          <cell r="BL9">
            <v>2</v>
          </cell>
          <cell r="BM9">
            <v>0</v>
          </cell>
          <cell r="BN9">
            <v>1</v>
          </cell>
          <cell r="BO9">
            <v>0</v>
          </cell>
        </row>
        <row r="10">
          <cell r="A10" t="str">
            <v>Unclear non-functional Reqs.</v>
          </cell>
          <cell r="B10">
            <v>33</v>
          </cell>
          <cell r="C10">
            <v>0</v>
          </cell>
          <cell r="D10">
            <v>32</v>
          </cell>
          <cell r="E10">
            <v>0</v>
          </cell>
          <cell r="F10">
            <v>31</v>
          </cell>
          <cell r="G10">
            <v>0</v>
          </cell>
          <cell r="H10">
            <v>30</v>
          </cell>
          <cell r="I10">
            <v>1</v>
          </cell>
          <cell r="J10">
            <v>29</v>
          </cell>
          <cell r="K10">
            <v>0</v>
          </cell>
          <cell r="L10">
            <v>28</v>
          </cell>
          <cell r="M10">
            <v>0</v>
          </cell>
          <cell r="N10">
            <v>27</v>
          </cell>
          <cell r="O10">
            <v>1</v>
          </cell>
          <cell r="P10">
            <v>26</v>
          </cell>
          <cell r="Q10">
            <v>0</v>
          </cell>
          <cell r="R10">
            <v>25</v>
          </cell>
          <cell r="S10">
            <v>0</v>
          </cell>
          <cell r="T10">
            <v>24</v>
          </cell>
          <cell r="U10">
            <v>0</v>
          </cell>
          <cell r="V10">
            <v>23</v>
          </cell>
          <cell r="W10">
            <v>0</v>
          </cell>
          <cell r="X10">
            <v>22</v>
          </cell>
          <cell r="Y10">
            <v>0</v>
          </cell>
          <cell r="Z10">
            <v>21</v>
          </cell>
          <cell r="AA10">
            <v>0</v>
          </cell>
          <cell r="AB10">
            <v>20</v>
          </cell>
          <cell r="AC10">
            <v>0</v>
          </cell>
          <cell r="AD10">
            <v>19</v>
          </cell>
          <cell r="AE10">
            <v>0</v>
          </cell>
          <cell r="AF10">
            <v>18</v>
          </cell>
          <cell r="AG10">
            <v>0</v>
          </cell>
          <cell r="AH10">
            <v>17</v>
          </cell>
          <cell r="AI10">
            <v>1</v>
          </cell>
          <cell r="AJ10">
            <v>16</v>
          </cell>
          <cell r="AK10">
            <v>0</v>
          </cell>
          <cell r="AL10">
            <v>15</v>
          </cell>
          <cell r="AM10">
            <v>0</v>
          </cell>
          <cell r="AN10">
            <v>14</v>
          </cell>
          <cell r="AO10">
            <v>0</v>
          </cell>
          <cell r="AP10">
            <v>13</v>
          </cell>
          <cell r="AQ10">
            <v>0</v>
          </cell>
          <cell r="AR10">
            <v>12</v>
          </cell>
          <cell r="AS10">
            <v>0</v>
          </cell>
          <cell r="AT10">
            <v>11</v>
          </cell>
          <cell r="AU10">
            <v>0</v>
          </cell>
          <cell r="AV10">
            <v>10</v>
          </cell>
          <cell r="AW10">
            <v>0</v>
          </cell>
          <cell r="AX10">
            <v>9</v>
          </cell>
          <cell r="AY10">
            <v>1</v>
          </cell>
          <cell r="AZ10">
            <v>8</v>
          </cell>
          <cell r="BA10">
            <v>0</v>
          </cell>
          <cell r="BB10">
            <v>7</v>
          </cell>
          <cell r="BC10">
            <v>0</v>
          </cell>
          <cell r="BD10">
            <v>6</v>
          </cell>
          <cell r="BE10">
            <v>0</v>
          </cell>
          <cell r="BF10">
            <v>5</v>
          </cell>
          <cell r="BG10">
            <v>0</v>
          </cell>
          <cell r="BH10">
            <v>4</v>
          </cell>
          <cell r="BI10">
            <v>0</v>
          </cell>
          <cell r="BJ10">
            <v>3</v>
          </cell>
          <cell r="BK10">
            <v>0</v>
          </cell>
          <cell r="BL10">
            <v>2</v>
          </cell>
          <cell r="BM10">
            <v>0</v>
          </cell>
          <cell r="BN10">
            <v>1</v>
          </cell>
          <cell r="BO10">
            <v>0</v>
          </cell>
        </row>
        <row r="11">
          <cell r="A11" t="str">
            <v>Insufficient Support by Customer</v>
          </cell>
          <cell r="B11">
            <v>33</v>
          </cell>
          <cell r="C11">
            <v>0</v>
          </cell>
          <cell r="D11">
            <v>32</v>
          </cell>
          <cell r="E11">
            <v>0</v>
          </cell>
          <cell r="F11">
            <v>31</v>
          </cell>
          <cell r="G11">
            <v>0</v>
          </cell>
          <cell r="H11">
            <v>30</v>
          </cell>
          <cell r="I11">
            <v>0</v>
          </cell>
          <cell r="J11">
            <v>29</v>
          </cell>
          <cell r="K11">
            <v>0</v>
          </cell>
          <cell r="L11">
            <v>28</v>
          </cell>
          <cell r="M11">
            <v>0</v>
          </cell>
          <cell r="N11">
            <v>27</v>
          </cell>
          <cell r="O11">
            <v>1</v>
          </cell>
          <cell r="P11">
            <v>26</v>
          </cell>
          <cell r="Q11">
            <v>1</v>
          </cell>
          <cell r="R11">
            <v>25</v>
          </cell>
          <cell r="S11">
            <v>0</v>
          </cell>
          <cell r="T11">
            <v>24</v>
          </cell>
          <cell r="U11">
            <v>0</v>
          </cell>
          <cell r="V11">
            <v>23</v>
          </cell>
          <cell r="W11">
            <v>0</v>
          </cell>
          <cell r="X11">
            <v>22</v>
          </cell>
          <cell r="Y11">
            <v>0</v>
          </cell>
          <cell r="Z11">
            <v>21</v>
          </cell>
          <cell r="AA11">
            <v>0</v>
          </cell>
          <cell r="AB11">
            <v>20</v>
          </cell>
          <cell r="AC11">
            <v>0</v>
          </cell>
          <cell r="AD11">
            <v>19</v>
          </cell>
          <cell r="AE11">
            <v>0</v>
          </cell>
          <cell r="AF11">
            <v>18</v>
          </cell>
          <cell r="AG11">
            <v>0</v>
          </cell>
          <cell r="AH11">
            <v>17</v>
          </cell>
          <cell r="AI11">
            <v>1</v>
          </cell>
          <cell r="AJ11">
            <v>16</v>
          </cell>
          <cell r="AK11">
            <v>0</v>
          </cell>
          <cell r="AL11">
            <v>15</v>
          </cell>
          <cell r="AM11">
            <v>0</v>
          </cell>
          <cell r="AN11">
            <v>14</v>
          </cell>
          <cell r="AO11">
            <v>0</v>
          </cell>
          <cell r="AP11">
            <v>13</v>
          </cell>
          <cell r="AQ11">
            <v>0</v>
          </cell>
          <cell r="AR11">
            <v>12</v>
          </cell>
          <cell r="AS11">
            <v>0</v>
          </cell>
          <cell r="AT11">
            <v>11</v>
          </cell>
          <cell r="AU11">
            <v>0</v>
          </cell>
          <cell r="AV11">
            <v>10</v>
          </cell>
          <cell r="AW11">
            <v>0</v>
          </cell>
          <cell r="AX11">
            <v>9</v>
          </cell>
          <cell r="AY11">
            <v>0</v>
          </cell>
          <cell r="AZ11">
            <v>8</v>
          </cell>
          <cell r="BA11">
            <v>0</v>
          </cell>
          <cell r="BB11">
            <v>7</v>
          </cell>
          <cell r="BC11">
            <v>0</v>
          </cell>
          <cell r="BD11">
            <v>6</v>
          </cell>
          <cell r="BE11">
            <v>0</v>
          </cell>
          <cell r="BF11">
            <v>5</v>
          </cell>
          <cell r="BG11">
            <v>0</v>
          </cell>
          <cell r="BH11">
            <v>4</v>
          </cell>
          <cell r="BI11">
            <v>0</v>
          </cell>
          <cell r="BJ11">
            <v>3</v>
          </cell>
          <cell r="BK11">
            <v>1</v>
          </cell>
          <cell r="BL11">
            <v>2</v>
          </cell>
          <cell r="BM11">
            <v>0</v>
          </cell>
          <cell r="BN11">
            <v>1</v>
          </cell>
          <cell r="BO11">
            <v>0</v>
          </cell>
        </row>
        <row r="12">
          <cell r="A12" t="str">
            <v>Terminological Problems</v>
          </cell>
          <cell r="B12">
            <v>33</v>
          </cell>
          <cell r="C12">
            <v>0</v>
          </cell>
          <cell r="D12">
            <v>32</v>
          </cell>
          <cell r="E12">
            <v>0</v>
          </cell>
          <cell r="F12">
            <v>31</v>
          </cell>
          <cell r="G12">
            <v>0</v>
          </cell>
          <cell r="H12">
            <v>30</v>
          </cell>
          <cell r="I12">
            <v>0</v>
          </cell>
          <cell r="J12">
            <v>29</v>
          </cell>
          <cell r="K12">
            <v>0</v>
          </cell>
          <cell r="L12">
            <v>28</v>
          </cell>
          <cell r="M12">
            <v>0</v>
          </cell>
          <cell r="N12">
            <v>27</v>
          </cell>
          <cell r="O12">
            <v>0</v>
          </cell>
          <cell r="P12">
            <v>26</v>
          </cell>
          <cell r="Q12">
            <v>0</v>
          </cell>
          <cell r="R12">
            <v>25</v>
          </cell>
          <cell r="S12">
            <v>0</v>
          </cell>
          <cell r="T12">
            <v>24</v>
          </cell>
          <cell r="U12">
            <v>0</v>
          </cell>
          <cell r="V12">
            <v>23</v>
          </cell>
          <cell r="W12">
            <v>0</v>
          </cell>
          <cell r="X12">
            <v>22</v>
          </cell>
          <cell r="Y12">
            <v>0</v>
          </cell>
          <cell r="Z12">
            <v>21</v>
          </cell>
          <cell r="AA12">
            <v>1</v>
          </cell>
          <cell r="AB12">
            <v>20</v>
          </cell>
          <cell r="AC12">
            <v>0</v>
          </cell>
          <cell r="AD12">
            <v>19</v>
          </cell>
          <cell r="AE12">
            <v>0</v>
          </cell>
          <cell r="AF12">
            <v>18</v>
          </cell>
          <cell r="AG12">
            <v>0</v>
          </cell>
          <cell r="AH12">
            <v>17</v>
          </cell>
          <cell r="AI12">
            <v>0</v>
          </cell>
          <cell r="AJ12">
            <v>16</v>
          </cell>
          <cell r="AK12">
            <v>0</v>
          </cell>
          <cell r="AL12">
            <v>15</v>
          </cell>
          <cell r="AM12">
            <v>0</v>
          </cell>
          <cell r="AN12">
            <v>14</v>
          </cell>
          <cell r="AO12">
            <v>0</v>
          </cell>
          <cell r="AP12">
            <v>13</v>
          </cell>
          <cell r="AQ12">
            <v>0</v>
          </cell>
          <cell r="AR12">
            <v>12</v>
          </cell>
          <cell r="AS12">
            <v>0</v>
          </cell>
          <cell r="AT12">
            <v>11</v>
          </cell>
          <cell r="AU12">
            <v>0</v>
          </cell>
          <cell r="AV12">
            <v>10</v>
          </cell>
          <cell r="AW12">
            <v>0</v>
          </cell>
          <cell r="AX12">
            <v>9</v>
          </cell>
          <cell r="AY12">
            <v>0</v>
          </cell>
          <cell r="AZ12">
            <v>8</v>
          </cell>
          <cell r="BA12">
            <v>0</v>
          </cell>
          <cell r="BB12">
            <v>7</v>
          </cell>
          <cell r="BC12">
            <v>0</v>
          </cell>
          <cell r="BD12">
            <v>6</v>
          </cell>
          <cell r="BE12">
            <v>1</v>
          </cell>
          <cell r="BF12">
            <v>5</v>
          </cell>
          <cell r="BG12">
            <v>0</v>
          </cell>
          <cell r="BH12">
            <v>4</v>
          </cell>
          <cell r="BI12">
            <v>0</v>
          </cell>
          <cell r="BJ12">
            <v>3</v>
          </cell>
          <cell r="BK12">
            <v>0</v>
          </cell>
          <cell r="BL12">
            <v>2</v>
          </cell>
          <cell r="BM12">
            <v>0</v>
          </cell>
          <cell r="BN12">
            <v>1</v>
          </cell>
          <cell r="BO12">
            <v>0</v>
          </cell>
        </row>
        <row r="13">
          <cell r="A13" t="str">
            <v>Volatile Domain</v>
          </cell>
          <cell r="B13">
            <v>33</v>
          </cell>
          <cell r="C13">
            <v>0</v>
          </cell>
          <cell r="D13">
            <v>32</v>
          </cell>
          <cell r="E13">
            <v>0</v>
          </cell>
          <cell r="F13">
            <v>31</v>
          </cell>
          <cell r="G13">
            <v>0</v>
          </cell>
          <cell r="H13">
            <v>30</v>
          </cell>
          <cell r="I13">
            <v>0</v>
          </cell>
          <cell r="J13">
            <v>29</v>
          </cell>
          <cell r="K13">
            <v>0</v>
          </cell>
          <cell r="L13">
            <v>28</v>
          </cell>
          <cell r="M13">
            <v>0</v>
          </cell>
          <cell r="N13">
            <v>27</v>
          </cell>
          <cell r="O13">
            <v>0</v>
          </cell>
          <cell r="P13">
            <v>26</v>
          </cell>
          <cell r="Q13">
            <v>0</v>
          </cell>
          <cell r="R13">
            <v>25</v>
          </cell>
          <cell r="S13">
            <v>0</v>
          </cell>
          <cell r="T13">
            <v>24</v>
          </cell>
          <cell r="U13">
            <v>0</v>
          </cell>
          <cell r="V13">
            <v>23</v>
          </cell>
          <cell r="W13">
            <v>0</v>
          </cell>
          <cell r="X13">
            <v>22</v>
          </cell>
          <cell r="Y13">
            <v>0</v>
          </cell>
          <cell r="Z13">
            <v>21</v>
          </cell>
          <cell r="AA13">
            <v>0</v>
          </cell>
          <cell r="AB13">
            <v>20</v>
          </cell>
          <cell r="AC13">
            <v>0</v>
          </cell>
          <cell r="AD13">
            <v>19</v>
          </cell>
          <cell r="AE13">
            <v>0</v>
          </cell>
          <cell r="AF13">
            <v>18</v>
          </cell>
          <cell r="AG13">
            <v>0</v>
          </cell>
          <cell r="AH13">
            <v>17</v>
          </cell>
          <cell r="AI13">
            <v>0</v>
          </cell>
          <cell r="AJ13">
            <v>16</v>
          </cell>
          <cell r="AK13">
            <v>0</v>
          </cell>
          <cell r="AL13">
            <v>15</v>
          </cell>
          <cell r="AM13">
            <v>0</v>
          </cell>
          <cell r="AN13">
            <v>14</v>
          </cell>
          <cell r="AO13">
            <v>0</v>
          </cell>
          <cell r="AP13">
            <v>13</v>
          </cell>
          <cell r="AQ13">
            <v>0</v>
          </cell>
          <cell r="AR13">
            <v>12</v>
          </cell>
          <cell r="AS13">
            <v>0</v>
          </cell>
          <cell r="AT13">
            <v>11</v>
          </cell>
          <cell r="AU13">
            <v>0</v>
          </cell>
          <cell r="AV13">
            <v>10</v>
          </cell>
          <cell r="AW13">
            <v>0</v>
          </cell>
          <cell r="AX13">
            <v>9</v>
          </cell>
          <cell r="AY13">
            <v>0</v>
          </cell>
          <cell r="AZ13">
            <v>8</v>
          </cell>
          <cell r="BA13">
            <v>0</v>
          </cell>
          <cell r="BB13">
            <v>7</v>
          </cell>
          <cell r="BC13">
            <v>0</v>
          </cell>
          <cell r="BD13">
            <v>6</v>
          </cell>
          <cell r="BE13">
            <v>0</v>
          </cell>
          <cell r="BF13">
            <v>5</v>
          </cell>
          <cell r="BG13">
            <v>0</v>
          </cell>
          <cell r="BH13">
            <v>4</v>
          </cell>
          <cell r="BI13">
            <v>0</v>
          </cell>
          <cell r="BJ13">
            <v>3</v>
          </cell>
          <cell r="BK13">
            <v>0</v>
          </cell>
          <cell r="BL13">
            <v>2</v>
          </cell>
          <cell r="BM13">
            <v>0</v>
          </cell>
          <cell r="BN13">
            <v>1</v>
          </cell>
          <cell r="BO13">
            <v>0</v>
          </cell>
        </row>
        <row r="14">
          <cell r="A14" t="str">
            <v>Separation Reqs. From known Solutions</v>
          </cell>
          <cell r="B14">
            <v>33</v>
          </cell>
          <cell r="C14">
            <v>0</v>
          </cell>
          <cell r="D14">
            <v>32</v>
          </cell>
          <cell r="E14">
            <v>0</v>
          </cell>
          <cell r="F14">
            <v>31</v>
          </cell>
          <cell r="G14">
            <v>0</v>
          </cell>
          <cell r="H14">
            <v>30</v>
          </cell>
          <cell r="I14">
            <v>1</v>
          </cell>
          <cell r="J14">
            <v>29</v>
          </cell>
          <cell r="K14">
            <v>0</v>
          </cell>
          <cell r="L14">
            <v>28</v>
          </cell>
          <cell r="M14">
            <v>0</v>
          </cell>
          <cell r="N14">
            <v>27</v>
          </cell>
          <cell r="O14">
            <v>0</v>
          </cell>
          <cell r="P14">
            <v>26</v>
          </cell>
          <cell r="Q14">
            <v>0</v>
          </cell>
          <cell r="R14">
            <v>25</v>
          </cell>
          <cell r="S14">
            <v>0</v>
          </cell>
          <cell r="T14">
            <v>24</v>
          </cell>
          <cell r="U14">
            <v>0</v>
          </cell>
          <cell r="V14">
            <v>23</v>
          </cell>
          <cell r="W14">
            <v>1</v>
          </cell>
          <cell r="X14">
            <v>22</v>
          </cell>
          <cell r="Y14">
            <v>0</v>
          </cell>
          <cell r="Z14">
            <v>21</v>
          </cell>
          <cell r="AA14">
            <v>0</v>
          </cell>
          <cell r="AB14">
            <v>20</v>
          </cell>
          <cell r="AC14">
            <v>1</v>
          </cell>
          <cell r="AD14">
            <v>19</v>
          </cell>
          <cell r="AE14">
            <v>0</v>
          </cell>
          <cell r="AF14">
            <v>18</v>
          </cell>
          <cell r="AG14">
            <v>0</v>
          </cell>
          <cell r="AH14">
            <v>17</v>
          </cell>
          <cell r="AI14">
            <v>1</v>
          </cell>
          <cell r="AJ14">
            <v>16</v>
          </cell>
          <cell r="AK14">
            <v>0</v>
          </cell>
          <cell r="AL14">
            <v>15</v>
          </cell>
          <cell r="AM14">
            <v>2</v>
          </cell>
          <cell r="AN14">
            <v>14</v>
          </cell>
          <cell r="AO14">
            <v>0</v>
          </cell>
          <cell r="AP14">
            <v>13</v>
          </cell>
          <cell r="AQ14">
            <v>0</v>
          </cell>
          <cell r="AR14">
            <v>12</v>
          </cell>
          <cell r="AS14">
            <v>0</v>
          </cell>
          <cell r="AT14">
            <v>11</v>
          </cell>
          <cell r="AU14">
            <v>0</v>
          </cell>
          <cell r="AV14">
            <v>10</v>
          </cell>
          <cell r="AW14">
            <v>0</v>
          </cell>
          <cell r="AX14">
            <v>9</v>
          </cell>
          <cell r="AY14">
            <v>0</v>
          </cell>
          <cell r="AZ14">
            <v>8</v>
          </cell>
          <cell r="BA14">
            <v>0</v>
          </cell>
          <cell r="BB14">
            <v>7</v>
          </cell>
          <cell r="BC14">
            <v>0</v>
          </cell>
          <cell r="BD14">
            <v>6</v>
          </cell>
          <cell r="BE14">
            <v>0</v>
          </cell>
          <cell r="BF14">
            <v>5</v>
          </cell>
          <cell r="BG14">
            <v>0</v>
          </cell>
          <cell r="BH14">
            <v>4</v>
          </cell>
          <cell r="BI14">
            <v>0</v>
          </cell>
          <cell r="BJ14">
            <v>3</v>
          </cell>
          <cell r="BK14">
            <v>0</v>
          </cell>
          <cell r="BL14">
            <v>2</v>
          </cell>
          <cell r="BM14">
            <v>0</v>
          </cell>
          <cell r="BN14">
            <v>1</v>
          </cell>
          <cell r="BO14">
            <v>0</v>
          </cell>
        </row>
        <row r="15">
          <cell r="A15" t="str">
            <v>High Degree of Innovation vs. Need for formal Acceptance</v>
          </cell>
          <cell r="B15">
            <v>33</v>
          </cell>
          <cell r="C15">
            <v>0</v>
          </cell>
          <cell r="D15">
            <v>32</v>
          </cell>
          <cell r="E15">
            <v>0</v>
          </cell>
          <cell r="F15">
            <v>31</v>
          </cell>
          <cell r="G15">
            <v>0</v>
          </cell>
          <cell r="H15">
            <v>30</v>
          </cell>
          <cell r="I15">
            <v>0</v>
          </cell>
          <cell r="J15">
            <v>29</v>
          </cell>
          <cell r="K15">
            <v>0</v>
          </cell>
          <cell r="L15">
            <v>28</v>
          </cell>
          <cell r="M15">
            <v>0</v>
          </cell>
          <cell r="N15">
            <v>27</v>
          </cell>
          <cell r="O15">
            <v>0</v>
          </cell>
          <cell r="P15">
            <v>26</v>
          </cell>
          <cell r="Q15">
            <v>0</v>
          </cell>
          <cell r="R15">
            <v>25</v>
          </cell>
          <cell r="S15">
            <v>0</v>
          </cell>
          <cell r="T15">
            <v>24</v>
          </cell>
          <cell r="U15">
            <v>0</v>
          </cell>
          <cell r="V15">
            <v>23</v>
          </cell>
          <cell r="W15">
            <v>0</v>
          </cell>
          <cell r="X15">
            <v>22</v>
          </cell>
          <cell r="Y15">
            <v>0</v>
          </cell>
          <cell r="Z15">
            <v>21</v>
          </cell>
          <cell r="AA15">
            <v>0</v>
          </cell>
          <cell r="AB15">
            <v>20</v>
          </cell>
          <cell r="AC15">
            <v>0</v>
          </cell>
          <cell r="AD15">
            <v>19</v>
          </cell>
          <cell r="AE15">
            <v>0</v>
          </cell>
          <cell r="AF15">
            <v>18</v>
          </cell>
          <cell r="AG15">
            <v>0</v>
          </cell>
          <cell r="AH15">
            <v>17</v>
          </cell>
          <cell r="AI15">
            <v>0</v>
          </cell>
          <cell r="AJ15">
            <v>16</v>
          </cell>
          <cell r="AK15">
            <v>0</v>
          </cell>
          <cell r="AL15">
            <v>15</v>
          </cell>
          <cell r="AM15">
            <v>0</v>
          </cell>
          <cell r="AN15">
            <v>14</v>
          </cell>
          <cell r="AO15">
            <v>0</v>
          </cell>
          <cell r="AP15">
            <v>13</v>
          </cell>
          <cell r="AQ15">
            <v>0</v>
          </cell>
          <cell r="AR15">
            <v>12</v>
          </cell>
          <cell r="AS15">
            <v>0</v>
          </cell>
          <cell r="AT15">
            <v>11</v>
          </cell>
          <cell r="AU15">
            <v>0</v>
          </cell>
          <cell r="AV15">
            <v>10</v>
          </cell>
          <cell r="AW15">
            <v>0</v>
          </cell>
          <cell r="AX15">
            <v>9</v>
          </cell>
          <cell r="AY15">
            <v>0</v>
          </cell>
          <cell r="AZ15">
            <v>8</v>
          </cell>
          <cell r="BA15">
            <v>0</v>
          </cell>
          <cell r="BB15">
            <v>7</v>
          </cell>
          <cell r="BC15">
            <v>0</v>
          </cell>
          <cell r="BD15">
            <v>6</v>
          </cell>
          <cell r="BE15">
            <v>0</v>
          </cell>
          <cell r="BF15">
            <v>5</v>
          </cell>
          <cell r="BG15">
            <v>0</v>
          </cell>
          <cell r="BH15">
            <v>4</v>
          </cell>
          <cell r="BI15">
            <v>0</v>
          </cell>
          <cell r="BJ15">
            <v>3</v>
          </cell>
          <cell r="BK15">
            <v>0</v>
          </cell>
          <cell r="BL15">
            <v>2</v>
          </cell>
          <cell r="BM15">
            <v>0</v>
          </cell>
          <cell r="BN15">
            <v>1</v>
          </cell>
          <cell r="BO15">
            <v>0</v>
          </cell>
        </row>
        <row r="16">
          <cell r="A16" t="str">
            <v>Weak Access to Customer Needs</v>
          </cell>
          <cell r="B16">
            <v>33</v>
          </cell>
          <cell r="C16">
            <v>0</v>
          </cell>
          <cell r="D16">
            <v>32</v>
          </cell>
          <cell r="E16">
            <v>0</v>
          </cell>
          <cell r="F16">
            <v>31</v>
          </cell>
          <cell r="G16">
            <v>0</v>
          </cell>
          <cell r="H16">
            <v>30</v>
          </cell>
          <cell r="I16">
            <v>0</v>
          </cell>
          <cell r="J16">
            <v>29</v>
          </cell>
          <cell r="K16">
            <v>0</v>
          </cell>
          <cell r="L16">
            <v>28</v>
          </cell>
          <cell r="M16">
            <v>0</v>
          </cell>
          <cell r="N16">
            <v>27</v>
          </cell>
          <cell r="O16">
            <v>1</v>
          </cell>
          <cell r="P16">
            <v>26</v>
          </cell>
          <cell r="Q16">
            <v>0</v>
          </cell>
          <cell r="R16">
            <v>25</v>
          </cell>
          <cell r="S16">
            <v>0</v>
          </cell>
          <cell r="T16">
            <v>24</v>
          </cell>
          <cell r="U16">
            <v>0</v>
          </cell>
          <cell r="V16">
            <v>23</v>
          </cell>
          <cell r="W16">
            <v>0</v>
          </cell>
          <cell r="X16">
            <v>22</v>
          </cell>
          <cell r="Y16">
            <v>0</v>
          </cell>
          <cell r="Z16">
            <v>21</v>
          </cell>
          <cell r="AA16">
            <v>1</v>
          </cell>
          <cell r="AB16">
            <v>20</v>
          </cell>
          <cell r="AC16">
            <v>0</v>
          </cell>
          <cell r="AD16">
            <v>19</v>
          </cell>
          <cell r="AE16">
            <v>0</v>
          </cell>
          <cell r="AF16">
            <v>18</v>
          </cell>
          <cell r="AG16">
            <v>0</v>
          </cell>
          <cell r="AH16">
            <v>17</v>
          </cell>
          <cell r="AI16">
            <v>0</v>
          </cell>
          <cell r="AJ16">
            <v>16</v>
          </cell>
          <cell r="AK16">
            <v>0</v>
          </cell>
          <cell r="AL16">
            <v>15</v>
          </cell>
          <cell r="AM16">
            <v>0</v>
          </cell>
          <cell r="AN16">
            <v>14</v>
          </cell>
          <cell r="AO16">
            <v>0</v>
          </cell>
          <cell r="AP16">
            <v>13</v>
          </cell>
          <cell r="AQ16">
            <v>0</v>
          </cell>
          <cell r="AR16">
            <v>12</v>
          </cell>
          <cell r="AS16">
            <v>0</v>
          </cell>
          <cell r="AT16">
            <v>11</v>
          </cell>
          <cell r="AU16">
            <v>0</v>
          </cell>
          <cell r="AV16">
            <v>10</v>
          </cell>
          <cell r="AW16">
            <v>0</v>
          </cell>
          <cell r="AX16">
            <v>9</v>
          </cell>
          <cell r="AY16">
            <v>0</v>
          </cell>
          <cell r="AZ16">
            <v>8</v>
          </cell>
          <cell r="BA16">
            <v>0</v>
          </cell>
          <cell r="BB16">
            <v>7</v>
          </cell>
          <cell r="BC16">
            <v>0</v>
          </cell>
          <cell r="BD16">
            <v>6</v>
          </cell>
          <cell r="BE16">
            <v>0</v>
          </cell>
          <cell r="BF16">
            <v>5</v>
          </cell>
          <cell r="BG16">
            <v>0</v>
          </cell>
          <cell r="BH16">
            <v>4</v>
          </cell>
          <cell r="BI16">
            <v>0</v>
          </cell>
          <cell r="BJ16">
            <v>3</v>
          </cell>
          <cell r="BK16">
            <v>0</v>
          </cell>
          <cell r="BL16">
            <v>2</v>
          </cell>
          <cell r="BM16">
            <v>0</v>
          </cell>
          <cell r="BN16">
            <v>1</v>
          </cell>
          <cell r="BO16">
            <v>0</v>
          </cell>
        </row>
        <row r="17">
          <cell r="A17" t="str">
            <v>Gold Plating</v>
          </cell>
          <cell r="B17">
            <v>33</v>
          </cell>
          <cell r="C17">
            <v>0</v>
          </cell>
          <cell r="D17">
            <v>32</v>
          </cell>
          <cell r="E17">
            <v>0</v>
          </cell>
          <cell r="F17">
            <v>31</v>
          </cell>
          <cell r="G17">
            <v>0</v>
          </cell>
          <cell r="H17">
            <v>30</v>
          </cell>
          <cell r="I17">
            <v>0</v>
          </cell>
          <cell r="J17">
            <v>29</v>
          </cell>
          <cell r="K17">
            <v>0</v>
          </cell>
          <cell r="L17">
            <v>28</v>
          </cell>
          <cell r="M17">
            <v>0</v>
          </cell>
          <cell r="N17">
            <v>27</v>
          </cell>
          <cell r="O17">
            <v>0</v>
          </cell>
          <cell r="P17">
            <v>26</v>
          </cell>
          <cell r="Q17">
            <v>0</v>
          </cell>
          <cell r="R17">
            <v>25</v>
          </cell>
          <cell r="S17">
            <v>0</v>
          </cell>
          <cell r="T17">
            <v>24</v>
          </cell>
          <cell r="U17">
            <v>0</v>
          </cell>
          <cell r="V17">
            <v>23</v>
          </cell>
          <cell r="W17">
            <v>0</v>
          </cell>
          <cell r="X17">
            <v>22</v>
          </cell>
          <cell r="Y17">
            <v>0</v>
          </cell>
          <cell r="Z17">
            <v>21</v>
          </cell>
          <cell r="AA17">
            <v>0</v>
          </cell>
          <cell r="AB17">
            <v>20</v>
          </cell>
          <cell r="AC17">
            <v>0</v>
          </cell>
          <cell r="AD17">
            <v>19</v>
          </cell>
          <cell r="AE17">
            <v>1</v>
          </cell>
          <cell r="AF17">
            <v>18</v>
          </cell>
          <cell r="AG17">
            <v>1</v>
          </cell>
          <cell r="AH17">
            <v>17</v>
          </cell>
          <cell r="AI17">
            <v>0</v>
          </cell>
          <cell r="AJ17">
            <v>16</v>
          </cell>
          <cell r="AK17">
            <v>0</v>
          </cell>
          <cell r="AL17">
            <v>15</v>
          </cell>
          <cell r="AM17">
            <v>0</v>
          </cell>
          <cell r="AN17">
            <v>14</v>
          </cell>
          <cell r="AO17">
            <v>0</v>
          </cell>
          <cell r="AP17">
            <v>13</v>
          </cell>
          <cell r="AQ17">
            <v>0</v>
          </cell>
          <cell r="AR17">
            <v>12</v>
          </cell>
          <cell r="AS17">
            <v>0</v>
          </cell>
          <cell r="AT17">
            <v>11</v>
          </cell>
          <cell r="AU17">
            <v>1</v>
          </cell>
          <cell r="AV17">
            <v>10</v>
          </cell>
          <cell r="AW17">
            <v>0</v>
          </cell>
          <cell r="AX17">
            <v>9</v>
          </cell>
          <cell r="AY17">
            <v>0</v>
          </cell>
          <cell r="AZ17">
            <v>8</v>
          </cell>
          <cell r="BA17">
            <v>0</v>
          </cell>
          <cell r="BB17">
            <v>7</v>
          </cell>
          <cell r="BC17">
            <v>1</v>
          </cell>
          <cell r="BD17">
            <v>6</v>
          </cell>
          <cell r="BE17">
            <v>0</v>
          </cell>
          <cell r="BF17">
            <v>5</v>
          </cell>
          <cell r="BG17">
            <v>0</v>
          </cell>
          <cell r="BH17">
            <v>4</v>
          </cell>
          <cell r="BI17">
            <v>0</v>
          </cell>
          <cell r="BJ17">
            <v>3</v>
          </cell>
          <cell r="BK17">
            <v>0</v>
          </cell>
          <cell r="BL17">
            <v>2</v>
          </cell>
          <cell r="BM17">
            <v>0</v>
          </cell>
          <cell r="BN17">
            <v>1</v>
          </cell>
          <cell r="BO17">
            <v>0</v>
          </cell>
        </row>
        <row r="18">
          <cell r="A18" t="str">
            <v>Time Boxing</v>
          </cell>
          <cell r="B18">
            <v>33</v>
          </cell>
          <cell r="C18">
            <v>0</v>
          </cell>
          <cell r="D18">
            <v>32</v>
          </cell>
          <cell r="E18">
            <v>0</v>
          </cell>
          <cell r="F18">
            <v>31</v>
          </cell>
          <cell r="G18">
            <v>0</v>
          </cell>
          <cell r="H18">
            <v>30</v>
          </cell>
          <cell r="I18">
            <v>0</v>
          </cell>
          <cell r="J18">
            <v>29</v>
          </cell>
          <cell r="K18">
            <v>0</v>
          </cell>
          <cell r="L18">
            <v>28</v>
          </cell>
          <cell r="M18">
            <v>0</v>
          </cell>
          <cell r="N18">
            <v>27</v>
          </cell>
          <cell r="O18">
            <v>0</v>
          </cell>
          <cell r="P18">
            <v>26</v>
          </cell>
          <cell r="Q18">
            <v>0</v>
          </cell>
          <cell r="R18">
            <v>25</v>
          </cell>
          <cell r="S18">
            <v>0</v>
          </cell>
          <cell r="T18">
            <v>24</v>
          </cell>
          <cell r="U18">
            <v>0</v>
          </cell>
          <cell r="V18">
            <v>23</v>
          </cell>
          <cell r="W18">
            <v>0</v>
          </cell>
          <cell r="X18">
            <v>22</v>
          </cell>
          <cell r="Y18">
            <v>3</v>
          </cell>
          <cell r="Z18">
            <v>21</v>
          </cell>
          <cell r="AA18">
            <v>0</v>
          </cell>
          <cell r="AB18">
            <v>20</v>
          </cell>
          <cell r="AC18">
            <v>0</v>
          </cell>
          <cell r="AD18">
            <v>19</v>
          </cell>
          <cell r="AE18">
            <v>0</v>
          </cell>
          <cell r="AF18">
            <v>18</v>
          </cell>
          <cell r="AG18">
            <v>0</v>
          </cell>
          <cell r="AH18">
            <v>17</v>
          </cell>
          <cell r="AI18">
            <v>0</v>
          </cell>
          <cell r="AJ18">
            <v>16</v>
          </cell>
          <cell r="AK18">
            <v>0</v>
          </cell>
          <cell r="AL18">
            <v>15</v>
          </cell>
          <cell r="AM18">
            <v>0</v>
          </cell>
          <cell r="AN18">
            <v>14</v>
          </cell>
          <cell r="AO18">
            <v>0</v>
          </cell>
          <cell r="AP18">
            <v>13</v>
          </cell>
          <cell r="AQ18">
            <v>0</v>
          </cell>
          <cell r="AR18">
            <v>12</v>
          </cell>
          <cell r="AS18">
            <v>0</v>
          </cell>
          <cell r="AT18">
            <v>11</v>
          </cell>
          <cell r="AU18">
            <v>0</v>
          </cell>
          <cell r="AV18">
            <v>10</v>
          </cell>
          <cell r="AW18">
            <v>0</v>
          </cell>
          <cell r="AX18">
            <v>9</v>
          </cell>
          <cell r="AY18">
            <v>0</v>
          </cell>
          <cell r="AZ18">
            <v>8</v>
          </cell>
          <cell r="BA18">
            <v>0</v>
          </cell>
          <cell r="BB18">
            <v>7</v>
          </cell>
          <cell r="BC18">
            <v>1</v>
          </cell>
          <cell r="BD18">
            <v>6</v>
          </cell>
          <cell r="BE18">
            <v>0</v>
          </cell>
          <cell r="BF18">
            <v>5</v>
          </cell>
          <cell r="BG18">
            <v>0</v>
          </cell>
          <cell r="BH18">
            <v>4</v>
          </cell>
          <cell r="BI18">
            <v>0</v>
          </cell>
          <cell r="BJ18">
            <v>3</v>
          </cell>
          <cell r="BK18">
            <v>0</v>
          </cell>
          <cell r="BL18">
            <v>2</v>
          </cell>
          <cell r="BM18">
            <v>0</v>
          </cell>
          <cell r="BN18">
            <v>1</v>
          </cell>
          <cell r="BO18">
            <v>0</v>
          </cell>
        </row>
        <row r="19">
          <cell r="A19" t="str">
            <v>Communication Flaws to Customer</v>
          </cell>
          <cell r="B19">
            <v>33</v>
          </cell>
          <cell r="C19">
            <v>0</v>
          </cell>
          <cell r="D19">
            <v>32</v>
          </cell>
          <cell r="E19">
            <v>0</v>
          </cell>
          <cell r="F19">
            <v>31</v>
          </cell>
          <cell r="G19">
            <v>0</v>
          </cell>
          <cell r="H19">
            <v>30</v>
          </cell>
          <cell r="I19">
            <v>0</v>
          </cell>
          <cell r="J19">
            <v>29</v>
          </cell>
          <cell r="K19">
            <v>0</v>
          </cell>
          <cell r="L19">
            <v>28</v>
          </cell>
          <cell r="M19">
            <v>1</v>
          </cell>
          <cell r="N19">
            <v>27</v>
          </cell>
          <cell r="O19">
            <v>0</v>
          </cell>
          <cell r="P19">
            <v>26</v>
          </cell>
          <cell r="Q19">
            <v>0</v>
          </cell>
          <cell r="R19">
            <v>25</v>
          </cell>
          <cell r="S19">
            <v>0</v>
          </cell>
          <cell r="T19">
            <v>24</v>
          </cell>
          <cell r="U19">
            <v>0</v>
          </cell>
          <cell r="V19">
            <v>23</v>
          </cell>
          <cell r="W19">
            <v>0</v>
          </cell>
          <cell r="X19">
            <v>22</v>
          </cell>
          <cell r="Y19">
            <v>0</v>
          </cell>
          <cell r="Z19">
            <v>21</v>
          </cell>
          <cell r="AA19">
            <v>2</v>
          </cell>
          <cell r="AB19">
            <v>20</v>
          </cell>
          <cell r="AC19">
            <v>0</v>
          </cell>
          <cell r="AD19">
            <v>19</v>
          </cell>
          <cell r="AE19">
            <v>0</v>
          </cell>
          <cell r="AF19">
            <v>18</v>
          </cell>
          <cell r="AG19">
            <v>0</v>
          </cell>
          <cell r="AH19">
            <v>17</v>
          </cell>
          <cell r="AI19">
            <v>0</v>
          </cell>
          <cell r="AJ19">
            <v>16</v>
          </cell>
          <cell r="AK19">
            <v>0</v>
          </cell>
          <cell r="AL19">
            <v>15</v>
          </cell>
          <cell r="AM19">
            <v>0</v>
          </cell>
          <cell r="AN19">
            <v>14</v>
          </cell>
          <cell r="AO19">
            <v>0</v>
          </cell>
          <cell r="AP19">
            <v>13</v>
          </cell>
          <cell r="AQ19">
            <v>0</v>
          </cell>
          <cell r="AR19">
            <v>12</v>
          </cell>
          <cell r="AS19">
            <v>0</v>
          </cell>
          <cell r="AT19">
            <v>11</v>
          </cell>
          <cell r="AU19">
            <v>0</v>
          </cell>
          <cell r="AV19">
            <v>10</v>
          </cell>
          <cell r="AW19">
            <v>0</v>
          </cell>
          <cell r="AX19">
            <v>9</v>
          </cell>
          <cell r="AY19">
            <v>0</v>
          </cell>
          <cell r="AZ19">
            <v>8</v>
          </cell>
          <cell r="BA19">
            <v>0</v>
          </cell>
          <cell r="BB19">
            <v>7</v>
          </cell>
          <cell r="BC19">
            <v>0</v>
          </cell>
          <cell r="BD19">
            <v>6</v>
          </cell>
          <cell r="BE19">
            <v>0</v>
          </cell>
          <cell r="BF19">
            <v>5</v>
          </cell>
          <cell r="BG19">
            <v>0</v>
          </cell>
          <cell r="BH19">
            <v>4</v>
          </cell>
          <cell r="BI19">
            <v>0</v>
          </cell>
          <cell r="BJ19">
            <v>3</v>
          </cell>
          <cell r="BK19">
            <v>0</v>
          </cell>
          <cell r="BL19">
            <v>2</v>
          </cell>
          <cell r="BM19">
            <v>0</v>
          </cell>
          <cell r="BN19">
            <v>1</v>
          </cell>
          <cell r="BO19">
            <v>0</v>
          </cell>
        </row>
        <row r="20">
          <cell r="A20" t="str">
            <v>Incomplete / hidden Reqs.</v>
          </cell>
          <cell r="B20">
            <v>33</v>
          </cell>
          <cell r="C20">
            <v>2</v>
          </cell>
          <cell r="D20">
            <v>32</v>
          </cell>
          <cell r="E20">
            <v>1</v>
          </cell>
          <cell r="F20">
            <v>31</v>
          </cell>
          <cell r="G20">
            <v>0</v>
          </cell>
          <cell r="H20">
            <v>30</v>
          </cell>
          <cell r="I20">
            <v>0</v>
          </cell>
          <cell r="J20">
            <v>29</v>
          </cell>
          <cell r="K20">
            <v>0</v>
          </cell>
          <cell r="L20">
            <v>28</v>
          </cell>
          <cell r="M20">
            <v>0</v>
          </cell>
          <cell r="N20">
            <v>27</v>
          </cell>
          <cell r="O20">
            <v>0</v>
          </cell>
          <cell r="P20">
            <v>26</v>
          </cell>
          <cell r="Q20">
            <v>1</v>
          </cell>
          <cell r="R20">
            <v>25</v>
          </cell>
          <cell r="S20">
            <v>0</v>
          </cell>
          <cell r="T20">
            <v>24</v>
          </cell>
          <cell r="U20">
            <v>1</v>
          </cell>
          <cell r="V20">
            <v>23</v>
          </cell>
          <cell r="W20">
            <v>0</v>
          </cell>
          <cell r="X20">
            <v>22</v>
          </cell>
          <cell r="Y20">
            <v>0</v>
          </cell>
          <cell r="Z20">
            <v>21</v>
          </cell>
          <cell r="AA20">
            <v>1</v>
          </cell>
          <cell r="AB20">
            <v>20</v>
          </cell>
          <cell r="AC20">
            <v>0</v>
          </cell>
          <cell r="AD20">
            <v>19</v>
          </cell>
          <cell r="AE20">
            <v>0</v>
          </cell>
          <cell r="AF20">
            <v>18</v>
          </cell>
          <cell r="AG20">
            <v>0</v>
          </cell>
          <cell r="AH20">
            <v>17</v>
          </cell>
          <cell r="AI20">
            <v>0</v>
          </cell>
          <cell r="AJ20">
            <v>16</v>
          </cell>
          <cell r="AK20">
            <v>0</v>
          </cell>
          <cell r="AL20">
            <v>15</v>
          </cell>
          <cell r="AM20">
            <v>0</v>
          </cell>
          <cell r="AN20">
            <v>14</v>
          </cell>
          <cell r="AO20">
            <v>0</v>
          </cell>
          <cell r="AP20">
            <v>13</v>
          </cell>
          <cell r="AQ20">
            <v>0</v>
          </cell>
          <cell r="AR20">
            <v>12</v>
          </cell>
          <cell r="AS20">
            <v>0</v>
          </cell>
          <cell r="AT20">
            <v>11</v>
          </cell>
          <cell r="AU20">
            <v>0</v>
          </cell>
          <cell r="AV20">
            <v>10</v>
          </cell>
          <cell r="AW20">
            <v>0</v>
          </cell>
          <cell r="AX20">
            <v>9</v>
          </cell>
          <cell r="AY20">
            <v>0</v>
          </cell>
          <cell r="AZ20">
            <v>8</v>
          </cell>
          <cell r="BA20">
            <v>0</v>
          </cell>
          <cell r="BB20">
            <v>7</v>
          </cell>
          <cell r="BC20">
            <v>0</v>
          </cell>
          <cell r="BD20">
            <v>6</v>
          </cell>
          <cell r="BE20">
            <v>0</v>
          </cell>
          <cell r="BF20">
            <v>5</v>
          </cell>
          <cell r="BG20">
            <v>0</v>
          </cell>
          <cell r="BH20">
            <v>4</v>
          </cell>
          <cell r="BI20">
            <v>0</v>
          </cell>
          <cell r="BJ20">
            <v>3</v>
          </cell>
          <cell r="BK20">
            <v>0</v>
          </cell>
          <cell r="BL20">
            <v>2</v>
          </cell>
          <cell r="BM20">
            <v>1</v>
          </cell>
          <cell r="BN20">
            <v>1</v>
          </cell>
          <cell r="BO20">
            <v>0</v>
          </cell>
        </row>
        <row r="21">
          <cell r="A21" t="str">
            <v>Insufficient Support by Project Lead</v>
          </cell>
          <cell r="B21">
            <v>33</v>
          </cell>
          <cell r="C21">
            <v>0</v>
          </cell>
          <cell r="D21">
            <v>32</v>
          </cell>
          <cell r="E21">
            <v>0</v>
          </cell>
          <cell r="F21">
            <v>31</v>
          </cell>
          <cell r="G21">
            <v>0</v>
          </cell>
          <cell r="H21">
            <v>30</v>
          </cell>
          <cell r="I21">
            <v>0</v>
          </cell>
          <cell r="J21">
            <v>29</v>
          </cell>
          <cell r="K21">
            <v>0</v>
          </cell>
          <cell r="L21">
            <v>28</v>
          </cell>
          <cell r="M21">
            <v>0</v>
          </cell>
          <cell r="N21">
            <v>27</v>
          </cell>
          <cell r="O21">
            <v>1</v>
          </cell>
          <cell r="P21">
            <v>26</v>
          </cell>
          <cell r="Q21">
            <v>0</v>
          </cell>
          <cell r="R21">
            <v>25</v>
          </cell>
          <cell r="S21">
            <v>1</v>
          </cell>
          <cell r="T21">
            <v>24</v>
          </cell>
          <cell r="U21">
            <v>0</v>
          </cell>
          <cell r="V21">
            <v>23</v>
          </cell>
          <cell r="W21">
            <v>0</v>
          </cell>
          <cell r="X21">
            <v>22</v>
          </cell>
          <cell r="Y21">
            <v>0</v>
          </cell>
          <cell r="Z21">
            <v>21</v>
          </cell>
          <cell r="AA21">
            <v>0</v>
          </cell>
          <cell r="AB21">
            <v>20</v>
          </cell>
          <cell r="AC21">
            <v>0</v>
          </cell>
          <cell r="AD21">
            <v>19</v>
          </cell>
          <cell r="AE21">
            <v>0</v>
          </cell>
          <cell r="AF21">
            <v>18</v>
          </cell>
          <cell r="AG21">
            <v>0</v>
          </cell>
          <cell r="AH21">
            <v>17</v>
          </cell>
          <cell r="AI21">
            <v>0</v>
          </cell>
          <cell r="AJ21">
            <v>16</v>
          </cell>
          <cell r="AK21">
            <v>0</v>
          </cell>
          <cell r="AL21">
            <v>15</v>
          </cell>
          <cell r="AM21">
            <v>0</v>
          </cell>
          <cell r="AN21">
            <v>14</v>
          </cell>
          <cell r="AO21">
            <v>0</v>
          </cell>
          <cell r="AP21">
            <v>13</v>
          </cell>
          <cell r="AQ21">
            <v>0</v>
          </cell>
          <cell r="AR21">
            <v>12</v>
          </cell>
          <cell r="AS21">
            <v>0</v>
          </cell>
          <cell r="AT21">
            <v>11</v>
          </cell>
          <cell r="AU21">
            <v>0</v>
          </cell>
          <cell r="AV21">
            <v>10</v>
          </cell>
          <cell r="AW21">
            <v>0</v>
          </cell>
          <cell r="AX21">
            <v>9</v>
          </cell>
          <cell r="AY21">
            <v>0</v>
          </cell>
          <cell r="AZ21">
            <v>8</v>
          </cell>
          <cell r="BA21">
            <v>0</v>
          </cell>
          <cell r="BB21">
            <v>7</v>
          </cell>
          <cell r="BC21">
            <v>0</v>
          </cell>
          <cell r="BD21">
            <v>6</v>
          </cell>
          <cell r="BE21">
            <v>0</v>
          </cell>
          <cell r="BF21">
            <v>5</v>
          </cell>
          <cell r="BG21">
            <v>0</v>
          </cell>
          <cell r="BH21">
            <v>4</v>
          </cell>
          <cell r="BI21">
            <v>0</v>
          </cell>
          <cell r="BJ21">
            <v>3</v>
          </cell>
          <cell r="BK21">
            <v>0</v>
          </cell>
          <cell r="BL21">
            <v>2</v>
          </cell>
          <cell r="BM21">
            <v>0</v>
          </cell>
          <cell r="BN21">
            <v>1</v>
          </cell>
          <cell r="BO21">
            <v>0</v>
          </cell>
        </row>
        <row r="22">
          <cell r="A22" t="str">
            <v>Underspecified Reqs.</v>
          </cell>
          <cell r="B22">
            <v>33</v>
          </cell>
          <cell r="C22">
            <v>0</v>
          </cell>
          <cell r="D22">
            <v>32</v>
          </cell>
          <cell r="E22">
            <v>0</v>
          </cell>
          <cell r="F22">
            <v>31</v>
          </cell>
          <cell r="G22">
            <v>0</v>
          </cell>
          <cell r="H22">
            <v>30</v>
          </cell>
          <cell r="I22">
            <v>0</v>
          </cell>
          <cell r="J22">
            <v>29</v>
          </cell>
          <cell r="K22">
            <v>0</v>
          </cell>
          <cell r="L22">
            <v>28</v>
          </cell>
          <cell r="M22">
            <v>0</v>
          </cell>
          <cell r="N22">
            <v>27</v>
          </cell>
          <cell r="O22">
            <v>0</v>
          </cell>
          <cell r="P22">
            <v>26</v>
          </cell>
          <cell r="Q22">
            <v>0</v>
          </cell>
          <cell r="R22">
            <v>25</v>
          </cell>
          <cell r="S22">
            <v>1</v>
          </cell>
          <cell r="T22">
            <v>24</v>
          </cell>
          <cell r="U22">
            <v>0</v>
          </cell>
          <cell r="V22">
            <v>23</v>
          </cell>
          <cell r="W22">
            <v>0</v>
          </cell>
          <cell r="X22">
            <v>22</v>
          </cell>
          <cell r="Y22">
            <v>0</v>
          </cell>
          <cell r="Z22">
            <v>21</v>
          </cell>
          <cell r="AA22">
            <v>0</v>
          </cell>
          <cell r="AB22">
            <v>20</v>
          </cell>
          <cell r="AC22">
            <v>0</v>
          </cell>
          <cell r="AD22">
            <v>19</v>
          </cell>
          <cell r="AE22">
            <v>0</v>
          </cell>
          <cell r="AF22">
            <v>18</v>
          </cell>
          <cell r="AG22">
            <v>0</v>
          </cell>
          <cell r="AH22">
            <v>17</v>
          </cell>
          <cell r="AI22">
            <v>0</v>
          </cell>
          <cell r="AJ22">
            <v>16</v>
          </cell>
          <cell r="AK22">
            <v>0</v>
          </cell>
          <cell r="AL22">
            <v>15</v>
          </cell>
          <cell r="AM22">
            <v>0</v>
          </cell>
          <cell r="AN22">
            <v>14</v>
          </cell>
          <cell r="AO22">
            <v>0</v>
          </cell>
          <cell r="AP22">
            <v>13</v>
          </cell>
          <cell r="AQ22">
            <v>0</v>
          </cell>
          <cell r="AR22">
            <v>12</v>
          </cell>
          <cell r="AS22">
            <v>0</v>
          </cell>
          <cell r="AT22">
            <v>11</v>
          </cell>
          <cell r="AU22">
            <v>0</v>
          </cell>
          <cell r="AV22">
            <v>10</v>
          </cell>
          <cell r="AW22">
            <v>0</v>
          </cell>
          <cell r="AX22">
            <v>9</v>
          </cell>
          <cell r="AY22">
            <v>0</v>
          </cell>
          <cell r="AZ22">
            <v>8</v>
          </cell>
          <cell r="BA22">
            <v>0</v>
          </cell>
          <cell r="BB22">
            <v>7</v>
          </cell>
          <cell r="BC22">
            <v>0</v>
          </cell>
          <cell r="BD22">
            <v>6</v>
          </cell>
          <cell r="BE22">
            <v>0</v>
          </cell>
          <cell r="BF22">
            <v>5</v>
          </cell>
          <cell r="BG22">
            <v>0</v>
          </cell>
          <cell r="BH22">
            <v>4</v>
          </cell>
          <cell r="BI22">
            <v>0</v>
          </cell>
          <cell r="BJ22">
            <v>3</v>
          </cell>
          <cell r="BK22">
            <v>0</v>
          </cell>
          <cell r="BL22">
            <v>2</v>
          </cell>
          <cell r="BM22">
            <v>0</v>
          </cell>
          <cell r="BN22">
            <v>1</v>
          </cell>
          <cell r="BO22">
            <v>1</v>
          </cell>
        </row>
      </sheetData>
      <sheetData sheetId="1"/>
    </sheetDataSet>
  </externalBook>
</externalLink>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eme/themeOverride1.xml><?xml version="1.0" encoding="utf-8"?>
<a:themeOverride xmlns:a="http://schemas.openxmlformats.org/drawingml/2006/main">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B82"/>
  <sheetViews>
    <sheetView topLeftCell="EH29" workbookViewId="0">
      <selection activeCell="FA39" sqref="A39:XFD39"/>
    </sheetView>
  </sheetViews>
  <sheetFormatPr baseColWidth="10" defaultRowHeight="12" x14ac:dyDescent="0"/>
  <cols>
    <col min="7" max="7" width="33.1640625" customWidth="1"/>
    <col min="8" max="8" width="31.33203125" customWidth="1"/>
    <col min="9" max="9" width="33.1640625" customWidth="1"/>
    <col min="10" max="10" width="28.1640625" customWidth="1"/>
    <col min="11" max="11" width="15.33203125" customWidth="1"/>
    <col min="17" max="17" width="47.83203125" customWidth="1"/>
    <col min="18" max="18" width="40.1640625" customWidth="1"/>
    <col min="19" max="19" width="34.1640625" customWidth="1"/>
    <col min="20" max="20" width="52.5" customWidth="1"/>
    <col min="21" max="21" width="25.5" customWidth="1"/>
    <col min="22" max="22" width="51.1640625" customWidth="1"/>
    <col min="23" max="23" width="55.6640625" customWidth="1"/>
    <col min="24" max="24" width="54" customWidth="1"/>
    <col min="29" max="29" width="65.1640625" customWidth="1"/>
    <col min="38" max="38" width="66" customWidth="1"/>
    <col min="39" max="39" width="54.33203125" customWidth="1"/>
    <col min="44" max="44" width="16" customWidth="1"/>
    <col min="52" max="52" width="15.33203125" customWidth="1"/>
    <col min="65" max="65" width="17.1640625" customWidth="1"/>
    <col min="66" max="66" width="17" customWidth="1"/>
    <col min="67" max="67" width="21.1640625" customWidth="1"/>
    <col min="68" max="68" width="42.1640625" customWidth="1"/>
    <col min="69" max="69" width="100.1640625" customWidth="1"/>
    <col min="93" max="93" width="30.33203125" customWidth="1"/>
    <col min="94" max="94" width="22.6640625" customWidth="1"/>
    <col min="95" max="95" width="19.6640625" customWidth="1"/>
    <col min="96" max="96" width="21" customWidth="1"/>
    <col min="97" max="97" width="21.83203125" customWidth="1"/>
    <col min="98" max="98" width="17.6640625" customWidth="1"/>
    <col min="99" max="99" width="24.6640625" customWidth="1"/>
    <col min="100" max="100" width="31.1640625" customWidth="1"/>
    <col min="104" max="104" width="18.1640625" customWidth="1"/>
    <col min="106" max="106" width="20.6640625" customWidth="1"/>
    <col min="107" max="107" width="22" customWidth="1"/>
    <col min="113" max="113" width="37.6640625" customWidth="1"/>
    <col min="115" max="115" width="13.6640625" customWidth="1"/>
    <col min="116" max="116" width="16.5" customWidth="1"/>
    <col min="117" max="117" width="12.5" customWidth="1"/>
    <col min="118" max="118" width="19.6640625" customWidth="1"/>
    <col min="119" max="119" width="18.5" customWidth="1"/>
    <col min="120" max="120" width="19.6640625" customWidth="1"/>
    <col min="121" max="121" width="17.83203125" customWidth="1"/>
    <col min="122" max="122" width="18" customWidth="1"/>
    <col min="123" max="123" width="21" customWidth="1"/>
    <col min="124" max="124" width="59.1640625" customWidth="1"/>
    <col min="125" max="125" width="74.83203125" customWidth="1"/>
    <col min="126" max="126" width="44" customWidth="1"/>
    <col min="127" max="127" width="28.83203125" customWidth="1"/>
    <col min="128" max="128" width="22.1640625" customWidth="1"/>
    <col min="130" max="130" width="45.1640625" customWidth="1"/>
    <col min="131" max="131" width="25.1640625" customWidth="1"/>
    <col min="132" max="132" width="21.83203125" customWidth="1"/>
    <col min="133" max="133" width="18.5" customWidth="1"/>
    <col min="134" max="134" width="17.6640625" customWidth="1"/>
    <col min="135" max="135" width="17.5" customWidth="1"/>
    <col min="136" max="136" width="18.33203125" customWidth="1"/>
    <col min="137" max="137" width="17.6640625" customWidth="1"/>
    <col min="138" max="138" width="19.83203125" customWidth="1"/>
    <col min="139" max="139" width="34.1640625" customWidth="1"/>
    <col min="140" max="140" width="19" customWidth="1"/>
    <col min="141" max="141" width="22.5" customWidth="1"/>
    <col min="142" max="142" width="17" customWidth="1"/>
    <col min="143" max="143" width="19.1640625" customWidth="1"/>
    <col min="144" max="144" width="19" customWidth="1"/>
    <col min="145" max="145" width="21.5" customWidth="1"/>
    <col min="167" max="167" width="23.33203125" customWidth="1"/>
    <col min="168" max="168" width="25.5" customWidth="1"/>
    <col min="169" max="169" width="22" customWidth="1"/>
    <col min="170" max="170" width="21.33203125" customWidth="1"/>
    <col min="171" max="172" width="22.83203125" customWidth="1"/>
    <col min="173" max="173" width="21.33203125" customWidth="1"/>
    <col min="174" max="174" width="19.1640625" customWidth="1"/>
    <col min="175" max="175" width="20.83203125" customWidth="1"/>
    <col min="176" max="176" width="22.6640625" customWidth="1"/>
    <col min="177" max="177" width="22.33203125" customWidth="1"/>
    <col min="178" max="178" width="19" customWidth="1"/>
    <col min="179" max="179" width="19.6640625" customWidth="1"/>
    <col min="180" max="180" width="16.83203125" customWidth="1"/>
    <col min="181" max="181" width="16.1640625" customWidth="1"/>
    <col min="182" max="182" width="27.6640625" customWidth="1"/>
  </cols>
  <sheetData>
    <row r="1" spans="1:209" ht="25">
      <c r="G1" s="97" t="s">
        <v>557</v>
      </c>
      <c r="H1" s="98"/>
      <c r="I1" s="98"/>
      <c r="J1" s="98"/>
      <c r="K1" s="98"/>
      <c r="L1" s="98"/>
      <c r="M1" s="98"/>
      <c r="N1" s="98"/>
      <c r="O1" s="98"/>
      <c r="P1" s="98"/>
      <c r="Q1" s="98"/>
      <c r="R1" s="98"/>
      <c r="S1" s="98"/>
      <c r="T1" s="98"/>
      <c r="U1" s="98"/>
      <c r="V1" s="98"/>
      <c r="W1" s="98"/>
      <c r="X1" s="98"/>
      <c r="Y1" s="98"/>
      <c r="Z1" s="98"/>
      <c r="AA1" s="98"/>
      <c r="AB1" s="99"/>
      <c r="AC1" s="97" t="s">
        <v>558</v>
      </c>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9"/>
      <c r="BQ1" s="97" t="s">
        <v>559</v>
      </c>
      <c r="BR1" s="98"/>
      <c r="BS1" s="98"/>
      <c r="BT1" s="98"/>
      <c r="BU1" s="98"/>
      <c r="BV1" s="98"/>
      <c r="BW1" s="98"/>
      <c r="BX1" s="98"/>
      <c r="BY1" s="98"/>
      <c r="BZ1" s="98"/>
      <c r="CA1" s="98"/>
      <c r="CB1" s="98"/>
      <c r="CC1" s="98"/>
      <c r="CD1" s="98"/>
      <c r="CE1" s="98"/>
      <c r="CF1" s="98"/>
      <c r="CG1" s="98"/>
      <c r="CH1" s="98"/>
      <c r="CI1" s="98"/>
      <c r="CJ1" s="98"/>
      <c r="CK1" s="98"/>
      <c r="CL1" s="98"/>
      <c r="CM1" s="98"/>
      <c r="CN1" s="98"/>
      <c r="CO1" s="98"/>
      <c r="CP1" s="98"/>
      <c r="CQ1" s="98"/>
      <c r="CR1" s="98"/>
      <c r="CS1" s="98"/>
      <c r="CT1" s="98"/>
      <c r="CU1" s="98"/>
      <c r="CV1" s="98"/>
      <c r="CW1" s="98"/>
      <c r="CX1" s="98"/>
      <c r="CY1" s="98"/>
      <c r="CZ1" s="98"/>
      <c r="DA1" s="98"/>
      <c r="DB1" s="98"/>
      <c r="DC1" s="98"/>
      <c r="DD1" s="98"/>
      <c r="DE1" s="98"/>
      <c r="DF1" s="98"/>
      <c r="DG1" s="98"/>
      <c r="DH1" s="99"/>
      <c r="DI1" s="97" t="s">
        <v>560</v>
      </c>
      <c r="DJ1" s="98"/>
      <c r="DK1" s="98"/>
      <c r="DL1" s="98"/>
      <c r="DM1" s="98"/>
      <c r="DN1" s="98"/>
      <c r="DO1" s="98"/>
      <c r="DP1" s="98"/>
      <c r="DQ1" s="98"/>
      <c r="DR1" s="98"/>
      <c r="DS1" s="98"/>
      <c r="DT1" s="98"/>
      <c r="DU1" s="98"/>
      <c r="DV1" s="98"/>
      <c r="DW1" s="98"/>
      <c r="DX1" s="98"/>
      <c r="DY1" s="98"/>
      <c r="DZ1" s="99"/>
      <c r="EA1" s="97" t="s">
        <v>561</v>
      </c>
      <c r="EB1" s="98"/>
      <c r="EC1" s="98"/>
      <c r="ED1" s="98"/>
      <c r="EE1" s="98"/>
      <c r="EF1" s="98"/>
      <c r="EG1" s="98"/>
      <c r="EH1" s="98"/>
      <c r="EI1" s="98"/>
      <c r="EJ1" s="98"/>
      <c r="EK1" s="98"/>
      <c r="EL1" s="98"/>
      <c r="EM1" s="98"/>
      <c r="EN1" s="98"/>
      <c r="EO1" s="98"/>
      <c r="EP1" s="98"/>
      <c r="EQ1" s="98"/>
      <c r="ER1" s="99"/>
      <c r="ES1" s="97"/>
      <c r="ET1" s="98"/>
      <c r="EU1" s="98"/>
      <c r="EV1" s="98"/>
      <c r="EW1" s="98"/>
      <c r="EX1" s="98"/>
      <c r="EY1" s="98"/>
      <c r="EZ1" s="98"/>
      <c r="FA1" s="98"/>
      <c r="FB1" s="98"/>
      <c r="FC1" s="98"/>
      <c r="FD1" s="98"/>
      <c r="FE1" s="98"/>
      <c r="FF1" s="98"/>
      <c r="FG1" s="98"/>
      <c r="FH1" s="98"/>
      <c r="FI1" s="98"/>
      <c r="FJ1" s="99"/>
      <c r="FK1" s="97" t="s">
        <v>561</v>
      </c>
      <c r="FL1" s="98"/>
      <c r="FM1" s="98"/>
      <c r="FN1" s="98"/>
      <c r="FO1" s="98"/>
      <c r="FP1" s="98"/>
      <c r="FQ1" s="98"/>
      <c r="FR1" s="98"/>
      <c r="FS1" s="98"/>
      <c r="FT1" s="98"/>
      <c r="FU1" s="98"/>
      <c r="FV1" s="98"/>
      <c r="FW1" s="98"/>
      <c r="FX1" s="98"/>
      <c r="FY1" s="99"/>
    </row>
    <row r="2" spans="1:209">
      <c r="G2" s="8"/>
      <c r="H2" s="2"/>
      <c r="I2" s="2"/>
      <c r="J2" s="2"/>
      <c r="K2" s="2"/>
      <c r="L2" s="2"/>
      <c r="M2" s="2"/>
      <c r="N2" s="2"/>
      <c r="O2" s="2"/>
      <c r="P2" s="2"/>
      <c r="Q2" s="2"/>
      <c r="R2" s="2"/>
      <c r="S2" s="2"/>
      <c r="T2" s="2"/>
      <c r="U2" s="2"/>
      <c r="V2" s="2"/>
      <c r="W2" s="2"/>
      <c r="X2" s="2"/>
      <c r="Y2" s="2"/>
      <c r="Z2" s="2"/>
      <c r="AA2" s="2"/>
      <c r="AB2" s="9"/>
      <c r="AC2" s="8"/>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9"/>
      <c r="BQ2" s="8"/>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4"/>
      <c r="DC2" s="2"/>
      <c r="DD2" s="2"/>
      <c r="DE2" s="2"/>
      <c r="DF2" s="2"/>
      <c r="DG2" s="2"/>
      <c r="DH2" s="9"/>
      <c r="DI2" s="8"/>
      <c r="DJ2" s="2"/>
      <c r="DK2" s="2"/>
      <c r="DL2" s="2"/>
      <c r="DM2" s="2"/>
      <c r="DN2" s="2"/>
      <c r="DO2" s="2"/>
      <c r="DP2" s="2"/>
      <c r="DQ2" s="2"/>
      <c r="DR2" s="2"/>
      <c r="DS2" s="2"/>
      <c r="DT2" s="2"/>
      <c r="DU2" s="2"/>
      <c r="DV2" s="2"/>
      <c r="DW2" s="2"/>
      <c r="DX2" s="2"/>
      <c r="DY2" s="2"/>
      <c r="DZ2" s="9"/>
      <c r="EA2" s="8"/>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9"/>
      <c r="FK2" s="8"/>
      <c r="FL2" s="2"/>
      <c r="FM2" s="2"/>
      <c r="FN2" s="2"/>
      <c r="FO2" s="2"/>
      <c r="FP2" s="2"/>
      <c r="FQ2" s="2"/>
      <c r="FR2" s="2"/>
      <c r="FS2" s="2"/>
      <c r="FT2" s="2"/>
      <c r="FU2" s="2"/>
      <c r="FV2" s="2"/>
      <c r="FW2" s="2"/>
      <c r="FX2" s="2"/>
      <c r="FY2" s="9"/>
    </row>
    <row r="3" spans="1:209">
      <c r="A3" t="s">
        <v>0</v>
      </c>
      <c r="B3" t="s">
        <v>0</v>
      </c>
      <c r="C3" t="s">
        <v>0</v>
      </c>
      <c r="D3" t="s">
        <v>0</v>
      </c>
      <c r="E3" t="s">
        <v>0</v>
      </c>
      <c r="F3" t="s">
        <v>0</v>
      </c>
      <c r="G3" s="15" t="s">
        <v>12</v>
      </c>
      <c r="H3" s="92" t="s">
        <v>15</v>
      </c>
      <c r="I3" s="93"/>
      <c r="J3" s="93"/>
      <c r="K3" s="93"/>
      <c r="L3" s="93"/>
      <c r="M3" s="93"/>
      <c r="N3" s="93"/>
      <c r="O3" s="93"/>
      <c r="P3" s="95"/>
      <c r="Q3" s="6" t="s">
        <v>31</v>
      </c>
      <c r="R3" s="6" t="s">
        <v>34</v>
      </c>
      <c r="S3" s="92" t="s">
        <v>37</v>
      </c>
      <c r="T3" s="95"/>
      <c r="U3" s="92" t="s">
        <v>41</v>
      </c>
      <c r="V3" s="95"/>
      <c r="W3" s="6" t="s">
        <v>45</v>
      </c>
      <c r="X3" s="92" t="s">
        <v>48</v>
      </c>
      <c r="Y3" s="93"/>
      <c r="Z3" s="93"/>
      <c r="AA3" s="93"/>
      <c r="AB3" s="94"/>
      <c r="AC3" s="96" t="s">
        <v>57</v>
      </c>
      <c r="AD3" s="93"/>
      <c r="AE3" s="93"/>
      <c r="AF3" s="93"/>
      <c r="AG3" s="95"/>
      <c r="AH3" s="92" t="s">
        <v>68</v>
      </c>
      <c r="AI3" s="93"/>
      <c r="AJ3" s="93"/>
      <c r="AK3" s="93"/>
      <c r="AL3" s="95"/>
      <c r="AM3" s="92" t="s">
        <v>74</v>
      </c>
      <c r="AN3" s="93"/>
      <c r="AO3" s="93"/>
      <c r="AP3" s="93"/>
      <c r="AQ3" s="95"/>
      <c r="AR3" s="92" t="s">
        <v>85</v>
      </c>
      <c r="AS3" s="93"/>
      <c r="AT3" s="93"/>
      <c r="AU3" s="93"/>
      <c r="AV3" s="93"/>
      <c r="AW3" s="93"/>
      <c r="AX3" s="93"/>
      <c r="AY3" s="93"/>
      <c r="AZ3" s="95"/>
      <c r="BA3" s="92" t="s">
        <v>104</v>
      </c>
      <c r="BB3" s="93"/>
      <c r="BC3" s="93"/>
      <c r="BD3" s="93"/>
      <c r="BE3" s="93"/>
      <c r="BF3" s="93"/>
      <c r="BG3" s="93"/>
      <c r="BH3" s="93"/>
      <c r="BI3" s="93"/>
      <c r="BJ3" s="93"/>
      <c r="BK3" s="95"/>
      <c r="BL3" s="92" t="s">
        <v>127</v>
      </c>
      <c r="BM3" s="93"/>
      <c r="BN3" s="93"/>
      <c r="BO3" s="93"/>
      <c r="BP3" s="94"/>
      <c r="BQ3" s="15" t="s">
        <v>138</v>
      </c>
      <c r="BR3" s="92" t="s">
        <v>141</v>
      </c>
      <c r="BS3" s="93"/>
      <c r="BT3" s="93"/>
      <c r="BU3" s="93"/>
      <c r="BV3" s="93"/>
      <c r="BW3" s="95"/>
      <c r="BX3" s="92" t="s">
        <v>152</v>
      </c>
      <c r="BY3" s="93"/>
      <c r="BZ3" s="93"/>
      <c r="CA3" s="93"/>
      <c r="CB3" s="93"/>
      <c r="CC3" s="93"/>
      <c r="CD3" s="93"/>
      <c r="CE3" s="95"/>
      <c r="CF3" s="92" t="s">
        <v>167</v>
      </c>
      <c r="CG3" s="93"/>
      <c r="CH3" s="93"/>
      <c r="CI3" s="93"/>
      <c r="CJ3" s="95"/>
      <c r="CK3" s="92" t="s">
        <v>176</v>
      </c>
      <c r="CL3" s="93"/>
      <c r="CM3" s="93"/>
      <c r="CN3" s="93"/>
      <c r="CO3" s="95"/>
      <c r="CP3" s="92" t="s">
        <v>187</v>
      </c>
      <c r="CQ3" s="93"/>
      <c r="CR3" s="93"/>
      <c r="CS3" s="95"/>
      <c r="CT3" s="92" t="s">
        <v>196</v>
      </c>
      <c r="CU3" s="93"/>
      <c r="CV3" s="95"/>
      <c r="CW3" s="92" t="s">
        <v>203</v>
      </c>
      <c r="CX3" s="93"/>
      <c r="CY3" s="93"/>
      <c r="CZ3" s="93"/>
      <c r="DA3" s="93"/>
      <c r="DB3" s="95"/>
      <c r="DC3" s="93" t="s">
        <v>214</v>
      </c>
      <c r="DD3" s="93"/>
      <c r="DE3" s="93"/>
      <c r="DF3" s="93"/>
      <c r="DG3" s="93"/>
      <c r="DH3" s="94"/>
      <c r="DI3" s="15" t="s">
        <v>225</v>
      </c>
      <c r="DJ3" s="92" t="s">
        <v>228</v>
      </c>
      <c r="DK3" s="93"/>
      <c r="DL3" s="93"/>
      <c r="DM3" s="93"/>
      <c r="DN3" s="95"/>
      <c r="DO3" s="92" t="s">
        <v>237</v>
      </c>
      <c r="DP3" s="93"/>
      <c r="DQ3" s="93"/>
      <c r="DR3" s="93"/>
      <c r="DS3" s="95"/>
      <c r="DT3" s="6" t="s">
        <v>247</v>
      </c>
      <c r="DU3" s="6" t="s">
        <v>250</v>
      </c>
      <c r="DV3" s="92" t="s">
        <v>253</v>
      </c>
      <c r="DW3" s="93"/>
      <c r="DX3" s="93"/>
      <c r="DY3" s="95"/>
      <c r="DZ3" s="19" t="s">
        <v>260</v>
      </c>
      <c r="EA3" s="96" t="s">
        <v>263</v>
      </c>
      <c r="EB3" s="93"/>
      <c r="EC3" s="93"/>
      <c r="ED3" s="93"/>
      <c r="EE3" s="93"/>
      <c r="EF3" s="93"/>
      <c r="EG3" s="93"/>
      <c r="EH3" s="93"/>
      <c r="EI3" s="93"/>
      <c r="EJ3" s="93"/>
      <c r="EK3" s="93"/>
      <c r="EL3" s="93"/>
      <c r="EM3" s="93"/>
      <c r="EN3" s="93"/>
      <c r="EO3" s="95"/>
      <c r="EP3" s="92" t="s">
        <v>294</v>
      </c>
      <c r="EQ3" s="93"/>
      <c r="ER3" s="93"/>
      <c r="ES3" s="93"/>
      <c r="ET3" s="93"/>
      <c r="EU3" s="93"/>
      <c r="EV3" s="93"/>
      <c r="EW3" s="93"/>
      <c r="EX3" s="93"/>
      <c r="EY3" s="93"/>
      <c r="EZ3" s="93"/>
      <c r="FA3" s="93"/>
      <c r="FB3" s="93"/>
      <c r="FC3" s="93"/>
      <c r="FD3" s="93"/>
      <c r="FE3" s="93"/>
      <c r="FF3" s="93"/>
      <c r="FG3" s="93"/>
      <c r="FH3" s="93"/>
      <c r="FI3" s="93"/>
      <c r="FJ3" s="94"/>
      <c r="FK3" s="96" t="s">
        <v>337</v>
      </c>
      <c r="FL3" s="93"/>
      <c r="FM3" s="93"/>
      <c r="FN3" s="93"/>
      <c r="FO3" s="95"/>
      <c r="FP3" s="92" t="s">
        <v>348</v>
      </c>
      <c r="FQ3" s="93"/>
      <c r="FR3" s="93"/>
      <c r="FS3" s="93"/>
      <c r="FT3" s="95"/>
      <c r="FU3" s="92" t="s">
        <v>359</v>
      </c>
      <c r="FV3" s="93"/>
      <c r="FW3" s="93"/>
      <c r="FX3" s="93"/>
      <c r="FY3" s="94"/>
      <c r="FZ3" s="7" t="s">
        <v>365</v>
      </c>
      <c r="GA3" t="s">
        <v>0</v>
      </c>
      <c r="GB3" t="s">
        <v>0</v>
      </c>
      <c r="GC3" t="s">
        <v>0</v>
      </c>
      <c r="GD3" t="s">
        <v>0</v>
      </c>
      <c r="GE3" t="s">
        <v>0</v>
      </c>
      <c r="GF3" t="s">
        <v>0</v>
      </c>
      <c r="GG3" t="s">
        <v>0</v>
      </c>
      <c r="GH3" t="s">
        <v>0</v>
      </c>
      <c r="GI3" t="s">
        <v>0</v>
      </c>
      <c r="GJ3" t="s">
        <v>0</v>
      </c>
      <c r="GK3" t="s">
        <v>0</v>
      </c>
      <c r="GL3" t="s">
        <v>0</v>
      </c>
      <c r="GM3" t="s">
        <v>0</v>
      </c>
      <c r="GN3" t="s">
        <v>0</v>
      </c>
      <c r="GO3" t="s">
        <v>0</v>
      </c>
      <c r="GP3" t="s">
        <v>0</v>
      </c>
      <c r="GQ3" t="s">
        <v>0</v>
      </c>
      <c r="GR3" t="s">
        <v>0</v>
      </c>
      <c r="GS3" t="s">
        <v>0</v>
      </c>
      <c r="GT3" t="s">
        <v>0</v>
      </c>
      <c r="GU3" t="s">
        <v>0</v>
      </c>
      <c r="GV3" t="s">
        <v>0</v>
      </c>
      <c r="GW3" t="s">
        <v>0</v>
      </c>
      <c r="GX3" t="s">
        <v>0</v>
      </c>
      <c r="GY3" t="s">
        <v>0</v>
      </c>
      <c r="GZ3" t="s">
        <v>0</v>
      </c>
      <c r="HA3" t="s">
        <v>0</v>
      </c>
    </row>
    <row r="4" spans="1:209">
      <c r="A4" t="s">
        <v>1</v>
      </c>
      <c r="B4" t="s">
        <v>3</v>
      </c>
      <c r="C4" t="s">
        <v>5</v>
      </c>
      <c r="D4" t="s">
        <v>6</v>
      </c>
      <c r="E4" t="s">
        <v>8</v>
      </c>
      <c r="F4" t="s">
        <v>10</v>
      </c>
      <c r="G4" s="16" t="s">
        <v>13</v>
      </c>
      <c r="H4" s="1" t="s">
        <v>16</v>
      </c>
      <c r="I4" s="2" t="s">
        <v>18</v>
      </c>
      <c r="J4" s="2" t="s">
        <v>20</v>
      </c>
      <c r="K4" s="2" t="s">
        <v>22</v>
      </c>
      <c r="L4" s="2" t="s">
        <v>24</v>
      </c>
      <c r="M4" s="2" t="s">
        <v>26</v>
      </c>
      <c r="N4" s="2" t="s">
        <v>573</v>
      </c>
      <c r="O4" s="2" t="s">
        <v>28</v>
      </c>
      <c r="P4" s="3" t="s">
        <v>28</v>
      </c>
      <c r="Q4" s="5" t="s">
        <v>32</v>
      </c>
      <c r="R4" s="5" t="s">
        <v>35</v>
      </c>
      <c r="S4" s="1" t="s">
        <v>38</v>
      </c>
      <c r="T4" s="3" t="s">
        <v>28</v>
      </c>
      <c r="U4" s="1" t="s">
        <v>42</v>
      </c>
      <c r="V4" s="3" t="s">
        <v>28</v>
      </c>
      <c r="W4" s="5" t="s">
        <v>46</v>
      </c>
      <c r="X4" s="1" t="s">
        <v>49</v>
      </c>
      <c r="Y4" s="2" t="s">
        <v>51</v>
      </c>
      <c r="Z4" s="2" t="s">
        <v>53</v>
      </c>
      <c r="AA4" s="2" t="s">
        <v>28</v>
      </c>
      <c r="AB4" s="9" t="s">
        <v>28</v>
      </c>
      <c r="AC4" s="8" t="s">
        <v>58</v>
      </c>
      <c r="AD4" s="2" t="s">
        <v>60</v>
      </c>
      <c r="AE4" s="2" t="s">
        <v>62</v>
      </c>
      <c r="AF4" s="2" t="s">
        <v>64</v>
      </c>
      <c r="AG4" s="3" t="s">
        <v>66</v>
      </c>
      <c r="AH4" s="1" t="s">
        <v>58</v>
      </c>
      <c r="AI4" s="2" t="s">
        <v>60</v>
      </c>
      <c r="AJ4" s="2" t="s">
        <v>62</v>
      </c>
      <c r="AK4" s="2" t="s">
        <v>64</v>
      </c>
      <c r="AL4" s="3" t="s">
        <v>66</v>
      </c>
      <c r="AM4" s="1" t="s">
        <v>75</v>
      </c>
      <c r="AN4" s="2" t="s">
        <v>77</v>
      </c>
      <c r="AO4" s="2" t="s">
        <v>79</v>
      </c>
      <c r="AP4" s="2" t="s">
        <v>81</v>
      </c>
      <c r="AQ4" s="3" t="s">
        <v>83</v>
      </c>
      <c r="AR4" s="1" t="s">
        <v>86</v>
      </c>
      <c r="AS4" s="2" t="s">
        <v>88</v>
      </c>
      <c r="AT4" s="2" t="s">
        <v>90</v>
      </c>
      <c r="AU4" s="2" t="s">
        <v>92</v>
      </c>
      <c r="AV4" s="2" t="s">
        <v>94</v>
      </c>
      <c r="AW4" s="2" t="s">
        <v>96</v>
      </c>
      <c r="AX4" s="2" t="s">
        <v>98</v>
      </c>
      <c r="AY4" s="2" t="s">
        <v>100</v>
      </c>
      <c r="AZ4" s="3" t="s">
        <v>102</v>
      </c>
      <c r="BA4" s="1" t="s">
        <v>105</v>
      </c>
      <c r="BB4" s="2" t="s">
        <v>107</v>
      </c>
      <c r="BC4" s="2" t="s">
        <v>109</v>
      </c>
      <c r="BD4" s="2" t="s">
        <v>111</v>
      </c>
      <c r="BE4" s="2" t="s">
        <v>113</v>
      </c>
      <c r="BF4" s="2" t="s">
        <v>115</v>
      </c>
      <c r="BG4" s="2" t="s">
        <v>117</v>
      </c>
      <c r="BH4" s="2" t="s">
        <v>119</v>
      </c>
      <c r="BI4" s="2" t="s">
        <v>121</v>
      </c>
      <c r="BJ4" s="2" t="s">
        <v>123</v>
      </c>
      <c r="BK4" s="3" t="s">
        <v>125</v>
      </c>
      <c r="BL4" s="1" t="s">
        <v>128</v>
      </c>
      <c r="BM4" s="2" t="s">
        <v>130</v>
      </c>
      <c r="BN4" s="2" t="s">
        <v>132</v>
      </c>
      <c r="BO4" s="2" t="s">
        <v>134</v>
      </c>
      <c r="BP4" s="9" t="s">
        <v>136</v>
      </c>
      <c r="BQ4" s="16" t="s">
        <v>139</v>
      </c>
      <c r="BR4" s="1" t="s">
        <v>142</v>
      </c>
      <c r="BS4" s="2" t="s">
        <v>144</v>
      </c>
      <c r="BT4" s="2" t="s">
        <v>146</v>
      </c>
      <c r="BU4" s="2" t="s">
        <v>148</v>
      </c>
      <c r="BV4" s="2" t="s">
        <v>28</v>
      </c>
      <c r="BW4" s="3" t="s">
        <v>28</v>
      </c>
      <c r="BX4" s="1" t="s">
        <v>153</v>
      </c>
      <c r="BY4" s="2" t="s">
        <v>155</v>
      </c>
      <c r="BZ4" s="2" t="s">
        <v>157</v>
      </c>
      <c r="CA4" s="2" t="s">
        <v>159</v>
      </c>
      <c r="CB4" s="2" t="s">
        <v>161</v>
      </c>
      <c r="CC4" s="2" t="s">
        <v>163</v>
      </c>
      <c r="CD4" s="2" t="s">
        <v>28</v>
      </c>
      <c r="CE4" s="3" t="s">
        <v>28</v>
      </c>
      <c r="CF4" s="1" t="s">
        <v>168</v>
      </c>
      <c r="CG4" s="2" t="s">
        <v>170</v>
      </c>
      <c r="CH4" s="2" t="s">
        <v>172</v>
      </c>
      <c r="CI4" s="2" t="s">
        <v>28</v>
      </c>
      <c r="CJ4" s="3" t="s">
        <v>28</v>
      </c>
      <c r="CK4" s="1" t="s">
        <v>177</v>
      </c>
      <c r="CL4" s="2" t="s">
        <v>179</v>
      </c>
      <c r="CM4" s="2" t="s">
        <v>181</v>
      </c>
      <c r="CN4" s="2" t="s">
        <v>183</v>
      </c>
      <c r="CO4" s="3" t="s">
        <v>185</v>
      </c>
      <c r="CP4" s="1" t="s">
        <v>188</v>
      </c>
      <c r="CQ4" s="2" t="s">
        <v>190</v>
      </c>
      <c r="CR4" s="2" t="s">
        <v>192</v>
      </c>
      <c r="CS4" s="3" t="s">
        <v>194</v>
      </c>
      <c r="CT4" s="1" t="s">
        <v>197</v>
      </c>
      <c r="CU4" s="2" t="s">
        <v>199</v>
      </c>
      <c r="CV4" s="3" t="s">
        <v>201</v>
      </c>
      <c r="CW4" s="1" t="s">
        <v>204</v>
      </c>
      <c r="CX4" s="2" t="s">
        <v>206</v>
      </c>
      <c r="CY4" s="2" t="s">
        <v>208</v>
      </c>
      <c r="CZ4" s="2" t="s">
        <v>28</v>
      </c>
      <c r="DA4" s="2" t="s">
        <v>28</v>
      </c>
      <c r="DB4" s="3" t="s">
        <v>212</v>
      </c>
      <c r="DC4" s="2" t="s">
        <v>215</v>
      </c>
      <c r="DD4" s="2" t="s">
        <v>217</v>
      </c>
      <c r="DE4" s="2" t="s">
        <v>219</v>
      </c>
      <c r="DF4" s="2" t="s">
        <v>28</v>
      </c>
      <c r="DG4" s="2" t="s">
        <v>28</v>
      </c>
      <c r="DH4" s="9" t="s">
        <v>223</v>
      </c>
      <c r="DI4" s="16" t="s">
        <v>226</v>
      </c>
      <c r="DJ4" s="1" t="s">
        <v>229</v>
      </c>
      <c r="DK4" s="2" t="s">
        <v>231</v>
      </c>
      <c r="DL4" s="2" t="s">
        <v>233</v>
      </c>
      <c r="DM4" s="2" t="s">
        <v>28</v>
      </c>
      <c r="DN4" s="3" t="s">
        <v>28</v>
      </c>
      <c r="DO4" s="1" t="s">
        <v>238</v>
      </c>
      <c r="DP4" s="2" t="s">
        <v>240</v>
      </c>
      <c r="DQ4" s="2" t="s">
        <v>242</v>
      </c>
      <c r="DR4" s="2" t="s">
        <v>242</v>
      </c>
      <c r="DS4" s="3" t="s">
        <v>245</v>
      </c>
      <c r="DT4" s="5" t="s">
        <v>248</v>
      </c>
      <c r="DU4" s="5" t="s">
        <v>251</v>
      </c>
      <c r="DV4" s="1" t="s">
        <v>254</v>
      </c>
      <c r="DW4" s="2" t="s">
        <v>256</v>
      </c>
      <c r="DX4" s="2" t="s">
        <v>28</v>
      </c>
      <c r="DY4" s="3" t="s">
        <v>28</v>
      </c>
      <c r="DZ4" s="20" t="s">
        <v>261</v>
      </c>
      <c r="EA4" s="8" t="s">
        <v>264</v>
      </c>
      <c r="EB4" s="2" t="s">
        <v>266</v>
      </c>
      <c r="EC4" s="2" t="s">
        <v>268</v>
      </c>
      <c r="ED4" s="2" t="s">
        <v>270</v>
      </c>
      <c r="EE4" s="2" t="s">
        <v>272</v>
      </c>
      <c r="EF4" s="2" t="s">
        <v>274</v>
      </c>
      <c r="EG4" s="2" t="s">
        <v>276</v>
      </c>
      <c r="EH4" s="2" t="s">
        <v>278</v>
      </c>
      <c r="EI4" s="2" t="s">
        <v>280</v>
      </c>
      <c r="EJ4" s="2" t="s">
        <v>282</v>
      </c>
      <c r="EK4" s="2" t="s">
        <v>284</v>
      </c>
      <c r="EL4" s="2" t="s">
        <v>286</v>
      </c>
      <c r="EM4" s="2" t="s">
        <v>288</v>
      </c>
      <c r="EN4" s="2" t="s">
        <v>290</v>
      </c>
      <c r="EO4" s="3" t="s">
        <v>292</v>
      </c>
      <c r="EP4" s="1" t="s">
        <v>295</v>
      </c>
      <c r="EQ4" s="2" t="s">
        <v>297</v>
      </c>
      <c r="ER4" s="2" t="s">
        <v>299</v>
      </c>
      <c r="ES4" s="2" t="s">
        <v>301</v>
      </c>
      <c r="ET4" s="2" t="s">
        <v>303</v>
      </c>
      <c r="EU4" s="2" t="s">
        <v>305</v>
      </c>
      <c r="EV4" s="2" t="s">
        <v>307</v>
      </c>
      <c r="EW4" s="2" t="s">
        <v>309</v>
      </c>
      <c r="EX4" s="2" t="s">
        <v>311</v>
      </c>
      <c r="EY4" s="2" t="s">
        <v>313</v>
      </c>
      <c r="EZ4" s="2" t="s">
        <v>315</v>
      </c>
      <c r="FA4" s="2" t="s">
        <v>317</v>
      </c>
      <c r="FB4" s="2" t="s">
        <v>319</v>
      </c>
      <c r="FC4" s="2" t="s">
        <v>321</v>
      </c>
      <c r="FD4" s="2" t="s">
        <v>323</v>
      </c>
      <c r="FE4" s="2" t="s">
        <v>325</v>
      </c>
      <c r="FF4" s="2" t="s">
        <v>327</v>
      </c>
      <c r="FG4" s="2" t="s">
        <v>329</v>
      </c>
      <c r="FH4" s="2" t="s">
        <v>331</v>
      </c>
      <c r="FI4" s="2" t="s">
        <v>333</v>
      </c>
      <c r="FJ4" s="9" t="s">
        <v>335</v>
      </c>
      <c r="FK4" s="8" t="s">
        <v>338</v>
      </c>
      <c r="FL4" s="2" t="s">
        <v>340</v>
      </c>
      <c r="FM4" s="2" t="s">
        <v>342</v>
      </c>
      <c r="FN4" s="2" t="s">
        <v>344</v>
      </c>
      <c r="FO4" s="3" t="s">
        <v>346</v>
      </c>
      <c r="FP4" s="1" t="s">
        <v>349</v>
      </c>
      <c r="FQ4" s="2" t="s">
        <v>351</v>
      </c>
      <c r="FR4" s="2" t="s">
        <v>353</v>
      </c>
      <c r="FS4" s="2" t="s">
        <v>355</v>
      </c>
      <c r="FT4" s="3" t="s">
        <v>357</v>
      </c>
      <c r="FU4" s="1" t="s">
        <v>349</v>
      </c>
      <c r="FV4" s="2" t="s">
        <v>351</v>
      </c>
      <c r="FW4" s="2" t="s">
        <v>353</v>
      </c>
      <c r="FX4" s="2" t="s">
        <v>355</v>
      </c>
      <c r="FY4" s="9" t="s">
        <v>357</v>
      </c>
      <c r="FZ4" s="3" t="s">
        <v>366</v>
      </c>
    </row>
    <row r="5" spans="1:209">
      <c r="A5" t="s">
        <v>2</v>
      </c>
      <c r="B5" t="s">
        <v>4</v>
      </c>
      <c r="C5" t="s">
        <v>5</v>
      </c>
      <c r="D5" t="s">
        <v>7</v>
      </c>
      <c r="E5" t="s">
        <v>9</v>
      </c>
      <c r="F5" t="s">
        <v>11</v>
      </c>
      <c r="G5" s="16" t="s">
        <v>14</v>
      </c>
      <c r="H5" s="1" t="s">
        <v>17</v>
      </c>
      <c r="I5" s="2" t="s">
        <v>19</v>
      </c>
      <c r="J5" s="2" t="s">
        <v>21</v>
      </c>
      <c r="K5" s="2" t="s">
        <v>23</v>
      </c>
      <c r="L5" s="2" t="s">
        <v>25</v>
      </c>
      <c r="M5" s="2" t="s">
        <v>27</v>
      </c>
      <c r="N5" s="2"/>
      <c r="O5" s="2" t="s">
        <v>29</v>
      </c>
      <c r="P5" s="3" t="s">
        <v>30</v>
      </c>
      <c r="Q5" s="5" t="s">
        <v>33</v>
      </c>
      <c r="R5" s="5" t="s">
        <v>36</v>
      </c>
      <c r="S5" s="1" t="s">
        <v>39</v>
      </c>
      <c r="T5" s="3" t="s">
        <v>40</v>
      </c>
      <c r="U5" s="1" t="s">
        <v>43</v>
      </c>
      <c r="V5" s="3" t="s">
        <v>44</v>
      </c>
      <c r="W5" s="5" t="s">
        <v>47</v>
      </c>
      <c r="X5" s="1" t="s">
        <v>50</v>
      </c>
      <c r="Y5" s="2" t="s">
        <v>52</v>
      </c>
      <c r="Z5" s="2" t="s">
        <v>54</v>
      </c>
      <c r="AA5" s="2" t="s">
        <v>55</v>
      </c>
      <c r="AB5" s="9" t="s">
        <v>56</v>
      </c>
      <c r="AC5" s="8" t="s">
        <v>59</v>
      </c>
      <c r="AD5" s="2" t="s">
        <v>61</v>
      </c>
      <c r="AE5" s="2" t="s">
        <v>63</v>
      </c>
      <c r="AF5" s="2" t="s">
        <v>65</v>
      </c>
      <c r="AG5" s="3" t="s">
        <v>67</v>
      </c>
      <c r="AH5" s="1" t="s">
        <v>69</v>
      </c>
      <c r="AI5" s="2" t="s">
        <v>70</v>
      </c>
      <c r="AJ5" s="2" t="s">
        <v>71</v>
      </c>
      <c r="AK5" s="2" t="s">
        <v>72</v>
      </c>
      <c r="AL5" s="3" t="s">
        <v>73</v>
      </c>
      <c r="AM5" s="1" t="s">
        <v>76</v>
      </c>
      <c r="AN5" s="2" t="s">
        <v>78</v>
      </c>
      <c r="AO5" s="2" t="s">
        <v>80</v>
      </c>
      <c r="AP5" s="2" t="s">
        <v>82</v>
      </c>
      <c r="AQ5" s="3" t="s">
        <v>84</v>
      </c>
      <c r="AR5" s="1" t="s">
        <v>87</v>
      </c>
      <c r="AS5" s="2" t="s">
        <v>89</v>
      </c>
      <c r="AT5" s="2" t="s">
        <v>91</v>
      </c>
      <c r="AU5" s="2" t="s">
        <v>93</v>
      </c>
      <c r="AV5" s="2" t="s">
        <v>95</v>
      </c>
      <c r="AW5" s="2" t="s">
        <v>97</v>
      </c>
      <c r="AX5" s="2" t="s">
        <v>99</v>
      </c>
      <c r="AY5" s="2" t="s">
        <v>101</v>
      </c>
      <c r="AZ5" s="3" t="s">
        <v>103</v>
      </c>
      <c r="BA5" s="1" t="s">
        <v>106</v>
      </c>
      <c r="BB5" s="2" t="s">
        <v>108</v>
      </c>
      <c r="BC5" s="2" t="s">
        <v>110</v>
      </c>
      <c r="BD5" s="2" t="s">
        <v>112</v>
      </c>
      <c r="BE5" s="2" t="s">
        <v>114</v>
      </c>
      <c r="BF5" s="2" t="s">
        <v>116</v>
      </c>
      <c r="BG5" s="2" t="s">
        <v>118</v>
      </c>
      <c r="BH5" s="2" t="s">
        <v>120</v>
      </c>
      <c r="BI5" s="2" t="s">
        <v>122</v>
      </c>
      <c r="BJ5" s="2" t="s">
        <v>124</v>
      </c>
      <c r="BK5" s="3" t="s">
        <v>126</v>
      </c>
      <c r="BL5" s="1" t="s">
        <v>129</v>
      </c>
      <c r="BM5" s="2" t="s">
        <v>131</v>
      </c>
      <c r="BN5" s="2" t="s">
        <v>133</v>
      </c>
      <c r="BO5" s="2" t="s">
        <v>135</v>
      </c>
      <c r="BP5" s="9" t="s">
        <v>137</v>
      </c>
      <c r="BQ5" s="16" t="s">
        <v>140</v>
      </c>
      <c r="BR5" s="1" t="s">
        <v>143</v>
      </c>
      <c r="BS5" s="2" t="s">
        <v>145</v>
      </c>
      <c r="BT5" s="2" t="s">
        <v>147</v>
      </c>
      <c r="BU5" s="2" t="s">
        <v>149</v>
      </c>
      <c r="BV5" s="2" t="s">
        <v>150</v>
      </c>
      <c r="BW5" s="3" t="s">
        <v>151</v>
      </c>
      <c r="BX5" s="1" t="s">
        <v>154</v>
      </c>
      <c r="BY5" s="2" t="s">
        <v>156</v>
      </c>
      <c r="BZ5" s="2" t="s">
        <v>158</v>
      </c>
      <c r="CA5" s="2" t="s">
        <v>160</v>
      </c>
      <c r="CB5" s="2" t="s">
        <v>162</v>
      </c>
      <c r="CC5" s="2" t="s">
        <v>164</v>
      </c>
      <c r="CD5" s="2" t="s">
        <v>165</v>
      </c>
      <c r="CE5" s="3" t="s">
        <v>166</v>
      </c>
      <c r="CF5" s="1" t="s">
        <v>169</v>
      </c>
      <c r="CG5" s="2" t="s">
        <v>171</v>
      </c>
      <c r="CH5" s="2" t="s">
        <v>173</v>
      </c>
      <c r="CI5" s="2" t="s">
        <v>174</v>
      </c>
      <c r="CJ5" s="3" t="s">
        <v>175</v>
      </c>
      <c r="CK5" s="1" t="s">
        <v>178</v>
      </c>
      <c r="CL5" s="2" t="s">
        <v>180</v>
      </c>
      <c r="CM5" s="2" t="s">
        <v>182</v>
      </c>
      <c r="CN5" s="2" t="s">
        <v>184</v>
      </c>
      <c r="CO5" s="3" t="s">
        <v>186</v>
      </c>
      <c r="CP5" s="1" t="s">
        <v>189</v>
      </c>
      <c r="CQ5" s="2" t="s">
        <v>191</v>
      </c>
      <c r="CR5" s="2" t="s">
        <v>193</v>
      </c>
      <c r="CS5" s="3" t="s">
        <v>195</v>
      </c>
      <c r="CT5" s="1" t="s">
        <v>198</v>
      </c>
      <c r="CU5" s="2" t="s">
        <v>200</v>
      </c>
      <c r="CV5" s="3" t="s">
        <v>202</v>
      </c>
      <c r="CW5" s="1" t="s">
        <v>205</v>
      </c>
      <c r="CX5" s="2" t="s">
        <v>207</v>
      </c>
      <c r="CY5" s="2" t="s">
        <v>209</v>
      </c>
      <c r="CZ5" s="2" t="s">
        <v>210</v>
      </c>
      <c r="DA5" s="2" t="s">
        <v>211</v>
      </c>
      <c r="DB5" s="3" t="s">
        <v>213</v>
      </c>
      <c r="DC5" s="2" t="s">
        <v>216</v>
      </c>
      <c r="DD5" s="2" t="s">
        <v>218</v>
      </c>
      <c r="DE5" s="2" t="s">
        <v>220</v>
      </c>
      <c r="DF5" s="2" t="s">
        <v>221</v>
      </c>
      <c r="DG5" s="2" t="s">
        <v>222</v>
      </c>
      <c r="DH5" s="9" t="s">
        <v>224</v>
      </c>
      <c r="DI5" s="16" t="s">
        <v>227</v>
      </c>
      <c r="DJ5" s="1" t="s">
        <v>230</v>
      </c>
      <c r="DK5" s="2" t="s">
        <v>232</v>
      </c>
      <c r="DL5" s="2" t="s">
        <v>234</v>
      </c>
      <c r="DM5" s="2" t="s">
        <v>235</v>
      </c>
      <c r="DN5" s="3" t="s">
        <v>236</v>
      </c>
      <c r="DO5" s="1" t="s">
        <v>239</v>
      </c>
      <c r="DP5" s="2" t="s">
        <v>241</v>
      </c>
      <c r="DQ5" s="2" t="s">
        <v>243</v>
      </c>
      <c r="DR5" s="2" t="s">
        <v>244</v>
      </c>
      <c r="DS5" s="3" t="s">
        <v>246</v>
      </c>
      <c r="DT5" s="5" t="s">
        <v>249</v>
      </c>
      <c r="DU5" s="5" t="s">
        <v>252</v>
      </c>
      <c r="DV5" s="1" t="s">
        <v>255</v>
      </c>
      <c r="DW5" s="2" t="s">
        <v>257</v>
      </c>
      <c r="DX5" s="2" t="s">
        <v>258</v>
      </c>
      <c r="DY5" s="3" t="s">
        <v>259</v>
      </c>
      <c r="DZ5" s="20" t="s">
        <v>262</v>
      </c>
      <c r="EA5" s="8" t="s">
        <v>265</v>
      </c>
      <c r="EB5" s="2" t="s">
        <v>267</v>
      </c>
      <c r="EC5" s="2" t="s">
        <v>269</v>
      </c>
      <c r="ED5" s="2" t="s">
        <v>271</v>
      </c>
      <c r="EE5" s="2" t="s">
        <v>273</v>
      </c>
      <c r="EF5" s="2" t="s">
        <v>275</v>
      </c>
      <c r="EG5" s="2" t="s">
        <v>277</v>
      </c>
      <c r="EH5" s="2" t="s">
        <v>279</v>
      </c>
      <c r="EI5" s="2" t="s">
        <v>281</v>
      </c>
      <c r="EJ5" s="2" t="s">
        <v>283</v>
      </c>
      <c r="EK5" s="2" t="s">
        <v>285</v>
      </c>
      <c r="EL5" s="2" t="s">
        <v>287</v>
      </c>
      <c r="EM5" s="2" t="s">
        <v>289</v>
      </c>
      <c r="EN5" s="2" t="s">
        <v>291</v>
      </c>
      <c r="EO5" s="3" t="s">
        <v>293</v>
      </c>
      <c r="EP5" s="1" t="s">
        <v>296</v>
      </c>
      <c r="EQ5" s="2" t="s">
        <v>298</v>
      </c>
      <c r="ER5" s="2" t="s">
        <v>300</v>
      </c>
      <c r="ES5" s="2" t="s">
        <v>302</v>
      </c>
      <c r="ET5" s="2" t="s">
        <v>304</v>
      </c>
      <c r="EU5" s="2" t="s">
        <v>306</v>
      </c>
      <c r="EV5" s="2" t="s">
        <v>308</v>
      </c>
      <c r="EW5" s="2" t="s">
        <v>310</v>
      </c>
      <c r="EX5" s="2" t="s">
        <v>312</v>
      </c>
      <c r="EY5" s="2" t="s">
        <v>314</v>
      </c>
      <c r="EZ5" s="2" t="s">
        <v>316</v>
      </c>
      <c r="FA5" s="2" t="s">
        <v>318</v>
      </c>
      <c r="FB5" s="2" t="s">
        <v>320</v>
      </c>
      <c r="FC5" s="2" t="s">
        <v>322</v>
      </c>
      <c r="FD5" s="2" t="s">
        <v>324</v>
      </c>
      <c r="FE5" s="2" t="s">
        <v>326</v>
      </c>
      <c r="FF5" s="2" t="s">
        <v>328</v>
      </c>
      <c r="FG5" s="2" t="s">
        <v>330</v>
      </c>
      <c r="FH5" s="2" t="s">
        <v>332</v>
      </c>
      <c r="FI5" s="2" t="s">
        <v>334</v>
      </c>
      <c r="FJ5" s="9" t="s">
        <v>336</v>
      </c>
      <c r="FK5" s="8" t="s">
        <v>339</v>
      </c>
      <c r="FL5" s="2" t="s">
        <v>341</v>
      </c>
      <c r="FM5" s="2" t="s">
        <v>343</v>
      </c>
      <c r="FN5" s="2" t="s">
        <v>345</v>
      </c>
      <c r="FO5" s="3" t="s">
        <v>347</v>
      </c>
      <c r="FP5" s="1" t="s">
        <v>350</v>
      </c>
      <c r="FQ5" s="2" t="s">
        <v>352</v>
      </c>
      <c r="FR5" s="2" t="s">
        <v>354</v>
      </c>
      <c r="FS5" s="2" t="s">
        <v>356</v>
      </c>
      <c r="FT5" s="3" t="s">
        <v>358</v>
      </c>
      <c r="FU5" s="1" t="s">
        <v>360</v>
      </c>
      <c r="FV5" s="2" t="s">
        <v>361</v>
      </c>
      <c r="FW5" s="2" t="s">
        <v>362</v>
      </c>
      <c r="FX5" s="2" t="s">
        <v>363</v>
      </c>
      <c r="FY5" s="9" t="s">
        <v>364</v>
      </c>
      <c r="FZ5" s="3" t="s">
        <v>367</v>
      </c>
    </row>
    <row r="6" spans="1:209">
      <c r="A6">
        <v>33</v>
      </c>
      <c r="B6">
        <v>0</v>
      </c>
      <c r="C6" t="s">
        <v>368</v>
      </c>
      <c r="D6" t="s">
        <v>369</v>
      </c>
      <c r="E6" t="s">
        <v>370</v>
      </c>
      <c r="F6">
        <v>772</v>
      </c>
      <c r="G6" s="16">
        <v>7</v>
      </c>
      <c r="H6" s="1" t="s">
        <v>372</v>
      </c>
      <c r="I6" s="2" t="s">
        <v>372</v>
      </c>
      <c r="J6" s="2" t="s">
        <v>372</v>
      </c>
      <c r="K6" s="2" t="s">
        <v>372</v>
      </c>
      <c r="L6" s="2" t="s">
        <v>372</v>
      </c>
      <c r="M6" s="2" t="s">
        <v>373</v>
      </c>
      <c r="N6" s="2" t="s">
        <v>373</v>
      </c>
      <c r="O6" s="2" t="s">
        <v>373</v>
      </c>
      <c r="P6" s="3" t="s">
        <v>374</v>
      </c>
      <c r="Q6" s="5">
        <v>1</v>
      </c>
      <c r="R6" s="5" t="s">
        <v>376</v>
      </c>
      <c r="S6" s="1">
        <v>7</v>
      </c>
      <c r="T6" s="3" t="s">
        <v>374</v>
      </c>
      <c r="U6" s="1">
        <v>2</v>
      </c>
      <c r="V6" s="3" t="s">
        <v>374</v>
      </c>
      <c r="W6" s="5" t="s">
        <v>377</v>
      </c>
      <c r="X6" s="1" t="s">
        <v>373</v>
      </c>
      <c r="Y6" s="2" t="s">
        <v>373</v>
      </c>
      <c r="Z6" s="2" t="s">
        <v>372</v>
      </c>
      <c r="AA6" s="2" t="s">
        <v>373</v>
      </c>
      <c r="AB6" s="9" t="s">
        <v>374</v>
      </c>
      <c r="AC6" s="8">
        <v>5</v>
      </c>
      <c r="AD6" s="2">
        <v>3</v>
      </c>
      <c r="AE6" s="2">
        <v>4</v>
      </c>
      <c r="AF6" s="2">
        <v>4</v>
      </c>
      <c r="AG6" s="3">
        <v>4</v>
      </c>
      <c r="AH6" s="1">
        <v>5</v>
      </c>
      <c r="AI6" s="2">
        <v>4</v>
      </c>
      <c r="AJ6" s="2">
        <v>4</v>
      </c>
      <c r="AK6" s="2">
        <v>3</v>
      </c>
      <c r="AL6" s="3">
        <v>4</v>
      </c>
      <c r="AM6" s="1">
        <v>4</v>
      </c>
      <c r="AN6" s="2">
        <v>2</v>
      </c>
      <c r="AO6" s="2">
        <v>4</v>
      </c>
      <c r="AP6" s="2">
        <v>5</v>
      </c>
      <c r="AQ6" s="3">
        <v>4</v>
      </c>
      <c r="AR6" s="1">
        <v>5</v>
      </c>
      <c r="AS6" s="2">
        <v>5</v>
      </c>
      <c r="AT6" s="2">
        <v>4</v>
      </c>
      <c r="AU6" s="2">
        <v>3</v>
      </c>
      <c r="AV6" s="2">
        <v>4</v>
      </c>
      <c r="AW6" s="2">
        <v>5</v>
      </c>
      <c r="AX6" s="2">
        <v>4</v>
      </c>
      <c r="AY6" s="2">
        <v>5</v>
      </c>
      <c r="AZ6" s="3">
        <v>5</v>
      </c>
      <c r="BA6" s="1">
        <v>4</v>
      </c>
      <c r="BB6" s="2">
        <v>4</v>
      </c>
      <c r="BC6" s="2">
        <v>3</v>
      </c>
      <c r="BD6" s="2">
        <v>5</v>
      </c>
      <c r="BE6" s="2">
        <v>5</v>
      </c>
      <c r="BF6" s="2">
        <v>5</v>
      </c>
      <c r="BG6" s="2">
        <v>4</v>
      </c>
      <c r="BH6" s="2">
        <v>4</v>
      </c>
      <c r="BI6" s="2">
        <v>3</v>
      </c>
      <c r="BJ6" s="2">
        <v>5</v>
      </c>
      <c r="BK6" s="3">
        <v>5</v>
      </c>
      <c r="BL6" s="1">
        <v>2</v>
      </c>
      <c r="BM6" s="2">
        <v>1</v>
      </c>
      <c r="BN6" s="2">
        <v>1</v>
      </c>
      <c r="BO6" s="2">
        <v>5</v>
      </c>
      <c r="BP6" s="9">
        <v>3</v>
      </c>
      <c r="BQ6" s="16">
        <v>3</v>
      </c>
      <c r="BR6" s="1" t="s">
        <v>372</v>
      </c>
      <c r="BS6" s="2" t="s">
        <v>372</v>
      </c>
      <c r="BT6" s="2" t="s">
        <v>373</v>
      </c>
      <c r="BU6" s="2" t="s">
        <v>372</v>
      </c>
      <c r="BV6" s="2" t="s">
        <v>373</v>
      </c>
      <c r="BW6" s="3" t="s">
        <v>374</v>
      </c>
      <c r="BX6" s="1" t="s">
        <v>373</v>
      </c>
      <c r="BY6" s="2" t="s">
        <v>372</v>
      </c>
      <c r="BZ6" s="2" t="s">
        <v>373</v>
      </c>
      <c r="CA6" s="2" t="s">
        <v>373</v>
      </c>
      <c r="CB6" s="2" t="s">
        <v>373</v>
      </c>
      <c r="CC6" s="2" t="s">
        <v>373</v>
      </c>
      <c r="CD6" s="2" t="s">
        <v>373</v>
      </c>
      <c r="CE6" s="3" t="s">
        <v>374</v>
      </c>
      <c r="CF6" s="1" t="s">
        <v>372</v>
      </c>
      <c r="CG6" s="2" t="s">
        <v>373</v>
      </c>
      <c r="CH6" s="2" t="s">
        <v>372</v>
      </c>
      <c r="CI6" s="2" t="s">
        <v>373</v>
      </c>
      <c r="CJ6" s="3" t="s">
        <v>374</v>
      </c>
      <c r="CK6" s="1">
        <v>4</v>
      </c>
      <c r="CL6" s="2">
        <v>4</v>
      </c>
      <c r="CM6" s="2">
        <v>3</v>
      </c>
      <c r="CN6" s="2">
        <v>4</v>
      </c>
      <c r="CO6" s="3">
        <v>4</v>
      </c>
      <c r="CP6" s="1" t="s">
        <v>373</v>
      </c>
      <c r="CQ6" s="2" t="s">
        <v>373</v>
      </c>
      <c r="CR6" s="2" t="s">
        <v>372</v>
      </c>
      <c r="CS6" s="3" t="s">
        <v>373</v>
      </c>
      <c r="CT6" s="1" t="s">
        <v>373</v>
      </c>
      <c r="CU6" s="2" t="s">
        <v>373</v>
      </c>
      <c r="CV6" s="3" t="s">
        <v>372</v>
      </c>
      <c r="CW6" s="1" t="s">
        <v>373</v>
      </c>
      <c r="CX6" s="2" t="s">
        <v>373</v>
      </c>
      <c r="CY6" s="2" t="s">
        <v>372</v>
      </c>
      <c r="CZ6" s="2" t="s">
        <v>373</v>
      </c>
      <c r="DA6" s="2" t="s">
        <v>374</v>
      </c>
      <c r="DB6" s="3" t="s">
        <v>373</v>
      </c>
      <c r="DC6" s="2" t="s">
        <v>373</v>
      </c>
      <c r="DD6" s="2" t="s">
        <v>373</v>
      </c>
      <c r="DE6" s="2" t="s">
        <v>372</v>
      </c>
      <c r="DF6" s="2" t="s">
        <v>373</v>
      </c>
      <c r="DG6" s="2" t="s">
        <v>374</v>
      </c>
      <c r="DH6" s="9" t="s">
        <v>373</v>
      </c>
      <c r="DI6" s="16">
        <v>1</v>
      </c>
      <c r="DJ6" s="1" t="s">
        <v>373</v>
      </c>
      <c r="DK6" s="2" t="s">
        <v>372</v>
      </c>
      <c r="DL6" s="2" t="s">
        <v>373</v>
      </c>
      <c r="DM6" s="2" t="s">
        <v>373</v>
      </c>
      <c r="DN6" s="3" t="s">
        <v>374</v>
      </c>
      <c r="DO6" s="1" t="s">
        <v>372</v>
      </c>
      <c r="DP6" s="2" t="s">
        <v>373</v>
      </c>
      <c r="DQ6" s="2" t="s">
        <v>373</v>
      </c>
      <c r="DR6" s="2" t="s">
        <v>374</v>
      </c>
      <c r="DS6" s="3" t="s">
        <v>373</v>
      </c>
      <c r="DT6" s="5">
        <v>0</v>
      </c>
      <c r="DU6" s="5" t="s">
        <v>385</v>
      </c>
      <c r="DV6" s="1" t="s">
        <v>372</v>
      </c>
      <c r="DW6" s="2" t="s">
        <v>373</v>
      </c>
      <c r="DX6" s="2" t="s">
        <v>373</v>
      </c>
      <c r="DY6" s="3" t="s">
        <v>374</v>
      </c>
      <c r="DZ6" s="20" t="s">
        <v>374</v>
      </c>
      <c r="EA6" s="8">
        <v>4</v>
      </c>
      <c r="EB6" s="2">
        <v>4</v>
      </c>
      <c r="EC6" s="2">
        <v>4</v>
      </c>
      <c r="ED6" s="2">
        <v>2</v>
      </c>
      <c r="EE6" s="2">
        <v>4</v>
      </c>
      <c r="EF6" s="2">
        <v>2</v>
      </c>
      <c r="EG6" s="2">
        <v>4</v>
      </c>
      <c r="EH6" s="2">
        <v>5</v>
      </c>
      <c r="EI6" s="2">
        <v>4</v>
      </c>
      <c r="EJ6" s="2">
        <v>4</v>
      </c>
      <c r="EK6" s="2">
        <v>2</v>
      </c>
      <c r="EL6" s="2">
        <v>4</v>
      </c>
      <c r="EM6" s="2">
        <v>2</v>
      </c>
      <c r="EN6" s="2">
        <v>5</v>
      </c>
      <c r="EO6" s="3">
        <v>4</v>
      </c>
      <c r="EP6" s="1">
        <v>2</v>
      </c>
      <c r="EQ6" s="2">
        <v>3</v>
      </c>
      <c r="ER6" s="2">
        <v>4</v>
      </c>
      <c r="ES6" s="2">
        <v>3</v>
      </c>
      <c r="ET6" s="2">
        <v>4</v>
      </c>
      <c r="EU6" s="2">
        <v>2</v>
      </c>
      <c r="EV6" s="2">
        <v>2</v>
      </c>
      <c r="EW6" s="2">
        <v>2</v>
      </c>
      <c r="EX6" s="2">
        <v>4</v>
      </c>
      <c r="EY6" s="2">
        <v>5</v>
      </c>
      <c r="EZ6" s="2">
        <v>2</v>
      </c>
      <c r="FA6" s="2">
        <v>4</v>
      </c>
      <c r="FB6" s="2">
        <v>2</v>
      </c>
      <c r="FC6" s="2">
        <v>4</v>
      </c>
      <c r="FD6" s="2">
        <v>3</v>
      </c>
      <c r="FE6" s="2">
        <v>4</v>
      </c>
      <c r="FF6" s="2">
        <v>4</v>
      </c>
      <c r="FG6" s="2">
        <v>2</v>
      </c>
      <c r="FH6" s="2">
        <v>5</v>
      </c>
      <c r="FI6" s="2">
        <v>5</v>
      </c>
      <c r="FJ6" s="9">
        <v>2</v>
      </c>
      <c r="FK6" s="8">
        <v>245</v>
      </c>
      <c r="FL6" s="2">
        <v>255</v>
      </c>
      <c r="FM6" s="2">
        <v>244</v>
      </c>
      <c r="FN6" s="2"/>
      <c r="FO6" s="3"/>
      <c r="FP6" s="1" t="s">
        <v>386</v>
      </c>
      <c r="FQ6" s="2" t="s">
        <v>387</v>
      </c>
      <c r="FR6" s="2" t="s">
        <v>388</v>
      </c>
      <c r="FS6" s="2" t="s">
        <v>389</v>
      </c>
      <c r="FT6" s="3" t="s">
        <v>389</v>
      </c>
      <c r="FU6" s="1" t="s">
        <v>373</v>
      </c>
      <c r="FV6" s="2" t="s">
        <v>372</v>
      </c>
      <c r="FW6" s="2" t="s">
        <v>373</v>
      </c>
      <c r="FX6" s="2" t="s">
        <v>390</v>
      </c>
      <c r="FY6" s="9" t="s">
        <v>390</v>
      </c>
      <c r="FZ6" s="3" t="s">
        <v>374</v>
      </c>
    </row>
    <row r="7" spans="1:209">
      <c r="A7">
        <v>34</v>
      </c>
      <c r="B7">
        <v>0</v>
      </c>
      <c r="C7" t="s">
        <v>368</v>
      </c>
      <c r="D7" t="s">
        <v>369</v>
      </c>
      <c r="E7" t="s">
        <v>370</v>
      </c>
      <c r="F7">
        <v>862</v>
      </c>
      <c r="G7" s="16">
        <v>1</v>
      </c>
      <c r="H7" s="1" t="s">
        <v>373</v>
      </c>
      <c r="I7" s="2" t="s">
        <v>372</v>
      </c>
      <c r="J7" s="2" t="s">
        <v>373</v>
      </c>
      <c r="K7" s="2" t="s">
        <v>373</v>
      </c>
      <c r="L7" s="2" t="s">
        <v>373</v>
      </c>
      <c r="M7" s="2" t="s">
        <v>373</v>
      </c>
      <c r="N7" s="2" t="s">
        <v>373</v>
      </c>
      <c r="O7" s="2" t="s">
        <v>372</v>
      </c>
      <c r="P7" s="3" t="s">
        <v>391</v>
      </c>
      <c r="Q7" s="5">
        <v>2</v>
      </c>
      <c r="R7" s="5" t="s">
        <v>376</v>
      </c>
      <c r="S7" s="1">
        <v>8</v>
      </c>
      <c r="T7" s="3" t="s">
        <v>392</v>
      </c>
      <c r="U7" s="1">
        <v>6</v>
      </c>
      <c r="V7" s="3" t="s">
        <v>393</v>
      </c>
      <c r="W7" s="5" t="s">
        <v>377</v>
      </c>
      <c r="X7" s="1" t="s">
        <v>373</v>
      </c>
      <c r="Y7" s="2" t="s">
        <v>372</v>
      </c>
      <c r="Z7" s="2" t="s">
        <v>372</v>
      </c>
      <c r="AA7" s="2" t="s">
        <v>373</v>
      </c>
      <c r="AB7" s="9" t="s">
        <v>374</v>
      </c>
      <c r="AC7" s="8">
        <v>3</v>
      </c>
      <c r="AD7" s="2">
        <v>3</v>
      </c>
      <c r="AE7" s="2">
        <v>3</v>
      </c>
      <c r="AF7" s="2">
        <v>4</v>
      </c>
      <c r="AG7" s="3">
        <v>4</v>
      </c>
      <c r="AH7" s="1">
        <v>2</v>
      </c>
      <c r="AI7" s="2">
        <v>2</v>
      </c>
      <c r="AJ7" s="2">
        <v>3</v>
      </c>
      <c r="AK7" s="2">
        <v>4</v>
      </c>
      <c r="AL7" s="3">
        <v>4</v>
      </c>
      <c r="AM7" s="1">
        <v>2</v>
      </c>
      <c r="AN7" s="2">
        <v>2</v>
      </c>
      <c r="AO7" s="2">
        <v>4</v>
      </c>
      <c r="AP7" s="2">
        <v>4</v>
      </c>
      <c r="AQ7" s="3">
        <v>4</v>
      </c>
      <c r="AR7" s="1">
        <v>4</v>
      </c>
      <c r="AS7" s="2">
        <v>4</v>
      </c>
      <c r="AT7" s="2">
        <v>4</v>
      </c>
      <c r="AU7" s="2">
        <v>4</v>
      </c>
      <c r="AV7" s="2">
        <v>3</v>
      </c>
      <c r="AW7" s="2">
        <v>2</v>
      </c>
      <c r="AX7" s="2">
        <v>4</v>
      </c>
      <c r="AY7" s="2">
        <v>4</v>
      </c>
      <c r="AZ7" s="3">
        <v>4</v>
      </c>
      <c r="BA7" s="1">
        <v>1</v>
      </c>
      <c r="BB7" s="2">
        <v>3</v>
      </c>
      <c r="BC7" s="2">
        <v>4</v>
      </c>
      <c r="BD7" s="2">
        <v>1</v>
      </c>
      <c r="BE7" s="2">
        <v>4</v>
      </c>
      <c r="BF7" s="2">
        <v>3</v>
      </c>
      <c r="BG7" s="2">
        <v>2</v>
      </c>
      <c r="BH7" s="2">
        <v>1</v>
      </c>
      <c r="BI7" s="2">
        <v>4</v>
      </c>
      <c r="BJ7" s="2">
        <v>2</v>
      </c>
      <c r="BK7" s="3">
        <v>4</v>
      </c>
      <c r="BL7" s="1">
        <v>5</v>
      </c>
      <c r="BM7" s="2">
        <v>5</v>
      </c>
      <c r="BN7" s="2">
        <v>5</v>
      </c>
      <c r="BO7" s="2">
        <v>3</v>
      </c>
      <c r="BP7" s="9">
        <v>3</v>
      </c>
      <c r="BQ7" s="16">
        <v>4</v>
      </c>
      <c r="BR7" s="1" t="s">
        <v>372</v>
      </c>
      <c r="BS7" s="2" t="s">
        <v>373</v>
      </c>
      <c r="BT7" s="2" t="s">
        <v>373</v>
      </c>
      <c r="BU7" s="2" t="s">
        <v>373</v>
      </c>
      <c r="BV7" s="2" t="s">
        <v>373</v>
      </c>
      <c r="BW7" s="3" t="s">
        <v>374</v>
      </c>
      <c r="BX7" s="1" t="s">
        <v>373</v>
      </c>
      <c r="BY7" s="2" t="s">
        <v>373</v>
      </c>
      <c r="BZ7" s="2" t="s">
        <v>373</v>
      </c>
      <c r="CA7" s="2" t="s">
        <v>373</v>
      </c>
      <c r="CB7" s="2" t="s">
        <v>373</v>
      </c>
      <c r="CC7" s="2" t="s">
        <v>372</v>
      </c>
      <c r="CD7" s="2" t="s">
        <v>373</v>
      </c>
      <c r="CE7" s="3" t="s">
        <v>374</v>
      </c>
      <c r="CF7" s="1" t="s">
        <v>390</v>
      </c>
      <c r="CG7" s="2" t="s">
        <v>390</v>
      </c>
      <c r="CH7" s="2" t="s">
        <v>390</v>
      </c>
      <c r="CI7" s="2" t="s">
        <v>390</v>
      </c>
      <c r="CJ7" s="3" t="s">
        <v>389</v>
      </c>
      <c r="CK7" s="1"/>
      <c r="CL7" s="2"/>
      <c r="CM7" s="2"/>
      <c r="CN7" s="2"/>
      <c r="CO7" s="3"/>
      <c r="CP7" s="1" t="s">
        <v>390</v>
      </c>
      <c r="CQ7" s="2" t="s">
        <v>390</v>
      </c>
      <c r="CR7" s="2" t="s">
        <v>390</v>
      </c>
      <c r="CS7" s="3" t="s">
        <v>390</v>
      </c>
      <c r="CT7" s="1" t="s">
        <v>390</v>
      </c>
      <c r="CU7" s="2" t="s">
        <v>390</v>
      </c>
      <c r="CV7" s="3" t="s">
        <v>390</v>
      </c>
      <c r="CW7" s="1" t="s">
        <v>390</v>
      </c>
      <c r="CX7" s="2" t="s">
        <v>390</v>
      </c>
      <c r="CY7" s="2" t="s">
        <v>390</v>
      </c>
      <c r="CZ7" s="2" t="s">
        <v>390</v>
      </c>
      <c r="DA7" s="2" t="s">
        <v>389</v>
      </c>
      <c r="DB7" s="3" t="s">
        <v>390</v>
      </c>
      <c r="DC7" s="2" t="s">
        <v>390</v>
      </c>
      <c r="DD7" s="2" t="s">
        <v>390</v>
      </c>
      <c r="DE7" s="2" t="s">
        <v>390</v>
      </c>
      <c r="DF7" s="2" t="s">
        <v>390</v>
      </c>
      <c r="DG7" s="2" t="s">
        <v>389</v>
      </c>
      <c r="DH7" s="9" t="s">
        <v>390</v>
      </c>
      <c r="DI7" s="16">
        <v>0</v>
      </c>
      <c r="DJ7" s="1" t="s">
        <v>390</v>
      </c>
      <c r="DK7" s="2" t="s">
        <v>390</v>
      </c>
      <c r="DL7" s="2" t="s">
        <v>390</v>
      </c>
      <c r="DM7" s="2" t="s">
        <v>390</v>
      </c>
      <c r="DN7" s="3" t="s">
        <v>389</v>
      </c>
      <c r="DO7" s="1" t="s">
        <v>390</v>
      </c>
      <c r="DP7" s="2" t="s">
        <v>390</v>
      </c>
      <c r="DQ7" s="2" t="s">
        <v>390</v>
      </c>
      <c r="DR7" s="2" t="s">
        <v>389</v>
      </c>
      <c r="DS7" s="3" t="s">
        <v>390</v>
      </c>
      <c r="DT7" s="5" t="s">
        <v>390</v>
      </c>
      <c r="DU7" s="5" t="s">
        <v>389</v>
      </c>
      <c r="DV7" s="1" t="s">
        <v>390</v>
      </c>
      <c r="DW7" s="2" t="s">
        <v>390</v>
      </c>
      <c r="DX7" s="2" t="s">
        <v>390</v>
      </c>
      <c r="DY7" s="3" t="s">
        <v>389</v>
      </c>
      <c r="DZ7" s="20" t="s">
        <v>389</v>
      </c>
      <c r="EA7" s="8">
        <v>1</v>
      </c>
      <c r="EB7" s="2">
        <v>1</v>
      </c>
      <c r="EC7" s="2">
        <v>1</v>
      </c>
      <c r="ED7" s="2">
        <v>1</v>
      </c>
      <c r="EE7" s="2">
        <v>1</v>
      </c>
      <c r="EF7" s="2">
        <v>1</v>
      </c>
      <c r="EG7" s="2">
        <v>1</v>
      </c>
      <c r="EH7" s="2">
        <v>1</v>
      </c>
      <c r="EI7" s="2">
        <v>1</v>
      </c>
      <c r="EJ7" s="2">
        <v>1</v>
      </c>
      <c r="EK7" s="2">
        <v>1</v>
      </c>
      <c r="EL7" s="2">
        <v>1</v>
      </c>
      <c r="EM7" s="2">
        <v>1</v>
      </c>
      <c r="EN7" s="2">
        <v>1</v>
      </c>
      <c r="EO7" s="3">
        <v>1</v>
      </c>
      <c r="EP7" s="1">
        <v>3</v>
      </c>
      <c r="EQ7" s="2">
        <v>3</v>
      </c>
      <c r="ER7" s="2">
        <v>3</v>
      </c>
      <c r="ES7" s="2">
        <v>3</v>
      </c>
      <c r="ET7" s="2">
        <v>4</v>
      </c>
      <c r="EU7" s="2">
        <v>3</v>
      </c>
      <c r="EV7" s="2">
        <v>3</v>
      </c>
      <c r="EW7" s="2">
        <v>3</v>
      </c>
      <c r="EX7" s="2">
        <v>3</v>
      </c>
      <c r="EY7" s="2">
        <v>2</v>
      </c>
      <c r="EZ7" s="2">
        <v>2</v>
      </c>
      <c r="FA7" s="2">
        <v>4</v>
      </c>
      <c r="FB7" s="2">
        <v>3</v>
      </c>
      <c r="FC7" s="2">
        <v>3</v>
      </c>
      <c r="FD7" s="2">
        <v>3</v>
      </c>
      <c r="FE7" s="2">
        <v>3</v>
      </c>
      <c r="FF7" s="2">
        <v>3</v>
      </c>
      <c r="FG7" s="2">
        <v>3</v>
      </c>
      <c r="FH7" s="2">
        <v>3</v>
      </c>
      <c r="FI7" s="2">
        <v>3</v>
      </c>
      <c r="FJ7" s="9">
        <v>3</v>
      </c>
      <c r="FK7" s="8">
        <v>240</v>
      </c>
      <c r="FL7" s="2"/>
      <c r="FM7" s="2"/>
      <c r="FN7" s="2"/>
      <c r="FO7" s="3"/>
      <c r="FP7" s="1" t="s">
        <v>394</v>
      </c>
      <c r="FQ7" s="2" t="s">
        <v>389</v>
      </c>
      <c r="FR7" s="2" t="s">
        <v>389</v>
      </c>
      <c r="FS7" s="2" t="s">
        <v>389</v>
      </c>
      <c r="FT7" s="3" t="s">
        <v>389</v>
      </c>
      <c r="FU7" s="1" t="s">
        <v>373</v>
      </c>
      <c r="FV7" s="2" t="s">
        <v>390</v>
      </c>
      <c r="FW7" s="2" t="s">
        <v>390</v>
      </c>
      <c r="FX7" s="2" t="s">
        <v>390</v>
      </c>
      <c r="FY7" s="9" t="s">
        <v>390</v>
      </c>
      <c r="FZ7" s="3" t="s">
        <v>374</v>
      </c>
    </row>
    <row r="8" spans="1:209">
      <c r="A8">
        <v>35</v>
      </c>
      <c r="B8">
        <v>0</v>
      </c>
      <c r="C8" t="s">
        <v>368</v>
      </c>
      <c r="D8" t="s">
        <v>396</v>
      </c>
      <c r="E8" t="s">
        <v>370</v>
      </c>
      <c r="F8">
        <v>-1</v>
      </c>
      <c r="G8" s="16">
        <v>3</v>
      </c>
      <c r="H8" s="1" t="s">
        <v>373</v>
      </c>
      <c r="I8" s="2" t="s">
        <v>373</v>
      </c>
      <c r="J8" s="2" t="s">
        <v>373</v>
      </c>
      <c r="K8" s="2" t="s">
        <v>373</v>
      </c>
      <c r="L8" s="2" t="s">
        <v>372</v>
      </c>
      <c r="M8" s="2" t="s">
        <v>373</v>
      </c>
      <c r="N8" s="2" t="s">
        <v>372</v>
      </c>
      <c r="O8" s="2" t="s">
        <v>372</v>
      </c>
      <c r="P8" s="3" t="s">
        <v>397</v>
      </c>
      <c r="Q8" s="5">
        <v>1</v>
      </c>
      <c r="R8" s="5" t="s">
        <v>376</v>
      </c>
      <c r="S8" s="1">
        <v>4</v>
      </c>
      <c r="T8" s="3" t="s">
        <v>374</v>
      </c>
      <c r="U8" s="1">
        <v>1</v>
      </c>
      <c r="V8" s="3" t="s">
        <v>374</v>
      </c>
      <c r="W8" s="5" t="s">
        <v>377</v>
      </c>
      <c r="X8" s="1" t="s">
        <v>373</v>
      </c>
      <c r="Y8" s="2" t="s">
        <v>372</v>
      </c>
      <c r="Z8" s="2" t="s">
        <v>373</v>
      </c>
      <c r="AA8" s="2" t="s">
        <v>373</v>
      </c>
      <c r="AB8" s="9" t="s">
        <v>374</v>
      </c>
      <c r="AC8" s="8">
        <v>5</v>
      </c>
      <c r="AD8" s="2">
        <v>5</v>
      </c>
      <c r="AE8" s="2">
        <v>5</v>
      </c>
      <c r="AF8" s="2">
        <v>4</v>
      </c>
      <c r="AG8" s="3">
        <v>3</v>
      </c>
      <c r="AH8" s="1">
        <v>5</v>
      </c>
      <c r="AI8" s="2">
        <v>4</v>
      </c>
      <c r="AJ8" s="2"/>
      <c r="AK8" s="2"/>
      <c r="AL8" s="3">
        <v>3</v>
      </c>
      <c r="AM8" s="1">
        <v>5</v>
      </c>
      <c r="AN8" s="2">
        <v>1</v>
      </c>
      <c r="AO8" s="2">
        <v>4</v>
      </c>
      <c r="AP8" s="2">
        <v>4</v>
      </c>
      <c r="AQ8" s="3">
        <v>3</v>
      </c>
      <c r="AR8" s="1">
        <v>5</v>
      </c>
      <c r="AS8" s="2">
        <v>5</v>
      </c>
      <c r="AT8" s="2">
        <v>5</v>
      </c>
      <c r="AU8" s="2">
        <v>5</v>
      </c>
      <c r="AV8" s="2">
        <v>5</v>
      </c>
      <c r="AW8" s="2">
        <v>5</v>
      </c>
      <c r="AX8" s="2">
        <v>5</v>
      </c>
      <c r="AY8" s="2">
        <v>5</v>
      </c>
      <c r="AZ8" s="3">
        <v>4</v>
      </c>
      <c r="BA8" s="1">
        <v>5</v>
      </c>
      <c r="BB8" s="2">
        <v>5</v>
      </c>
      <c r="BC8" s="2">
        <v>5</v>
      </c>
      <c r="BD8" s="2">
        <v>5</v>
      </c>
      <c r="BE8" s="2">
        <v>3</v>
      </c>
      <c r="BF8" s="2">
        <v>4</v>
      </c>
      <c r="BG8" s="2">
        <v>3</v>
      </c>
      <c r="BH8" s="2">
        <v>3</v>
      </c>
      <c r="BI8" s="2">
        <v>5</v>
      </c>
      <c r="BJ8" s="2">
        <v>5</v>
      </c>
      <c r="BK8" s="3">
        <v>5</v>
      </c>
      <c r="BL8" s="1">
        <v>5</v>
      </c>
      <c r="BM8" s="2">
        <v>5</v>
      </c>
      <c r="BN8" s="2">
        <v>3</v>
      </c>
      <c r="BO8" s="2">
        <v>5</v>
      </c>
      <c r="BP8" s="9">
        <v>3</v>
      </c>
      <c r="BQ8" s="16">
        <v>1</v>
      </c>
      <c r="BR8" s="1" t="s">
        <v>373</v>
      </c>
      <c r="BS8" s="2" t="s">
        <v>373</v>
      </c>
      <c r="BT8" s="2" t="s">
        <v>373</v>
      </c>
      <c r="BU8" s="2" t="s">
        <v>373</v>
      </c>
      <c r="BV8" s="2" t="s">
        <v>372</v>
      </c>
      <c r="BW8" s="3" t="s">
        <v>398</v>
      </c>
      <c r="BX8" s="1" t="s">
        <v>373</v>
      </c>
      <c r="BY8" s="2" t="s">
        <v>373</v>
      </c>
      <c r="BZ8" s="2" t="s">
        <v>373</v>
      </c>
      <c r="CA8" s="2" t="s">
        <v>372</v>
      </c>
      <c r="CB8" s="2" t="s">
        <v>372</v>
      </c>
      <c r="CC8" s="2" t="s">
        <v>373</v>
      </c>
      <c r="CD8" s="2" t="s">
        <v>372</v>
      </c>
      <c r="CE8" s="3" t="s">
        <v>399</v>
      </c>
      <c r="CF8" s="1" t="s">
        <v>373</v>
      </c>
      <c r="CG8" s="2" t="s">
        <v>373</v>
      </c>
      <c r="CH8" s="2" t="s">
        <v>373</v>
      </c>
      <c r="CI8" s="2" t="s">
        <v>372</v>
      </c>
      <c r="CJ8" s="3" t="s">
        <v>400</v>
      </c>
      <c r="CK8" s="1"/>
      <c r="CL8" s="2">
        <v>4</v>
      </c>
      <c r="CM8" s="2">
        <v>4</v>
      </c>
      <c r="CN8" s="2">
        <v>4</v>
      </c>
      <c r="CO8" s="3">
        <v>4</v>
      </c>
      <c r="CP8" s="1" t="s">
        <v>373</v>
      </c>
      <c r="CQ8" s="2" t="s">
        <v>373</v>
      </c>
      <c r="CR8" s="2" t="s">
        <v>372</v>
      </c>
      <c r="CS8" s="3" t="s">
        <v>373</v>
      </c>
      <c r="CT8" s="1" t="s">
        <v>373</v>
      </c>
      <c r="CU8" s="2" t="s">
        <v>372</v>
      </c>
      <c r="CV8" s="3" t="s">
        <v>372</v>
      </c>
      <c r="CW8" s="1" t="s">
        <v>373</v>
      </c>
      <c r="CX8" s="2" t="s">
        <v>373</v>
      </c>
      <c r="CY8" s="2" t="s">
        <v>372</v>
      </c>
      <c r="CZ8" s="2" t="s">
        <v>372</v>
      </c>
      <c r="DA8" s="2" t="s">
        <v>401</v>
      </c>
      <c r="DB8" s="3" t="s">
        <v>373</v>
      </c>
      <c r="DC8" s="2" t="s">
        <v>373</v>
      </c>
      <c r="DD8" s="2" t="s">
        <v>373</v>
      </c>
      <c r="DE8" s="2" t="s">
        <v>373</v>
      </c>
      <c r="DF8" s="2" t="s">
        <v>373</v>
      </c>
      <c r="DG8" s="2" t="s">
        <v>374</v>
      </c>
      <c r="DH8" s="9" t="s">
        <v>372</v>
      </c>
      <c r="DI8" s="16">
        <v>1</v>
      </c>
      <c r="DJ8" s="1" t="s">
        <v>372</v>
      </c>
      <c r="DK8" s="2" t="s">
        <v>372</v>
      </c>
      <c r="DL8" s="2" t="s">
        <v>373</v>
      </c>
      <c r="DM8" s="2" t="s">
        <v>372</v>
      </c>
      <c r="DN8" s="3" t="s">
        <v>402</v>
      </c>
      <c r="DO8" s="1" t="s">
        <v>372</v>
      </c>
      <c r="DP8" s="2" t="s">
        <v>373</v>
      </c>
      <c r="DQ8" s="2" t="s">
        <v>372</v>
      </c>
      <c r="DR8" s="2" t="s">
        <v>403</v>
      </c>
      <c r="DS8" s="3" t="s">
        <v>373</v>
      </c>
      <c r="DT8" s="5">
        <v>0</v>
      </c>
      <c r="DU8" s="5" t="s">
        <v>404</v>
      </c>
      <c r="DV8" s="1" t="s">
        <v>372</v>
      </c>
      <c r="DW8" s="2" t="s">
        <v>372</v>
      </c>
      <c r="DX8" s="2" t="s">
        <v>372</v>
      </c>
      <c r="DY8" s="3" t="s">
        <v>405</v>
      </c>
      <c r="DZ8" s="20" t="s">
        <v>406</v>
      </c>
      <c r="EA8" s="8">
        <v>1</v>
      </c>
      <c r="EB8" s="2">
        <v>1</v>
      </c>
      <c r="EC8" s="2">
        <v>1</v>
      </c>
      <c r="ED8" s="2">
        <v>5</v>
      </c>
      <c r="EE8" s="2">
        <v>1</v>
      </c>
      <c r="EF8" s="2">
        <v>3</v>
      </c>
      <c r="EG8" s="2">
        <v>2</v>
      </c>
      <c r="EH8" s="2">
        <v>4</v>
      </c>
      <c r="EI8" s="2">
        <v>1</v>
      </c>
      <c r="EJ8" s="2">
        <v>1</v>
      </c>
      <c r="EK8" s="2">
        <v>1</v>
      </c>
      <c r="EL8" s="2">
        <v>4</v>
      </c>
      <c r="EM8" s="2">
        <v>4</v>
      </c>
      <c r="EN8" s="2">
        <v>4</v>
      </c>
      <c r="EO8" s="3">
        <v>4</v>
      </c>
      <c r="EP8" s="1">
        <v>5</v>
      </c>
      <c r="EQ8" s="2">
        <v>5</v>
      </c>
      <c r="ER8" s="2">
        <v>5</v>
      </c>
      <c r="ES8" s="2">
        <v>5</v>
      </c>
      <c r="ET8" s="2">
        <v>5</v>
      </c>
      <c r="EU8" s="2">
        <v>5</v>
      </c>
      <c r="EV8" s="2">
        <v>5</v>
      </c>
      <c r="EW8" s="2">
        <v>5</v>
      </c>
      <c r="EX8" s="2">
        <v>5</v>
      </c>
      <c r="EY8" s="2">
        <v>4</v>
      </c>
      <c r="EZ8" s="2">
        <v>5</v>
      </c>
      <c r="FA8" s="2">
        <v>5</v>
      </c>
      <c r="FB8" s="2">
        <v>5</v>
      </c>
      <c r="FC8" s="2">
        <v>5</v>
      </c>
      <c r="FD8" s="2">
        <v>5</v>
      </c>
      <c r="FE8" s="2">
        <v>5</v>
      </c>
      <c r="FF8" s="2">
        <v>5</v>
      </c>
      <c r="FG8" s="2">
        <v>5</v>
      </c>
      <c r="FH8" s="2">
        <v>5</v>
      </c>
      <c r="FI8" s="2">
        <v>5</v>
      </c>
      <c r="FJ8" s="9">
        <v>5</v>
      </c>
      <c r="FK8" s="8">
        <v>237</v>
      </c>
      <c r="FL8" s="2">
        <v>236</v>
      </c>
      <c r="FM8" s="2">
        <v>244</v>
      </c>
      <c r="FN8" s="2">
        <v>240</v>
      </c>
      <c r="FO8" s="3">
        <v>255</v>
      </c>
      <c r="FP8" s="1" t="s">
        <v>407</v>
      </c>
      <c r="FQ8" s="2" t="s">
        <v>408</v>
      </c>
      <c r="FR8" s="2" t="s">
        <v>409</v>
      </c>
      <c r="FS8" s="2" t="s">
        <v>410</v>
      </c>
      <c r="FT8" s="3" t="s">
        <v>411</v>
      </c>
      <c r="FU8" s="1" t="s">
        <v>372</v>
      </c>
      <c r="FV8" s="2" t="s">
        <v>372</v>
      </c>
      <c r="FW8" s="2" t="s">
        <v>372</v>
      </c>
      <c r="FX8" s="2" t="s">
        <v>372</v>
      </c>
      <c r="FY8" s="9" t="s">
        <v>372</v>
      </c>
      <c r="FZ8" s="3" t="s">
        <v>412</v>
      </c>
    </row>
    <row r="9" spans="1:209">
      <c r="A9">
        <v>36</v>
      </c>
      <c r="B9">
        <v>0</v>
      </c>
      <c r="C9" t="s">
        <v>368</v>
      </c>
      <c r="D9" t="s">
        <v>369</v>
      </c>
      <c r="E9" t="s">
        <v>370</v>
      </c>
      <c r="F9">
        <v>2600</v>
      </c>
      <c r="G9" s="16">
        <v>7</v>
      </c>
      <c r="H9" s="1" t="s">
        <v>373</v>
      </c>
      <c r="I9" s="2" t="s">
        <v>373</v>
      </c>
      <c r="J9" s="2" t="s">
        <v>373</v>
      </c>
      <c r="K9" s="2" t="s">
        <v>373</v>
      </c>
      <c r="L9" s="2" t="s">
        <v>373</v>
      </c>
      <c r="M9" s="2" t="s">
        <v>373</v>
      </c>
      <c r="N9" s="2" t="s">
        <v>372</v>
      </c>
      <c r="O9" s="2" t="s">
        <v>372</v>
      </c>
      <c r="P9" s="3" t="s">
        <v>413</v>
      </c>
      <c r="Q9" s="5">
        <v>2</v>
      </c>
      <c r="R9" s="5" t="s">
        <v>376</v>
      </c>
      <c r="S9" s="1">
        <v>7</v>
      </c>
      <c r="T9" s="3" t="s">
        <v>374</v>
      </c>
      <c r="U9" s="1">
        <v>5</v>
      </c>
      <c r="V9" s="3" t="s">
        <v>374</v>
      </c>
      <c r="W9" s="5" t="s">
        <v>377</v>
      </c>
      <c r="X9" s="1" t="s">
        <v>373</v>
      </c>
      <c r="Y9" s="2" t="s">
        <v>373</v>
      </c>
      <c r="Z9" s="2" t="s">
        <v>373</v>
      </c>
      <c r="AA9" s="2" t="s">
        <v>372</v>
      </c>
      <c r="AB9" s="9" t="s">
        <v>414</v>
      </c>
      <c r="AC9" s="8">
        <v>5</v>
      </c>
      <c r="AD9" s="2">
        <v>3</v>
      </c>
      <c r="AE9" s="2">
        <v>4</v>
      </c>
      <c r="AF9" s="2">
        <v>4</v>
      </c>
      <c r="AG9" s="3">
        <v>4</v>
      </c>
      <c r="AH9" s="1">
        <v>5</v>
      </c>
      <c r="AI9" s="2">
        <v>3</v>
      </c>
      <c r="AJ9" s="2">
        <v>2</v>
      </c>
      <c r="AK9" s="2">
        <v>2</v>
      </c>
      <c r="AL9" s="3">
        <v>3</v>
      </c>
      <c r="AM9" s="1">
        <v>4</v>
      </c>
      <c r="AN9" s="2">
        <v>2</v>
      </c>
      <c r="AO9" s="2">
        <v>5</v>
      </c>
      <c r="AP9" s="2">
        <v>4</v>
      </c>
      <c r="AQ9" s="3">
        <v>3</v>
      </c>
      <c r="AR9" s="1">
        <v>5</v>
      </c>
      <c r="AS9" s="2">
        <v>5</v>
      </c>
      <c r="AT9" s="2">
        <v>4</v>
      </c>
      <c r="AU9" s="2">
        <v>5</v>
      </c>
      <c r="AV9" s="2">
        <v>3</v>
      </c>
      <c r="AW9" s="2">
        <v>4</v>
      </c>
      <c r="AX9" s="2">
        <v>3</v>
      </c>
      <c r="AY9" s="2">
        <v>4</v>
      </c>
      <c r="AZ9" s="3">
        <v>4</v>
      </c>
      <c r="BA9" s="1">
        <v>3</v>
      </c>
      <c r="BB9" s="2">
        <v>5</v>
      </c>
      <c r="BC9" s="2">
        <v>3</v>
      </c>
      <c r="BD9" s="2">
        <v>1</v>
      </c>
      <c r="BE9" s="2">
        <v>3</v>
      </c>
      <c r="BF9" s="2">
        <v>3</v>
      </c>
      <c r="BG9" s="2">
        <v>1</v>
      </c>
      <c r="BH9" s="2">
        <v>3</v>
      </c>
      <c r="BI9" s="2">
        <v>1</v>
      </c>
      <c r="BJ9" s="2">
        <v>5</v>
      </c>
      <c r="BK9" s="3">
        <v>5</v>
      </c>
      <c r="BL9" s="1">
        <v>2</v>
      </c>
      <c r="BM9" s="2">
        <v>4</v>
      </c>
      <c r="BN9" s="2">
        <v>1</v>
      </c>
      <c r="BO9" s="2">
        <v>5</v>
      </c>
      <c r="BP9" s="9">
        <v>2</v>
      </c>
      <c r="BQ9" s="16">
        <v>3</v>
      </c>
      <c r="BR9" s="1" t="s">
        <v>372</v>
      </c>
      <c r="BS9" s="2" t="s">
        <v>373</v>
      </c>
      <c r="BT9" s="2" t="s">
        <v>372</v>
      </c>
      <c r="BU9" s="2" t="s">
        <v>372</v>
      </c>
      <c r="BV9" s="2" t="s">
        <v>373</v>
      </c>
      <c r="BW9" s="3" t="s">
        <v>374</v>
      </c>
      <c r="BX9" s="1" t="s">
        <v>373</v>
      </c>
      <c r="BY9" s="2" t="s">
        <v>373</v>
      </c>
      <c r="BZ9" s="2" t="s">
        <v>373</v>
      </c>
      <c r="CA9" s="2" t="s">
        <v>373</v>
      </c>
      <c r="CB9" s="2" t="s">
        <v>372</v>
      </c>
      <c r="CC9" s="2" t="s">
        <v>373</v>
      </c>
      <c r="CD9" s="2" t="s">
        <v>373</v>
      </c>
      <c r="CE9" s="3" t="s">
        <v>374</v>
      </c>
      <c r="CF9" s="1" t="s">
        <v>372</v>
      </c>
      <c r="CG9" s="2" t="s">
        <v>373</v>
      </c>
      <c r="CH9" s="2" t="s">
        <v>373</v>
      </c>
      <c r="CI9" s="2" t="s">
        <v>373</v>
      </c>
      <c r="CJ9" s="3" t="s">
        <v>374</v>
      </c>
      <c r="CK9" s="1">
        <v>3</v>
      </c>
      <c r="CL9" s="2">
        <v>2</v>
      </c>
      <c r="CM9" s="2">
        <v>4</v>
      </c>
      <c r="CN9" s="2">
        <v>1</v>
      </c>
      <c r="CO9" s="3">
        <v>4</v>
      </c>
      <c r="CP9" s="1" t="s">
        <v>373</v>
      </c>
      <c r="CQ9" s="2" t="s">
        <v>372</v>
      </c>
      <c r="CR9" s="2" t="s">
        <v>373</v>
      </c>
      <c r="CS9" s="3" t="s">
        <v>373</v>
      </c>
      <c r="CT9" s="1" t="s">
        <v>373</v>
      </c>
      <c r="CU9" s="2" t="s">
        <v>373</v>
      </c>
      <c r="CV9" s="3" t="s">
        <v>372</v>
      </c>
      <c r="CW9" s="1" t="s">
        <v>373</v>
      </c>
      <c r="CX9" s="2" t="s">
        <v>373</v>
      </c>
      <c r="CY9" s="2" t="s">
        <v>372</v>
      </c>
      <c r="CZ9" s="2" t="s">
        <v>373</v>
      </c>
      <c r="DA9" s="2" t="s">
        <v>374</v>
      </c>
      <c r="DB9" s="3" t="s">
        <v>373</v>
      </c>
      <c r="DC9" s="2" t="s">
        <v>373</v>
      </c>
      <c r="DD9" s="2" t="s">
        <v>372</v>
      </c>
      <c r="DE9" s="2" t="s">
        <v>373</v>
      </c>
      <c r="DF9" s="2" t="s">
        <v>373</v>
      </c>
      <c r="DG9" s="2" t="s">
        <v>374</v>
      </c>
      <c r="DH9" s="9" t="s">
        <v>373</v>
      </c>
      <c r="DI9" s="16">
        <v>1</v>
      </c>
      <c r="DJ9" s="1" t="s">
        <v>372</v>
      </c>
      <c r="DK9" s="2" t="s">
        <v>373</v>
      </c>
      <c r="DL9" s="2" t="s">
        <v>373</v>
      </c>
      <c r="DM9" s="2" t="s">
        <v>373</v>
      </c>
      <c r="DN9" s="3" t="s">
        <v>374</v>
      </c>
      <c r="DO9" s="1" t="s">
        <v>373</v>
      </c>
      <c r="DP9" s="2" t="s">
        <v>373</v>
      </c>
      <c r="DQ9" s="2" t="s">
        <v>372</v>
      </c>
      <c r="DR9" s="2" t="s">
        <v>415</v>
      </c>
      <c r="DS9" s="3" t="s">
        <v>373</v>
      </c>
      <c r="DT9" s="5">
        <v>1</v>
      </c>
      <c r="DU9" s="5" t="s">
        <v>374</v>
      </c>
      <c r="DV9" s="1" t="s">
        <v>372</v>
      </c>
      <c r="DW9" s="2" t="s">
        <v>373</v>
      </c>
      <c r="DX9" s="2" t="s">
        <v>373</v>
      </c>
      <c r="DY9" s="3" t="s">
        <v>374</v>
      </c>
      <c r="DZ9" s="20" t="s">
        <v>374</v>
      </c>
      <c r="EA9" s="8">
        <v>2</v>
      </c>
      <c r="EB9" s="2">
        <v>1</v>
      </c>
      <c r="EC9" s="2">
        <v>1</v>
      </c>
      <c r="ED9" s="2">
        <v>4</v>
      </c>
      <c r="EE9" s="2">
        <v>3</v>
      </c>
      <c r="EF9" s="2">
        <v>4</v>
      </c>
      <c r="EG9" s="2">
        <v>4</v>
      </c>
      <c r="EH9" s="2">
        <v>3</v>
      </c>
      <c r="EI9" s="2">
        <v>4</v>
      </c>
      <c r="EJ9" s="2">
        <v>3</v>
      </c>
      <c r="EK9" s="2">
        <v>2</v>
      </c>
      <c r="EL9" s="2">
        <v>1</v>
      </c>
      <c r="EM9" s="2">
        <v>3</v>
      </c>
      <c r="EN9" s="2">
        <v>5</v>
      </c>
      <c r="EO9" s="3">
        <v>3</v>
      </c>
      <c r="EP9" s="1">
        <v>4</v>
      </c>
      <c r="EQ9" s="2">
        <v>4</v>
      </c>
      <c r="ER9" s="2">
        <v>2</v>
      </c>
      <c r="ES9" s="2">
        <v>3</v>
      </c>
      <c r="ET9" s="2">
        <v>5</v>
      </c>
      <c r="EU9" s="2">
        <v>1</v>
      </c>
      <c r="EV9" s="2">
        <v>2</v>
      </c>
      <c r="EW9" s="2">
        <v>4</v>
      </c>
      <c r="EX9" s="2">
        <v>4</v>
      </c>
      <c r="EY9" s="2">
        <v>2</v>
      </c>
      <c r="EZ9" s="2">
        <v>4</v>
      </c>
      <c r="FA9" s="2">
        <v>3</v>
      </c>
      <c r="FB9" s="2">
        <v>1</v>
      </c>
      <c r="FC9" s="2">
        <v>1</v>
      </c>
      <c r="FD9" s="2">
        <v>1</v>
      </c>
      <c r="FE9" s="2">
        <v>5</v>
      </c>
      <c r="FF9" s="2">
        <v>3</v>
      </c>
      <c r="FG9" s="2">
        <v>3</v>
      </c>
      <c r="FH9" s="2">
        <v>4</v>
      </c>
      <c r="FI9" s="2">
        <v>4</v>
      </c>
      <c r="FJ9" s="9">
        <v>4</v>
      </c>
      <c r="FK9" s="8">
        <v>240</v>
      </c>
      <c r="FL9" s="2">
        <v>251</v>
      </c>
      <c r="FM9" s="2">
        <v>256</v>
      </c>
      <c r="FN9" s="2">
        <v>246</v>
      </c>
      <c r="FO9" s="3">
        <v>243</v>
      </c>
      <c r="FP9" s="1" t="s">
        <v>416</v>
      </c>
      <c r="FQ9" s="2" t="s">
        <v>417</v>
      </c>
      <c r="FR9" s="2" t="s">
        <v>418</v>
      </c>
      <c r="FS9" s="2" t="s">
        <v>418</v>
      </c>
      <c r="FT9" s="3" t="s">
        <v>419</v>
      </c>
      <c r="FU9" s="1" t="s">
        <v>372</v>
      </c>
      <c r="FV9" s="2" t="s">
        <v>372</v>
      </c>
      <c r="FW9" s="2" t="s">
        <v>373</v>
      </c>
      <c r="FX9" s="2" t="s">
        <v>373</v>
      </c>
      <c r="FY9" s="9" t="s">
        <v>373</v>
      </c>
      <c r="FZ9" s="3" t="s">
        <v>374</v>
      </c>
    </row>
    <row r="10" spans="1:209">
      <c r="A10">
        <v>37</v>
      </c>
      <c r="B10">
        <v>0</v>
      </c>
      <c r="C10" t="s">
        <v>368</v>
      </c>
      <c r="D10" t="s">
        <v>369</v>
      </c>
      <c r="E10" t="s">
        <v>370</v>
      </c>
      <c r="F10">
        <v>916</v>
      </c>
      <c r="G10" s="16">
        <v>5</v>
      </c>
      <c r="H10" s="1" t="s">
        <v>373</v>
      </c>
      <c r="I10" s="2" t="s">
        <v>373</v>
      </c>
      <c r="J10" s="2" t="s">
        <v>372</v>
      </c>
      <c r="K10" s="2" t="s">
        <v>373</v>
      </c>
      <c r="L10" s="2" t="s">
        <v>373</v>
      </c>
      <c r="M10" s="2" t="s">
        <v>373</v>
      </c>
      <c r="N10" s="2" t="s">
        <v>373</v>
      </c>
      <c r="O10" s="2" t="s">
        <v>373</v>
      </c>
      <c r="P10" s="3" t="s">
        <v>374</v>
      </c>
      <c r="Q10" s="5">
        <v>1</v>
      </c>
      <c r="R10" s="5" t="s">
        <v>420</v>
      </c>
      <c r="S10" s="1">
        <v>4</v>
      </c>
      <c r="T10" s="3" t="s">
        <v>374</v>
      </c>
      <c r="U10" s="1">
        <v>1</v>
      </c>
      <c r="V10" s="3" t="s">
        <v>374</v>
      </c>
      <c r="W10" s="5" t="s">
        <v>377</v>
      </c>
      <c r="X10" s="1" t="s">
        <v>372</v>
      </c>
      <c r="Y10" s="2" t="s">
        <v>373</v>
      </c>
      <c r="Z10" s="2" t="s">
        <v>372</v>
      </c>
      <c r="AA10" s="2" t="s">
        <v>373</v>
      </c>
      <c r="AB10" s="9" t="s">
        <v>374</v>
      </c>
      <c r="AC10" s="8">
        <v>5</v>
      </c>
      <c r="AD10" s="2">
        <v>4</v>
      </c>
      <c r="AE10" s="2">
        <v>4</v>
      </c>
      <c r="AF10" s="2">
        <v>4</v>
      </c>
      <c r="AG10" s="3">
        <v>3</v>
      </c>
      <c r="AH10" s="1">
        <v>4</v>
      </c>
      <c r="AI10" s="2">
        <v>4</v>
      </c>
      <c r="AJ10" s="2">
        <v>3</v>
      </c>
      <c r="AK10" s="2">
        <v>3</v>
      </c>
      <c r="AL10" s="3">
        <v>2</v>
      </c>
      <c r="AM10" s="1">
        <v>5</v>
      </c>
      <c r="AN10" s="2">
        <v>1</v>
      </c>
      <c r="AO10" s="2">
        <v>4</v>
      </c>
      <c r="AP10" s="2">
        <v>4</v>
      </c>
      <c r="AQ10" s="3">
        <v>3</v>
      </c>
      <c r="AR10" s="1">
        <v>4</v>
      </c>
      <c r="AS10" s="2">
        <v>5</v>
      </c>
      <c r="AT10" s="2">
        <v>1</v>
      </c>
      <c r="AU10" s="2">
        <v>3</v>
      </c>
      <c r="AV10" s="2">
        <v>3</v>
      </c>
      <c r="AW10" s="2">
        <v>4</v>
      </c>
      <c r="AX10" s="2">
        <v>4</v>
      </c>
      <c r="AY10" s="2">
        <v>5</v>
      </c>
      <c r="AZ10" s="3">
        <v>3</v>
      </c>
      <c r="BA10" s="1">
        <v>2</v>
      </c>
      <c r="BB10" s="2">
        <v>4</v>
      </c>
      <c r="BC10" s="2">
        <v>2</v>
      </c>
      <c r="BD10" s="2">
        <v>3</v>
      </c>
      <c r="BE10" s="2">
        <v>3</v>
      </c>
      <c r="BF10" s="2">
        <v>3</v>
      </c>
      <c r="BG10" s="2">
        <v>4</v>
      </c>
      <c r="BH10" s="2">
        <v>4</v>
      </c>
      <c r="BI10" s="2">
        <v>4</v>
      </c>
      <c r="BJ10" s="2">
        <v>5</v>
      </c>
      <c r="BK10" s="3">
        <v>3</v>
      </c>
      <c r="BL10" s="1">
        <v>2</v>
      </c>
      <c r="BM10" s="2">
        <v>3</v>
      </c>
      <c r="BN10" s="2">
        <v>3</v>
      </c>
      <c r="BO10" s="2">
        <v>3</v>
      </c>
      <c r="BP10" s="9">
        <v>3</v>
      </c>
      <c r="BQ10" s="16">
        <v>4</v>
      </c>
      <c r="BR10" s="1" t="s">
        <v>372</v>
      </c>
      <c r="BS10" s="2" t="s">
        <v>372</v>
      </c>
      <c r="BT10" s="2" t="s">
        <v>372</v>
      </c>
      <c r="BU10" s="2" t="s">
        <v>373</v>
      </c>
      <c r="BV10" s="2" t="s">
        <v>373</v>
      </c>
      <c r="BW10" s="3" t="s">
        <v>374</v>
      </c>
      <c r="BX10" s="1" t="s">
        <v>373</v>
      </c>
      <c r="BY10" s="2" t="s">
        <v>372</v>
      </c>
      <c r="BZ10" s="2" t="s">
        <v>373</v>
      </c>
      <c r="CA10" s="2" t="s">
        <v>373</v>
      </c>
      <c r="CB10" s="2" t="s">
        <v>373</v>
      </c>
      <c r="CC10" s="2" t="s">
        <v>373</v>
      </c>
      <c r="CD10" s="2" t="s">
        <v>373</v>
      </c>
      <c r="CE10" s="3" t="s">
        <v>374</v>
      </c>
      <c r="CF10" s="1" t="s">
        <v>373</v>
      </c>
      <c r="CG10" s="2" t="s">
        <v>372</v>
      </c>
      <c r="CH10" s="2" t="s">
        <v>373</v>
      </c>
      <c r="CI10" s="2" t="s">
        <v>373</v>
      </c>
      <c r="CJ10" s="3" t="s">
        <v>374</v>
      </c>
      <c r="CK10" s="1">
        <v>5</v>
      </c>
      <c r="CL10" s="2">
        <v>4</v>
      </c>
      <c r="CM10" s="2">
        <v>3</v>
      </c>
      <c r="CN10" s="2">
        <v>2</v>
      </c>
      <c r="CO10" s="3">
        <v>3</v>
      </c>
      <c r="CP10" s="1" t="s">
        <v>372</v>
      </c>
      <c r="CQ10" s="2" t="s">
        <v>373</v>
      </c>
      <c r="CR10" s="2" t="s">
        <v>372</v>
      </c>
      <c r="CS10" s="3" t="s">
        <v>373</v>
      </c>
      <c r="CT10" s="1" t="s">
        <v>373</v>
      </c>
      <c r="CU10" s="2" t="s">
        <v>372</v>
      </c>
      <c r="CV10" s="3" t="s">
        <v>373</v>
      </c>
      <c r="CW10" s="1" t="s">
        <v>373</v>
      </c>
      <c r="CX10" s="2" t="s">
        <v>373</v>
      </c>
      <c r="CY10" s="2" t="s">
        <v>372</v>
      </c>
      <c r="CZ10" s="2" t="s">
        <v>373</v>
      </c>
      <c r="DA10" s="2" t="s">
        <v>374</v>
      </c>
      <c r="DB10" s="3" t="s">
        <v>373</v>
      </c>
      <c r="DC10" s="2" t="s">
        <v>373</v>
      </c>
      <c r="DD10" s="2" t="s">
        <v>372</v>
      </c>
      <c r="DE10" s="2" t="s">
        <v>373</v>
      </c>
      <c r="DF10" s="2" t="s">
        <v>373</v>
      </c>
      <c r="DG10" s="2" t="s">
        <v>374</v>
      </c>
      <c r="DH10" s="9" t="s">
        <v>373</v>
      </c>
      <c r="DI10" s="16">
        <v>1</v>
      </c>
      <c r="DJ10" s="1" t="s">
        <v>373</v>
      </c>
      <c r="DK10" s="2" t="s">
        <v>372</v>
      </c>
      <c r="DL10" s="2" t="s">
        <v>373</v>
      </c>
      <c r="DM10" s="2" t="s">
        <v>373</v>
      </c>
      <c r="DN10" s="3" t="s">
        <v>374</v>
      </c>
      <c r="DO10" s="1" t="s">
        <v>372</v>
      </c>
      <c r="DP10" s="2" t="s">
        <v>373</v>
      </c>
      <c r="DQ10" s="2" t="s">
        <v>373</v>
      </c>
      <c r="DR10" s="2" t="s">
        <v>374</v>
      </c>
      <c r="DS10" s="3" t="s">
        <v>373</v>
      </c>
      <c r="DT10" s="5">
        <v>1</v>
      </c>
      <c r="DU10" s="5" t="s">
        <v>374</v>
      </c>
      <c r="DV10" s="1" t="s">
        <v>373</v>
      </c>
      <c r="DW10" s="2" t="s">
        <v>372</v>
      </c>
      <c r="DX10" s="2" t="s">
        <v>373</v>
      </c>
      <c r="DY10" s="3" t="s">
        <v>374</v>
      </c>
      <c r="DZ10" s="20" t="s">
        <v>374</v>
      </c>
      <c r="EA10" s="8">
        <v>1</v>
      </c>
      <c r="EB10" s="2">
        <v>1</v>
      </c>
      <c r="EC10" s="2">
        <v>1</v>
      </c>
      <c r="ED10" s="2">
        <v>1</v>
      </c>
      <c r="EE10" s="2">
        <v>1</v>
      </c>
      <c r="EF10" s="2">
        <v>1</v>
      </c>
      <c r="EG10" s="2">
        <v>2</v>
      </c>
      <c r="EH10" s="2">
        <v>2</v>
      </c>
      <c r="EI10" s="2">
        <v>1</v>
      </c>
      <c r="EJ10" s="2">
        <v>1</v>
      </c>
      <c r="EK10" s="2">
        <v>1</v>
      </c>
      <c r="EL10" s="2">
        <v>1</v>
      </c>
      <c r="EM10" s="2">
        <v>1</v>
      </c>
      <c r="EN10" s="2">
        <v>1</v>
      </c>
      <c r="EO10" s="3">
        <v>1</v>
      </c>
      <c r="EP10" s="1">
        <v>1</v>
      </c>
      <c r="EQ10" s="2">
        <v>1</v>
      </c>
      <c r="ER10" s="2">
        <v>3</v>
      </c>
      <c r="ES10" s="2">
        <v>3</v>
      </c>
      <c r="ET10" s="2">
        <v>2</v>
      </c>
      <c r="EU10" s="2">
        <v>4</v>
      </c>
      <c r="EV10" s="2">
        <v>3</v>
      </c>
      <c r="EW10" s="2">
        <v>2</v>
      </c>
      <c r="EX10" s="2">
        <v>1</v>
      </c>
      <c r="EY10" s="2">
        <v>3</v>
      </c>
      <c r="EZ10" s="2">
        <v>2</v>
      </c>
      <c r="FA10" s="2">
        <v>1</v>
      </c>
      <c r="FB10" s="2">
        <v>2</v>
      </c>
      <c r="FC10" s="2">
        <v>2</v>
      </c>
      <c r="FD10" s="2">
        <v>2</v>
      </c>
      <c r="FE10" s="2">
        <v>1</v>
      </c>
      <c r="FF10" s="2">
        <v>1</v>
      </c>
      <c r="FG10" s="2">
        <v>3</v>
      </c>
      <c r="FH10" s="2">
        <v>2</v>
      </c>
      <c r="FI10" s="2">
        <v>2</v>
      </c>
      <c r="FJ10" s="9">
        <v>1</v>
      </c>
      <c r="FK10" s="8"/>
      <c r="FL10" s="2"/>
      <c r="FM10" s="2"/>
      <c r="FN10" s="2"/>
      <c r="FO10" s="3"/>
      <c r="FP10" s="1" t="s">
        <v>389</v>
      </c>
      <c r="FQ10" s="2" t="s">
        <v>389</v>
      </c>
      <c r="FR10" s="2" t="s">
        <v>389</v>
      </c>
      <c r="FS10" s="2" t="s">
        <v>389</v>
      </c>
      <c r="FT10" s="3" t="s">
        <v>389</v>
      </c>
      <c r="FU10" s="1" t="s">
        <v>390</v>
      </c>
      <c r="FV10" s="2" t="s">
        <v>390</v>
      </c>
      <c r="FW10" s="2" t="s">
        <v>390</v>
      </c>
      <c r="FX10" s="2" t="s">
        <v>390</v>
      </c>
      <c r="FY10" s="9" t="s">
        <v>390</v>
      </c>
      <c r="FZ10" s="3" t="s">
        <v>374</v>
      </c>
    </row>
    <row r="11" spans="1:209">
      <c r="A11">
        <v>38</v>
      </c>
      <c r="B11">
        <v>0</v>
      </c>
      <c r="C11" t="s">
        <v>368</v>
      </c>
      <c r="D11" t="s">
        <v>396</v>
      </c>
      <c r="E11" t="s">
        <v>370</v>
      </c>
      <c r="F11">
        <v>-1</v>
      </c>
      <c r="G11" s="16">
        <v>7</v>
      </c>
      <c r="H11" s="1" t="s">
        <v>373</v>
      </c>
      <c r="I11" s="2" t="s">
        <v>373</v>
      </c>
      <c r="J11" s="2" t="s">
        <v>373</v>
      </c>
      <c r="K11" s="2" t="s">
        <v>373</v>
      </c>
      <c r="L11" s="2" t="s">
        <v>373</v>
      </c>
      <c r="M11" s="2" t="s">
        <v>373</v>
      </c>
      <c r="N11" s="2" t="s">
        <v>372</v>
      </c>
      <c r="O11" s="2" t="s">
        <v>372</v>
      </c>
      <c r="P11" s="3" t="s">
        <v>421</v>
      </c>
      <c r="Q11" s="5">
        <v>1</v>
      </c>
      <c r="R11" s="5" t="s">
        <v>376</v>
      </c>
      <c r="S11" s="1">
        <v>8</v>
      </c>
      <c r="T11" s="3" t="s">
        <v>374</v>
      </c>
      <c r="U11" s="1">
        <v>1</v>
      </c>
      <c r="V11" s="3" t="s">
        <v>374</v>
      </c>
      <c r="W11" s="5" t="s">
        <v>377</v>
      </c>
      <c r="X11" s="1" t="s">
        <v>372</v>
      </c>
      <c r="Y11" s="2" t="s">
        <v>372</v>
      </c>
      <c r="Z11" s="2" t="s">
        <v>372</v>
      </c>
      <c r="AA11" s="2" t="s">
        <v>373</v>
      </c>
      <c r="AB11" s="9" t="s">
        <v>374</v>
      </c>
      <c r="AC11" s="8">
        <v>4</v>
      </c>
      <c r="AD11" s="2">
        <v>5</v>
      </c>
      <c r="AE11" s="2">
        <v>4</v>
      </c>
      <c r="AF11" s="2">
        <v>4</v>
      </c>
      <c r="AG11" s="3">
        <v>3</v>
      </c>
      <c r="AH11" s="1">
        <v>5</v>
      </c>
      <c r="AI11" s="2">
        <v>4</v>
      </c>
      <c r="AJ11" s="2">
        <v>3</v>
      </c>
      <c r="AK11" s="2">
        <v>2</v>
      </c>
      <c r="AL11" s="3">
        <v>3</v>
      </c>
      <c r="AM11" s="1">
        <v>5</v>
      </c>
      <c r="AN11" s="2">
        <v>4</v>
      </c>
      <c r="AO11" s="2">
        <v>4</v>
      </c>
      <c r="AP11" s="2">
        <v>4</v>
      </c>
      <c r="AQ11" s="3">
        <v>5</v>
      </c>
      <c r="AR11" s="1">
        <v>5</v>
      </c>
      <c r="AS11" s="2">
        <v>4</v>
      </c>
      <c r="AT11" s="2">
        <v>3</v>
      </c>
      <c r="AU11" s="2">
        <v>4</v>
      </c>
      <c r="AV11" s="2">
        <v>4</v>
      </c>
      <c r="AW11" s="2">
        <v>4</v>
      </c>
      <c r="AX11" s="2">
        <v>5</v>
      </c>
      <c r="AY11" s="2">
        <v>4</v>
      </c>
      <c r="AZ11" s="3">
        <v>4</v>
      </c>
      <c r="BA11" s="1">
        <v>4</v>
      </c>
      <c r="BB11" s="2">
        <v>4</v>
      </c>
      <c r="BC11" s="2">
        <v>5</v>
      </c>
      <c r="BD11" s="2">
        <v>4</v>
      </c>
      <c r="BE11" s="2">
        <v>4</v>
      </c>
      <c r="BF11" s="2">
        <v>3</v>
      </c>
      <c r="BG11" s="2">
        <v>4</v>
      </c>
      <c r="BH11" s="2">
        <v>4</v>
      </c>
      <c r="BI11" s="2">
        <v>5</v>
      </c>
      <c r="BJ11" s="2">
        <v>4</v>
      </c>
      <c r="BK11" s="3">
        <v>5</v>
      </c>
      <c r="BL11" s="1">
        <v>3</v>
      </c>
      <c r="BM11" s="2">
        <v>2</v>
      </c>
      <c r="BN11" s="2">
        <v>4</v>
      </c>
      <c r="BO11" s="2">
        <v>3</v>
      </c>
      <c r="BP11" s="9">
        <v>3</v>
      </c>
      <c r="BQ11" s="16">
        <v>3</v>
      </c>
      <c r="BR11" s="1" t="s">
        <v>372</v>
      </c>
      <c r="BS11" s="2" t="s">
        <v>372</v>
      </c>
      <c r="BT11" s="2" t="s">
        <v>373</v>
      </c>
      <c r="BU11" s="2" t="s">
        <v>373</v>
      </c>
      <c r="BV11" s="2" t="s">
        <v>373</v>
      </c>
      <c r="BW11" s="3" t="s">
        <v>374</v>
      </c>
      <c r="BX11" s="1" t="s">
        <v>372</v>
      </c>
      <c r="BY11" s="2" t="s">
        <v>372</v>
      </c>
      <c r="BZ11" s="2" t="s">
        <v>373</v>
      </c>
      <c r="CA11" s="2" t="s">
        <v>373</v>
      </c>
      <c r="CB11" s="2" t="s">
        <v>373</v>
      </c>
      <c r="CC11" s="2" t="s">
        <v>373</v>
      </c>
      <c r="CD11" s="2" t="s">
        <v>373</v>
      </c>
      <c r="CE11" s="3" t="s">
        <v>374</v>
      </c>
      <c r="CF11" s="1" t="s">
        <v>372</v>
      </c>
      <c r="CG11" s="2" t="s">
        <v>372</v>
      </c>
      <c r="CH11" s="2" t="s">
        <v>373</v>
      </c>
      <c r="CI11" s="2" t="s">
        <v>373</v>
      </c>
      <c r="CJ11" s="3" t="s">
        <v>374</v>
      </c>
      <c r="CK11" s="1">
        <v>4</v>
      </c>
      <c r="CL11" s="2">
        <v>3</v>
      </c>
      <c r="CM11" s="2">
        <v>4</v>
      </c>
      <c r="CN11" s="2">
        <v>3</v>
      </c>
      <c r="CO11" s="3">
        <v>4</v>
      </c>
      <c r="CP11" s="1" t="s">
        <v>373</v>
      </c>
      <c r="CQ11" s="2" t="s">
        <v>372</v>
      </c>
      <c r="CR11" s="2" t="s">
        <v>373</v>
      </c>
      <c r="CS11" s="3" t="s">
        <v>373</v>
      </c>
      <c r="CT11" s="1" t="s">
        <v>373</v>
      </c>
      <c r="CU11" s="2" t="s">
        <v>373</v>
      </c>
      <c r="CV11" s="3" t="s">
        <v>372</v>
      </c>
      <c r="CW11" s="1" t="s">
        <v>373</v>
      </c>
      <c r="CX11" s="2" t="s">
        <v>372</v>
      </c>
      <c r="CY11" s="2" t="s">
        <v>373</v>
      </c>
      <c r="CZ11" s="2" t="s">
        <v>373</v>
      </c>
      <c r="DA11" s="2" t="s">
        <v>374</v>
      </c>
      <c r="DB11" s="3" t="s">
        <v>373</v>
      </c>
      <c r="DC11" s="2" t="s">
        <v>373</v>
      </c>
      <c r="DD11" s="2" t="s">
        <v>372</v>
      </c>
      <c r="DE11" s="2" t="s">
        <v>373</v>
      </c>
      <c r="DF11" s="2" t="s">
        <v>373</v>
      </c>
      <c r="DG11" s="2" t="s">
        <v>374</v>
      </c>
      <c r="DH11" s="9" t="s">
        <v>373</v>
      </c>
      <c r="DI11" s="16">
        <v>1</v>
      </c>
      <c r="DJ11" s="1" t="s">
        <v>372</v>
      </c>
      <c r="DK11" s="2" t="s">
        <v>372</v>
      </c>
      <c r="DL11" s="2" t="s">
        <v>373</v>
      </c>
      <c r="DM11" s="2" t="s">
        <v>373</v>
      </c>
      <c r="DN11" s="3" t="s">
        <v>374</v>
      </c>
      <c r="DO11" s="1" t="s">
        <v>372</v>
      </c>
      <c r="DP11" s="2" t="s">
        <v>373</v>
      </c>
      <c r="DQ11" s="2" t="s">
        <v>373</v>
      </c>
      <c r="DR11" s="2" t="s">
        <v>374</v>
      </c>
      <c r="DS11" s="3" t="s">
        <v>373</v>
      </c>
      <c r="DT11" s="5">
        <v>0</v>
      </c>
      <c r="DU11" s="5" t="s">
        <v>374</v>
      </c>
      <c r="DV11" s="1" t="s">
        <v>372</v>
      </c>
      <c r="DW11" s="2" t="s">
        <v>373</v>
      </c>
      <c r="DX11" s="2" t="s">
        <v>373</v>
      </c>
      <c r="DY11" s="3" t="s">
        <v>374</v>
      </c>
      <c r="DZ11" s="20" t="s">
        <v>374</v>
      </c>
      <c r="EA11" s="8">
        <v>2</v>
      </c>
      <c r="EB11" s="2">
        <v>3</v>
      </c>
      <c r="EC11" s="2">
        <v>3</v>
      </c>
      <c r="ED11" s="2">
        <v>3</v>
      </c>
      <c r="EE11" s="2">
        <v>4</v>
      </c>
      <c r="EF11" s="2">
        <v>3</v>
      </c>
      <c r="EG11" s="2">
        <v>2</v>
      </c>
      <c r="EH11" s="2">
        <v>4</v>
      </c>
      <c r="EI11" s="2">
        <v>2</v>
      </c>
      <c r="EJ11" s="2">
        <v>3</v>
      </c>
      <c r="EK11" s="2">
        <v>2</v>
      </c>
      <c r="EL11" s="2">
        <v>2</v>
      </c>
      <c r="EM11" s="2">
        <v>2</v>
      </c>
      <c r="EN11" s="2">
        <v>2</v>
      </c>
      <c r="EO11" s="3">
        <v>2</v>
      </c>
      <c r="EP11" s="1">
        <v>3</v>
      </c>
      <c r="EQ11" s="2">
        <v>4</v>
      </c>
      <c r="ER11" s="2">
        <v>4</v>
      </c>
      <c r="ES11" s="2">
        <v>4</v>
      </c>
      <c r="ET11" s="2">
        <v>3</v>
      </c>
      <c r="EU11" s="2">
        <v>3</v>
      </c>
      <c r="EV11" s="2">
        <v>3</v>
      </c>
      <c r="EW11" s="2">
        <v>4</v>
      </c>
      <c r="EX11" s="2">
        <v>3</v>
      </c>
      <c r="EY11" s="2">
        <v>2</v>
      </c>
      <c r="EZ11" s="2">
        <v>3</v>
      </c>
      <c r="FA11" s="2">
        <v>2</v>
      </c>
      <c r="FB11" s="2">
        <v>3</v>
      </c>
      <c r="FC11" s="2">
        <v>4</v>
      </c>
      <c r="FD11" s="2">
        <v>3</v>
      </c>
      <c r="FE11" s="2"/>
      <c r="FF11" s="2">
        <v>3</v>
      </c>
      <c r="FG11" s="2">
        <v>3</v>
      </c>
      <c r="FH11" s="2">
        <v>4</v>
      </c>
      <c r="FI11" s="2">
        <v>3</v>
      </c>
      <c r="FJ11" s="9">
        <v>3</v>
      </c>
      <c r="FK11" s="8">
        <v>246</v>
      </c>
      <c r="FL11" s="2">
        <v>251</v>
      </c>
      <c r="FM11" s="2"/>
      <c r="FN11" s="2"/>
      <c r="FO11" s="3"/>
      <c r="FP11" s="1" t="s">
        <v>422</v>
      </c>
      <c r="FQ11" s="2" t="s">
        <v>423</v>
      </c>
      <c r="FR11" s="2" t="s">
        <v>389</v>
      </c>
      <c r="FS11" s="2" t="s">
        <v>389</v>
      </c>
      <c r="FT11" s="3" t="s">
        <v>389</v>
      </c>
      <c r="FU11" s="1" t="s">
        <v>372</v>
      </c>
      <c r="FV11" s="2" t="s">
        <v>372</v>
      </c>
      <c r="FW11" s="2" t="s">
        <v>390</v>
      </c>
      <c r="FX11" s="2" t="s">
        <v>390</v>
      </c>
      <c r="FY11" s="9" t="s">
        <v>390</v>
      </c>
      <c r="FZ11" s="3" t="s">
        <v>374</v>
      </c>
    </row>
    <row r="12" spans="1:209">
      <c r="A12">
        <v>39</v>
      </c>
      <c r="B12">
        <v>0</v>
      </c>
      <c r="C12" t="s">
        <v>368</v>
      </c>
      <c r="D12" t="s">
        <v>369</v>
      </c>
      <c r="E12" t="s">
        <v>370</v>
      </c>
      <c r="F12">
        <v>856</v>
      </c>
      <c r="G12" s="16">
        <v>2</v>
      </c>
      <c r="H12" s="1" t="s">
        <v>373</v>
      </c>
      <c r="I12" s="2" t="s">
        <v>373</v>
      </c>
      <c r="J12" s="2" t="s">
        <v>373</v>
      </c>
      <c r="K12" s="2" t="s">
        <v>372</v>
      </c>
      <c r="L12" s="2" t="s">
        <v>373</v>
      </c>
      <c r="M12" s="2" t="s">
        <v>373</v>
      </c>
      <c r="N12" s="2" t="s">
        <v>373</v>
      </c>
      <c r="O12" s="2" t="s">
        <v>373</v>
      </c>
      <c r="P12" s="3" t="s">
        <v>374</v>
      </c>
      <c r="Q12" s="5">
        <v>1</v>
      </c>
      <c r="R12" s="5" t="s">
        <v>376</v>
      </c>
      <c r="S12" s="1">
        <v>8</v>
      </c>
      <c r="T12" s="3" t="s">
        <v>424</v>
      </c>
      <c r="U12" s="1" t="s">
        <v>395</v>
      </c>
      <c r="V12" s="3" t="s">
        <v>374</v>
      </c>
      <c r="W12" s="5" t="s">
        <v>377</v>
      </c>
      <c r="X12" s="1" t="s">
        <v>373</v>
      </c>
      <c r="Y12" s="2" t="s">
        <v>372</v>
      </c>
      <c r="Z12" s="2" t="s">
        <v>373</v>
      </c>
      <c r="AA12" s="2" t="s">
        <v>373</v>
      </c>
      <c r="AB12" s="9" t="s">
        <v>374</v>
      </c>
      <c r="AC12" s="8">
        <v>5</v>
      </c>
      <c r="AD12" s="2">
        <v>5</v>
      </c>
      <c r="AE12" s="2"/>
      <c r="AF12" s="2"/>
      <c r="AG12" s="3">
        <v>5</v>
      </c>
      <c r="AH12" s="1">
        <v>1</v>
      </c>
      <c r="AI12" s="2">
        <v>3</v>
      </c>
      <c r="AJ12" s="2">
        <v>4</v>
      </c>
      <c r="AK12" s="2">
        <v>4</v>
      </c>
      <c r="AL12" s="3">
        <v>1</v>
      </c>
      <c r="AM12" s="1">
        <v>5</v>
      </c>
      <c r="AN12" s="2">
        <v>1</v>
      </c>
      <c r="AO12" s="2">
        <v>5</v>
      </c>
      <c r="AP12" s="2">
        <v>5</v>
      </c>
      <c r="AQ12" s="3">
        <v>4</v>
      </c>
      <c r="AR12" s="1">
        <v>5</v>
      </c>
      <c r="AS12" s="2">
        <v>3</v>
      </c>
      <c r="AT12" s="2">
        <v>4</v>
      </c>
      <c r="AU12" s="2">
        <v>5</v>
      </c>
      <c r="AV12" s="2">
        <v>4</v>
      </c>
      <c r="AW12" s="2">
        <v>3</v>
      </c>
      <c r="AX12" s="2">
        <v>3</v>
      </c>
      <c r="AY12" s="2">
        <v>3</v>
      </c>
      <c r="AZ12" s="3">
        <v>4</v>
      </c>
      <c r="BA12" s="1">
        <v>3</v>
      </c>
      <c r="BB12" s="2">
        <v>3</v>
      </c>
      <c r="BC12" s="2">
        <v>3</v>
      </c>
      <c r="BD12" s="2"/>
      <c r="BE12" s="2">
        <v>4</v>
      </c>
      <c r="BF12" s="2">
        <v>4</v>
      </c>
      <c r="BG12" s="2">
        <v>4</v>
      </c>
      <c r="BH12" s="2">
        <v>4</v>
      </c>
      <c r="BI12" s="2">
        <v>4</v>
      </c>
      <c r="BJ12" s="2">
        <v>4</v>
      </c>
      <c r="BK12" s="3">
        <v>5</v>
      </c>
      <c r="BL12" s="1">
        <v>3</v>
      </c>
      <c r="BM12" s="2">
        <v>3</v>
      </c>
      <c r="BN12" s="2">
        <v>3</v>
      </c>
      <c r="BO12" s="2">
        <v>1</v>
      </c>
      <c r="BP12" s="9">
        <v>2</v>
      </c>
      <c r="BQ12" s="16">
        <v>4</v>
      </c>
      <c r="BR12" s="1" t="s">
        <v>372</v>
      </c>
      <c r="BS12" s="2" t="s">
        <v>373</v>
      </c>
      <c r="BT12" s="2" t="s">
        <v>373</v>
      </c>
      <c r="BU12" s="2" t="s">
        <v>373</v>
      </c>
      <c r="BV12" s="2" t="s">
        <v>373</v>
      </c>
      <c r="BW12" s="3" t="s">
        <v>374</v>
      </c>
      <c r="BX12" s="1" t="s">
        <v>373</v>
      </c>
      <c r="BY12" s="2" t="s">
        <v>373</v>
      </c>
      <c r="BZ12" s="2" t="s">
        <v>372</v>
      </c>
      <c r="CA12" s="2" t="s">
        <v>372</v>
      </c>
      <c r="CB12" s="2" t="s">
        <v>372</v>
      </c>
      <c r="CC12" s="2" t="s">
        <v>373</v>
      </c>
      <c r="CD12" s="2" t="s">
        <v>373</v>
      </c>
      <c r="CE12" s="3" t="s">
        <v>374</v>
      </c>
      <c r="CF12" s="1" t="s">
        <v>372</v>
      </c>
      <c r="CG12" s="2" t="s">
        <v>373</v>
      </c>
      <c r="CH12" s="2" t="s">
        <v>372</v>
      </c>
      <c r="CI12" s="2" t="s">
        <v>373</v>
      </c>
      <c r="CJ12" s="3" t="s">
        <v>374</v>
      </c>
      <c r="CK12" s="1">
        <v>5</v>
      </c>
      <c r="CL12" s="2">
        <v>5</v>
      </c>
      <c r="CM12" s="2"/>
      <c r="CN12" s="2">
        <v>5</v>
      </c>
      <c r="CO12" s="3">
        <v>5</v>
      </c>
      <c r="CP12" s="1" t="s">
        <v>373</v>
      </c>
      <c r="CQ12" s="2" t="s">
        <v>373</v>
      </c>
      <c r="CR12" s="2" t="s">
        <v>372</v>
      </c>
      <c r="CS12" s="3" t="s">
        <v>373</v>
      </c>
      <c r="CT12" s="1" t="s">
        <v>372</v>
      </c>
      <c r="CU12" s="2" t="s">
        <v>373</v>
      </c>
      <c r="CV12" s="3" t="s">
        <v>373</v>
      </c>
      <c r="CW12" s="1" t="s">
        <v>372</v>
      </c>
      <c r="CX12" s="2" t="s">
        <v>373</v>
      </c>
      <c r="CY12" s="2" t="s">
        <v>372</v>
      </c>
      <c r="CZ12" s="2" t="s">
        <v>373</v>
      </c>
      <c r="DA12" s="2" t="s">
        <v>374</v>
      </c>
      <c r="DB12" s="3" t="s">
        <v>373</v>
      </c>
      <c r="DC12" s="2" t="s">
        <v>373</v>
      </c>
      <c r="DD12" s="2" t="s">
        <v>373</v>
      </c>
      <c r="DE12" s="2" t="s">
        <v>372</v>
      </c>
      <c r="DF12" s="2" t="s">
        <v>373</v>
      </c>
      <c r="DG12" s="2" t="s">
        <v>374</v>
      </c>
      <c r="DH12" s="9" t="s">
        <v>373</v>
      </c>
      <c r="DI12" s="16">
        <v>1</v>
      </c>
      <c r="DJ12" s="1" t="s">
        <v>372</v>
      </c>
      <c r="DK12" s="2" t="s">
        <v>373</v>
      </c>
      <c r="DL12" s="2" t="s">
        <v>373</v>
      </c>
      <c r="DM12" s="2" t="s">
        <v>373</v>
      </c>
      <c r="DN12" s="3" t="s">
        <v>374</v>
      </c>
      <c r="DO12" s="1" t="s">
        <v>372</v>
      </c>
      <c r="DP12" s="2" t="s">
        <v>373</v>
      </c>
      <c r="DQ12" s="2" t="s">
        <v>373</v>
      </c>
      <c r="DR12" s="2" t="s">
        <v>374</v>
      </c>
      <c r="DS12" s="3" t="s">
        <v>373</v>
      </c>
      <c r="DT12" s="5">
        <v>0</v>
      </c>
      <c r="DU12" s="5" t="s">
        <v>425</v>
      </c>
      <c r="DV12" s="1" t="s">
        <v>372</v>
      </c>
      <c r="DW12" s="2" t="s">
        <v>373</v>
      </c>
      <c r="DX12" s="2" t="s">
        <v>373</v>
      </c>
      <c r="DY12" s="3" t="s">
        <v>374</v>
      </c>
      <c r="DZ12" s="20" t="s">
        <v>374</v>
      </c>
      <c r="EA12" s="8">
        <v>3</v>
      </c>
      <c r="EB12" s="2">
        <v>3</v>
      </c>
      <c r="EC12" s="2">
        <v>3</v>
      </c>
      <c r="ED12" s="2">
        <v>1</v>
      </c>
      <c r="EE12" s="2">
        <v>1</v>
      </c>
      <c r="EF12" s="2">
        <v>1</v>
      </c>
      <c r="EG12" s="2">
        <v>1</v>
      </c>
      <c r="EH12" s="2">
        <v>1</v>
      </c>
      <c r="EI12" s="2">
        <v>1</v>
      </c>
      <c r="EJ12" s="2">
        <v>1</v>
      </c>
      <c r="EK12" s="2">
        <v>1</v>
      </c>
      <c r="EL12" s="2">
        <v>1</v>
      </c>
      <c r="EM12" s="2">
        <v>1</v>
      </c>
      <c r="EN12" s="2">
        <v>1</v>
      </c>
      <c r="EO12" s="3">
        <v>1</v>
      </c>
      <c r="EP12" s="1">
        <v>3</v>
      </c>
      <c r="EQ12" s="2">
        <v>3</v>
      </c>
      <c r="ER12" s="2">
        <v>5</v>
      </c>
      <c r="ES12" s="2">
        <v>5</v>
      </c>
      <c r="ET12" s="2">
        <v>5</v>
      </c>
      <c r="EU12" s="2">
        <v>3</v>
      </c>
      <c r="EV12" s="2">
        <v>3</v>
      </c>
      <c r="EW12" s="2">
        <v>5</v>
      </c>
      <c r="EX12" s="2">
        <v>3</v>
      </c>
      <c r="EY12" s="2">
        <v>3</v>
      </c>
      <c r="EZ12" s="2">
        <v>3</v>
      </c>
      <c r="FA12" s="2">
        <v>3</v>
      </c>
      <c r="FB12" s="2">
        <v>3</v>
      </c>
      <c r="FC12" s="2">
        <v>1</v>
      </c>
      <c r="FD12" s="2">
        <v>2</v>
      </c>
      <c r="FE12" s="2">
        <v>1</v>
      </c>
      <c r="FF12" s="2">
        <v>2</v>
      </c>
      <c r="FG12" s="2">
        <v>1</v>
      </c>
      <c r="FH12" s="2">
        <v>2</v>
      </c>
      <c r="FI12" s="2">
        <v>2</v>
      </c>
      <c r="FJ12" s="9">
        <v>3</v>
      </c>
      <c r="FK12" s="8">
        <v>254</v>
      </c>
      <c r="FL12" s="2">
        <v>238</v>
      </c>
      <c r="FM12" s="2">
        <v>239</v>
      </c>
      <c r="FN12" s="2">
        <v>237</v>
      </c>
      <c r="FO12" s="3">
        <v>236</v>
      </c>
      <c r="FP12" s="1" t="s">
        <v>426</v>
      </c>
      <c r="FQ12" s="2" t="s">
        <v>427</v>
      </c>
      <c r="FR12" s="2" t="s">
        <v>428</v>
      </c>
      <c r="FS12" s="2" t="s">
        <v>429</v>
      </c>
      <c r="FT12" s="3" t="s">
        <v>430</v>
      </c>
      <c r="FU12" s="1" t="s">
        <v>372</v>
      </c>
      <c r="FV12" s="2" t="s">
        <v>372</v>
      </c>
      <c r="FW12" s="2" t="s">
        <v>373</v>
      </c>
      <c r="FX12" s="2" t="s">
        <v>373</v>
      </c>
      <c r="FY12" s="9" t="s">
        <v>373</v>
      </c>
      <c r="FZ12" s="3" t="s">
        <v>374</v>
      </c>
    </row>
    <row r="13" spans="1:209">
      <c r="A13">
        <v>40</v>
      </c>
      <c r="B13">
        <v>0</v>
      </c>
      <c r="C13" t="s">
        <v>368</v>
      </c>
      <c r="D13" t="s">
        <v>369</v>
      </c>
      <c r="E13" t="s">
        <v>370</v>
      </c>
      <c r="F13">
        <v>985</v>
      </c>
      <c r="G13" s="16">
        <v>7</v>
      </c>
      <c r="H13" s="1" t="s">
        <v>373</v>
      </c>
      <c r="I13" s="2" t="s">
        <v>373</v>
      </c>
      <c r="J13" s="2" t="s">
        <v>373</v>
      </c>
      <c r="K13" s="2" t="s">
        <v>373</v>
      </c>
      <c r="L13" s="2" t="s">
        <v>373</v>
      </c>
      <c r="M13" s="2" t="s">
        <v>373</v>
      </c>
      <c r="N13" s="2" t="s">
        <v>372</v>
      </c>
      <c r="O13" s="2" t="s">
        <v>372</v>
      </c>
      <c r="P13" s="3" t="s">
        <v>431</v>
      </c>
      <c r="Q13" s="5">
        <v>1</v>
      </c>
      <c r="R13" s="5" t="s">
        <v>376</v>
      </c>
      <c r="S13" s="1">
        <v>5</v>
      </c>
      <c r="T13" s="3" t="s">
        <v>374</v>
      </c>
      <c r="U13" s="1">
        <v>4</v>
      </c>
      <c r="V13" s="3" t="s">
        <v>374</v>
      </c>
      <c r="W13" s="5" t="s">
        <v>377</v>
      </c>
      <c r="X13" s="1" t="s">
        <v>373</v>
      </c>
      <c r="Y13" s="2" t="s">
        <v>373</v>
      </c>
      <c r="Z13" s="2" t="s">
        <v>373</v>
      </c>
      <c r="AA13" s="2" t="s">
        <v>372</v>
      </c>
      <c r="AB13" s="9" t="s">
        <v>432</v>
      </c>
      <c r="AC13" s="8">
        <v>3</v>
      </c>
      <c r="AD13" s="2">
        <v>3</v>
      </c>
      <c r="AE13" s="2">
        <v>5</v>
      </c>
      <c r="AF13" s="2">
        <v>4</v>
      </c>
      <c r="AG13" s="3">
        <v>4</v>
      </c>
      <c r="AH13" s="1">
        <v>3</v>
      </c>
      <c r="AI13" s="2">
        <v>3</v>
      </c>
      <c r="AJ13" s="2">
        <v>4</v>
      </c>
      <c r="AK13" s="2">
        <v>4</v>
      </c>
      <c r="AL13" s="3">
        <v>3</v>
      </c>
      <c r="AM13" s="1">
        <v>4</v>
      </c>
      <c r="AN13" s="2">
        <v>1</v>
      </c>
      <c r="AO13" s="2">
        <v>5</v>
      </c>
      <c r="AP13" s="2">
        <v>3</v>
      </c>
      <c r="AQ13" s="3">
        <v>4</v>
      </c>
      <c r="AR13" s="1">
        <v>5</v>
      </c>
      <c r="AS13" s="2">
        <v>3</v>
      </c>
      <c r="AT13" s="2">
        <v>4</v>
      </c>
      <c r="AU13" s="2">
        <v>4</v>
      </c>
      <c r="AV13" s="2">
        <v>3</v>
      </c>
      <c r="AW13" s="2">
        <v>4</v>
      </c>
      <c r="AX13" s="2">
        <v>3</v>
      </c>
      <c r="AY13" s="2">
        <v>2</v>
      </c>
      <c r="AZ13" s="3">
        <v>2</v>
      </c>
      <c r="BA13" s="1">
        <v>3</v>
      </c>
      <c r="BB13" s="2">
        <v>4</v>
      </c>
      <c r="BC13" s="2">
        <v>4</v>
      </c>
      <c r="BD13" s="2">
        <v>2</v>
      </c>
      <c r="BE13" s="2">
        <v>2</v>
      </c>
      <c r="BF13" s="2">
        <v>4</v>
      </c>
      <c r="BG13" s="2">
        <v>3</v>
      </c>
      <c r="BH13" s="2">
        <v>4</v>
      </c>
      <c r="BI13" s="2">
        <v>3</v>
      </c>
      <c r="BJ13" s="2">
        <v>4</v>
      </c>
      <c r="BK13" s="3">
        <v>5</v>
      </c>
      <c r="BL13" s="1">
        <v>2</v>
      </c>
      <c r="BM13" s="2">
        <v>2</v>
      </c>
      <c r="BN13" s="2">
        <v>2</v>
      </c>
      <c r="BO13" s="2">
        <v>5</v>
      </c>
      <c r="BP13" s="9">
        <v>4</v>
      </c>
      <c r="BQ13" s="16">
        <v>3</v>
      </c>
      <c r="BR13" s="1" t="s">
        <v>373</v>
      </c>
      <c r="BS13" s="2" t="s">
        <v>373</v>
      </c>
      <c r="BT13" s="2" t="s">
        <v>372</v>
      </c>
      <c r="BU13" s="2" t="s">
        <v>372</v>
      </c>
      <c r="BV13" s="2" t="s">
        <v>373</v>
      </c>
      <c r="BW13" s="3" t="s">
        <v>374</v>
      </c>
      <c r="BX13" s="1" t="s">
        <v>373</v>
      </c>
      <c r="BY13" s="2" t="s">
        <v>373</v>
      </c>
      <c r="BZ13" s="2" t="s">
        <v>373</v>
      </c>
      <c r="CA13" s="2" t="s">
        <v>373</v>
      </c>
      <c r="CB13" s="2" t="s">
        <v>373</v>
      </c>
      <c r="CC13" s="2" t="s">
        <v>373</v>
      </c>
      <c r="CD13" s="2" t="s">
        <v>372</v>
      </c>
      <c r="CE13" s="3" t="s">
        <v>433</v>
      </c>
      <c r="CF13" s="1" t="s">
        <v>372</v>
      </c>
      <c r="CG13" s="2" t="s">
        <v>373</v>
      </c>
      <c r="CH13" s="2" t="s">
        <v>373</v>
      </c>
      <c r="CI13" s="2" t="s">
        <v>373</v>
      </c>
      <c r="CJ13" s="3" t="s">
        <v>374</v>
      </c>
      <c r="CK13" s="1">
        <v>3</v>
      </c>
      <c r="CL13" s="2">
        <v>4</v>
      </c>
      <c r="CM13" s="2">
        <v>4</v>
      </c>
      <c r="CN13" s="2">
        <v>3</v>
      </c>
      <c r="CO13" s="3">
        <v>3</v>
      </c>
      <c r="CP13" s="1" t="s">
        <v>373</v>
      </c>
      <c r="CQ13" s="2" t="s">
        <v>373</v>
      </c>
      <c r="CR13" s="2" t="s">
        <v>372</v>
      </c>
      <c r="CS13" s="3" t="s">
        <v>373</v>
      </c>
      <c r="CT13" s="1" t="s">
        <v>373</v>
      </c>
      <c r="CU13" s="2" t="s">
        <v>372</v>
      </c>
      <c r="CV13" s="3" t="s">
        <v>372</v>
      </c>
      <c r="CW13" s="1" t="s">
        <v>373</v>
      </c>
      <c r="CX13" s="2" t="s">
        <v>373</v>
      </c>
      <c r="CY13" s="2" t="s">
        <v>373</v>
      </c>
      <c r="CZ13" s="2" t="s">
        <v>373</v>
      </c>
      <c r="DA13" s="2" t="s">
        <v>374</v>
      </c>
      <c r="DB13" s="3" t="s">
        <v>372</v>
      </c>
      <c r="DC13" s="2" t="s">
        <v>373</v>
      </c>
      <c r="DD13" s="2" t="s">
        <v>373</v>
      </c>
      <c r="DE13" s="2" t="s">
        <v>373</v>
      </c>
      <c r="DF13" s="2" t="s">
        <v>373</v>
      </c>
      <c r="DG13" s="2" t="s">
        <v>374</v>
      </c>
      <c r="DH13" s="9" t="s">
        <v>373</v>
      </c>
      <c r="DI13" s="16">
        <v>0</v>
      </c>
      <c r="DJ13" s="1" t="s">
        <v>390</v>
      </c>
      <c r="DK13" s="2" t="s">
        <v>390</v>
      </c>
      <c r="DL13" s="2" t="s">
        <v>390</v>
      </c>
      <c r="DM13" s="2" t="s">
        <v>390</v>
      </c>
      <c r="DN13" s="3" t="s">
        <v>389</v>
      </c>
      <c r="DO13" s="1" t="s">
        <v>390</v>
      </c>
      <c r="DP13" s="2" t="s">
        <v>390</v>
      </c>
      <c r="DQ13" s="2" t="s">
        <v>390</v>
      </c>
      <c r="DR13" s="2" t="s">
        <v>389</v>
      </c>
      <c r="DS13" s="3" t="s">
        <v>390</v>
      </c>
      <c r="DT13" s="5" t="s">
        <v>390</v>
      </c>
      <c r="DU13" s="5" t="s">
        <v>389</v>
      </c>
      <c r="DV13" s="1" t="s">
        <v>390</v>
      </c>
      <c r="DW13" s="2" t="s">
        <v>390</v>
      </c>
      <c r="DX13" s="2" t="s">
        <v>390</v>
      </c>
      <c r="DY13" s="3" t="s">
        <v>389</v>
      </c>
      <c r="DZ13" s="20" t="s">
        <v>389</v>
      </c>
      <c r="EA13" s="8">
        <v>3</v>
      </c>
      <c r="EB13" s="2">
        <v>1</v>
      </c>
      <c r="EC13" s="2">
        <v>1</v>
      </c>
      <c r="ED13" s="2">
        <v>3</v>
      </c>
      <c r="EE13" s="2">
        <v>3</v>
      </c>
      <c r="EF13" s="2">
        <v>4</v>
      </c>
      <c r="EG13" s="2">
        <v>3</v>
      </c>
      <c r="EH13" s="2">
        <v>3</v>
      </c>
      <c r="EI13" s="2">
        <v>4</v>
      </c>
      <c r="EJ13" s="2">
        <v>3</v>
      </c>
      <c r="EK13" s="2"/>
      <c r="EL13" s="2"/>
      <c r="EM13" s="2"/>
      <c r="EN13" s="2"/>
      <c r="EO13" s="3"/>
      <c r="EP13" s="1">
        <v>4</v>
      </c>
      <c r="EQ13" s="2">
        <v>5</v>
      </c>
      <c r="ER13" s="2">
        <v>4</v>
      </c>
      <c r="ES13" s="2">
        <v>3</v>
      </c>
      <c r="ET13" s="2">
        <v>2</v>
      </c>
      <c r="EU13" s="2">
        <v>1</v>
      </c>
      <c r="EV13" s="2">
        <v>2</v>
      </c>
      <c r="EW13" s="2">
        <v>4</v>
      </c>
      <c r="EX13" s="2">
        <v>4</v>
      </c>
      <c r="EY13" s="2">
        <v>3</v>
      </c>
      <c r="EZ13" s="2">
        <v>2</v>
      </c>
      <c r="FA13" s="2">
        <v>2</v>
      </c>
      <c r="FB13" s="2">
        <v>3</v>
      </c>
      <c r="FC13" s="2">
        <v>2</v>
      </c>
      <c r="FD13" s="2">
        <v>2</v>
      </c>
      <c r="FE13" s="2">
        <v>4</v>
      </c>
      <c r="FF13" s="2">
        <v>3</v>
      </c>
      <c r="FG13" s="2">
        <v>2</v>
      </c>
      <c r="FH13" s="2">
        <v>2</v>
      </c>
      <c r="FI13" s="2">
        <v>3</v>
      </c>
      <c r="FJ13" s="9">
        <v>3</v>
      </c>
      <c r="FK13" s="8">
        <v>237</v>
      </c>
      <c r="FL13" s="2">
        <v>236</v>
      </c>
      <c r="FM13" s="2"/>
      <c r="FN13" s="2"/>
      <c r="FO13" s="3"/>
      <c r="FP13" s="1" t="s">
        <v>374</v>
      </c>
      <c r="FQ13" s="2" t="s">
        <v>374</v>
      </c>
      <c r="FR13" s="2" t="s">
        <v>389</v>
      </c>
      <c r="FS13" s="2" t="s">
        <v>389</v>
      </c>
      <c r="FT13" s="3" t="s">
        <v>389</v>
      </c>
      <c r="FU13" s="1" t="s">
        <v>372</v>
      </c>
      <c r="FV13" s="2" t="s">
        <v>373</v>
      </c>
      <c r="FW13" s="2" t="s">
        <v>390</v>
      </c>
      <c r="FX13" s="2" t="s">
        <v>390</v>
      </c>
      <c r="FY13" s="9" t="s">
        <v>390</v>
      </c>
      <c r="FZ13" s="3" t="s">
        <v>374</v>
      </c>
    </row>
    <row r="14" spans="1:209">
      <c r="G14" s="16"/>
      <c r="H14" s="1"/>
      <c r="I14" s="2"/>
      <c r="J14" s="2"/>
      <c r="K14" s="2"/>
      <c r="L14" s="2"/>
      <c r="M14" s="2"/>
      <c r="N14" s="2"/>
      <c r="O14" s="2"/>
      <c r="P14" s="3"/>
      <c r="Q14" s="5"/>
      <c r="R14" s="5"/>
      <c r="S14" s="1"/>
      <c r="T14" s="3"/>
      <c r="U14" s="1"/>
      <c r="V14" s="3"/>
      <c r="W14" s="5"/>
      <c r="X14" s="1"/>
      <c r="Y14" s="2"/>
      <c r="Z14" s="2"/>
      <c r="AA14" s="2"/>
      <c r="AB14" s="9"/>
      <c r="AC14" s="8"/>
      <c r="AD14" s="2"/>
      <c r="AE14" s="2"/>
      <c r="AF14" s="2"/>
      <c r="AG14" s="3"/>
      <c r="AH14" s="1"/>
      <c r="AI14" s="2"/>
      <c r="AJ14" s="2"/>
      <c r="AK14" s="2"/>
      <c r="AL14" s="3"/>
      <c r="AM14" s="1"/>
      <c r="AN14" s="2"/>
      <c r="AO14" s="2"/>
      <c r="AP14" s="2"/>
      <c r="AQ14" s="3"/>
      <c r="AR14" s="1"/>
      <c r="AS14" s="2"/>
      <c r="AT14" s="2"/>
      <c r="AU14" s="2"/>
      <c r="AV14" s="2"/>
      <c r="AW14" s="2"/>
      <c r="AX14" s="2"/>
      <c r="AY14" s="2"/>
      <c r="AZ14" s="3"/>
      <c r="BA14" s="1"/>
      <c r="BB14" s="2"/>
      <c r="BC14" s="2"/>
      <c r="BD14" s="2"/>
      <c r="BE14" s="2"/>
      <c r="BF14" s="2"/>
      <c r="BG14" s="2"/>
      <c r="BH14" s="2"/>
      <c r="BI14" s="2"/>
      <c r="BJ14" s="2"/>
      <c r="BK14" s="3"/>
      <c r="BL14" s="1"/>
      <c r="BM14" s="2"/>
      <c r="BN14" s="2"/>
      <c r="BO14" s="2"/>
      <c r="BP14" s="9"/>
      <c r="BQ14" s="16"/>
      <c r="BR14" s="1"/>
      <c r="BS14" s="2"/>
      <c r="BT14" s="2"/>
      <c r="BU14" s="2"/>
      <c r="BV14" s="2"/>
      <c r="BW14" s="3"/>
      <c r="BX14" s="1"/>
      <c r="BY14" s="2"/>
      <c r="BZ14" s="2"/>
      <c r="CA14" s="2"/>
      <c r="CB14" s="2"/>
      <c r="CC14" s="2"/>
      <c r="CD14" s="2"/>
      <c r="CE14" s="3"/>
      <c r="CF14" s="1"/>
      <c r="CG14" s="2"/>
      <c r="CH14" s="2"/>
      <c r="CI14" s="2"/>
      <c r="CJ14" s="3"/>
      <c r="CK14" s="1"/>
      <c r="CL14" s="2"/>
      <c r="CM14" s="2"/>
      <c r="CN14" s="2"/>
      <c r="CO14" s="3"/>
      <c r="CP14" s="1"/>
      <c r="CQ14" s="2"/>
      <c r="CR14" s="2"/>
      <c r="CS14" s="3"/>
      <c r="CT14" s="1"/>
      <c r="CU14" s="2"/>
      <c r="CV14" s="3"/>
      <c r="CW14" s="1"/>
      <c r="CX14" s="2"/>
      <c r="CY14" s="2"/>
      <c r="CZ14" s="2"/>
      <c r="DA14" s="2"/>
      <c r="DB14" s="3"/>
      <c r="DC14" s="2"/>
      <c r="DD14" s="2"/>
      <c r="DE14" s="2"/>
      <c r="DF14" s="2"/>
      <c r="DG14" s="2"/>
      <c r="DH14" s="9"/>
      <c r="DI14" s="16"/>
      <c r="DJ14" s="1"/>
      <c r="DK14" s="2"/>
      <c r="DL14" s="2"/>
      <c r="DM14" s="2"/>
      <c r="DN14" s="3"/>
      <c r="DO14" s="1"/>
      <c r="DP14" s="2"/>
      <c r="DQ14" s="2"/>
      <c r="DR14" s="2"/>
      <c r="DS14" s="3"/>
      <c r="DT14" s="5"/>
      <c r="DU14" s="5"/>
      <c r="DV14" s="1"/>
      <c r="DW14" s="2"/>
      <c r="DX14" s="2"/>
      <c r="DY14" s="3"/>
      <c r="DZ14" s="20"/>
      <c r="EA14" s="8"/>
      <c r="EB14" s="2"/>
      <c r="EC14" s="2"/>
      <c r="ED14" s="2"/>
      <c r="EE14" s="2"/>
      <c r="EF14" s="2"/>
      <c r="EG14" s="2"/>
      <c r="EH14" s="2"/>
      <c r="EI14" s="2"/>
      <c r="EJ14" s="2"/>
      <c r="EK14" s="2"/>
      <c r="EL14" s="2"/>
      <c r="EM14" s="2"/>
      <c r="EN14" s="2"/>
      <c r="EO14" s="3"/>
      <c r="EP14" s="1"/>
      <c r="EQ14" s="2"/>
      <c r="ER14" s="2"/>
      <c r="ES14" s="2"/>
      <c r="ET14" s="2"/>
      <c r="EU14" s="2"/>
      <c r="EV14" s="2"/>
      <c r="EW14" s="2"/>
      <c r="EX14" s="2"/>
      <c r="EY14" s="2"/>
      <c r="EZ14" s="2"/>
      <c r="FA14" s="2"/>
      <c r="FB14" s="2"/>
      <c r="FC14" s="2"/>
      <c r="FD14" s="2"/>
      <c r="FE14" s="2"/>
      <c r="FF14" s="2"/>
      <c r="FG14" s="2"/>
      <c r="FH14" s="2"/>
      <c r="FI14" s="2"/>
      <c r="FJ14" s="9"/>
      <c r="FK14" s="8"/>
      <c r="FL14" s="2"/>
      <c r="FM14" s="2"/>
      <c r="FN14" s="2"/>
      <c r="FO14" s="3"/>
      <c r="FP14" s="1"/>
      <c r="FQ14" s="2"/>
      <c r="FR14" s="2"/>
      <c r="FS14" s="2"/>
      <c r="FT14" s="3"/>
      <c r="FU14" s="1"/>
      <c r="FV14" s="2"/>
      <c r="FW14" s="2"/>
      <c r="FX14" s="2"/>
      <c r="FY14" s="9"/>
      <c r="FZ14" s="3"/>
    </row>
    <row r="15" spans="1:209">
      <c r="A15">
        <v>43</v>
      </c>
      <c r="B15">
        <v>0</v>
      </c>
      <c r="C15" t="s">
        <v>368</v>
      </c>
      <c r="D15" t="s">
        <v>396</v>
      </c>
      <c r="E15" t="s">
        <v>370</v>
      </c>
      <c r="F15">
        <v>-1</v>
      </c>
      <c r="G15" s="16">
        <v>2</v>
      </c>
      <c r="H15" s="1" t="s">
        <v>373</v>
      </c>
      <c r="I15" s="2" t="s">
        <v>372</v>
      </c>
      <c r="J15" s="2" t="s">
        <v>373</v>
      </c>
      <c r="K15" s="2" t="s">
        <v>373</v>
      </c>
      <c r="L15" s="2" t="s">
        <v>373</v>
      </c>
      <c r="M15" s="2" t="s">
        <v>373</v>
      </c>
      <c r="N15" s="2" t="s">
        <v>373</v>
      </c>
      <c r="O15" s="2" t="s">
        <v>373</v>
      </c>
      <c r="P15" s="3" t="s">
        <v>374</v>
      </c>
      <c r="Q15" s="5">
        <v>2</v>
      </c>
      <c r="R15" s="5" t="s">
        <v>376</v>
      </c>
      <c r="S15" s="1">
        <v>8</v>
      </c>
      <c r="T15" s="3" t="s">
        <v>434</v>
      </c>
      <c r="U15" s="1">
        <v>4</v>
      </c>
      <c r="V15" s="3" t="s">
        <v>374</v>
      </c>
      <c r="W15" s="5" t="s">
        <v>377</v>
      </c>
      <c r="X15" s="1" t="s">
        <v>373</v>
      </c>
      <c r="Y15" s="2" t="s">
        <v>372</v>
      </c>
      <c r="Z15" s="2" t="s">
        <v>373</v>
      </c>
      <c r="AA15" s="2" t="s">
        <v>373</v>
      </c>
      <c r="AB15" s="9" t="s">
        <v>374</v>
      </c>
      <c r="AC15" s="8">
        <v>3</v>
      </c>
      <c r="AD15" s="2">
        <v>4</v>
      </c>
      <c r="AE15" s="2">
        <v>4</v>
      </c>
      <c r="AF15" s="2">
        <v>4</v>
      </c>
      <c r="AG15" s="3">
        <v>5</v>
      </c>
      <c r="AH15" s="1">
        <v>3</v>
      </c>
      <c r="AI15" s="2">
        <v>4</v>
      </c>
      <c r="AJ15" s="2">
        <v>3</v>
      </c>
      <c r="AK15" s="2">
        <v>3</v>
      </c>
      <c r="AL15" s="3">
        <v>5</v>
      </c>
      <c r="AM15" s="1">
        <v>3</v>
      </c>
      <c r="AN15" s="2">
        <v>2</v>
      </c>
      <c r="AO15" s="2">
        <v>4</v>
      </c>
      <c r="AP15" s="2">
        <v>4</v>
      </c>
      <c r="AQ15" s="3">
        <v>2</v>
      </c>
      <c r="AR15" s="1">
        <v>3</v>
      </c>
      <c r="AS15" s="2">
        <v>3</v>
      </c>
      <c r="AT15" s="2">
        <v>4</v>
      </c>
      <c r="AU15" s="2">
        <v>4</v>
      </c>
      <c r="AV15" s="2">
        <v>2</v>
      </c>
      <c r="AW15" s="2">
        <v>3</v>
      </c>
      <c r="AX15" s="2">
        <v>3</v>
      </c>
      <c r="AY15" s="2">
        <v>5</v>
      </c>
      <c r="AZ15" s="3">
        <v>5</v>
      </c>
      <c r="BA15" s="1">
        <v>3</v>
      </c>
      <c r="BB15" s="2">
        <v>4</v>
      </c>
      <c r="BC15" s="2">
        <v>2</v>
      </c>
      <c r="BD15" s="2">
        <v>3</v>
      </c>
      <c r="BE15" s="2">
        <v>2</v>
      </c>
      <c r="BF15" s="2">
        <v>4</v>
      </c>
      <c r="BG15" s="2">
        <v>4</v>
      </c>
      <c r="BH15" s="2">
        <v>4</v>
      </c>
      <c r="BI15" s="2">
        <v>4</v>
      </c>
      <c r="BJ15" s="2">
        <v>4</v>
      </c>
      <c r="BK15" s="3">
        <v>4</v>
      </c>
      <c r="BL15" s="1">
        <v>3</v>
      </c>
      <c r="BM15" s="2">
        <v>3</v>
      </c>
      <c r="BN15" s="2">
        <v>2</v>
      </c>
      <c r="BO15" s="2">
        <v>4</v>
      </c>
      <c r="BP15" s="9">
        <v>4</v>
      </c>
      <c r="BQ15" s="16">
        <v>3</v>
      </c>
      <c r="BR15" s="1" t="s">
        <v>372</v>
      </c>
      <c r="BS15" s="2" t="s">
        <v>373</v>
      </c>
      <c r="BT15" s="2" t="s">
        <v>373</v>
      </c>
      <c r="BU15" s="2" t="s">
        <v>372</v>
      </c>
      <c r="BV15" s="2" t="s">
        <v>373</v>
      </c>
      <c r="BW15" s="3" t="s">
        <v>374</v>
      </c>
      <c r="BX15" s="1" t="s">
        <v>373</v>
      </c>
      <c r="BY15" s="2" t="s">
        <v>373</v>
      </c>
      <c r="BZ15" s="2" t="s">
        <v>373</v>
      </c>
      <c r="CA15" s="2" t="s">
        <v>372</v>
      </c>
      <c r="CB15" s="2" t="s">
        <v>373</v>
      </c>
      <c r="CC15" s="2" t="s">
        <v>373</v>
      </c>
      <c r="CD15" s="2" t="s">
        <v>373</v>
      </c>
      <c r="CE15" s="3" t="s">
        <v>374</v>
      </c>
      <c r="CF15" s="1" t="s">
        <v>372</v>
      </c>
      <c r="CG15" s="2" t="s">
        <v>373</v>
      </c>
      <c r="CH15" s="2" t="s">
        <v>373</v>
      </c>
      <c r="CI15" s="2" t="s">
        <v>373</v>
      </c>
      <c r="CJ15" s="3" t="s">
        <v>374</v>
      </c>
      <c r="CK15" s="1">
        <v>2</v>
      </c>
      <c r="CL15" s="2">
        <v>4</v>
      </c>
      <c r="CM15" s="2">
        <v>2</v>
      </c>
      <c r="CN15" s="2">
        <v>2</v>
      </c>
      <c r="CO15" s="3">
        <v>3</v>
      </c>
      <c r="CP15" s="1" t="s">
        <v>372</v>
      </c>
      <c r="CQ15" s="2" t="s">
        <v>373</v>
      </c>
      <c r="CR15" s="2" t="s">
        <v>373</v>
      </c>
      <c r="CS15" s="3" t="s">
        <v>373</v>
      </c>
      <c r="CT15" s="1" t="s">
        <v>372</v>
      </c>
      <c r="CU15" s="2" t="s">
        <v>373</v>
      </c>
      <c r="CV15" s="3" t="s">
        <v>373</v>
      </c>
      <c r="CW15" s="1" t="s">
        <v>372</v>
      </c>
      <c r="CX15" s="2" t="s">
        <v>373</v>
      </c>
      <c r="CY15" s="2" t="s">
        <v>373</v>
      </c>
      <c r="CZ15" s="2" t="s">
        <v>373</v>
      </c>
      <c r="DA15" s="2" t="s">
        <v>374</v>
      </c>
      <c r="DB15" s="3" t="s">
        <v>373</v>
      </c>
      <c r="DC15" s="2" t="s">
        <v>373</v>
      </c>
      <c r="DD15" s="2" t="s">
        <v>373</v>
      </c>
      <c r="DE15" s="2" t="s">
        <v>372</v>
      </c>
      <c r="DF15" s="2" t="s">
        <v>373</v>
      </c>
      <c r="DG15" s="2" t="s">
        <v>374</v>
      </c>
      <c r="DH15" s="9" t="s">
        <v>373</v>
      </c>
      <c r="DI15" s="16">
        <v>1</v>
      </c>
      <c r="DJ15" s="1" t="s">
        <v>372</v>
      </c>
      <c r="DK15" s="2" t="s">
        <v>373</v>
      </c>
      <c r="DL15" s="2" t="s">
        <v>373</v>
      </c>
      <c r="DM15" s="2" t="s">
        <v>373</v>
      </c>
      <c r="DN15" s="3" t="s">
        <v>374</v>
      </c>
      <c r="DO15" s="1" t="s">
        <v>372</v>
      </c>
      <c r="DP15" s="2" t="s">
        <v>373</v>
      </c>
      <c r="DQ15" s="2" t="s">
        <v>373</v>
      </c>
      <c r="DR15" s="2" t="s">
        <v>374</v>
      </c>
      <c r="DS15" s="3" t="s">
        <v>373</v>
      </c>
      <c r="DT15" s="5">
        <v>0</v>
      </c>
      <c r="DU15" s="5" t="s">
        <v>374</v>
      </c>
      <c r="DV15" s="1" t="s">
        <v>372</v>
      </c>
      <c r="DW15" s="2" t="s">
        <v>373</v>
      </c>
      <c r="DX15" s="2" t="s">
        <v>373</v>
      </c>
      <c r="DY15" s="3" t="s">
        <v>374</v>
      </c>
      <c r="DZ15" s="20" t="s">
        <v>374</v>
      </c>
      <c r="EA15" s="8">
        <v>2</v>
      </c>
      <c r="EB15" s="2">
        <v>2</v>
      </c>
      <c r="EC15" s="2">
        <v>1</v>
      </c>
      <c r="ED15" s="2">
        <v>2</v>
      </c>
      <c r="EE15" s="2">
        <v>1</v>
      </c>
      <c r="EF15" s="2">
        <v>1</v>
      </c>
      <c r="EG15" s="2">
        <v>1</v>
      </c>
      <c r="EH15" s="2">
        <v>2</v>
      </c>
      <c r="EI15" s="2">
        <v>3</v>
      </c>
      <c r="EJ15" s="2">
        <v>2</v>
      </c>
      <c r="EK15" s="2">
        <v>1</v>
      </c>
      <c r="EL15" s="2">
        <v>2</v>
      </c>
      <c r="EM15" s="2">
        <v>3</v>
      </c>
      <c r="EN15" s="2">
        <v>5</v>
      </c>
      <c r="EO15" s="3">
        <v>4</v>
      </c>
      <c r="EP15" s="1">
        <v>2</v>
      </c>
      <c r="EQ15" s="2">
        <v>2</v>
      </c>
      <c r="ER15" s="2">
        <v>2</v>
      </c>
      <c r="ES15" s="2">
        <v>1</v>
      </c>
      <c r="ET15" s="2">
        <v>4</v>
      </c>
      <c r="EU15" s="2">
        <v>3</v>
      </c>
      <c r="EV15" s="2">
        <v>3</v>
      </c>
      <c r="EW15" s="2">
        <v>3</v>
      </c>
      <c r="EX15" s="2">
        <v>4</v>
      </c>
      <c r="EY15" s="2">
        <v>2</v>
      </c>
      <c r="EZ15" s="2">
        <v>3</v>
      </c>
      <c r="FA15" s="2">
        <v>3</v>
      </c>
      <c r="FB15" s="2">
        <v>4</v>
      </c>
      <c r="FC15" s="2">
        <v>4</v>
      </c>
      <c r="FD15" s="2">
        <v>4</v>
      </c>
      <c r="FE15" s="2">
        <v>4</v>
      </c>
      <c r="FF15" s="2">
        <v>3</v>
      </c>
      <c r="FG15" s="2">
        <v>3</v>
      </c>
      <c r="FH15" s="2">
        <v>3</v>
      </c>
      <c r="FI15" s="2">
        <v>2</v>
      </c>
      <c r="FJ15" s="9">
        <v>2</v>
      </c>
      <c r="FK15" s="8">
        <v>240</v>
      </c>
      <c r="FL15" s="2">
        <v>244</v>
      </c>
      <c r="FM15" s="2">
        <v>251</v>
      </c>
      <c r="FN15" s="2">
        <v>253</v>
      </c>
      <c r="FO15" s="3"/>
      <c r="FP15" s="1" t="s">
        <v>374</v>
      </c>
      <c r="FQ15" s="2" t="s">
        <v>374</v>
      </c>
      <c r="FR15" s="2" t="s">
        <v>374</v>
      </c>
      <c r="FS15" s="2" t="s">
        <v>374</v>
      </c>
      <c r="FT15" s="3" t="s">
        <v>389</v>
      </c>
      <c r="FU15" s="1" t="s">
        <v>372</v>
      </c>
      <c r="FV15" s="2" t="s">
        <v>372</v>
      </c>
      <c r="FW15" s="2" t="s">
        <v>373</v>
      </c>
      <c r="FX15" s="2" t="s">
        <v>373</v>
      </c>
      <c r="FY15" s="9" t="s">
        <v>390</v>
      </c>
      <c r="FZ15" s="3" t="s">
        <v>374</v>
      </c>
    </row>
    <row r="16" spans="1:209">
      <c r="A16">
        <v>44</v>
      </c>
      <c r="B16">
        <v>0</v>
      </c>
      <c r="C16" t="s">
        <v>368</v>
      </c>
      <c r="D16" t="s">
        <v>369</v>
      </c>
      <c r="E16" t="s">
        <v>370</v>
      </c>
      <c r="F16">
        <v>675</v>
      </c>
      <c r="G16" s="16">
        <v>7</v>
      </c>
      <c r="H16" s="1" t="s">
        <v>372</v>
      </c>
      <c r="I16" s="2" t="s">
        <v>372</v>
      </c>
      <c r="J16" s="2" t="s">
        <v>372</v>
      </c>
      <c r="K16" s="2" t="s">
        <v>372</v>
      </c>
      <c r="L16" s="2" t="s">
        <v>372</v>
      </c>
      <c r="M16" s="2" t="s">
        <v>373</v>
      </c>
      <c r="N16" s="2" t="s">
        <v>373</v>
      </c>
      <c r="O16" s="2" t="s">
        <v>373</v>
      </c>
      <c r="P16" s="3" t="s">
        <v>374</v>
      </c>
      <c r="Q16" s="5">
        <v>1</v>
      </c>
      <c r="R16" s="5" t="s">
        <v>376</v>
      </c>
      <c r="S16" s="1">
        <v>7</v>
      </c>
      <c r="T16" s="3" t="s">
        <v>374</v>
      </c>
      <c r="U16" s="1">
        <v>4</v>
      </c>
      <c r="V16" s="3" t="s">
        <v>374</v>
      </c>
      <c r="W16" s="5" t="s">
        <v>435</v>
      </c>
      <c r="X16" s="1" t="s">
        <v>373</v>
      </c>
      <c r="Y16" s="2" t="s">
        <v>372</v>
      </c>
      <c r="Z16" s="2" t="s">
        <v>373</v>
      </c>
      <c r="AA16" s="2" t="s">
        <v>373</v>
      </c>
      <c r="AB16" s="9" t="s">
        <v>374</v>
      </c>
      <c r="AC16" s="8">
        <v>4</v>
      </c>
      <c r="AD16" s="2">
        <v>2</v>
      </c>
      <c r="AE16" s="2">
        <v>4</v>
      </c>
      <c r="AF16" s="2">
        <v>5</v>
      </c>
      <c r="AG16" s="3">
        <v>1</v>
      </c>
      <c r="AH16" s="1">
        <v>5</v>
      </c>
      <c r="AI16" s="2">
        <v>2</v>
      </c>
      <c r="AJ16" s="2">
        <v>4</v>
      </c>
      <c r="AK16" s="2">
        <v>4</v>
      </c>
      <c r="AL16" s="3">
        <v>5</v>
      </c>
      <c r="AM16" s="1">
        <v>2</v>
      </c>
      <c r="AN16" s="2">
        <v>3</v>
      </c>
      <c r="AO16" s="2">
        <v>2</v>
      </c>
      <c r="AP16" s="2">
        <v>3</v>
      </c>
      <c r="AQ16" s="3">
        <v>4</v>
      </c>
      <c r="AR16" s="1">
        <v>2</v>
      </c>
      <c r="AS16" s="2">
        <v>2</v>
      </c>
      <c r="AT16" s="2">
        <v>4</v>
      </c>
      <c r="AU16" s="2">
        <v>4</v>
      </c>
      <c r="AV16" s="2">
        <v>5</v>
      </c>
      <c r="AW16" s="2"/>
      <c r="AX16" s="2">
        <v>3</v>
      </c>
      <c r="AY16" s="2">
        <v>4</v>
      </c>
      <c r="AZ16" s="3">
        <v>5</v>
      </c>
      <c r="BA16" s="1">
        <v>4</v>
      </c>
      <c r="BB16" s="2">
        <v>3</v>
      </c>
      <c r="BC16" s="2">
        <v>4</v>
      </c>
      <c r="BD16" s="2">
        <v>1</v>
      </c>
      <c r="BE16" s="2"/>
      <c r="BF16" s="2"/>
      <c r="BG16" s="2">
        <v>4</v>
      </c>
      <c r="BH16" s="2">
        <v>1</v>
      </c>
      <c r="BI16" s="2">
        <v>4</v>
      </c>
      <c r="BJ16" s="2">
        <v>4</v>
      </c>
      <c r="BK16" s="3">
        <v>3</v>
      </c>
      <c r="BL16" s="1">
        <v>3</v>
      </c>
      <c r="BM16" s="2">
        <v>2</v>
      </c>
      <c r="BN16" s="2">
        <v>2</v>
      </c>
      <c r="BO16" s="2">
        <v>5</v>
      </c>
      <c r="BP16" s="9">
        <v>3</v>
      </c>
      <c r="BQ16" s="16">
        <v>3</v>
      </c>
      <c r="BR16" s="1" t="s">
        <v>373</v>
      </c>
      <c r="BS16" s="2" t="s">
        <v>373</v>
      </c>
      <c r="BT16" s="2" t="s">
        <v>373</v>
      </c>
      <c r="BU16" s="2" t="s">
        <v>373</v>
      </c>
      <c r="BV16" s="2" t="s">
        <v>373</v>
      </c>
      <c r="BW16" s="3" t="s">
        <v>374</v>
      </c>
      <c r="BX16" s="1" t="s">
        <v>373</v>
      </c>
      <c r="BY16" s="2" t="s">
        <v>373</v>
      </c>
      <c r="BZ16" s="2" t="s">
        <v>372</v>
      </c>
      <c r="CA16" s="2" t="s">
        <v>373</v>
      </c>
      <c r="CB16" s="2" t="s">
        <v>373</v>
      </c>
      <c r="CC16" s="2" t="s">
        <v>373</v>
      </c>
      <c r="CD16" s="2" t="s">
        <v>373</v>
      </c>
      <c r="CE16" s="3" t="s">
        <v>374</v>
      </c>
      <c r="CF16" s="1" t="s">
        <v>373</v>
      </c>
      <c r="CG16" s="2" t="s">
        <v>373</v>
      </c>
      <c r="CH16" s="2" t="s">
        <v>373</v>
      </c>
      <c r="CI16" s="2" t="s">
        <v>373</v>
      </c>
      <c r="CJ16" s="3" t="s">
        <v>374</v>
      </c>
      <c r="CK16" s="1">
        <v>1</v>
      </c>
      <c r="CL16" s="2">
        <v>1</v>
      </c>
      <c r="CM16" s="2">
        <v>1</v>
      </c>
      <c r="CN16" s="2">
        <v>1</v>
      </c>
      <c r="CO16" s="3">
        <v>1</v>
      </c>
      <c r="CP16" s="1" t="s">
        <v>373</v>
      </c>
      <c r="CQ16" s="2" t="s">
        <v>372</v>
      </c>
      <c r="CR16" s="2" t="s">
        <v>373</v>
      </c>
      <c r="CS16" s="3" t="s">
        <v>373</v>
      </c>
      <c r="CT16" s="1" t="s">
        <v>373</v>
      </c>
      <c r="CU16" s="2" t="s">
        <v>373</v>
      </c>
      <c r="CV16" s="3" t="s">
        <v>372</v>
      </c>
      <c r="CW16" s="1" t="s">
        <v>373</v>
      </c>
      <c r="CX16" s="2" t="s">
        <v>373</v>
      </c>
      <c r="CY16" s="2" t="s">
        <v>372</v>
      </c>
      <c r="CZ16" s="2" t="s">
        <v>372</v>
      </c>
      <c r="DA16" s="2" t="s">
        <v>436</v>
      </c>
      <c r="DB16" s="3" t="s">
        <v>373</v>
      </c>
      <c r="DC16" s="2" t="s">
        <v>373</v>
      </c>
      <c r="DD16" s="2" t="s">
        <v>373</v>
      </c>
      <c r="DE16" s="2" t="s">
        <v>373</v>
      </c>
      <c r="DF16" s="2" t="s">
        <v>373</v>
      </c>
      <c r="DG16" s="2" t="s">
        <v>374</v>
      </c>
      <c r="DH16" s="9" t="s">
        <v>372</v>
      </c>
      <c r="DI16" s="16">
        <v>0</v>
      </c>
      <c r="DJ16" s="1" t="s">
        <v>390</v>
      </c>
      <c r="DK16" s="2" t="s">
        <v>390</v>
      </c>
      <c r="DL16" s="2" t="s">
        <v>390</v>
      </c>
      <c r="DM16" s="2" t="s">
        <v>390</v>
      </c>
      <c r="DN16" s="3" t="s">
        <v>389</v>
      </c>
      <c r="DO16" s="1" t="s">
        <v>390</v>
      </c>
      <c r="DP16" s="2" t="s">
        <v>390</v>
      </c>
      <c r="DQ16" s="2" t="s">
        <v>390</v>
      </c>
      <c r="DR16" s="2" t="s">
        <v>389</v>
      </c>
      <c r="DS16" s="3" t="s">
        <v>390</v>
      </c>
      <c r="DT16" s="5" t="s">
        <v>390</v>
      </c>
      <c r="DU16" s="5" t="s">
        <v>389</v>
      </c>
      <c r="DV16" s="1" t="s">
        <v>390</v>
      </c>
      <c r="DW16" s="2" t="s">
        <v>390</v>
      </c>
      <c r="DX16" s="2" t="s">
        <v>390</v>
      </c>
      <c r="DY16" s="3" t="s">
        <v>389</v>
      </c>
      <c r="DZ16" s="20" t="s">
        <v>389</v>
      </c>
      <c r="EA16" s="8"/>
      <c r="EB16" s="2"/>
      <c r="EC16" s="2"/>
      <c r="ED16" s="2"/>
      <c r="EE16" s="2"/>
      <c r="EF16" s="2"/>
      <c r="EG16" s="2"/>
      <c r="EH16" s="2"/>
      <c r="EI16" s="2"/>
      <c r="EJ16" s="2"/>
      <c r="EK16" s="2"/>
      <c r="EL16" s="2"/>
      <c r="EM16" s="2"/>
      <c r="EN16" s="2"/>
      <c r="EO16" s="3"/>
      <c r="EP16" s="1">
        <v>1</v>
      </c>
      <c r="EQ16" s="2">
        <v>4</v>
      </c>
      <c r="ER16" s="2">
        <v>5</v>
      </c>
      <c r="ES16" s="2">
        <v>1</v>
      </c>
      <c r="ET16" s="2">
        <v>5</v>
      </c>
      <c r="EU16" s="2">
        <v>1</v>
      </c>
      <c r="EV16" s="2">
        <v>2</v>
      </c>
      <c r="EW16" s="2">
        <v>3</v>
      </c>
      <c r="EX16" s="2">
        <v>4</v>
      </c>
      <c r="EY16" s="2">
        <v>1</v>
      </c>
      <c r="EZ16" s="2">
        <v>1</v>
      </c>
      <c r="FA16" s="2">
        <v>1</v>
      </c>
      <c r="FB16" s="2">
        <v>3</v>
      </c>
      <c r="FC16" s="2">
        <v>1</v>
      </c>
      <c r="FD16" s="2">
        <v>4</v>
      </c>
      <c r="FE16" s="2">
        <v>1</v>
      </c>
      <c r="FF16" s="2">
        <v>1</v>
      </c>
      <c r="FG16" s="2">
        <v>2</v>
      </c>
      <c r="FH16" s="2">
        <v>4</v>
      </c>
      <c r="FI16" s="2">
        <v>2</v>
      </c>
      <c r="FJ16" s="9">
        <v>1</v>
      </c>
      <c r="FK16" s="8">
        <v>237</v>
      </c>
      <c r="FL16" s="2">
        <v>240</v>
      </c>
      <c r="FM16" s="2">
        <v>244</v>
      </c>
      <c r="FN16" s="2">
        <v>253</v>
      </c>
      <c r="FO16" s="3"/>
      <c r="FP16" s="1" t="s">
        <v>437</v>
      </c>
      <c r="FQ16" s="2" t="s">
        <v>438</v>
      </c>
      <c r="FR16" s="2" t="s">
        <v>439</v>
      </c>
      <c r="FS16" s="2" t="s">
        <v>440</v>
      </c>
      <c r="FT16" s="3" t="s">
        <v>389</v>
      </c>
      <c r="FU16" s="1" t="s">
        <v>372</v>
      </c>
      <c r="FV16" s="2" t="s">
        <v>373</v>
      </c>
      <c r="FW16" s="2" t="s">
        <v>373</v>
      </c>
      <c r="FX16" s="2" t="s">
        <v>372</v>
      </c>
      <c r="FY16" s="9" t="s">
        <v>390</v>
      </c>
      <c r="FZ16" s="3" t="s">
        <v>374</v>
      </c>
    </row>
    <row r="17" spans="1:182">
      <c r="A17">
        <v>46</v>
      </c>
      <c r="B17">
        <v>0</v>
      </c>
      <c r="C17" t="s">
        <v>368</v>
      </c>
      <c r="D17" t="s">
        <v>369</v>
      </c>
      <c r="E17" t="s">
        <v>370</v>
      </c>
      <c r="F17">
        <v>2297</v>
      </c>
      <c r="G17" s="16">
        <v>1</v>
      </c>
      <c r="H17" s="1" t="s">
        <v>372</v>
      </c>
      <c r="I17" s="2" t="s">
        <v>373</v>
      </c>
      <c r="J17" s="2" t="s">
        <v>373</v>
      </c>
      <c r="K17" s="2" t="s">
        <v>372</v>
      </c>
      <c r="L17" s="2" t="s">
        <v>373</v>
      </c>
      <c r="M17" s="2" t="s">
        <v>373</v>
      </c>
      <c r="N17" s="2" t="s">
        <v>373</v>
      </c>
      <c r="O17" s="2" t="s">
        <v>373</v>
      </c>
      <c r="P17" s="3" t="s">
        <v>374</v>
      </c>
      <c r="Q17" s="5">
        <v>2</v>
      </c>
      <c r="R17" s="5" t="s">
        <v>376</v>
      </c>
      <c r="S17" s="1">
        <v>4</v>
      </c>
      <c r="T17" s="3" t="s">
        <v>374</v>
      </c>
      <c r="U17" s="1">
        <v>2</v>
      </c>
      <c r="V17" s="3" t="s">
        <v>374</v>
      </c>
      <c r="W17" s="5" t="s">
        <v>435</v>
      </c>
      <c r="X17" s="1" t="s">
        <v>373</v>
      </c>
      <c r="Y17" s="2" t="s">
        <v>373</v>
      </c>
      <c r="Z17" s="2" t="s">
        <v>372</v>
      </c>
      <c r="AA17" s="2" t="s">
        <v>373</v>
      </c>
      <c r="AB17" s="9" t="s">
        <v>374</v>
      </c>
      <c r="AC17" s="8">
        <v>4</v>
      </c>
      <c r="AD17" s="2">
        <v>3</v>
      </c>
      <c r="AE17" s="2">
        <v>5</v>
      </c>
      <c r="AF17" s="2">
        <v>4</v>
      </c>
      <c r="AG17" s="3">
        <v>5</v>
      </c>
      <c r="AH17" s="1">
        <v>3</v>
      </c>
      <c r="AI17" s="2">
        <v>2</v>
      </c>
      <c r="AJ17" s="2">
        <v>3</v>
      </c>
      <c r="AK17" s="2">
        <v>1</v>
      </c>
      <c r="AL17" s="3">
        <v>4</v>
      </c>
      <c r="AM17" s="1">
        <v>5</v>
      </c>
      <c r="AN17" s="2">
        <v>1</v>
      </c>
      <c r="AO17" s="2">
        <v>4</v>
      </c>
      <c r="AP17" s="2">
        <v>4</v>
      </c>
      <c r="AQ17" s="3">
        <v>5</v>
      </c>
      <c r="AR17" s="1">
        <v>5</v>
      </c>
      <c r="AS17" s="2">
        <v>5</v>
      </c>
      <c r="AT17" s="2">
        <v>5</v>
      </c>
      <c r="AU17" s="2">
        <v>3</v>
      </c>
      <c r="AV17" s="2">
        <v>3</v>
      </c>
      <c r="AW17" s="2">
        <v>3</v>
      </c>
      <c r="AX17" s="2">
        <v>4</v>
      </c>
      <c r="AY17" s="2">
        <v>2</v>
      </c>
      <c r="AZ17" s="3">
        <v>3</v>
      </c>
      <c r="BA17" s="1">
        <v>4</v>
      </c>
      <c r="BB17" s="2">
        <v>5</v>
      </c>
      <c r="BC17" s="2">
        <v>4</v>
      </c>
      <c r="BD17" s="2">
        <v>3</v>
      </c>
      <c r="BE17" s="2">
        <v>2</v>
      </c>
      <c r="BF17" s="2">
        <v>5</v>
      </c>
      <c r="BG17" s="2">
        <v>5</v>
      </c>
      <c r="BH17" s="2">
        <v>3</v>
      </c>
      <c r="BI17" s="2">
        <v>4</v>
      </c>
      <c r="BJ17" s="2">
        <v>3</v>
      </c>
      <c r="BK17" s="3">
        <v>2</v>
      </c>
      <c r="BL17" s="1">
        <v>2</v>
      </c>
      <c r="BM17" s="2">
        <v>1</v>
      </c>
      <c r="BN17" s="2">
        <v>1</v>
      </c>
      <c r="BO17" s="2">
        <v>4</v>
      </c>
      <c r="BP17" s="9">
        <v>4</v>
      </c>
      <c r="BQ17" s="16">
        <v>3</v>
      </c>
      <c r="BR17" s="1" t="s">
        <v>372</v>
      </c>
      <c r="BS17" s="2" t="s">
        <v>373</v>
      </c>
      <c r="BT17" s="2" t="s">
        <v>373</v>
      </c>
      <c r="BU17" s="2" t="s">
        <v>372</v>
      </c>
      <c r="BV17" s="2" t="s">
        <v>373</v>
      </c>
      <c r="BW17" s="3" t="s">
        <v>374</v>
      </c>
      <c r="BX17" s="1" t="s">
        <v>372</v>
      </c>
      <c r="BY17" s="2" t="s">
        <v>373</v>
      </c>
      <c r="BZ17" s="2" t="s">
        <v>373</v>
      </c>
      <c r="CA17" s="2" t="s">
        <v>373</v>
      </c>
      <c r="CB17" s="2" t="s">
        <v>373</v>
      </c>
      <c r="CC17" s="2" t="s">
        <v>373</v>
      </c>
      <c r="CD17" s="2" t="s">
        <v>373</v>
      </c>
      <c r="CE17" s="3" t="s">
        <v>374</v>
      </c>
      <c r="CF17" s="1" t="s">
        <v>372</v>
      </c>
      <c r="CG17" s="2" t="s">
        <v>373</v>
      </c>
      <c r="CH17" s="2" t="s">
        <v>373</v>
      </c>
      <c r="CI17" s="2" t="s">
        <v>373</v>
      </c>
      <c r="CJ17" s="3" t="s">
        <v>374</v>
      </c>
      <c r="CK17" s="1">
        <v>1</v>
      </c>
      <c r="CL17" s="2">
        <v>4</v>
      </c>
      <c r="CM17" s="2">
        <v>2</v>
      </c>
      <c r="CN17" s="2">
        <v>5</v>
      </c>
      <c r="CO17" s="3">
        <v>4</v>
      </c>
      <c r="CP17" s="1" t="s">
        <v>373</v>
      </c>
      <c r="CQ17" s="2" t="s">
        <v>372</v>
      </c>
      <c r="CR17" s="2" t="s">
        <v>373</v>
      </c>
      <c r="CS17" s="3" t="s">
        <v>373</v>
      </c>
      <c r="CT17" s="1" t="s">
        <v>372</v>
      </c>
      <c r="CU17" s="2" t="s">
        <v>373</v>
      </c>
      <c r="CV17" s="3" t="s">
        <v>373</v>
      </c>
      <c r="CW17" s="1" t="s">
        <v>373</v>
      </c>
      <c r="CX17" s="2" t="s">
        <v>373</v>
      </c>
      <c r="CY17" s="2" t="s">
        <v>372</v>
      </c>
      <c r="CZ17" s="2" t="s">
        <v>373</v>
      </c>
      <c r="DA17" s="2" t="s">
        <v>374</v>
      </c>
      <c r="DB17" s="3" t="s">
        <v>373</v>
      </c>
      <c r="DC17" s="2" t="s">
        <v>372</v>
      </c>
      <c r="DD17" s="2" t="s">
        <v>373</v>
      </c>
      <c r="DE17" s="2" t="s">
        <v>373</v>
      </c>
      <c r="DF17" s="2" t="s">
        <v>373</v>
      </c>
      <c r="DG17" s="2" t="s">
        <v>374</v>
      </c>
      <c r="DH17" s="9" t="s">
        <v>373</v>
      </c>
      <c r="DI17" s="16">
        <v>1</v>
      </c>
      <c r="DJ17" s="1" t="s">
        <v>372</v>
      </c>
      <c r="DK17" s="2" t="s">
        <v>373</v>
      </c>
      <c r="DL17" s="2" t="s">
        <v>373</v>
      </c>
      <c r="DM17" s="2" t="s">
        <v>373</v>
      </c>
      <c r="DN17" s="3" t="s">
        <v>374</v>
      </c>
      <c r="DO17" s="1" t="s">
        <v>373</v>
      </c>
      <c r="DP17" s="2" t="s">
        <v>373</v>
      </c>
      <c r="DQ17" s="2" t="s">
        <v>373</v>
      </c>
      <c r="DR17" s="2" t="s">
        <v>374</v>
      </c>
      <c r="DS17" s="3" t="s">
        <v>372</v>
      </c>
      <c r="DT17" s="5">
        <v>1</v>
      </c>
      <c r="DU17" s="5" t="s">
        <v>374</v>
      </c>
      <c r="DV17" s="1" t="s">
        <v>372</v>
      </c>
      <c r="DW17" s="2" t="s">
        <v>373</v>
      </c>
      <c r="DX17" s="2" t="s">
        <v>373</v>
      </c>
      <c r="DY17" s="3" t="s">
        <v>374</v>
      </c>
      <c r="DZ17" s="20" t="s">
        <v>374</v>
      </c>
      <c r="EA17" s="8">
        <v>1</v>
      </c>
      <c r="EB17" s="2">
        <v>1</v>
      </c>
      <c r="EC17" s="2">
        <v>1</v>
      </c>
      <c r="ED17" s="2">
        <v>1</v>
      </c>
      <c r="EE17" s="2">
        <v>1</v>
      </c>
      <c r="EF17" s="2">
        <v>1</v>
      </c>
      <c r="EG17" s="2">
        <v>2</v>
      </c>
      <c r="EH17" s="2">
        <v>1</v>
      </c>
      <c r="EI17" s="2">
        <v>2</v>
      </c>
      <c r="EJ17" s="2">
        <v>2</v>
      </c>
      <c r="EK17" s="2">
        <v>2</v>
      </c>
      <c r="EL17" s="2">
        <v>1</v>
      </c>
      <c r="EM17" s="2">
        <v>2</v>
      </c>
      <c r="EN17" s="2">
        <v>3</v>
      </c>
      <c r="EO17" s="3">
        <v>1</v>
      </c>
      <c r="EP17" s="1">
        <v>2</v>
      </c>
      <c r="EQ17" s="2">
        <v>4</v>
      </c>
      <c r="ER17" s="2">
        <v>3</v>
      </c>
      <c r="ES17" s="2">
        <v>2</v>
      </c>
      <c r="ET17" s="2">
        <v>3</v>
      </c>
      <c r="EU17" s="2">
        <v>2</v>
      </c>
      <c r="EV17" s="2">
        <v>1</v>
      </c>
      <c r="EW17" s="2">
        <v>3</v>
      </c>
      <c r="EX17" s="2">
        <v>4</v>
      </c>
      <c r="EY17" s="2">
        <v>1</v>
      </c>
      <c r="EZ17" s="2">
        <v>5</v>
      </c>
      <c r="FA17" s="2">
        <v>3</v>
      </c>
      <c r="FB17" s="2">
        <v>1</v>
      </c>
      <c r="FC17" s="2">
        <v>1</v>
      </c>
      <c r="FD17" s="2">
        <v>1</v>
      </c>
      <c r="FE17" s="2">
        <v>5</v>
      </c>
      <c r="FF17" s="2">
        <v>3</v>
      </c>
      <c r="FG17" s="2">
        <v>2</v>
      </c>
      <c r="FH17" s="2">
        <v>4</v>
      </c>
      <c r="FI17" s="2">
        <v>4</v>
      </c>
      <c r="FJ17" s="9">
        <v>2</v>
      </c>
      <c r="FK17" s="8">
        <v>246</v>
      </c>
      <c r="FL17" s="2">
        <v>251</v>
      </c>
      <c r="FM17" s="2">
        <v>254</v>
      </c>
      <c r="FN17" s="2">
        <v>255</v>
      </c>
      <c r="FO17" s="3">
        <v>244</v>
      </c>
      <c r="FP17" s="1" t="s">
        <v>441</v>
      </c>
      <c r="FQ17" s="2" t="s">
        <v>442</v>
      </c>
      <c r="FR17" s="2" t="s">
        <v>443</v>
      </c>
      <c r="FS17" s="2" t="s">
        <v>444</v>
      </c>
      <c r="FT17" s="3" t="s">
        <v>445</v>
      </c>
      <c r="FU17" s="1" t="s">
        <v>372</v>
      </c>
      <c r="FV17" s="2" t="s">
        <v>373</v>
      </c>
      <c r="FW17" s="2" t="s">
        <v>373</v>
      </c>
      <c r="FX17" s="2" t="s">
        <v>373</v>
      </c>
      <c r="FY17" s="9" t="s">
        <v>373</v>
      </c>
      <c r="FZ17" s="3" t="s">
        <v>374</v>
      </c>
    </row>
    <row r="18" spans="1:182">
      <c r="A18">
        <v>47</v>
      </c>
      <c r="B18">
        <v>0</v>
      </c>
      <c r="C18" t="s">
        <v>368</v>
      </c>
      <c r="D18" t="s">
        <v>369</v>
      </c>
      <c r="E18" t="s">
        <v>370</v>
      </c>
      <c r="F18">
        <v>2011</v>
      </c>
      <c r="G18" s="16">
        <v>7</v>
      </c>
      <c r="H18" s="1" t="s">
        <v>373</v>
      </c>
      <c r="I18" s="2" t="s">
        <v>373</v>
      </c>
      <c r="J18" s="2" t="s">
        <v>373</v>
      </c>
      <c r="K18" s="2" t="s">
        <v>373</v>
      </c>
      <c r="L18" s="2" t="s">
        <v>373</v>
      </c>
      <c r="M18" s="2" t="s">
        <v>373</v>
      </c>
      <c r="N18" s="2" t="s">
        <v>373</v>
      </c>
      <c r="O18" s="2" t="s">
        <v>372</v>
      </c>
      <c r="P18" s="3" t="s">
        <v>446</v>
      </c>
      <c r="Q18" s="5">
        <v>2</v>
      </c>
      <c r="R18" s="5" t="s">
        <v>376</v>
      </c>
      <c r="S18" s="1">
        <v>7</v>
      </c>
      <c r="T18" s="3" t="s">
        <v>374</v>
      </c>
      <c r="U18" s="1">
        <v>2</v>
      </c>
      <c r="V18" s="3" t="s">
        <v>374</v>
      </c>
      <c r="W18" s="5" t="s">
        <v>435</v>
      </c>
      <c r="X18" s="1" t="s">
        <v>372</v>
      </c>
      <c r="Y18" s="2" t="s">
        <v>373</v>
      </c>
      <c r="Z18" s="2" t="s">
        <v>373</v>
      </c>
      <c r="AA18" s="2" t="s">
        <v>373</v>
      </c>
      <c r="AB18" s="9" t="s">
        <v>374</v>
      </c>
      <c r="AC18" s="8">
        <v>5</v>
      </c>
      <c r="AD18" s="2">
        <v>4</v>
      </c>
      <c r="AE18" s="2">
        <v>4</v>
      </c>
      <c r="AF18" s="2">
        <v>3</v>
      </c>
      <c r="AG18" s="3">
        <v>4</v>
      </c>
      <c r="AH18" s="1">
        <v>5</v>
      </c>
      <c r="AI18" s="2">
        <v>4</v>
      </c>
      <c r="AJ18" s="2">
        <v>4</v>
      </c>
      <c r="AK18" s="2">
        <v>3</v>
      </c>
      <c r="AL18" s="3">
        <v>5</v>
      </c>
      <c r="AM18" s="1">
        <v>4</v>
      </c>
      <c r="AN18" s="2">
        <v>3</v>
      </c>
      <c r="AO18" s="2">
        <v>3</v>
      </c>
      <c r="AP18" s="2">
        <v>4</v>
      </c>
      <c r="AQ18" s="3">
        <v>3</v>
      </c>
      <c r="AR18" s="1">
        <v>4</v>
      </c>
      <c r="AS18" s="2">
        <v>4</v>
      </c>
      <c r="AT18" s="2">
        <v>4</v>
      </c>
      <c r="AU18" s="2">
        <v>4</v>
      </c>
      <c r="AV18" s="2">
        <v>5</v>
      </c>
      <c r="AW18" s="2">
        <v>4</v>
      </c>
      <c r="AX18" s="2">
        <v>5</v>
      </c>
      <c r="AY18" s="2">
        <v>5</v>
      </c>
      <c r="AZ18" s="3">
        <v>3</v>
      </c>
      <c r="BA18" s="1">
        <v>5</v>
      </c>
      <c r="BB18" s="2">
        <v>4</v>
      </c>
      <c r="BC18" s="2">
        <v>4</v>
      </c>
      <c r="BD18" s="2">
        <v>3</v>
      </c>
      <c r="BE18" s="2">
        <v>3</v>
      </c>
      <c r="BF18" s="2">
        <v>4</v>
      </c>
      <c r="BG18" s="2">
        <v>5</v>
      </c>
      <c r="BH18" s="2">
        <v>5</v>
      </c>
      <c r="BI18" s="2">
        <v>4</v>
      </c>
      <c r="BJ18" s="2">
        <v>4</v>
      </c>
      <c r="BK18" s="3">
        <v>5</v>
      </c>
      <c r="BL18" s="1">
        <v>4</v>
      </c>
      <c r="BM18" s="2">
        <v>4</v>
      </c>
      <c r="BN18" s="2">
        <v>1</v>
      </c>
      <c r="BO18" s="2">
        <v>2</v>
      </c>
      <c r="BP18" s="9">
        <v>1</v>
      </c>
      <c r="BQ18" s="16">
        <v>4</v>
      </c>
      <c r="BR18" s="1" t="s">
        <v>372</v>
      </c>
      <c r="BS18" s="2" t="s">
        <v>373</v>
      </c>
      <c r="BT18" s="2" t="s">
        <v>373</v>
      </c>
      <c r="BU18" s="2" t="s">
        <v>372</v>
      </c>
      <c r="BV18" s="2" t="s">
        <v>373</v>
      </c>
      <c r="BW18" s="3" t="s">
        <v>374</v>
      </c>
      <c r="BX18" s="1" t="s">
        <v>373</v>
      </c>
      <c r="BY18" s="2" t="s">
        <v>373</v>
      </c>
      <c r="BZ18" s="2" t="s">
        <v>372</v>
      </c>
      <c r="CA18" s="2" t="s">
        <v>372</v>
      </c>
      <c r="CB18" s="2" t="s">
        <v>373</v>
      </c>
      <c r="CC18" s="2" t="s">
        <v>373</v>
      </c>
      <c r="CD18" s="2" t="s">
        <v>373</v>
      </c>
      <c r="CE18" s="3" t="s">
        <v>374</v>
      </c>
      <c r="CF18" s="1" t="s">
        <v>372</v>
      </c>
      <c r="CG18" s="2" t="s">
        <v>373</v>
      </c>
      <c r="CH18" s="2" t="s">
        <v>373</v>
      </c>
      <c r="CI18" s="2" t="s">
        <v>373</v>
      </c>
      <c r="CJ18" s="3" t="s">
        <v>374</v>
      </c>
      <c r="CK18" s="1">
        <v>4</v>
      </c>
      <c r="CL18" s="2">
        <v>1</v>
      </c>
      <c r="CM18" s="2">
        <v>1</v>
      </c>
      <c r="CN18" s="2">
        <v>4</v>
      </c>
      <c r="CO18" s="3">
        <v>5</v>
      </c>
      <c r="CP18" s="1" t="s">
        <v>372</v>
      </c>
      <c r="CQ18" s="2" t="s">
        <v>373</v>
      </c>
      <c r="CR18" s="2" t="s">
        <v>373</v>
      </c>
      <c r="CS18" s="3" t="s">
        <v>373</v>
      </c>
      <c r="CT18" s="1" t="s">
        <v>372</v>
      </c>
      <c r="CU18" s="2" t="s">
        <v>373</v>
      </c>
      <c r="CV18" s="3" t="s">
        <v>373</v>
      </c>
      <c r="CW18" s="1" t="s">
        <v>373</v>
      </c>
      <c r="CX18" s="2" t="s">
        <v>372</v>
      </c>
      <c r="CY18" s="2" t="s">
        <v>373</v>
      </c>
      <c r="CZ18" s="2" t="s">
        <v>373</v>
      </c>
      <c r="DA18" s="2" t="s">
        <v>374</v>
      </c>
      <c r="DB18" s="3" t="s">
        <v>373</v>
      </c>
      <c r="DC18" s="2" t="s">
        <v>373</v>
      </c>
      <c r="DD18" s="2" t="s">
        <v>373</v>
      </c>
      <c r="DE18" s="2" t="s">
        <v>373</v>
      </c>
      <c r="DF18" s="2" t="s">
        <v>373</v>
      </c>
      <c r="DG18" s="2" t="s">
        <v>374</v>
      </c>
      <c r="DH18" s="9" t="s">
        <v>372</v>
      </c>
      <c r="DI18" s="16">
        <v>0</v>
      </c>
      <c r="DJ18" s="1" t="s">
        <v>390</v>
      </c>
      <c r="DK18" s="2" t="s">
        <v>390</v>
      </c>
      <c r="DL18" s="2" t="s">
        <v>390</v>
      </c>
      <c r="DM18" s="2" t="s">
        <v>390</v>
      </c>
      <c r="DN18" s="3" t="s">
        <v>389</v>
      </c>
      <c r="DO18" s="1" t="s">
        <v>390</v>
      </c>
      <c r="DP18" s="2" t="s">
        <v>390</v>
      </c>
      <c r="DQ18" s="2" t="s">
        <v>390</v>
      </c>
      <c r="DR18" s="2" t="s">
        <v>389</v>
      </c>
      <c r="DS18" s="3" t="s">
        <v>390</v>
      </c>
      <c r="DT18" s="5" t="s">
        <v>390</v>
      </c>
      <c r="DU18" s="5" t="s">
        <v>389</v>
      </c>
      <c r="DV18" s="1" t="s">
        <v>390</v>
      </c>
      <c r="DW18" s="2" t="s">
        <v>390</v>
      </c>
      <c r="DX18" s="2" t="s">
        <v>390</v>
      </c>
      <c r="DY18" s="3" t="s">
        <v>389</v>
      </c>
      <c r="DZ18" s="20" t="s">
        <v>389</v>
      </c>
      <c r="EA18" s="8">
        <v>5</v>
      </c>
      <c r="EB18" s="2">
        <v>3</v>
      </c>
      <c r="EC18" s="2">
        <v>4</v>
      </c>
      <c r="ED18" s="2">
        <v>4</v>
      </c>
      <c r="EE18" s="2">
        <v>2</v>
      </c>
      <c r="EF18" s="2">
        <v>1</v>
      </c>
      <c r="EG18" s="2">
        <v>3</v>
      </c>
      <c r="EH18" s="2">
        <v>3</v>
      </c>
      <c r="EI18" s="2">
        <v>4</v>
      </c>
      <c r="EJ18" s="2">
        <v>4</v>
      </c>
      <c r="EK18" s="2">
        <v>1</v>
      </c>
      <c r="EL18" s="2">
        <v>2</v>
      </c>
      <c r="EM18" s="2">
        <v>1</v>
      </c>
      <c r="EN18" s="2">
        <v>5</v>
      </c>
      <c r="EO18" s="3">
        <v>5</v>
      </c>
      <c r="EP18" s="1">
        <v>1</v>
      </c>
      <c r="EQ18" s="2">
        <v>2</v>
      </c>
      <c r="ER18" s="2">
        <v>2</v>
      </c>
      <c r="ES18" s="2">
        <v>2</v>
      </c>
      <c r="ET18" s="2">
        <v>4</v>
      </c>
      <c r="EU18" s="2">
        <v>1</v>
      </c>
      <c r="EV18" s="2">
        <v>1</v>
      </c>
      <c r="EW18" s="2">
        <v>2</v>
      </c>
      <c r="EX18" s="2">
        <v>4</v>
      </c>
      <c r="EY18" s="2">
        <v>5</v>
      </c>
      <c r="EZ18" s="2">
        <v>4</v>
      </c>
      <c r="FA18" s="2">
        <v>5</v>
      </c>
      <c r="FB18" s="2">
        <v>1</v>
      </c>
      <c r="FC18" s="2">
        <v>1</v>
      </c>
      <c r="FD18" s="2">
        <v>1</v>
      </c>
      <c r="FE18" s="2">
        <v>2</v>
      </c>
      <c r="FF18" s="2">
        <v>2</v>
      </c>
      <c r="FG18" s="2">
        <v>1</v>
      </c>
      <c r="FH18" s="2">
        <v>1</v>
      </c>
      <c r="FI18" s="2">
        <v>1</v>
      </c>
      <c r="FJ18" s="9">
        <v>1</v>
      </c>
      <c r="FK18" s="8">
        <v>240</v>
      </c>
      <c r="FL18" s="2">
        <v>245</v>
      </c>
      <c r="FM18" s="2">
        <v>246</v>
      </c>
      <c r="FN18" s="2">
        <v>247</v>
      </c>
      <c r="FO18" s="3">
        <v>244</v>
      </c>
      <c r="FP18" s="1" t="s">
        <v>447</v>
      </c>
      <c r="FQ18" s="2" t="s">
        <v>448</v>
      </c>
      <c r="FR18" s="2" t="s">
        <v>449</v>
      </c>
      <c r="FS18" s="2" t="s">
        <v>450</v>
      </c>
      <c r="FT18" s="3" t="s">
        <v>451</v>
      </c>
      <c r="FU18" s="1" t="s">
        <v>372</v>
      </c>
      <c r="FV18" s="2" t="s">
        <v>373</v>
      </c>
      <c r="FW18" s="2" t="s">
        <v>373</v>
      </c>
      <c r="FX18" s="2" t="s">
        <v>373</v>
      </c>
      <c r="FY18" s="9" t="s">
        <v>372</v>
      </c>
      <c r="FZ18" s="3" t="s">
        <v>374</v>
      </c>
    </row>
    <row r="19" spans="1:182">
      <c r="A19">
        <v>49</v>
      </c>
      <c r="B19">
        <v>0</v>
      </c>
      <c r="C19" t="s">
        <v>368</v>
      </c>
      <c r="D19" t="s">
        <v>369</v>
      </c>
      <c r="E19" t="s">
        <v>370</v>
      </c>
      <c r="F19">
        <v>2524</v>
      </c>
      <c r="G19" s="16">
        <v>3</v>
      </c>
      <c r="H19" s="1" t="s">
        <v>373</v>
      </c>
      <c r="I19" s="2" t="s">
        <v>372</v>
      </c>
      <c r="J19" s="2" t="s">
        <v>373</v>
      </c>
      <c r="K19" s="2" t="s">
        <v>373</v>
      </c>
      <c r="L19" s="2" t="s">
        <v>373</v>
      </c>
      <c r="M19" s="2" t="s">
        <v>373</v>
      </c>
      <c r="N19" s="2" t="s">
        <v>373</v>
      </c>
      <c r="O19" s="2" t="s">
        <v>373</v>
      </c>
      <c r="P19" s="3" t="s">
        <v>374</v>
      </c>
      <c r="Q19" s="5">
        <v>2</v>
      </c>
      <c r="R19" s="5" t="s">
        <v>376</v>
      </c>
      <c r="S19" s="1">
        <v>8</v>
      </c>
      <c r="T19" s="3" t="s">
        <v>452</v>
      </c>
      <c r="U19" s="1">
        <v>4</v>
      </c>
      <c r="V19" s="3" t="s">
        <v>374</v>
      </c>
      <c r="W19" s="5" t="s">
        <v>435</v>
      </c>
      <c r="X19" s="1" t="s">
        <v>373</v>
      </c>
      <c r="Y19" s="2" t="s">
        <v>373</v>
      </c>
      <c r="Z19" s="2" t="s">
        <v>372</v>
      </c>
      <c r="AA19" s="2" t="s">
        <v>373</v>
      </c>
      <c r="AB19" s="9" t="s">
        <v>374</v>
      </c>
      <c r="AC19" s="8">
        <v>2</v>
      </c>
      <c r="AD19" s="2">
        <v>2</v>
      </c>
      <c r="AE19" s="2">
        <v>5</v>
      </c>
      <c r="AF19" s="2">
        <v>5</v>
      </c>
      <c r="AG19" s="3">
        <v>4</v>
      </c>
      <c r="AH19" s="1">
        <v>5</v>
      </c>
      <c r="AI19" s="2">
        <v>3</v>
      </c>
      <c r="AJ19" s="2">
        <v>4</v>
      </c>
      <c r="AK19" s="2">
        <v>4</v>
      </c>
      <c r="AL19" s="3">
        <v>5</v>
      </c>
      <c r="AM19" s="1">
        <v>2</v>
      </c>
      <c r="AN19" s="2">
        <v>4</v>
      </c>
      <c r="AO19" s="2">
        <v>3</v>
      </c>
      <c r="AP19" s="2">
        <v>3</v>
      </c>
      <c r="AQ19" s="3">
        <v>2</v>
      </c>
      <c r="AR19" s="1">
        <v>4</v>
      </c>
      <c r="AS19" s="2">
        <v>4</v>
      </c>
      <c r="AT19" s="2">
        <v>1</v>
      </c>
      <c r="AU19" s="2">
        <v>4</v>
      </c>
      <c r="AV19" s="2">
        <v>5</v>
      </c>
      <c r="AW19" s="2">
        <v>3</v>
      </c>
      <c r="AX19" s="2">
        <v>5</v>
      </c>
      <c r="AY19" s="2">
        <v>5</v>
      </c>
      <c r="AZ19" s="3">
        <v>5</v>
      </c>
      <c r="BA19" s="1">
        <v>1</v>
      </c>
      <c r="BB19" s="2">
        <v>4</v>
      </c>
      <c r="BC19" s="2">
        <v>5</v>
      </c>
      <c r="BD19" s="2">
        <v>1</v>
      </c>
      <c r="BE19" s="2">
        <v>4</v>
      </c>
      <c r="BF19" s="2">
        <v>4</v>
      </c>
      <c r="BG19" s="2">
        <v>2</v>
      </c>
      <c r="BH19" s="2">
        <v>1</v>
      </c>
      <c r="BI19" s="2">
        <v>3</v>
      </c>
      <c r="BJ19" s="2">
        <v>3</v>
      </c>
      <c r="BK19" s="3">
        <v>3</v>
      </c>
      <c r="BL19" s="1">
        <v>5</v>
      </c>
      <c r="BM19" s="2">
        <v>1</v>
      </c>
      <c r="BN19" s="2">
        <v>4</v>
      </c>
      <c r="BO19" s="2">
        <v>4</v>
      </c>
      <c r="BP19" s="9">
        <v>2</v>
      </c>
      <c r="BQ19" s="16">
        <v>4</v>
      </c>
      <c r="BR19" s="1" t="s">
        <v>373</v>
      </c>
      <c r="BS19" s="2" t="s">
        <v>372</v>
      </c>
      <c r="BT19" s="2" t="s">
        <v>372</v>
      </c>
      <c r="BU19" s="2" t="s">
        <v>373</v>
      </c>
      <c r="BV19" s="2" t="s">
        <v>373</v>
      </c>
      <c r="BW19" s="3" t="s">
        <v>374</v>
      </c>
      <c r="BX19" s="1" t="s">
        <v>373</v>
      </c>
      <c r="BY19" s="2" t="s">
        <v>373</v>
      </c>
      <c r="BZ19" s="2" t="s">
        <v>373</v>
      </c>
      <c r="CA19" s="2" t="s">
        <v>372</v>
      </c>
      <c r="CB19" s="2" t="s">
        <v>373</v>
      </c>
      <c r="CC19" s="2" t="s">
        <v>373</v>
      </c>
      <c r="CD19" s="2" t="s">
        <v>373</v>
      </c>
      <c r="CE19" s="3" t="s">
        <v>374</v>
      </c>
      <c r="CF19" s="1" t="s">
        <v>373</v>
      </c>
      <c r="CG19" s="2" t="s">
        <v>373</v>
      </c>
      <c r="CH19" s="2" t="s">
        <v>373</v>
      </c>
      <c r="CI19" s="2" t="s">
        <v>373</v>
      </c>
      <c r="CJ19" s="3" t="s">
        <v>374</v>
      </c>
      <c r="CK19" s="1">
        <v>2</v>
      </c>
      <c r="CL19" s="2">
        <v>2</v>
      </c>
      <c r="CM19" s="2">
        <v>2</v>
      </c>
      <c r="CN19" s="2">
        <v>2</v>
      </c>
      <c r="CO19" s="3">
        <v>2</v>
      </c>
      <c r="CP19" s="1" t="s">
        <v>372</v>
      </c>
      <c r="CQ19" s="2" t="s">
        <v>373</v>
      </c>
      <c r="CR19" s="2" t="s">
        <v>373</v>
      </c>
      <c r="CS19" s="3" t="s">
        <v>373</v>
      </c>
      <c r="CT19" s="1" t="s">
        <v>373</v>
      </c>
      <c r="CU19" s="2" t="s">
        <v>373</v>
      </c>
      <c r="CV19" s="3" t="s">
        <v>372</v>
      </c>
      <c r="CW19" s="1" t="s">
        <v>372</v>
      </c>
      <c r="CX19" s="2" t="s">
        <v>373</v>
      </c>
      <c r="CY19" s="2" t="s">
        <v>373</v>
      </c>
      <c r="CZ19" s="2" t="s">
        <v>373</v>
      </c>
      <c r="DA19" s="2" t="s">
        <v>374</v>
      </c>
      <c r="DB19" s="3" t="s">
        <v>373</v>
      </c>
      <c r="DC19" s="2" t="s">
        <v>373</v>
      </c>
      <c r="DD19" s="2" t="s">
        <v>373</v>
      </c>
      <c r="DE19" s="2" t="s">
        <v>373</v>
      </c>
      <c r="DF19" s="2" t="s">
        <v>373</v>
      </c>
      <c r="DG19" s="2" t="s">
        <v>374</v>
      </c>
      <c r="DH19" s="9" t="s">
        <v>372</v>
      </c>
      <c r="DI19" s="16">
        <v>1</v>
      </c>
      <c r="DJ19" s="1" t="s">
        <v>372</v>
      </c>
      <c r="DK19" s="2" t="s">
        <v>373</v>
      </c>
      <c r="DL19" s="2" t="s">
        <v>373</v>
      </c>
      <c r="DM19" s="2" t="s">
        <v>373</v>
      </c>
      <c r="DN19" s="3" t="s">
        <v>374</v>
      </c>
      <c r="DO19" s="1" t="s">
        <v>373</v>
      </c>
      <c r="DP19" s="2" t="s">
        <v>373</v>
      </c>
      <c r="DQ19" s="2" t="s">
        <v>373</v>
      </c>
      <c r="DR19" s="2" t="s">
        <v>374</v>
      </c>
      <c r="DS19" s="3" t="s">
        <v>372</v>
      </c>
      <c r="DT19" s="5">
        <v>0</v>
      </c>
      <c r="DU19" s="5" t="s">
        <v>453</v>
      </c>
      <c r="DV19" s="1" t="s">
        <v>372</v>
      </c>
      <c r="DW19" s="2" t="s">
        <v>372</v>
      </c>
      <c r="DX19" s="2" t="s">
        <v>373</v>
      </c>
      <c r="DY19" s="3" t="s">
        <v>374</v>
      </c>
      <c r="DZ19" s="20" t="s">
        <v>454</v>
      </c>
      <c r="EA19" s="8">
        <v>1</v>
      </c>
      <c r="EB19" s="2">
        <v>1</v>
      </c>
      <c r="EC19" s="2">
        <v>1</v>
      </c>
      <c r="ED19" s="2">
        <v>1</v>
      </c>
      <c r="EE19" s="2">
        <v>1</v>
      </c>
      <c r="EF19" s="2">
        <v>1</v>
      </c>
      <c r="EG19" s="2">
        <v>2</v>
      </c>
      <c r="EH19" s="2">
        <v>5</v>
      </c>
      <c r="EI19" s="2">
        <v>3</v>
      </c>
      <c r="EJ19" s="2">
        <v>1</v>
      </c>
      <c r="EK19" s="2">
        <v>1</v>
      </c>
      <c r="EL19" s="2">
        <v>4</v>
      </c>
      <c r="EM19" s="2">
        <v>3</v>
      </c>
      <c r="EN19" s="2">
        <v>4</v>
      </c>
      <c r="EO19" s="3">
        <v>1</v>
      </c>
      <c r="EP19" s="1">
        <v>2</v>
      </c>
      <c r="EQ19" s="2">
        <v>3</v>
      </c>
      <c r="ER19" s="2">
        <v>4</v>
      </c>
      <c r="ES19" s="2">
        <v>3</v>
      </c>
      <c r="ET19" s="2">
        <v>4</v>
      </c>
      <c r="EU19" s="2">
        <v>2</v>
      </c>
      <c r="EV19" s="2">
        <v>3</v>
      </c>
      <c r="EW19" s="2">
        <v>5</v>
      </c>
      <c r="EX19" s="2">
        <v>4</v>
      </c>
      <c r="EY19" s="2">
        <v>2</v>
      </c>
      <c r="EZ19" s="2">
        <v>5</v>
      </c>
      <c r="FA19" s="2">
        <v>2</v>
      </c>
      <c r="FB19" s="2">
        <v>2</v>
      </c>
      <c r="FC19" s="2">
        <v>2</v>
      </c>
      <c r="FD19" s="2">
        <v>1</v>
      </c>
      <c r="FE19" s="2">
        <v>5</v>
      </c>
      <c r="FF19" s="2">
        <v>5</v>
      </c>
      <c r="FG19" s="2">
        <v>2</v>
      </c>
      <c r="FH19" s="2">
        <v>2</v>
      </c>
      <c r="FI19" s="2">
        <v>4</v>
      </c>
      <c r="FJ19" s="9">
        <v>2</v>
      </c>
      <c r="FK19" s="8">
        <v>246</v>
      </c>
      <c r="FL19" s="2">
        <v>243</v>
      </c>
      <c r="FM19" s="2">
        <v>252</v>
      </c>
      <c r="FN19" s="2">
        <v>251</v>
      </c>
      <c r="FO19" s="3">
        <v>244</v>
      </c>
      <c r="FP19" s="1" t="s">
        <v>455</v>
      </c>
      <c r="FQ19" s="2" t="s">
        <v>456</v>
      </c>
      <c r="FR19" s="2" t="s">
        <v>457</v>
      </c>
      <c r="FS19" s="2" t="s">
        <v>458</v>
      </c>
      <c r="FT19" s="3" t="s">
        <v>459</v>
      </c>
      <c r="FU19" s="1" t="s">
        <v>372</v>
      </c>
      <c r="FV19" s="2" t="s">
        <v>373</v>
      </c>
      <c r="FW19" s="2" t="s">
        <v>373</v>
      </c>
      <c r="FX19" s="2" t="s">
        <v>372</v>
      </c>
      <c r="FY19" s="9" t="s">
        <v>373</v>
      </c>
      <c r="FZ19" s="3" t="s">
        <v>460</v>
      </c>
    </row>
    <row r="20" spans="1:182">
      <c r="A20">
        <v>50</v>
      </c>
      <c r="B20">
        <v>0</v>
      </c>
      <c r="C20" t="s">
        <v>368</v>
      </c>
      <c r="D20" t="s">
        <v>369</v>
      </c>
      <c r="E20" t="s">
        <v>370</v>
      </c>
      <c r="F20">
        <v>698</v>
      </c>
      <c r="G20" s="16">
        <v>3</v>
      </c>
      <c r="H20" s="1" t="s">
        <v>372</v>
      </c>
      <c r="I20" s="2" t="s">
        <v>373</v>
      </c>
      <c r="J20" s="2" t="s">
        <v>372</v>
      </c>
      <c r="K20" s="2" t="s">
        <v>373</v>
      </c>
      <c r="L20" s="2" t="s">
        <v>373</v>
      </c>
      <c r="M20" s="2" t="s">
        <v>373</v>
      </c>
      <c r="N20" s="2" t="s">
        <v>373</v>
      </c>
      <c r="O20" s="2" t="s">
        <v>373</v>
      </c>
      <c r="P20" s="3" t="s">
        <v>374</v>
      </c>
      <c r="Q20" s="5">
        <v>2</v>
      </c>
      <c r="R20" s="5" t="s">
        <v>461</v>
      </c>
      <c r="S20" s="1">
        <v>4</v>
      </c>
      <c r="T20" s="3" t="s">
        <v>374</v>
      </c>
      <c r="U20" s="1">
        <v>1</v>
      </c>
      <c r="V20" s="3" t="s">
        <v>374</v>
      </c>
      <c r="W20" s="5" t="s">
        <v>377</v>
      </c>
      <c r="X20" s="1" t="s">
        <v>373</v>
      </c>
      <c r="Y20" s="2" t="s">
        <v>372</v>
      </c>
      <c r="Z20" s="2" t="s">
        <v>372</v>
      </c>
      <c r="AA20" s="2" t="s">
        <v>373</v>
      </c>
      <c r="AB20" s="9" t="s">
        <v>374</v>
      </c>
      <c r="AC20" s="8">
        <v>4</v>
      </c>
      <c r="AD20" s="2">
        <v>4</v>
      </c>
      <c r="AE20" s="2">
        <v>4</v>
      </c>
      <c r="AF20" s="2">
        <v>3</v>
      </c>
      <c r="AG20" s="3">
        <v>3</v>
      </c>
      <c r="AH20" s="1">
        <v>3</v>
      </c>
      <c r="AI20" s="2">
        <v>4</v>
      </c>
      <c r="AJ20" s="2">
        <v>4</v>
      </c>
      <c r="AK20" s="2">
        <v>2</v>
      </c>
      <c r="AL20" s="3">
        <v>3</v>
      </c>
      <c r="AM20" s="1">
        <v>3</v>
      </c>
      <c r="AN20" s="2">
        <v>2</v>
      </c>
      <c r="AO20" s="2">
        <v>2</v>
      </c>
      <c r="AP20" s="2">
        <v>2</v>
      </c>
      <c r="AQ20" s="3">
        <v>3</v>
      </c>
      <c r="AR20" s="1">
        <v>3</v>
      </c>
      <c r="AS20" s="2">
        <v>5</v>
      </c>
      <c r="AT20" s="2">
        <v>4</v>
      </c>
      <c r="AU20" s="2">
        <v>4</v>
      </c>
      <c r="AV20" s="2">
        <v>3</v>
      </c>
      <c r="AW20" s="2">
        <v>3</v>
      </c>
      <c r="AX20" s="2">
        <v>2</v>
      </c>
      <c r="AY20" s="2">
        <v>3</v>
      </c>
      <c r="AZ20" s="3">
        <v>4</v>
      </c>
      <c r="BA20" s="1">
        <v>2</v>
      </c>
      <c r="BB20" s="2">
        <v>3</v>
      </c>
      <c r="BC20" s="2">
        <v>2</v>
      </c>
      <c r="BD20" s="2">
        <v>1</v>
      </c>
      <c r="BE20" s="2">
        <v>1</v>
      </c>
      <c r="BF20" s="2">
        <v>1</v>
      </c>
      <c r="BG20" s="2">
        <v>1</v>
      </c>
      <c r="BH20" s="2">
        <v>1</v>
      </c>
      <c r="BI20" s="2">
        <v>4</v>
      </c>
      <c r="BJ20" s="2">
        <v>4</v>
      </c>
      <c r="BK20" s="3">
        <v>4</v>
      </c>
      <c r="BL20" s="1">
        <v>3</v>
      </c>
      <c r="BM20" s="2">
        <v>3</v>
      </c>
      <c r="BN20" s="2">
        <v>3</v>
      </c>
      <c r="BO20" s="2">
        <v>5</v>
      </c>
      <c r="BP20" s="9">
        <v>5</v>
      </c>
      <c r="BQ20" s="16">
        <v>3</v>
      </c>
      <c r="BR20" s="1" t="s">
        <v>372</v>
      </c>
      <c r="BS20" s="2" t="s">
        <v>372</v>
      </c>
      <c r="BT20" s="2" t="s">
        <v>372</v>
      </c>
      <c r="BU20" s="2" t="s">
        <v>372</v>
      </c>
      <c r="BV20" s="2" t="s">
        <v>373</v>
      </c>
      <c r="BW20" s="3" t="s">
        <v>374</v>
      </c>
      <c r="BX20" s="1" t="s">
        <v>373</v>
      </c>
      <c r="BY20" s="2" t="s">
        <v>373</v>
      </c>
      <c r="BZ20" s="2" t="s">
        <v>373</v>
      </c>
      <c r="CA20" s="2" t="s">
        <v>373</v>
      </c>
      <c r="CB20" s="2" t="s">
        <v>373</v>
      </c>
      <c r="CC20" s="2" t="s">
        <v>372</v>
      </c>
      <c r="CD20" s="2" t="s">
        <v>373</v>
      </c>
      <c r="CE20" s="3" t="s">
        <v>374</v>
      </c>
      <c r="CF20" s="1" t="s">
        <v>390</v>
      </c>
      <c r="CG20" s="2" t="s">
        <v>390</v>
      </c>
      <c r="CH20" s="2" t="s">
        <v>390</v>
      </c>
      <c r="CI20" s="2" t="s">
        <v>390</v>
      </c>
      <c r="CJ20" s="3" t="s">
        <v>389</v>
      </c>
      <c r="CK20" s="1"/>
      <c r="CL20" s="2"/>
      <c r="CM20" s="2"/>
      <c r="CN20" s="2"/>
      <c r="CO20" s="3"/>
      <c r="CP20" s="1" t="s">
        <v>390</v>
      </c>
      <c r="CQ20" s="2" t="s">
        <v>390</v>
      </c>
      <c r="CR20" s="2" t="s">
        <v>390</v>
      </c>
      <c r="CS20" s="3" t="s">
        <v>390</v>
      </c>
      <c r="CT20" s="1" t="s">
        <v>390</v>
      </c>
      <c r="CU20" s="2" t="s">
        <v>390</v>
      </c>
      <c r="CV20" s="3" t="s">
        <v>390</v>
      </c>
      <c r="CW20" s="1" t="s">
        <v>390</v>
      </c>
      <c r="CX20" s="2" t="s">
        <v>390</v>
      </c>
      <c r="CY20" s="2" t="s">
        <v>390</v>
      </c>
      <c r="CZ20" s="2" t="s">
        <v>390</v>
      </c>
      <c r="DA20" s="2" t="s">
        <v>389</v>
      </c>
      <c r="DB20" s="3" t="s">
        <v>390</v>
      </c>
      <c r="DC20" s="2" t="s">
        <v>390</v>
      </c>
      <c r="DD20" s="2" t="s">
        <v>390</v>
      </c>
      <c r="DE20" s="2" t="s">
        <v>390</v>
      </c>
      <c r="DF20" s="2" t="s">
        <v>390</v>
      </c>
      <c r="DG20" s="2" t="s">
        <v>389</v>
      </c>
      <c r="DH20" s="9" t="s">
        <v>390</v>
      </c>
      <c r="DI20" s="16">
        <v>1</v>
      </c>
      <c r="DJ20" s="1" t="s">
        <v>372</v>
      </c>
      <c r="DK20" s="2" t="s">
        <v>373</v>
      </c>
      <c r="DL20" s="2" t="s">
        <v>373</v>
      </c>
      <c r="DM20" s="2" t="s">
        <v>373</v>
      </c>
      <c r="DN20" s="3" t="s">
        <v>374</v>
      </c>
      <c r="DO20" s="1" t="s">
        <v>373</v>
      </c>
      <c r="DP20" s="2" t="s">
        <v>373</v>
      </c>
      <c r="DQ20" s="2" t="s">
        <v>373</v>
      </c>
      <c r="DR20" s="2" t="s">
        <v>374</v>
      </c>
      <c r="DS20" s="3" t="s">
        <v>372</v>
      </c>
      <c r="DT20" s="5">
        <v>0</v>
      </c>
      <c r="DU20" s="5" t="s">
        <v>374</v>
      </c>
      <c r="DV20" s="1" t="s">
        <v>372</v>
      </c>
      <c r="DW20" s="2" t="s">
        <v>373</v>
      </c>
      <c r="DX20" s="2" t="s">
        <v>373</v>
      </c>
      <c r="DY20" s="3" t="s">
        <v>374</v>
      </c>
      <c r="DZ20" s="20" t="s">
        <v>374</v>
      </c>
      <c r="EA20" s="8">
        <v>3</v>
      </c>
      <c r="EB20" s="2">
        <v>3</v>
      </c>
      <c r="EC20" s="2">
        <v>3</v>
      </c>
      <c r="ED20" s="2">
        <v>3</v>
      </c>
      <c r="EE20" s="2">
        <v>3</v>
      </c>
      <c r="EF20" s="2">
        <v>3</v>
      </c>
      <c r="EG20" s="2">
        <v>3</v>
      </c>
      <c r="EH20" s="2">
        <v>3</v>
      </c>
      <c r="EI20" s="2">
        <v>3</v>
      </c>
      <c r="EJ20" s="2">
        <v>3</v>
      </c>
      <c r="EK20" s="2">
        <v>3</v>
      </c>
      <c r="EL20" s="2">
        <v>3</v>
      </c>
      <c r="EM20" s="2">
        <v>3</v>
      </c>
      <c r="EN20" s="2">
        <v>3</v>
      </c>
      <c r="EO20" s="3">
        <v>3</v>
      </c>
      <c r="EP20" s="1">
        <v>4</v>
      </c>
      <c r="EQ20" s="2">
        <v>4</v>
      </c>
      <c r="ER20" s="2">
        <v>4</v>
      </c>
      <c r="ES20" s="2">
        <v>4</v>
      </c>
      <c r="ET20" s="2">
        <v>4</v>
      </c>
      <c r="EU20" s="2">
        <v>2</v>
      </c>
      <c r="EV20" s="2">
        <v>2</v>
      </c>
      <c r="EW20" s="2">
        <v>2</v>
      </c>
      <c r="EX20" s="2">
        <v>4</v>
      </c>
      <c r="EY20" s="2">
        <v>3</v>
      </c>
      <c r="EZ20" s="2">
        <v>3</v>
      </c>
      <c r="FA20" s="2">
        <v>2</v>
      </c>
      <c r="FB20" s="2">
        <v>2</v>
      </c>
      <c r="FC20" s="2">
        <v>3</v>
      </c>
      <c r="FD20" s="2">
        <v>2</v>
      </c>
      <c r="FE20" s="2">
        <v>2</v>
      </c>
      <c r="FF20" s="2">
        <v>3</v>
      </c>
      <c r="FG20" s="2">
        <v>2</v>
      </c>
      <c r="FH20" s="2">
        <v>4</v>
      </c>
      <c r="FI20" s="2">
        <v>3</v>
      </c>
      <c r="FJ20" s="9">
        <v>2</v>
      </c>
      <c r="FK20" s="8">
        <v>240</v>
      </c>
      <c r="FL20" s="2">
        <v>239</v>
      </c>
      <c r="FM20" s="2">
        <v>252</v>
      </c>
      <c r="FN20" s="2"/>
      <c r="FO20" s="3"/>
      <c r="FP20" s="1" t="s">
        <v>462</v>
      </c>
      <c r="FQ20" s="2" t="s">
        <v>463</v>
      </c>
      <c r="FR20" s="2" t="s">
        <v>374</v>
      </c>
      <c r="FS20" s="2" t="s">
        <v>389</v>
      </c>
      <c r="FT20" s="3" t="s">
        <v>389</v>
      </c>
      <c r="FU20" s="1" t="s">
        <v>372</v>
      </c>
      <c r="FV20" s="2" t="s">
        <v>373</v>
      </c>
      <c r="FW20" s="2" t="s">
        <v>373</v>
      </c>
      <c r="FX20" s="2" t="s">
        <v>390</v>
      </c>
      <c r="FY20" s="9" t="s">
        <v>390</v>
      </c>
      <c r="FZ20" s="3" t="s">
        <v>374</v>
      </c>
    </row>
    <row r="21" spans="1:182">
      <c r="A21">
        <v>51</v>
      </c>
      <c r="B21">
        <v>0</v>
      </c>
      <c r="C21" t="s">
        <v>368</v>
      </c>
      <c r="D21" t="s">
        <v>369</v>
      </c>
      <c r="E21" t="s">
        <v>370</v>
      </c>
      <c r="F21">
        <v>2290</v>
      </c>
      <c r="G21" s="16">
        <v>3</v>
      </c>
      <c r="H21" s="1" t="s">
        <v>373</v>
      </c>
      <c r="I21" s="2" t="s">
        <v>373</v>
      </c>
      <c r="J21" s="2" t="s">
        <v>373</v>
      </c>
      <c r="K21" s="2" t="s">
        <v>373</v>
      </c>
      <c r="L21" s="2" t="s">
        <v>372</v>
      </c>
      <c r="M21" s="2" t="s">
        <v>373</v>
      </c>
      <c r="N21" s="2" t="s">
        <v>373</v>
      </c>
      <c r="O21" s="2" t="s">
        <v>372</v>
      </c>
      <c r="P21" s="3" t="s">
        <v>464</v>
      </c>
      <c r="Q21" s="5">
        <v>1</v>
      </c>
      <c r="R21" s="5" t="s">
        <v>465</v>
      </c>
      <c r="S21" s="1">
        <v>7</v>
      </c>
      <c r="T21" s="3" t="s">
        <v>374</v>
      </c>
      <c r="U21" s="1">
        <v>3</v>
      </c>
      <c r="V21" s="3" t="s">
        <v>374</v>
      </c>
      <c r="W21" s="5" t="s">
        <v>377</v>
      </c>
      <c r="X21" s="1" t="s">
        <v>373</v>
      </c>
      <c r="Y21" s="2" t="s">
        <v>372</v>
      </c>
      <c r="Z21" s="2" t="s">
        <v>373</v>
      </c>
      <c r="AA21" s="2" t="s">
        <v>373</v>
      </c>
      <c r="AB21" s="9" t="s">
        <v>374</v>
      </c>
      <c r="AC21" s="8">
        <v>5</v>
      </c>
      <c r="AD21" s="2">
        <v>4</v>
      </c>
      <c r="AE21" s="2">
        <v>3</v>
      </c>
      <c r="AF21" s="2">
        <v>4</v>
      </c>
      <c r="AG21" s="3">
        <v>4</v>
      </c>
      <c r="AH21" s="1">
        <v>5</v>
      </c>
      <c r="AI21" s="2">
        <v>3</v>
      </c>
      <c r="AJ21" s="2">
        <v>3</v>
      </c>
      <c r="AK21" s="2">
        <v>4</v>
      </c>
      <c r="AL21" s="3">
        <v>5</v>
      </c>
      <c r="AM21" s="1">
        <v>5</v>
      </c>
      <c r="AN21" s="2">
        <v>2</v>
      </c>
      <c r="AO21" s="2">
        <v>5</v>
      </c>
      <c r="AP21" s="2">
        <v>5</v>
      </c>
      <c r="AQ21" s="3">
        <v>4</v>
      </c>
      <c r="AR21" s="1">
        <v>5</v>
      </c>
      <c r="AS21" s="2">
        <v>4</v>
      </c>
      <c r="AT21" s="2">
        <v>4</v>
      </c>
      <c r="AU21" s="2">
        <v>4</v>
      </c>
      <c r="AV21" s="2">
        <v>5</v>
      </c>
      <c r="AW21" s="2">
        <v>5</v>
      </c>
      <c r="AX21" s="2">
        <v>5</v>
      </c>
      <c r="AY21" s="2">
        <v>3</v>
      </c>
      <c r="AZ21" s="3">
        <v>3</v>
      </c>
      <c r="BA21" s="1">
        <v>5</v>
      </c>
      <c r="BB21" s="2">
        <v>5</v>
      </c>
      <c r="BC21" s="2">
        <v>5</v>
      </c>
      <c r="BD21" s="2">
        <v>5</v>
      </c>
      <c r="BE21" s="2">
        <v>3</v>
      </c>
      <c r="BF21" s="2">
        <v>3</v>
      </c>
      <c r="BG21" s="2">
        <v>5</v>
      </c>
      <c r="BH21" s="2">
        <v>4</v>
      </c>
      <c r="BI21" s="2">
        <v>4</v>
      </c>
      <c r="BJ21" s="2">
        <v>4</v>
      </c>
      <c r="BK21" s="3">
        <v>4</v>
      </c>
      <c r="BL21" s="1">
        <v>1</v>
      </c>
      <c r="BM21" s="2">
        <v>2</v>
      </c>
      <c r="BN21" s="2">
        <v>2</v>
      </c>
      <c r="BO21" s="2">
        <v>5</v>
      </c>
      <c r="BP21" s="9">
        <v>4</v>
      </c>
      <c r="BQ21" s="16">
        <v>2</v>
      </c>
      <c r="BR21" s="1" t="s">
        <v>373</v>
      </c>
      <c r="BS21" s="2" t="s">
        <v>373</v>
      </c>
      <c r="BT21" s="2" t="s">
        <v>373</v>
      </c>
      <c r="BU21" s="2" t="s">
        <v>373</v>
      </c>
      <c r="BV21" s="2" t="s">
        <v>373</v>
      </c>
      <c r="BW21" s="3" t="s">
        <v>374</v>
      </c>
      <c r="BX21" s="1" t="s">
        <v>373</v>
      </c>
      <c r="BY21" s="2" t="s">
        <v>372</v>
      </c>
      <c r="BZ21" s="2" t="s">
        <v>373</v>
      </c>
      <c r="CA21" s="2" t="s">
        <v>373</v>
      </c>
      <c r="CB21" s="2" t="s">
        <v>372</v>
      </c>
      <c r="CC21" s="2" t="s">
        <v>373</v>
      </c>
      <c r="CD21" s="2" t="s">
        <v>373</v>
      </c>
      <c r="CE21" s="3" t="s">
        <v>374</v>
      </c>
      <c r="CF21" s="1" t="s">
        <v>373</v>
      </c>
      <c r="CG21" s="2" t="s">
        <v>373</v>
      </c>
      <c r="CH21" s="2" t="s">
        <v>373</v>
      </c>
      <c r="CI21" s="2" t="s">
        <v>372</v>
      </c>
      <c r="CJ21" s="3" t="s">
        <v>466</v>
      </c>
      <c r="CK21" s="1">
        <v>4</v>
      </c>
      <c r="CL21" s="2">
        <v>4</v>
      </c>
      <c r="CM21" s="2">
        <v>3</v>
      </c>
      <c r="CN21" s="2">
        <v>5</v>
      </c>
      <c r="CO21" s="3">
        <v>4</v>
      </c>
      <c r="CP21" s="1" t="s">
        <v>372</v>
      </c>
      <c r="CQ21" s="2" t="s">
        <v>373</v>
      </c>
      <c r="CR21" s="2" t="s">
        <v>373</v>
      </c>
      <c r="CS21" s="3" t="s">
        <v>373</v>
      </c>
      <c r="CT21" s="1" t="s">
        <v>373</v>
      </c>
      <c r="CU21" s="2" t="s">
        <v>373</v>
      </c>
      <c r="CV21" s="3" t="s">
        <v>372</v>
      </c>
      <c r="CW21" s="1" t="s">
        <v>373</v>
      </c>
      <c r="CX21" s="2" t="s">
        <v>372</v>
      </c>
      <c r="CY21" s="2" t="s">
        <v>373</v>
      </c>
      <c r="CZ21" s="2" t="s">
        <v>373</v>
      </c>
      <c r="DA21" s="2" t="s">
        <v>374</v>
      </c>
      <c r="DB21" s="3" t="s">
        <v>373</v>
      </c>
      <c r="DC21" s="2" t="s">
        <v>373</v>
      </c>
      <c r="DD21" s="2" t="s">
        <v>372</v>
      </c>
      <c r="DE21" s="2" t="s">
        <v>373</v>
      </c>
      <c r="DF21" s="2" t="s">
        <v>372</v>
      </c>
      <c r="DG21" s="2" t="s">
        <v>467</v>
      </c>
      <c r="DH21" s="9" t="s">
        <v>373</v>
      </c>
      <c r="DI21" s="16">
        <v>1</v>
      </c>
      <c r="DJ21" s="1" t="s">
        <v>373</v>
      </c>
      <c r="DK21" s="2" t="s">
        <v>372</v>
      </c>
      <c r="DL21" s="2" t="s">
        <v>373</v>
      </c>
      <c r="DM21" s="2" t="s">
        <v>373</v>
      </c>
      <c r="DN21" s="3" t="s">
        <v>374</v>
      </c>
      <c r="DO21" s="1" t="s">
        <v>372</v>
      </c>
      <c r="DP21" s="2" t="s">
        <v>373</v>
      </c>
      <c r="DQ21" s="2" t="s">
        <v>373</v>
      </c>
      <c r="DR21" s="2" t="s">
        <v>374</v>
      </c>
      <c r="DS21" s="3" t="s">
        <v>373</v>
      </c>
      <c r="DT21" s="5">
        <v>0</v>
      </c>
      <c r="DU21" s="5" t="s">
        <v>468</v>
      </c>
      <c r="DV21" s="1" t="s">
        <v>373</v>
      </c>
      <c r="DW21" s="2" t="s">
        <v>372</v>
      </c>
      <c r="DX21" s="2" t="s">
        <v>373</v>
      </c>
      <c r="DY21" s="3" t="s">
        <v>374</v>
      </c>
      <c r="DZ21" s="20" t="s">
        <v>469</v>
      </c>
      <c r="EA21" s="8">
        <v>2</v>
      </c>
      <c r="EB21" s="2">
        <v>2</v>
      </c>
      <c r="EC21" s="2">
        <v>1</v>
      </c>
      <c r="ED21" s="2">
        <v>1</v>
      </c>
      <c r="EE21" s="2">
        <v>2</v>
      </c>
      <c r="EF21" s="2">
        <v>3</v>
      </c>
      <c r="EG21" s="2">
        <v>2</v>
      </c>
      <c r="EH21" s="2">
        <v>1</v>
      </c>
      <c r="EI21" s="2">
        <v>1</v>
      </c>
      <c r="EJ21" s="2">
        <v>3</v>
      </c>
      <c r="EK21" s="2">
        <v>4</v>
      </c>
      <c r="EL21" s="2">
        <v>2</v>
      </c>
      <c r="EM21" s="2">
        <v>2</v>
      </c>
      <c r="EN21" s="2">
        <v>4</v>
      </c>
      <c r="EO21" s="3">
        <v>1</v>
      </c>
      <c r="EP21" s="1">
        <v>4</v>
      </c>
      <c r="EQ21" s="2">
        <v>4</v>
      </c>
      <c r="ER21" s="2">
        <v>3</v>
      </c>
      <c r="ES21" s="2">
        <v>3</v>
      </c>
      <c r="ET21" s="2">
        <v>4</v>
      </c>
      <c r="EU21" s="2">
        <v>3</v>
      </c>
      <c r="EV21" s="2">
        <v>4</v>
      </c>
      <c r="EW21" s="2">
        <v>4</v>
      </c>
      <c r="EX21" s="2">
        <v>4</v>
      </c>
      <c r="EY21" s="2">
        <v>3</v>
      </c>
      <c r="EZ21" s="2">
        <v>4</v>
      </c>
      <c r="FA21" s="2">
        <v>2</v>
      </c>
      <c r="FB21" s="2"/>
      <c r="FC21" s="2">
        <v>4</v>
      </c>
      <c r="FD21" s="2">
        <v>3</v>
      </c>
      <c r="FE21" s="2">
        <v>4</v>
      </c>
      <c r="FF21" s="2">
        <v>2</v>
      </c>
      <c r="FG21" s="2">
        <v>2</v>
      </c>
      <c r="FH21" s="2">
        <v>3</v>
      </c>
      <c r="FI21" s="2">
        <v>2</v>
      </c>
      <c r="FJ21" s="9">
        <v>4</v>
      </c>
      <c r="FK21" s="8">
        <v>254</v>
      </c>
      <c r="FL21" s="2">
        <v>240</v>
      </c>
      <c r="FM21" s="2">
        <v>251</v>
      </c>
      <c r="FN21" s="2">
        <v>242</v>
      </c>
      <c r="FO21" s="3">
        <v>250</v>
      </c>
      <c r="FP21" s="1" t="s">
        <v>470</v>
      </c>
      <c r="FQ21" s="2" t="s">
        <v>471</v>
      </c>
      <c r="FR21" s="2" t="s">
        <v>472</v>
      </c>
      <c r="FS21" s="2" t="s">
        <v>473</v>
      </c>
      <c r="FT21" s="3" t="s">
        <v>474</v>
      </c>
      <c r="FU21" s="1" t="s">
        <v>373</v>
      </c>
      <c r="FV21" s="2" t="s">
        <v>372</v>
      </c>
      <c r="FW21" s="2" t="s">
        <v>373</v>
      </c>
      <c r="FX21" s="2" t="s">
        <v>372</v>
      </c>
      <c r="FY21" s="9" t="s">
        <v>373</v>
      </c>
      <c r="FZ21" s="3" t="s">
        <v>475</v>
      </c>
    </row>
    <row r="22" spans="1:182">
      <c r="A22">
        <v>52</v>
      </c>
      <c r="B22">
        <v>0</v>
      </c>
      <c r="C22" t="s">
        <v>368</v>
      </c>
      <c r="D22" t="s">
        <v>369</v>
      </c>
      <c r="E22" t="s">
        <v>370</v>
      </c>
      <c r="F22">
        <v>1488</v>
      </c>
      <c r="G22" s="16">
        <v>2</v>
      </c>
      <c r="H22" s="1" t="s">
        <v>373</v>
      </c>
      <c r="I22" s="2" t="s">
        <v>372</v>
      </c>
      <c r="J22" s="2" t="s">
        <v>372</v>
      </c>
      <c r="K22" s="2" t="s">
        <v>373</v>
      </c>
      <c r="L22" s="2" t="s">
        <v>373</v>
      </c>
      <c r="M22" s="2" t="s">
        <v>373</v>
      </c>
      <c r="N22" s="2" t="s">
        <v>373</v>
      </c>
      <c r="O22" s="2" t="s">
        <v>373</v>
      </c>
      <c r="P22" s="3" t="s">
        <v>374</v>
      </c>
      <c r="Q22" s="5">
        <v>1</v>
      </c>
      <c r="R22" s="5" t="s">
        <v>376</v>
      </c>
      <c r="S22" s="1">
        <v>4</v>
      </c>
      <c r="T22" s="3" t="s">
        <v>374</v>
      </c>
      <c r="U22" s="1">
        <v>2</v>
      </c>
      <c r="V22" s="3" t="s">
        <v>374</v>
      </c>
      <c r="W22" s="5" t="s">
        <v>435</v>
      </c>
      <c r="X22" s="1" t="s">
        <v>373</v>
      </c>
      <c r="Y22" s="2" t="s">
        <v>372</v>
      </c>
      <c r="Z22" s="2" t="s">
        <v>373</v>
      </c>
      <c r="AA22" s="2" t="s">
        <v>373</v>
      </c>
      <c r="AB22" s="9" t="s">
        <v>374</v>
      </c>
      <c r="AC22" s="8">
        <v>4</v>
      </c>
      <c r="AD22" s="2">
        <v>3</v>
      </c>
      <c r="AE22" s="2">
        <v>4</v>
      </c>
      <c r="AF22" s="2">
        <v>3</v>
      </c>
      <c r="AG22" s="3">
        <v>4</v>
      </c>
      <c r="AH22" s="1">
        <v>5</v>
      </c>
      <c r="AI22" s="2">
        <v>2</v>
      </c>
      <c r="AJ22" s="2">
        <v>4</v>
      </c>
      <c r="AK22" s="2">
        <v>4</v>
      </c>
      <c r="AL22" s="3">
        <v>4</v>
      </c>
      <c r="AM22" s="1">
        <v>3</v>
      </c>
      <c r="AN22" s="2">
        <v>4</v>
      </c>
      <c r="AO22" s="2">
        <v>3</v>
      </c>
      <c r="AP22" s="2">
        <v>3</v>
      </c>
      <c r="AQ22" s="3">
        <v>3</v>
      </c>
      <c r="AR22" s="1">
        <v>3</v>
      </c>
      <c r="AS22" s="2">
        <v>4</v>
      </c>
      <c r="AT22" s="2">
        <v>5</v>
      </c>
      <c r="AU22" s="2">
        <v>2</v>
      </c>
      <c r="AV22" s="2">
        <v>1</v>
      </c>
      <c r="AW22" s="2">
        <v>2</v>
      </c>
      <c r="AX22" s="2">
        <v>3</v>
      </c>
      <c r="AY22" s="2">
        <v>5</v>
      </c>
      <c r="AZ22" s="3">
        <v>5</v>
      </c>
      <c r="BA22" s="1">
        <v>1</v>
      </c>
      <c r="BB22" s="2">
        <v>4</v>
      </c>
      <c r="BC22" s="2">
        <v>3</v>
      </c>
      <c r="BD22" s="2">
        <v>3</v>
      </c>
      <c r="BE22" s="2">
        <v>3</v>
      </c>
      <c r="BF22" s="2">
        <v>4</v>
      </c>
      <c r="BG22" s="2">
        <v>5</v>
      </c>
      <c r="BH22" s="2">
        <v>4</v>
      </c>
      <c r="BI22" s="2">
        <v>4</v>
      </c>
      <c r="BJ22" s="2">
        <v>4</v>
      </c>
      <c r="BK22" s="3">
        <v>4</v>
      </c>
      <c r="BL22" s="1">
        <v>3</v>
      </c>
      <c r="BM22" s="2">
        <v>3</v>
      </c>
      <c r="BN22" s="2">
        <v>4</v>
      </c>
      <c r="BO22" s="2">
        <v>4</v>
      </c>
      <c r="BP22" s="9">
        <v>2</v>
      </c>
      <c r="BQ22" s="16">
        <v>3</v>
      </c>
      <c r="BR22" s="1" t="s">
        <v>372</v>
      </c>
      <c r="BS22" s="2" t="s">
        <v>372</v>
      </c>
      <c r="BT22" s="2" t="s">
        <v>373</v>
      </c>
      <c r="BU22" s="2" t="s">
        <v>373</v>
      </c>
      <c r="BV22" s="2" t="s">
        <v>373</v>
      </c>
      <c r="BW22" s="3" t="s">
        <v>374</v>
      </c>
      <c r="BX22" s="1" t="s">
        <v>373</v>
      </c>
      <c r="BY22" s="2" t="s">
        <v>373</v>
      </c>
      <c r="BZ22" s="2" t="s">
        <v>372</v>
      </c>
      <c r="CA22" s="2" t="s">
        <v>372</v>
      </c>
      <c r="CB22" s="2" t="s">
        <v>373</v>
      </c>
      <c r="CC22" s="2" t="s">
        <v>373</v>
      </c>
      <c r="CD22" s="2" t="s">
        <v>373</v>
      </c>
      <c r="CE22" s="3" t="s">
        <v>374</v>
      </c>
      <c r="CF22" s="1" t="s">
        <v>372</v>
      </c>
      <c r="CG22" s="2" t="s">
        <v>373</v>
      </c>
      <c r="CH22" s="2" t="s">
        <v>373</v>
      </c>
      <c r="CI22" s="2" t="s">
        <v>373</v>
      </c>
      <c r="CJ22" s="3" t="s">
        <v>374</v>
      </c>
      <c r="CK22" s="1">
        <v>2</v>
      </c>
      <c r="CL22" s="2">
        <v>3</v>
      </c>
      <c r="CM22" s="2">
        <v>1</v>
      </c>
      <c r="CN22" s="2">
        <v>1</v>
      </c>
      <c r="CO22" s="3">
        <v>4</v>
      </c>
      <c r="CP22" s="1" t="s">
        <v>373</v>
      </c>
      <c r="CQ22" s="2" t="s">
        <v>373</v>
      </c>
      <c r="CR22" s="2" t="s">
        <v>373</v>
      </c>
      <c r="CS22" s="3" t="s">
        <v>372</v>
      </c>
      <c r="CT22" s="1" t="s">
        <v>373</v>
      </c>
      <c r="CU22" s="2" t="s">
        <v>373</v>
      </c>
      <c r="CV22" s="3" t="s">
        <v>372</v>
      </c>
      <c r="CW22" s="1" t="s">
        <v>373</v>
      </c>
      <c r="CX22" s="2" t="s">
        <v>373</v>
      </c>
      <c r="CY22" s="2" t="s">
        <v>372</v>
      </c>
      <c r="CZ22" s="2" t="s">
        <v>373</v>
      </c>
      <c r="DA22" s="2" t="s">
        <v>374</v>
      </c>
      <c r="DB22" s="3" t="s">
        <v>373</v>
      </c>
      <c r="DC22" s="2" t="s">
        <v>372</v>
      </c>
      <c r="DD22" s="2" t="s">
        <v>373</v>
      </c>
      <c r="DE22" s="2" t="s">
        <v>372</v>
      </c>
      <c r="DF22" s="2" t="s">
        <v>373</v>
      </c>
      <c r="DG22" s="2" t="s">
        <v>374</v>
      </c>
      <c r="DH22" s="9" t="s">
        <v>373</v>
      </c>
      <c r="DI22" s="16">
        <v>0</v>
      </c>
      <c r="DJ22" s="1" t="s">
        <v>390</v>
      </c>
      <c r="DK22" s="2" t="s">
        <v>390</v>
      </c>
      <c r="DL22" s="2" t="s">
        <v>390</v>
      </c>
      <c r="DM22" s="2" t="s">
        <v>390</v>
      </c>
      <c r="DN22" s="3" t="s">
        <v>389</v>
      </c>
      <c r="DO22" s="1" t="s">
        <v>390</v>
      </c>
      <c r="DP22" s="2" t="s">
        <v>390</v>
      </c>
      <c r="DQ22" s="2" t="s">
        <v>390</v>
      </c>
      <c r="DR22" s="2" t="s">
        <v>389</v>
      </c>
      <c r="DS22" s="3" t="s">
        <v>390</v>
      </c>
      <c r="DT22" s="5" t="s">
        <v>390</v>
      </c>
      <c r="DU22" s="5" t="s">
        <v>389</v>
      </c>
      <c r="DV22" s="1" t="s">
        <v>390</v>
      </c>
      <c r="DW22" s="2" t="s">
        <v>390</v>
      </c>
      <c r="DX22" s="2" t="s">
        <v>390</v>
      </c>
      <c r="DY22" s="3" t="s">
        <v>389</v>
      </c>
      <c r="DZ22" s="20" t="s">
        <v>389</v>
      </c>
      <c r="EA22" s="8">
        <v>1</v>
      </c>
      <c r="EB22" s="2">
        <v>1</v>
      </c>
      <c r="EC22" s="2">
        <v>1</v>
      </c>
      <c r="ED22" s="2">
        <v>4</v>
      </c>
      <c r="EE22" s="2">
        <v>2</v>
      </c>
      <c r="EF22" s="2">
        <v>2</v>
      </c>
      <c r="EG22" s="2">
        <v>2</v>
      </c>
      <c r="EH22" s="2">
        <v>4</v>
      </c>
      <c r="EI22" s="2">
        <v>4</v>
      </c>
      <c r="EJ22" s="2">
        <v>2</v>
      </c>
      <c r="EK22" s="2">
        <v>2</v>
      </c>
      <c r="EL22" s="2">
        <v>3</v>
      </c>
      <c r="EM22" s="2">
        <v>4</v>
      </c>
      <c r="EN22" s="2">
        <v>4</v>
      </c>
      <c r="EO22" s="3">
        <v>5</v>
      </c>
      <c r="EP22" s="1">
        <v>2</v>
      </c>
      <c r="EQ22" s="2">
        <v>4</v>
      </c>
      <c r="ER22" s="2">
        <v>2</v>
      </c>
      <c r="ES22" s="2">
        <v>4</v>
      </c>
      <c r="ET22" s="2">
        <v>4</v>
      </c>
      <c r="EU22" s="2">
        <v>3</v>
      </c>
      <c r="EV22" s="2">
        <v>4</v>
      </c>
      <c r="EW22" s="2">
        <v>3</v>
      </c>
      <c r="EX22" s="2">
        <v>2</v>
      </c>
      <c r="EY22" s="2">
        <v>1</v>
      </c>
      <c r="EZ22" s="2">
        <v>2</v>
      </c>
      <c r="FA22" s="2">
        <v>2</v>
      </c>
      <c r="FB22" s="2">
        <v>5</v>
      </c>
      <c r="FC22" s="2">
        <v>2</v>
      </c>
      <c r="FD22" s="2">
        <v>4</v>
      </c>
      <c r="FE22" s="2">
        <v>2</v>
      </c>
      <c r="FF22" s="2">
        <v>3</v>
      </c>
      <c r="FG22" s="2">
        <v>1</v>
      </c>
      <c r="FH22" s="2">
        <v>4</v>
      </c>
      <c r="FI22" s="2">
        <v>3</v>
      </c>
      <c r="FJ22" s="9">
        <v>3</v>
      </c>
      <c r="FK22" s="8">
        <v>237</v>
      </c>
      <c r="FL22" s="2">
        <v>248</v>
      </c>
      <c r="FM22" s="2">
        <v>254</v>
      </c>
      <c r="FN22" s="2">
        <v>240</v>
      </c>
      <c r="FO22" s="3">
        <v>239</v>
      </c>
      <c r="FP22" s="1" t="s">
        <v>476</v>
      </c>
      <c r="FQ22" s="2" t="s">
        <v>477</v>
      </c>
      <c r="FR22" s="2" t="s">
        <v>478</v>
      </c>
      <c r="FS22" s="2" t="s">
        <v>479</v>
      </c>
      <c r="FT22" s="3" t="s">
        <v>374</v>
      </c>
      <c r="FU22" s="1" t="s">
        <v>373</v>
      </c>
      <c r="FV22" s="2" t="s">
        <v>372</v>
      </c>
      <c r="FW22" s="2" t="s">
        <v>372</v>
      </c>
      <c r="FX22" s="2" t="s">
        <v>373</v>
      </c>
      <c r="FY22" s="9" t="s">
        <v>373</v>
      </c>
      <c r="FZ22" s="3" t="s">
        <v>374</v>
      </c>
    </row>
    <row r="23" spans="1:182">
      <c r="A23">
        <v>54</v>
      </c>
      <c r="B23">
        <v>0</v>
      </c>
      <c r="C23" t="s">
        <v>368</v>
      </c>
      <c r="D23" t="s">
        <v>369</v>
      </c>
      <c r="E23" t="s">
        <v>370</v>
      </c>
      <c r="F23">
        <v>618</v>
      </c>
      <c r="G23" s="16">
        <v>2</v>
      </c>
      <c r="H23" s="1" t="s">
        <v>373</v>
      </c>
      <c r="I23" s="2" t="s">
        <v>372</v>
      </c>
      <c r="J23" s="2" t="s">
        <v>373</v>
      </c>
      <c r="K23" s="2" t="s">
        <v>373</v>
      </c>
      <c r="L23" s="2" t="s">
        <v>373</v>
      </c>
      <c r="M23" s="2" t="s">
        <v>373</v>
      </c>
      <c r="N23" s="2" t="s">
        <v>373</v>
      </c>
      <c r="O23" s="2" t="s">
        <v>373</v>
      </c>
      <c r="P23" s="3" t="s">
        <v>374</v>
      </c>
      <c r="Q23" s="5">
        <v>1</v>
      </c>
      <c r="R23" s="5" t="s">
        <v>376</v>
      </c>
      <c r="S23" s="1">
        <v>4</v>
      </c>
      <c r="T23" s="3" t="s">
        <v>374</v>
      </c>
      <c r="U23" s="1">
        <v>2</v>
      </c>
      <c r="V23" s="3" t="s">
        <v>374</v>
      </c>
      <c r="W23" s="5" t="s">
        <v>377</v>
      </c>
      <c r="X23" s="1" t="s">
        <v>373</v>
      </c>
      <c r="Y23" s="2" t="s">
        <v>373</v>
      </c>
      <c r="Z23" s="2" t="s">
        <v>372</v>
      </c>
      <c r="AA23" s="2" t="s">
        <v>373</v>
      </c>
      <c r="AB23" s="9" t="s">
        <v>374</v>
      </c>
      <c r="AC23" s="8">
        <v>5</v>
      </c>
      <c r="AD23" s="2">
        <v>4</v>
      </c>
      <c r="AE23" s="2">
        <v>3</v>
      </c>
      <c r="AF23" s="2">
        <v>2</v>
      </c>
      <c r="AG23" s="3">
        <v>3</v>
      </c>
      <c r="AH23" s="1">
        <v>5</v>
      </c>
      <c r="AI23" s="2">
        <v>5</v>
      </c>
      <c r="AJ23" s="2">
        <v>4</v>
      </c>
      <c r="AK23" s="2">
        <v>4</v>
      </c>
      <c r="AL23" s="3">
        <v>4</v>
      </c>
      <c r="AM23" s="1">
        <v>5</v>
      </c>
      <c r="AN23" s="2">
        <v>1</v>
      </c>
      <c r="AO23" s="2">
        <v>5</v>
      </c>
      <c r="AP23" s="2">
        <v>5</v>
      </c>
      <c r="AQ23" s="3">
        <v>5</v>
      </c>
      <c r="AR23" s="1">
        <v>5</v>
      </c>
      <c r="AS23" s="2">
        <v>4</v>
      </c>
      <c r="AT23" s="2">
        <v>4</v>
      </c>
      <c r="AU23" s="2">
        <v>4</v>
      </c>
      <c r="AV23" s="2">
        <v>5</v>
      </c>
      <c r="AW23" s="2">
        <v>4</v>
      </c>
      <c r="AX23" s="2">
        <v>3</v>
      </c>
      <c r="AY23" s="2">
        <v>3</v>
      </c>
      <c r="AZ23" s="3">
        <v>3</v>
      </c>
      <c r="BA23" s="1">
        <v>2</v>
      </c>
      <c r="BB23" s="2">
        <v>4</v>
      </c>
      <c r="BC23" s="2">
        <v>5</v>
      </c>
      <c r="BD23" s="2">
        <v>2</v>
      </c>
      <c r="BE23" s="2">
        <v>5</v>
      </c>
      <c r="BF23" s="2">
        <v>5</v>
      </c>
      <c r="BG23" s="2">
        <v>5</v>
      </c>
      <c r="BH23" s="2">
        <v>5</v>
      </c>
      <c r="BI23" s="2">
        <v>4</v>
      </c>
      <c r="BJ23" s="2">
        <v>5</v>
      </c>
      <c r="BK23" s="3">
        <v>3</v>
      </c>
      <c r="BL23" s="1">
        <v>2</v>
      </c>
      <c r="BM23" s="2">
        <v>1</v>
      </c>
      <c r="BN23" s="2">
        <v>1</v>
      </c>
      <c r="BO23" s="2">
        <v>5</v>
      </c>
      <c r="BP23" s="9">
        <v>3</v>
      </c>
      <c r="BQ23" s="16">
        <v>4</v>
      </c>
      <c r="BR23" s="1" t="s">
        <v>372</v>
      </c>
      <c r="BS23" s="2" t="s">
        <v>373</v>
      </c>
      <c r="BT23" s="2" t="s">
        <v>372</v>
      </c>
      <c r="BU23" s="2" t="s">
        <v>373</v>
      </c>
      <c r="BV23" s="2" t="s">
        <v>373</v>
      </c>
      <c r="BW23" s="3" t="s">
        <v>374</v>
      </c>
      <c r="BX23" s="1" t="s">
        <v>373</v>
      </c>
      <c r="BY23" s="2" t="s">
        <v>373</v>
      </c>
      <c r="BZ23" s="2" t="s">
        <v>372</v>
      </c>
      <c r="CA23" s="2" t="s">
        <v>372</v>
      </c>
      <c r="CB23" s="2" t="s">
        <v>372</v>
      </c>
      <c r="CC23" s="2" t="s">
        <v>373</v>
      </c>
      <c r="CD23" s="2" t="s">
        <v>373</v>
      </c>
      <c r="CE23" s="3" t="s">
        <v>374</v>
      </c>
      <c r="CF23" s="1" t="s">
        <v>372</v>
      </c>
      <c r="CG23" s="2" t="s">
        <v>373</v>
      </c>
      <c r="CH23" s="2" t="s">
        <v>373</v>
      </c>
      <c r="CI23" s="2" t="s">
        <v>373</v>
      </c>
      <c r="CJ23" s="3" t="s">
        <v>374</v>
      </c>
      <c r="CK23" s="1">
        <v>3</v>
      </c>
      <c r="CL23" s="2">
        <v>5</v>
      </c>
      <c r="CM23" s="2">
        <v>3</v>
      </c>
      <c r="CN23" s="2">
        <v>3</v>
      </c>
      <c r="CO23" s="3">
        <v>3</v>
      </c>
      <c r="CP23" s="1" t="s">
        <v>372</v>
      </c>
      <c r="CQ23" s="2" t="s">
        <v>373</v>
      </c>
      <c r="CR23" s="2" t="s">
        <v>373</v>
      </c>
      <c r="CS23" s="3" t="s">
        <v>373</v>
      </c>
      <c r="CT23" s="1" t="s">
        <v>372</v>
      </c>
      <c r="CU23" s="2" t="s">
        <v>373</v>
      </c>
      <c r="CV23" s="3" t="s">
        <v>373</v>
      </c>
      <c r="CW23" s="1" t="s">
        <v>372</v>
      </c>
      <c r="CX23" s="2" t="s">
        <v>372</v>
      </c>
      <c r="CY23" s="2" t="s">
        <v>373</v>
      </c>
      <c r="CZ23" s="2" t="s">
        <v>373</v>
      </c>
      <c r="DA23" s="2" t="s">
        <v>374</v>
      </c>
      <c r="DB23" s="3" t="s">
        <v>373</v>
      </c>
      <c r="DC23" s="2" t="s">
        <v>373</v>
      </c>
      <c r="DD23" s="2" t="s">
        <v>372</v>
      </c>
      <c r="DE23" s="2" t="s">
        <v>373</v>
      </c>
      <c r="DF23" s="2" t="s">
        <v>373</v>
      </c>
      <c r="DG23" s="2" t="s">
        <v>374</v>
      </c>
      <c r="DH23" s="9" t="s">
        <v>373</v>
      </c>
      <c r="DI23" s="16">
        <v>1</v>
      </c>
      <c r="DJ23" s="1" t="s">
        <v>372</v>
      </c>
      <c r="DK23" s="2" t="s">
        <v>373</v>
      </c>
      <c r="DL23" s="2" t="s">
        <v>373</v>
      </c>
      <c r="DM23" s="2" t="s">
        <v>373</v>
      </c>
      <c r="DN23" s="3" t="s">
        <v>374</v>
      </c>
      <c r="DO23" s="1" t="s">
        <v>372</v>
      </c>
      <c r="DP23" s="2" t="s">
        <v>373</v>
      </c>
      <c r="DQ23" s="2" t="s">
        <v>373</v>
      </c>
      <c r="DR23" s="2" t="s">
        <v>374</v>
      </c>
      <c r="DS23" s="3" t="s">
        <v>373</v>
      </c>
      <c r="DT23" s="5">
        <v>0</v>
      </c>
      <c r="DU23" s="5" t="s">
        <v>374</v>
      </c>
      <c r="DV23" s="1" t="s">
        <v>372</v>
      </c>
      <c r="DW23" s="2" t="s">
        <v>373</v>
      </c>
      <c r="DX23" s="2" t="s">
        <v>373</v>
      </c>
      <c r="DY23" s="3" t="s">
        <v>374</v>
      </c>
      <c r="DZ23" s="20" t="s">
        <v>374</v>
      </c>
      <c r="EA23" s="8">
        <v>1</v>
      </c>
      <c r="EB23" s="2">
        <v>1</v>
      </c>
      <c r="EC23" s="2">
        <v>1</v>
      </c>
      <c r="ED23" s="2">
        <v>1</v>
      </c>
      <c r="EE23" s="2">
        <v>1</v>
      </c>
      <c r="EF23" s="2">
        <v>1</v>
      </c>
      <c r="EG23" s="2">
        <v>1</v>
      </c>
      <c r="EH23" s="2">
        <v>1</v>
      </c>
      <c r="EI23" s="2">
        <v>2</v>
      </c>
      <c r="EJ23" s="2">
        <v>1</v>
      </c>
      <c r="EK23" s="2">
        <v>2</v>
      </c>
      <c r="EL23" s="2">
        <v>1</v>
      </c>
      <c r="EM23" s="2">
        <v>1</v>
      </c>
      <c r="EN23" s="2">
        <v>1</v>
      </c>
      <c r="EO23" s="3">
        <v>2</v>
      </c>
      <c r="EP23" s="1">
        <v>4</v>
      </c>
      <c r="EQ23" s="2">
        <v>4</v>
      </c>
      <c r="ER23" s="2">
        <v>1</v>
      </c>
      <c r="ES23" s="2">
        <v>2</v>
      </c>
      <c r="ET23" s="2">
        <v>2</v>
      </c>
      <c r="EU23" s="2">
        <v>1</v>
      </c>
      <c r="EV23" s="2">
        <v>1</v>
      </c>
      <c r="EW23" s="2">
        <v>2</v>
      </c>
      <c r="EX23" s="2">
        <v>2</v>
      </c>
      <c r="EY23" s="2">
        <v>3</v>
      </c>
      <c r="EZ23" s="2">
        <v>2</v>
      </c>
      <c r="FA23" s="2">
        <v>4</v>
      </c>
      <c r="FB23" s="2">
        <v>5</v>
      </c>
      <c r="FC23" s="2">
        <v>1</v>
      </c>
      <c r="FD23" s="2">
        <v>4</v>
      </c>
      <c r="FE23" s="2">
        <v>5</v>
      </c>
      <c r="FF23" s="2">
        <v>5</v>
      </c>
      <c r="FG23" s="2">
        <v>4</v>
      </c>
      <c r="FH23" s="2">
        <v>4</v>
      </c>
      <c r="FI23" s="2">
        <v>4</v>
      </c>
      <c r="FJ23" s="9">
        <v>3</v>
      </c>
      <c r="FK23" s="8">
        <v>247</v>
      </c>
      <c r="FL23" s="2"/>
      <c r="FM23" s="2"/>
      <c r="FN23" s="2"/>
      <c r="FO23" s="3"/>
      <c r="FP23" s="1" t="s">
        <v>480</v>
      </c>
      <c r="FQ23" s="2" t="s">
        <v>389</v>
      </c>
      <c r="FR23" s="2" t="s">
        <v>389</v>
      </c>
      <c r="FS23" s="2" t="s">
        <v>389</v>
      </c>
      <c r="FT23" s="3" t="s">
        <v>389</v>
      </c>
      <c r="FU23" s="1" t="s">
        <v>373</v>
      </c>
      <c r="FV23" s="2" t="s">
        <v>390</v>
      </c>
      <c r="FW23" s="2" t="s">
        <v>390</v>
      </c>
      <c r="FX23" s="2" t="s">
        <v>390</v>
      </c>
      <c r="FY23" s="9" t="s">
        <v>390</v>
      </c>
      <c r="FZ23" s="3" t="s">
        <v>374</v>
      </c>
    </row>
    <row r="24" spans="1:182">
      <c r="A24">
        <v>55</v>
      </c>
      <c r="B24">
        <v>0</v>
      </c>
      <c r="C24" t="s">
        <v>368</v>
      </c>
      <c r="D24" t="s">
        <v>369</v>
      </c>
      <c r="E24" t="s">
        <v>370</v>
      </c>
      <c r="F24">
        <v>832</v>
      </c>
      <c r="G24" s="16">
        <v>3</v>
      </c>
      <c r="H24" s="1" t="s">
        <v>372</v>
      </c>
      <c r="I24" s="2" t="s">
        <v>373</v>
      </c>
      <c r="J24" s="2" t="s">
        <v>373</v>
      </c>
      <c r="K24" s="2" t="s">
        <v>373</v>
      </c>
      <c r="L24" s="2" t="s">
        <v>372</v>
      </c>
      <c r="M24" s="2" t="s">
        <v>373</v>
      </c>
      <c r="N24" s="2" t="s">
        <v>373</v>
      </c>
      <c r="O24" s="2" t="s">
        <v>373</v>
      </c>
      <c r="P24" s="3" t="s">
        <v>374</v>
      </c>
      <c r="Q24" s="5">
        <v>2</v>
      </c>
      <c r="R24" s="5" t="s">
        <v>376</v>
      </c>
      <c r="S24" s="1">
        <v>4</v>
      </c>
      <c r="T24" s="3" t="s">
        <v>374</v>
      </c>
      <c r="U24" s="1">
        <v>4</v>
      </c>
      <c r="V24" s="3" t="s">
        <v>374</v>
      </c>
      <c r="W24" s="5" t="s">
        <v>435</v>
      </c>
      <c r="X24" s="1" t="s">
        <v>373</v>
      </c>
      <c r="Y24" s="2" t="s">
        <v>372</v>
      </c>
      <c r="Z24" s="2" t="s">
        <v>373</v>
      </c>
      <c r="AA24" s="2" t="s">
        <v>373</v>
      </c>
      <c r="AB24" s="9" t="s">
        <v>374</v>
      </c>
      <c r="AC24" s="8">
        <v>5</v>
      </c>
      <c r="AD24" s="2">
        <v>4</v>
      </c>
      <c r="AE24" s="2">
        <v>3</v>
      </c>
      <c r="AF24" s="2">
        <v>3</v>
      </c>
      <c r="AG24" s="3">
        <v>5</v>
      </c>
      <c r="AH24" s="1">
        <v>5</v>
      </c>
      <c r="AI24" s="2">
        <v>4</v>
      </c>
      <c r="AJ24" s="2">
        <v>1</v>
      </c>
      <c r="AK24" s="2">
        <v>1</v>
      </c>
      <c r="AL24" s="3">
        <v>4</v>
      </c>
      <c r="AM24" s="1">
        <v>1</v>
      </c>
      <c r="AN24" s="2">
        <v>5</v>
      </c>
      <c r="AO24" s="2">
        <v>1</v>
      </c>
      <c r="AP24" s="2">
        <v>1</v>
      </c>
      <c r="AQ24" s="3">
        <v>1</v>
      </c>
      <c r="AR24" s="1">
        <v>3</v>
      </c>
      <c r="AS24" s="2">
        <v>3</v>
      </c>
      <c r="AT24" s="2">
        <v>3</v>
      </c>
      <c r="AU24" s="2">
        <v>5</v>
      </c>
      <c r="AV24" s="2">
        <v>5</v>
      </c>
      <c r="AW24" s="2">
        <v>5</v>
      </c>
      <c r="AX24" s="2">
        <v>1</v>
      </c>
      <c r="AY24" s="2">
        <v>5</v>
      </c>
      <c r="AZ24" s="3">
        <v>5</v>
      </c>
      <c r="BA24" s="1">
        <v>1</v>
      </c>
      <c r="BB24" s="2">
        <v>1</v>
      </c>
      <c r="BC24" s="2">
        <v>1</v>
      </c>
      <c r="BD24" s="2">
        <v>1</v>
      </c>
      <c r="BE24" s="2">
        <v>1</v>
      </c>
      <c r="BF24" s="2">
        <v>1</v>
      </c>
      <c r="BG24" s="2">
        <v>1</v>
      </c>
      <c r="BH24" s="2">
        <v>1</v>
      </c>
      <c r="BI24" s="2">
        <v>1</v>
      </c>
      <c r="BJ24" s="2">
        <v>1</v>
      </c>
      <c r="BK24" s="3">
        <v>1</v>
      </c>
      <c r="BL24" s="1">
        <v>3</v>
      </c>
      <c r="BM24" s="2">
        <v>3</v>
      </c>
      <c r="BN24" s="2">
        <v>5</v>
      </c>
      <c r="BO24" s="2">
        <v>5</v>
      </c>
      <c r="BP24" s="9">
        <v>3</v>
      </c>
      <c r="BQ24" s="16">
        <v>1</v>
      </c>
      <c r="BR24" s="1" t="s">
        <v>372</v>
      </c>
      <c r="BS24" s="2" t="s">
        <v>373</v>
      </c>
      <c r="BT24" s="2" t="s">
        <v>373</v>
      </c>
      <c r="BU24" s="2" t="s">
        <v>373</v>
      </c>
      <c r="BV24" s="2" t="s">
        <v>373</v>
      </c>
      <c r="BW24" s="3" t="s">
        <v>374</v>
      </c>
      <c r="BX24" s="1" t="s">
        <v>373</v>
      </c>
      <c r="BY24" s="2" t="s">
        <v>373</v>
      </c>
      <c r="BZ24" s="2" t="s">
        <v>373</v>
      </c>
      <c r="CA24" s="2" t="s">
        <v>373</v>
      </c>
      <c r="CB24" s="2" t="s">
        <v>373</v>
      </c>
      <c r="CC24" s="2" t="s">
        <v>372</v>
      </c>
      <c r="CD24" s="2" t="s">
        <v>373</v>
      </c>
      <c r="CE24" s="3" t="s">
        <v>374</v>
      </c>
      <c r="CF24" s="1" t="s">
        <v>390</v>
      </c>
      <c r="CG24" s="2" t="s">
        <v>390</v>
      </c>
      <c r="CH24" s="2" t="s">
        <v>390</v>
      </c>
      <c r="CI24" s="2" t="s">
        <v>390</v>
      </c>
      <c r="CJ24" s="3" t="s">
        <v>389</v>
      </c>
      <c r="CK24" s="1"/>
      <c r="CL24" s="2"/>
      <c r="CM24" s="2"/>
      <c r="CN24" s="2"/>
      <c r="CO24" s="3"/>
      <c r="CP24" s="1" t="s">
        <v>390</v>
      </c>
      <c r="CQ24" s="2" t="s">
        <v>390</v>
      </c>
      <c r="CR24" s="2" t="s">
        <v>390</v>
      </c>
      <c r="CS24" s="3" t="s">
        <v>390</v>
      </c>
      <c r="CT24" s="1" t="s">
        <v>390</v>
      </c>
      <c r="CU24" s="2" t="s">
        <v>390</v>
      </c>
      <c r="CV24" s="3" t="s">
        <v>390</v>
      </c>
      <c r="CW24" s="1" t="s">
        <v>390</v>
      </c>
      <c r="CX24" s="2" t="s">
        <v>390</v>
      </c>
      <c r="CY24" s="2" t="s">
        <v>390</v>
      </c>
      <c r="CZ24" s="2" t="s">
        <v>390</v>
      </c>
      <c r="DA24" s="2" t="s">
        <v>389</v>
      </c>
      <c r="DB24" s="3" t="s">
        <v>390</v>
      </c>
      <c r="DC24" s="2" t="s">
        <v>390</v>
      </c>
      <c r="DD24" s="2" t="s">
        <v>390</v>
      </c>
      <c r="DE24" s="2" t="s">
        <v>390</v>
      </c>
      <c r="DF24" s="2" t="s">
        <v>390</v>
      </c>
      <c r="DG24" s="2" t="s">
        <v>389</v>
      </c>
      <c r="DH24" s="9" t="s">
        <v>390</v>
      </c>
      <c r="DI24" s="16">
        <v>0</v>
      </c>
      <c r="DJ24" s="1" t="s">
        <v>390</v>
      </c>
      <c r="DK24" s="2" t="s">
        <v>390</v>
      </c>
      <c r="DL24" s="2" t="s">
        <v>390</v>
      </c>
      <c r="DM24" s="2" t="s">
        <v>390</v>
      </c>
      <c r="DN24" s="3" t="s">
        <v>389</v>
      </c>
      <c r="DO24" s="1" t="s">
        <v>390</v>
      </c>
      <c r="DP24" s="2" t="s">
        <v>390</v>
      </c>
      <c r="DQ24" s="2" t="s">
        <v>390</v>
      </c>
      <c r="DR24" s="2" t="s">
        <v>389</v>
      </c>
      <c r="DS24" s="3" t="s">
        <v>390</v>
      </c>
      <c r="DT24" s="5" t="s">
        <v>390</v>
      </c>
      <c r="DU24" s="5" t="s">
        <v>389</v>
      </c>
      <c r="DV24" s="1" t="s">
        <v>390</v>
      </c>
      <c r="DW24" s="2" t="s">
        <v>390</v>
      </c>
      <c r="DX24" s="2" t="s">
        <v>390</v>
      </c>
      <c r="DY24" s="3" t="s">
        <v>389</v>
      </c>
      <c r="DZ24" s="20" t="s">
        <v>389</v>
      </c>
      <c r="EA24" s="8">
        <v>1</v>
      </c>
      <c r="EB24" s="2">
        <v>1</v>
      </c>
      <c r="EC24" s="2">
        <v>1</v>
      </c>
      <c r="ED24" s="2">
        <v>5</v>
      </c>
      <c r="EE24" s="2">
        <v>1</v>
      </c>
      <c r="EF24" s="2">
        <v>3</v>
      </c>
      <c r="EG24" s="2">
        <v>5</v>
      </c>
      <c r="EH24" s="2">
        <v>5</v>
      </c>
      <c r="EI24" s="2">
        <v>1</v>
      </c>
      <c r="EJ24" s="2">
        <v>5</v>
      </c>
      <c r="EK24" s="2">
        <v>3</v>
      </c>
      <c r="EL24" s="2">
        <v>1</v>
      </c>
      <c r="EM24" s="2">
        <v>1</v>
      </c>
      <c r="EN24" s="2">
        <v>1</v>
      </c>
      <c r="EO24" s="3">
        <v>1</v>
      </c>
      <c r="EP24" s="1">
        <v>5</v>
      </c>
      <c r="EQ24" s="2">
        <v>5</v>
      </c>
      <c r="ER24" s="2">
        <v>5</v>
      </c>
      <c r="ES24" s="2">
        <v>5</v>
      </c>
      <c r="ET24" s="2">
        <v>5</v>
      </c>
      <c r="EU24" s="2">
        <v>3</v>
      </c>
      <c r="EV24" s="2">
        <v>3</v>
      </c>
      <c r="EW24" s="2">
        <v>3</v>
      </c>
      <c r="EX24" s="2">
        <v>1</v>
      </c>
      <c r="EY24" s="2">
        <v>1</v>
      </c>
      <c r="EZ24" s="2">
        <v>3</v>
      </c>
      <c r="FA24" s="2">
        <v>1</v>
      </c>
      <c r="FB24" s="2">
        <v>5</v>
      </c>
      <c r="FC24" s="2">
        <v>1</v>
      </c>
      <c r="FD24" s="2">
        <v>1</v>
      </c>
      <c r="FE24" s="2">
        <v>3</v>
      </c>
      <c r="FF24" s="2">
        <v>3</v>
      </c>
      <c r="FG24" s="2">
        <v>3</v>
      </c>
      <c r="FH24" s="2">
        <v>1</v>
      </c>
      <c r="FI24" s="2">
        <v>3</v>
      </c>
      <c r="FJ24" s="9">
        <v>3</v>
      </c>
      <c r="FK24" s="8">
        <v>254</v>
      </c>
      <c r="FL24" s="2">
        <v>243</v>
      </c>
      <c r="FM24" s="2">
        <v>236</v>
      </c>
      <c r="FN24" s="2">
        <v>237</v>
      </c>
      <c r="FO24" s="3">
        <v>240</v>
      </c>
      <c r="FP24" s="1" t="s">
        <v>374</v>
      </c>
      <c r="FQ24" s="2" t="s">
        <v>374</v>
      </c>
      <c r="FR24" s="2" t="s">
        <v>374</v>
      </c>
      <c r="FS24" s="2" t="s">
        <v>374</v>
      </c>
      <c r="FT24" s="3" t="s">
        <v>374</v>
      </c>
      <c r="FU24" s="1" t="s">
        <v>372</v>
      </c>
      <c r="FV24" s="2" t="s">
        <v>373</v>
      </c>
      <c r="FW24" s="2" t="s">
        <v>372</v>
      </c>
      <c r="FX24" s="2" t="s">
        <v>372</v>
      </c>
      <c r="FY24" s="9" t="s">
        <v>373</v>
      </c>
      <c r="FZ24" s="3" t="s">
        <v>374</v>
      </c>
    </row>
    <row r="25" spans="1:182">
      <c r="G25" s="16"/>
      <c r="H25" s="1"/>
      <c r="I25" s="2"/>
      <c r="J25" s="2"/>
      <c r="K25" s="2"/>
      <c r="L25" s="2"/>
      <c r="M25" s="2"/>
      <c r="N25" s="2"/>
      <c r="O25" s="2"/>
      <c r="P25" s="3"/>
      <c r="Q25" s="5"/>
      <c r="R25" s="5"/>
      <c r="S25" s="1"/>
      <c r="T25" s="3"/>
      <c r="U25" s="1"/>
      <c r="V25" s="3"/>
      <c r="W25" s="5"/>
      <c r="X25" s="1"/>
      <c r="Y25" s="2"/>
      <c r="Z25" s="2"/>
      <c r="AA25" s="2"/>
      <c r="AB25" s="9"/>
      <c r="AC25" s="8"/>
      <c r="AD25" s="2"/>
      <c r="AE25" s="2"/>
      <c r="AF25" s="2"/>
      <c r="AG25" s="3"/>
      <c r="AH25" s="1"/>
      <c r="AI25" s="2"/>
      <c r="AJ25" s="2"/>
      <c r="AK25" s="2"/>
      <c r="AL25" s="3"/>
      <c r="AM25" s="1"/>
      <c r="AN25" s="2"/>
      <c r="AO25" s="2"/>
      <c r="AP25" s="2"/>
      <c r="AQ25" s="3"/>
      <c r="AR25" s="1"/>
      <c r="AS25" s="2"/>
      <c r="AT25" s="2"/>
      <c r="AU25" s="2"/>
      <c r="AV25" s="2"/>
      <c r="AW25" s="2"/>
      <c r="AX25" s="2"/>
      <c r="AY25" s="2"/>
      <c r="AZ25" s="3"/>
      <c r="BA25" s="1"/>
      <c r="BB25" s="2"/>
      <c r="BC25" s="2"/>
      <c r="BD25" s="2"/>
      <c r="BE25" s="2"/>
      <c r="BF25" s="2"/>
      <c r="BG25" s="2"/>
      <c r="BH25" s="2"/>
      <c r="BI25" s="2"/>
      <c r="BJ25" s="2"/>
      <c r="BK25" s="3"/>
      <c r="BL25" s="1"/>
      <c r="BM25" s="2"/>
      <c r="BN25" s="2"/>
      <c r="BO25" s="2"/>
      <c r="BP25" s="9"/>
      <c r="BQ25" s="16"/>
      <c r="BR25" s="1"/>
      <c r="BS25" s="2"/>
      <c r="BT25" s="2"/>
      <c r="BU25" s="2"/>
      <c r="BV25" s="2"/>
      <c r="BW25" s="3"/>
      <c r="BX25" s="1"/>
      <c r="BY25" s="2"/>
      <c r="BZ25" s="2"/>
      <c r="CA25" s="2"/>
      <c r="CB25" s="2"/>
      <c r="CC25" s="2"/>
      <c r="CD25" s="2"/>
      <c r="CE25" s="3"/>
      <c r="CF25" s="1"/>
      <c r="CG25" s="2"/>
      <c r="CH25" s="2"/>
      <c r="CI25" s="2"/>
      <c r="CJ25" s="3"/>
      <c r="CK25" s="1"/>
      <c r="CL25" s="2"/>
      <c r="CM25" s="2"/>
      <c r="CN25" s="2"/>
      <c r="CO25" s="3"/>
      <c r="CP25" s="1"/>
      <c r="CQ25" s="2"/>
      <c r="CR25" s="2"/>
      <c r="CS25" s="3"/>
      <c r="CT25" s="1"/>
      <c r="CU25" s="2"/>
      <c r="CV25" s="3"/>
      <c r="CW25" s="1"/>
      <c r="CX25" s="2"/>
      <c r="CY25" s="2"/>
      <c r="CZ25" s="2"/>
      <c r="DA25" s="2"/>
      <c r="DB25" s="3"/>
      <c r="DC25" s="2"/>
      <c r="DD25" s="2"/>
      <c r="DE25" s="2"/>
      <c r="DF25" s="2"/>
      <c r="DG25" s="2"/>
      <c r="DH25" s="9"/>
      <c r="DI25" s="16"/>
      <c r="DJ25" s="1"/>
      <c r="DK25" s="2"/>
      <c r="DL25" s="2"/>
      <c r="DM25" s="2"/>
      <c r="DN25" s="3"/>
      <c r="DO25" s="1"/>
      <c r="DP25" s="2"/>
      <c r="DQ25" s="2"/>
      <c r="DR25" s="2"/>
      <c r="DS25" s="3"/>
      <c r="DT25" s="5"/>
      <c r="DU25" s="5"/>
      <c r="DV25" s="1"/>
      <c r="DW25" s="2"/>
      <c r="DX25" s="2"/>
      <c r="DY25" s="3"/>
      <c r="DZ25" s="20"/>
      <c r="EA25" s="8"/>
      <c r="EB25" s="2"/>
      <c r="EC25" s="2"/>
      <c r="ED25" s="2"/>
      <c r="EE25" s="2"/>
      <c r="EF25" s="2"/>
      <c r="EG25" s="2"/>
      <c r="EH25" s="2"/>
      <c r="EI25" s="2"/>
      <c r="EJ25" s="2"/>
      <c r="EK25" s="2"/>
      <c r="EL25" s="2"/>
      <c r="EM25" s="2"/>
      <c r="EN25" s="2"/>
      <c r="EO25" s="3"/>
      <c r="EP25" s="1"/>
      <c r="EQ25" s="2"/>
      <c r="ER25" s="2"/>
      <c r="ES25" s="2"/>
      <c r="ET25" s="2"/>
      <c r="EU25" s="2"/>
      <c r="EV25" s="2"/>
      <c r="EW25" s="2"/>
      <c r="EX25" s="2"/>
      <c r="EY25" s="2"/>
      <c r="EZ25" s="2"/>
      <c r="FA25" s="2"/>
      <c r="FB25" s="2"/>
      <c r="FC25" s="2"/>
      <c r="FD25" s="2"/>
      <c r="FE25" s="2"/>
      <c r="FF25" s="2"/>
      <c r="FG25" s="2"/>
      <c r="FH25" s="2"/>
      <c r="FI25" s="2"/>
      <c r="FJ25" s="9"/>
      <c r="FK25" s="8"/>
      <c r="FL25" s="2"/>
      <c r="FM25" s="2"/>
      <c r="FN25" s="2"/>
      <c r="FO25" s="3"/>
      <c r="FP25" s="1"/>
      <c r="FQ25" s="2"/>
      <c r="FR25" s="2"/>
      <c r="FS25" s="2"/>
      <c r="FT25" s="3"/>
      <c r="FU25" s="1"/>
      <c r="FV25" s="2"/>
      <c r="FW25" s="2"/>
      <c r="FX25" s="2"/>
      <c r="FY25" s="9"/>
      <c r="FZ25" s="3"/>
    </row>
    <row r="26" spans="1:182">
      <c r="A26">
        <v>57</v>
      </c>
      <c r="B26">
        <v>0</v>
      </c>
      <c r="C26" t="s">
        <v>368</v>
      </c>
      <c r="D26" t="s">
        <v>369</v>
      </c>
      <c r="E26" t="s">
        <v>370</v>
      </c>
      <c r="F26">
        <v>597</v>
      </c>
      <c r="G26" s="16">
        <v>7</v>
      </c>
      <c r="H26" s="1" t="s">
        <v>373</v>
      </c>
      <c r="I26" s="2" t="s">
        <v>372</v>
      </c>
      <c r="J26" s="2" t="s">
        <v>373</v>
      </c>
      <c r="K26" s="2" t="s">
        <v>373</v>
      </c>
      <c r="L26" s="2" t="s">
        <v>373</v>
      </c>
      <c r="M26" s="2" t="s">
        <v>373</v>
      </c>
      <c r="N26" s="2" t="s">
        <v>373</v>
      </c>
      <c r="O26" s="2" t="s">
        <v>373</v>
      </c>
      <c r="P26" s="3" t="s">
        <v>374</v>
      </c>
      <c r="Q26" s="5">
        <v>1</v>
      </c>
      <c r="R26" s="5" t="s">
        <v>376</v>
      </c>
      <c r="S26" s="1">
        <v>1</v>
      </c>
      <c r="T26" s="3" t="s">
        <v>374</v>
      </c>
      <c r="U26" s="1">
        <v>6</v>
      </c>
      <c r="V26" s="3" t="s">
        <v>481</v>
      </c>
      <c r="W26" s="5" t="s">
        <v>377</v>
      </c>
      <c r="X26" s="1" t="s">
        <v>373</v>
      </c>
      <c r="Y26" s="2" t="s">
        <v>373</v>
      </c>
      <c r="Z26" s="2" t="s">
        <v>372</v>
      </c>
      <c r="AA26" s="2" t="s">
        <v>373</v>
      </c>
      <c r="AB26" s="9" t="s">
        <v>374</v>
      </c>
      <c r="AC26" s="8">
        <v>4</v>
      </c>
      <c r="AD26" s="2">
        <v>4</v>
      </c>
      <c r="AE26" s="2">
        <v>4</v>
      </c>
      <c r="AF26" s="2">
        <v>2</v>
      </c>
      <c r="AG26" s="3">
        <v>3</v>
      </c>
      <c r="AH26" s="1">
        <v>2</v>
      </c>
      <c r="AI26" s="2">
        <v>3</v>
      </c>
      <c r="AJ26" s="2">
        <v>2</v>
      </c>
      <c r="AK26" s="2">
        <v>2</v>
      </c>
      <c r="AL26" s="3">
        <v>3</v>
      </c>
      <c r="AM26" s="1">
        <v>4</v>
      </c>
      <c r="AN26" s="2">
        <v>4</v>
      </c>
      <c r="AO26" s="2">
        <v>4</v>
      </c>
      <c r="AP26" s="2">
        <v>2</v>
      </c>
      <c r="AQ26" s="3">
        <v>5</v>
      </c>
      <c r="AR26" s="1">
        <v>4</v>
      </c>
      <c r="AS26" s="2">
        <v>4</v>
      </c>
      <c r="AT26" s="2">
        <v>5</v>
      </c>
      <c r="AU26" s="2">
        <v>5</v>
      </c>
      <c r="AV26" s="2">
        <v>4</v>
      </c>
      <c r="AW26" s="2">
        <v>5</v>
      </c>
      <c r="AX26" s="2">
        <v>3</v>
      </c>
      <c r="AY26" s="2">
        <v>4</v>
      </c>
      <c r="AZ26" s="3">
        <v>4</v>
      </c>
      <c r="BA26" s="1">
        <v>4</v>
      </c>
      <c r="BB26" s="2">
        <v>5</v>
      </c>
      <c r="BC26" s="2">
        <v>4</v>
      </c>
      <c r="BD26" s="2">
        <v>2</v>
      </c>
      <c r="BE26" s="2">
        <v>4</v>
      </c>
      <c r="BF26" s="2">
        <v>4</v>
      </c>
      <c r="BG26" s="2">
        <v>5</v>
      </c>
      <c r="BH26" s="2">
        <v>3</v>
      </c>
      <c r="BI26" s="2">
        <v>3</v>
      </c>
      <c r="BJ26" s="2">
        <v>3</v>
      </c>
      <c r="BK26" s="3">
        <v>4</v>
      </c>
      <c r="BL26" s="1">
        <v>4</v>
      </c>
      <c r="BM26" s="2">
        <v>2</v>
      </c>
      <c r="BN26" s="2">
        <v>3</v>
      </c>
      <c r="BO26" s="2">
        <v>4</v>
      </c>
      <c r="BP26" s="9">
        <v>3</v>
      </c>
      <c r="BQ26" s="16">
        <v>4</v>
      </c>
      <c r="BR26" s="1" t="s">
        <v>372</v>
      </c>
      <c r="BS26" s="2" t="s">
        <v>372</v>
      </c>
      <c r="BT26" s="2" t="s">
        <v>372</v>
      </c>
      <c r="BU26" s="2" t="s">
        <v>372</v>
      </c>
      <c r="BV26" s="2" t="s">
        <v>373</v>
      </c>
      <c r="BW26" s="3" t="s">
        <v>374</v>
      </c>
      <c r="BX26" s="1" t="s">
        <v>373</v>
      </c>
      <c r="BY26" s="2" t="s">
        <v>373</v>
      </c>
      <c r="BZ26" s="2" t="s">
        <v>373</v>
      </c>
      <c r="CA26" s="2" t="s">
        <v>373</v>
      </c>
      <c r="CB26" s="2" t="s">
        <v>373</v>
      </c>
      <c r="CC26" s="2" t="s">
        <v>373</v>
      </c>
      <c r="CD26" s="2" t="s">
        <v>373</v>
      </c>
      <c r="CE26" s="3" t="s">
        <v>374</v>
      </c>
      <c r="CF26" s="1" t="s">
        <v>373</v>
      </c>
      <c r="CG26" s="2" t="s">
        <v>373</v>
      </c>
      <c r="CH26" s="2" t="s">
        <v>373</v>
      </c>
      <c r="CI26" s="2" t="s">
        <v>373</v>
      </c>
      <c r="CJ26" s="3" t="s">
        <v>374</v>
      </c>
      <c r="CK26" s="1"/>
      <c r="CL26" s="2"/>
      <c r="CM26" s="2"/>
      <c r="CN26" s="2"/>
      <c r="CO26" s="3"/>
      <c r="CP26" s="1" t="s">
        <v>373</v>
      </c>
      <c r="CQ26" s="2" t="s">
        <v>372</v>
      </c>
      <c r="CR26" s="2" t="s">
        <v>373</v>
      </c>
      <c r="CS26" s="3" t="s">
        <v>373</v>
      </c>
      <c r="CT26" s="1" t="s">
        <v>372</v>
      </c>
      <c r="CU26" s="2" t="s">
        <v>373</v>
      </c>
      <c r="CV26" s="3" t="s">
        <v>373</v>
      </c>
      <c r="CW26" s="1" t="s">
        <v>373</v>
      </c>
      <c r="CX26" s="2" t="s">
        <v>372</v>
      </c>
      <c r="CY26" s="2" t="s">
        <v>373</v>
      </c>
      <c r="CZ26" s="2" t="s">
        <v>373</v>
      </c>
      <c r="DA26" s="2" t="s">
        <v>374</v>
      </c>
      <c r="DB26" s="3" t="s">
        <v>373</v>
      </c>
      <c r="DC26" s="2" t="s">
        <v>372</v>
      </c>
      <c r="DD26" s="2" t="s">
        <v>373</v>
      </c>
      <c r="DE26" s="2" t="s">
        <v>372</v>
      </c>
      <c r="DF26" s="2" t="s">
        <v>373</v>
      </c>
      <c r="DG26" s="2" t="s">
        <v>374</v>
      </c>
      <c r="DH26" s="9" t="s">
        <v>373</v>
      </c>
      <c r="DI26" s="16">
        <v>1</v>
      </c>
      <c r="DJ26" s="1" t="s">
        <v>372</v>
      </c>
      <c r="DK26" s="2" t="s">
        <v>372</v>
      </c>
      <c r="DL26" s="2" t="s">
        <v>373</v>
      </c>
      <c r="DM26" s="2" t="s">
        <v>373</v>
      </c>
      <c r="DN26" s="3" t="s">
        <v>374</v>
      </c>
      <c r="DO26" s="1" t="s">
        <v>372</v>
      </c>
      <c r="DP26" s="2" t="s">
        <v>373</v>
      </c>
      <c r="DQ26" s="2" t="s">
        <v>373</v>
      </c>
      <c r="DR26" s="2" t="s">
        <v>374</v>
      </c>
      <c r="DS26" s="3" t="s">
        <v>373</v>
      </c>
      <c r="DT26" s="5">
        <v>0</v>
      </c>
      <c r="DU26" s="5" t="s">
        <v>374</v>
      </c>
      <c r="DV26" s="1" t="s">
        <v>372</v>
      </c>
      <c r="DW26" s="2" t="s">
        <v>372</v>
      </c>
      <c r="DX26" s="2" t="s">
        <v>373</v>
      </c>
      <c r="DY26" s="3" t="s">
        <v>374</v>
      </c>
      <c r="DZ26" s="20" t="s">
        <v>374</v>
      </c>
      <c r="EA26" s="8">
        <v>2</v>
      </c>
      <c r="EB26" s="2">
        <v>2</v>
      </c>
      <c r="EC26" s="2">
        <v>2</v>
      </c>
      <c r="ED26" s="2">
        <v>2</v>
      </c>
      <c r="EE26" s="2"/>
      <c r="EF26" s="2"/>
      <c r="EG26" s="2"/>
      <c r="EH26" s="2"/>
      <c r="EI26" s="2"/>
      <c r="EJ26" s="2"/>
      <c r="EK26" s="2"/>
      <c r="EL26" s="2"/>
      <c r="EM26" s="2"/>
      <c r="EN26" s="2"/>
      <c r="EO26" s="3"/>
      <c r="EP26" s="1"/>
      <c r="EQ26" s="2"/>
      <c r="ER26" s="2"/>
      <c r="ES26" s="2"/>
      <c r="ET26" s="2"/>
      <c r="EU26" s="2"/>
      <c r="EV26" s="2"/>
      <c r="EW26" s="2"/>
      <c r="EX26" s="2"/>
      <c r="EY26" s="2"/>
      <c r="EZ26" s="2"/>
      <c r="FA26" s="2"/>
      <c r="FB26" s="2"/>
      <c r="FC26" s="2"/>
      <c r="FD26" s="2"/>
      <c r="FE26" s="2"/>
      <c r="FF26" s="2"/>
      <c r="FG26" s="2"/>
      <c r="FH26" s="2"/>
      <c r="FI26" s="2"/>
      <c r="FJ26" s="9"/>
      <c r="FK26" s="8"/>
      <c r="FL26" s="2"/>
      <c r="FM26" s="2"/>
      <c r="FN26" s="2"/>
      <c r="FO26" s="3"/>
      <c r="FP26" s="1" t="s">
        <v>389</v>
      </c>
      <c r="FQ26" s="2" t="s">
        <v>389</v>
      </c>
      <c r="FR26" s="2" t="s">
        <v>389</v>
      </c>
      <c r="FS26" s="2" t="s">
        <v>389</v>
      </c>
      <c r="FT26" s="3" t="s">
        <v>389</v>
      </c>
      <c r="FU26" s="1" t="s">
        <v>390</v>
      </c>
      <c r="FV26" s="2" t="s">
        <v>390</v>
      </c>
      <c r="FW26" s="2" t="s">
        <v>390</v>
      </c>
      <c r="FX26" s="2" t="s">
        <v>390</v>
      </c>
      <c r="FY26" s="9" t="s">
        <v>390</v>
      </c>
      <c r="FZ26" s="3" t="s">
        <v>374</v>
      </c>
    </row>
    <row r="27" spans="1:182">
      <c r="A27">
        <v>58</v>
      </c>
      <c r="B27">
        <v>0</v>
      </c>
      <c r="C27" t="s">
        <v>368</v>
      </c>
      <c r="D27" t="s">
        <v>369</v>
      </c>
      <c r="E27" t="s">
        <v>370</v>
      </c>
      <c r="F27">
        <v>5965</v>
      </c>
      <c r="G27" s="16">
        <v>2</v>
      </c>
      <c r="H27" s="1" t="s">
        <v>373</v>
      </c>
      <c r="I27" s="2" t="s">
        <v>373</v>
      </c>
      <c r="J27" s="2" t="s">
        <v>373</v>
      </c>
      <c r="K27" s="2" t="s">
        <v>373</v>
      </c>
      <c r="L27" s="2" t="s">
        <v>372</v>
      </c>
      <c r="M27" s="2" t="s">
        <v>373</v>
      </c>
      <c r="N27" s="2" t="s">
        <v>373</v>
      </c>
      <c r="O27" s="2" t="s">
        <v>373</v>
      </c>
      <c r="P27" s="3" t="s">
        <v>374</v>
      </c>
      <c r="Q27" s="5">
        <v>1</v>
      </c>
      <c r="R27" s="5" t="s">
        <v>376</v>
      </c>
      <c r="S27" s="1">
        <v>1</v>
      </c>
      <c r="T27" s="3" t="s">
        <v>374</v>
      </c>
      <c r="U27" s="1">
        <v>1</v>
      </c>
      <c r="V27" s="3" t="s">
        <v>374</v>
      </c>
      <c r="W27" s="5" t="s">
        <v>377</v>
      </c>
      <c r="X27" s="1" t="s">
        <v>373</v>
      </c>
      <c r="Y27" s="2" t="s">
        <v>373</v>
      </c>
      <c r="Z27" s="2" t="s">
        <v>373</v>
      </c>
      <c r="AA27" s="2" t="s">
        <v>372</v>
      </c>
      <c r="AB27" s="9" t="s">
        <v>482</v>
      </c>
      <c r="AC27" s="8">
        <v>5</v>
      </c>
      <c r="AD27" s="2">
        <v>4</v>
      </c>
      <c r="AE27" s="2">
        <v>3</v>
      </c>
      <c r="AF27" s="2">
        <v>3</v>
      </c>
      <c r="AG27" s="3">
        <v>5</v>
      </c>
      <c r="AH27" s="1">
        <v>4</v>
      </c>
      <c r="AI27" s="2">
        <v>3</v>
      </c>
      <c r="AJ27" s="2">
        <v>2</v>
      </c>
      <c r="AK27" s="2">
        <v>1</v>
      </c>
      <c r="AL27" s="3">
        <v>5</v>
      </c>
      <c r="AM27" s="1">
        <v>4</v>
      </c>
      <c r="AN27" s="2">
        <v>1</v>
      </c>
      <c r="AO27" s="2">
        <v>2</v>
      </c>
      <c r="AP27" s="2">
        <v>3</v>
      </c>
      <c r="AQ27" s="3">
        <v>5</v>
      </c>
      <c r="AR27" s="1">
        <v>2</v>
      </c>
      <c r="AS27" s="2">
        <v>5</v>
      </c>
      <c r="AT27" s="2">
        <v>5</v>
      </c>
      <c r="AU27" s="2">
        <v>4</v>
      </c>
      <c r="AV27" s="2">
        <v>3</v>
      </c>
      <c r="AW27" s="2">
        <v>5</v>
      </c>
      <c r="AX27" s="2">
        <v>5</v>
      </c>
      <c r="AY27" s="2">
        <v>4</v>
      </c>
      <c r="AZ27" s="3">
        <v>3</v>
      </c>
      <c r="BA27" s="1">
        <v>4</v>
      </c>
      <c r="BB27" s="2">
        <v>5</v>
      </c>
      <c r="BC27" s="2">
        <v>2</v>
      </c>
      <c r="BD27" s="2">
        <v>3</v>
      </c>
      <c r="BE27" s="2">
        <v>3</v>
      </c>
      <c r="BF27" s="2">
        <v>4</v>
      </c>
      <c r="BG27" s="2">
        <v>5</v>
      </c>
      <c r="BH27" s="2">
        <v>2</v>
      </c>
      <c r="BI27" s="2">
        <v>4</v>
      </c>
      <c r="BJ27" s="2">
        <v>4</v>
      </c>
      <c r="BK27" s="3">
        <v>4</v>
      </c>
      <c r="BL27" s="1">
        <v>1</v>
      </c>
      <c r="BM27" s="2">
        <v>1</v>
      </c>
      <c r="BN27" s="2">
        <v>1</v>
      </c>
      <c r="BO27" s="2">
        <v>5</v>
      </c>
      <c r="BP27" s="9">
        <v>1</v>
      </c>
      <c r="BQ27" s="16">
        <v>4</v>
      </c>
      <c r="BR27" s="1" t="s">
        <v>373</v>
      </c>
      <c r="BS27" s="2" t="s">
        <v>373</v>
      </c>
      <c r="BT27" s="2" t="s">
        <v>373</v>
      </c>
      <c r="BU27" s="2" t="s">
        <v>373</v>
      </c>
      <c r="BV27" s="2" t="s">
        <v>372</v>
      </c>
      <c r="BW27" s="3" t="s">
        <v>483</v>
      </c>
      <c r="BX27" s="1" t="s">
        <v>373</v>
      </c>
      <c r="BY27" s="2" t="s">
        <v>373</v>
      </c>
      <c r="BZ27" s="2" t="s">
        <v>373</v>
      </c>
      <c r="CA27" s="2" t="s">
        <v>372</v>
      </c>
      <c r="CB27" s="2" t="s">
        <v>373</v>
      </c>
      <c r="CC27" s="2" t="s">
        <v>373</v>
      </c>
      <c r="CD27" s="2" t="s">
        <v>373</v>
      </c>
      <c r="CE27" s="3" t="s">
        <v>374</v>
      </c>
      <c r="CF27" s="1" t="s">
        <v>372</v>
      </c>
      <c r="CG27" s="2" t="s">
        <v>373</v>
      </c>
      <c r="CH27" s="2" t="s">
        <v>373</v>
      </c>
      <c r="CI27" s="2" t="s">
        <v>373</v>
      </c>
      <c r="CJ27" s="3" t="s">
        <v>374</v>
      </c>
      <c r="CK27" s="1">
        <v>5</v>
      </c>
      <c r="CL27" s="2">
        <v>5</v>
      </c>
      <c r="CM27" s="2">
        <v>1</v>
      </c>
      <c r="CN27" s="2">
        <v>5</v>
      </c>
      <c r="CO27" s="3">
        <v>4</v>
      </c>
      <c r="CP27" s="1" t="s">
        <v>372</v>
      </c>
      <c r="CQ27" s="2" t="s">
        <v>373</v>
      </c>
      <c r="CR27" s="2" t="s">
        <v>373</v>
      </c>
      <c r="CS27" s="3" t="s">
        <v>373</v>
      </c>
      <c r="CT27" s="1" t="s">
        <v>373</v>
      </c>
      <c r="CU27" s="2" t="s">
        <v>373</v>
      </c>
      <c r="CV27" s="3" t="s">
        <v>372</v>
      </c>
      <c r="CW27" s="1" t="s">
        <v>372</v>
      </c>
      <c r="CX27" s="2" t="s">
        <v>373</v>
      </c>
      <c r="CY27" s="2" t="s">
        <v>373</v>
      </c>
      <c r="CZ27" s="2" t="s">
        <v>373</v>
      </c>
      <c r="DA27" s="2" t="s">
        <v>374</v>
      </c>
      <c r="DB27" s="3" t="s">
        <v>373</v>
      </c>
      <c r="DC27" s="2" t="s">
        <v>373</v>
      </c>
      <c r="DD27" s="2" t="s">
        <v>372</v>
      </c>
      <c r="DE27" s="2" t="s">
        <v>373</v>
      </c>
      <c r="DF27" s="2" t="s">
        <v>373</v>
      </c>
      <c r="DG27" s="2" t="s">
        <v>374</v>
      </c>
      <c r="DH27" s="9" t="s">
        <v>373</v>
      </c>
      <c r="DI27" s="16">
        <v>1</v>
      </c>
      <c r="DJ27" s="1" t="s">
        <v>372</v>
      </c>
      <c r="DK27" s="2" t="s">
        <v>373</v>
      </c>
      <c r="DL27" s="2" t="s">
        <v>373</v>
      </c>
      <c r="DM27" s="2" t="s">
        <v>373</v>
      </c>
      <c r="DN27" s="3" t="s">
        <v>374</v>
      </c>
      <c r="DO27" s="1" t="s">
        <v>373</v>
      </c>
      <c r="DP27" s="2" t="s">
        <v>373</v>
      </c>
      <c r="DQ27" s="2" t="s">
        <v>373</v>
      </c>
      <c r="DR27" s="2" t="s">
        <v>374</v>
      </c>
      <c r="DS27" s="3" t="s">
        <v>372</v>
      </c>
      <c r="DT27" s="5">
        <v>0</v>
      </c>
      <c r="DU27" s="5" t="s">
        <v>484</v>
      </c>
      <c r="DV27" s="1" t="s">
        <v>372</v>
      </c>
      <c r="DW27" s="2" t="s">
        <v>373</v>
      </c>
      <c r="DX27" s="2" t="s">
        <v>373</v>
      </c>
      <c r="DY27" s="3" t="s">
        <v>374</v>
      </c>
      <c r="DZ27" s="20" t="s">
        <v>374</v>
      </c>
      <c r="EA27" s="8">
        <v>1</v>
      </c>
      <c r="EB27" s="2">
        <v>1</v>
      </c>
      <c r="EC27" s="2">
        <v>2</v>
      </c>
      <c r="ED27" s="2">
        <v>1</v>
      </c>
      <c r="EE27" s="2">
        <v>1</v>
      </c>
      <c r="EF27" s="2">
        <v>1</v>
      </c>
      <c r="EG27" s="2">
        <v>1</v>
      </c>
      <c r="EH27" s="2">
        <v>1</v>
      </c>
      <c r="EI27" s="2">
        <v>2</v>
      </c>
      <c r="EJ27" s="2">
        <v>1</v>
      </c>
      <c r="EK27" s="2">
        <v>1</v>
      </c>
      <c r="EL27" s="2">
        <v>3</v>
      </c>
      <c r="EM27" s="2">
        <v>3</v>
      </c>
      <c r="EN27" s="2">
        <v>3</v>
      </c>
      <c r="EO27" s="3">
        <v>3</v>
      </c>
      <c r="EP27" s="1">
        <v>1</v>
      </c>
      <c r="EQ27" s="2">
        <v>5</v>
      </c>
      <c r="ER27" s="2">
        <v>4</v>
      </c>
      <c r="ES27" s="2">
        <v>5</v>
      </c>
      <c r="ET27" s="2">
        <v>3</v>
      </c>
      <c r="EU27" s="2">
        <v>4</v>
      </c>
      <c r="EV27" s="2">
        <v>3</v>
      </c>
      <c r="EW27" s="2">
        <v>4</v>
      </c>
      <c r="EX27" s="2">
        <v>3</v>
      </c>
      <c r="EY27" s="2">
        <v>4</v>
      </c>
      <c r="EZ27" s="2">
        <v>4</v>
      </c>
      <c r="FA27" s="2">
        <v>2</v>
      </c>
      <c r="FB27" s="2">
        <v>4</v>
      </c>
      <c r="FC27" s="2">
        <v>2</v>
      </c>
      <c r="FD27" s="2">
        <v>2</v>
      </c>
      <c r="FE27" s="2">
        <v>5</v>
      </c>
      <c r="FF27" s="2">
        <v>5</v>
      </c>
      <c r="FG27" s="2">
        <v>1</v>
      </c>
      <c r="FH27" s="2">
        <v>2</v>
      </c>
      <c r="FI27" s="2">
        <v>1</v>
      </c>
      <c r="FJ27" s="9">
        <v>3</v>
      </c>
      <c r="FK27" s="8">
        <v>251</v>
      </c>
      <c r="FL27" s="2">
        <v>239</v>
      </c>
      <c r="FM27" s="2">
        <v>246</v>
      </c>
      <c r="FN27" s="2">
        <v>237</v>
      </c>
      <c r="FO27" s="3">
        <v>238</v>
      </c>
      <c r="FP27" s="1" t="s">
        <v>485</v>
      </c>
      <c r="FQ27" s="2" t="s">
        <v>486</v>
      </c>
      <c r="FR27" s="2" t="s">
        <v>487</v>
      </c>
      <c r="FS27" s="2" t="s">
        <v>488</v>
      </c>
      <c r="FT27" s="3" t="s">
        <v>485</v>
      </c>
      <c r="FU27" s="1" t="s">
        <v>372</v>
      </c>
      <c r="FV27" s="2" t="s">
        <v>373</v>
      </c>
      <c r="FW27" s="2" t="s">
        <v>373</v>
      </c>
      <c r="FX27" s="2" t="s">
        <v>373</v>
      </c>
      <c r="FY27" s="9" t="s">
        <v>373</v>
      </c>
      <c r="FZ27" s="3" t="s">
        <v>374</v>
      </c>
    </row>
    <row r="28" spans="1:182">
      <c r="A28">
        <v>59</v>
      </c>
      <c r="B28">
        <v>0</v>
      </c>
      <c r="C28" t="s">
        <v>368</v>
      </c>
      <c r="D28" t="s">
        <v>396</v>
      </c>
      <c r="E28" t="s">
        <v>370</v>
      </c>
      <c r="F28">
        <v>-1</v>
      </c>
      <c r="G28" s="16">
        <v>7</v>
      </c>
      <c r="H28" s="1" t="s">
        <v>372</v>
      </c>
      <c r="I28" s="2" t="s">
        <v>372</v>
      </c>
      <c r="J28" s="2" t="s">
        <v>372</v>
      </c>
      <c r="K28" s="2" t="s">
        <v>372</v>
      </c>
      <c r="L28" s="2" t="s">
        <v>372</v>
      </c>
      <c r="M28" s="2" t="s">
        <v>373</v>
      </c>
      <c r="N28" s="2" t="s">
        <v>373</v>
      </c>
      <c r="O28" s="2" t="s">
        <v>373</v>
      </c>
      <c r="P28" s="3" t="s">
        <v>374</v>
      </c>
      <c r="Q28" s="5">
        <v>1</v>
      </c>
      <c r="R28" s="5" t="s">
        <v>376</v>
      </c>
      <c r="S28" s="1">
        <v>8</v>
      </c>
      <c r="T28" s="3" t="s">
        <v>489</v>
      </c>
      <c r="U28" s="1">
        <v>2</v>
      </c>
      <c r="V28" s="3" t="s">
        <v>374</v>
      </c>
      <c r="W28" s="5" t="s">
        <v>377</v>
      </c>
      <c r="X28" s="1" t="s">
        <v>373</v>
      </c>
      <c r="Y28" s="2" t="s">
        <v>372</v>
      </c>
      <c r="Z28" s="2" t="s">
        <v>373</v>
      </c>
      <c r="AA28" s="2" t="s">
        <v>373</v>
      </c>
      <c r="AB28" s="9" t="s">
        <v>374</v>
      </c>
      <c r="AC28" s="8">
        <v>4</v>
      </c>
      <c r="AD28" s="2">
        <v>4</v>
      </c>
      <c r="AE28" s="2">
        <v>4</v>
      </c>
      <c r="AF28" s="2">
        <v>4</v>
      </c>
      <c r="AG28" s="3">
        <v>4</v>
      </c>
      <c r="AH28" s="1">
        <v>4</v>
      </c>
      <c r="AI28" s="2">
        <v>4</v>
      </c>
      <c r="AJ28" s="2">
        <v>4</v>
      </c>
      <c r="AK28" s="2">
        <v>4</v>
      </c>
      <c r="AL28" s="3">
        <v>4</v>
      </c>
      <c r="AM28" s="1">
        <v>2</v>
      </c>
      <c r="AN28" s="2">
        <v>2</v>
      </c>
      <c r="AO28" s="2">
        <v>5</v>
      </c>
      <c r="AP28" s="2">
        <v>4</v>
      </c>
      <c r="AQ28" s="3">
        <v>2</v>
      </c>
      <c r="AR28" s="1">
        <v>4</v>
      </c>
      <c r="AS28" s="2">
        <v>4</v>
      </c>
      <c r="AT28" s="2">
        <v>4</v>
      </c>
      <c r="AU28" s="2">
        <v>4</v>
      </c>
      <c r="AV28" s="2">
        <v>3</v>
      </c>
      <c r="AW28" s="2">
        <v>3</v>
      </c>
      <c r="AX28" s="2">
        <v>2</v>
      </c>
      <c r="AY28" s="2">
        <v>5</v>
      </c>
      <c r="AZ28" s="3">
        <v>5</v>
      </c>
      <c r="BA28" s="1">
        <v>4</v>
      </c>
      <c r="BB28" s="2">
        <v>4</v>
      </c>
      <c r="BC28" s="2">
        <v>4</v>
      </c>
      <c r="BD28" s="2">
        <v>2</v>
      </c>
      <c r="BE28" s="2">
        <v>2</v>
      </c>
      <c r="BF28" s="2">
        <v>4</v>
      </c>
      <c r="BG28" s="2">
        <v>4</v>
      </c>
      <c r="BH28" s="2">
        <v>4</v>
      </c>
      <c r="BI28" s="2">
        <v>4</v>
      </c>
      <c r="BJ28" s="2">
        <v>4</v>
      </c>
      <c r="BK28" s="3">
        <v>4</v>
      </c>
      <c r="BL28" s="1">
        <v>5</v>
      </c>
      <c r="BM28" s="2">
        <v>4</v>
      </c>
      <c r="BN28" s="2">
        <v>3</v>
      </c>
      <c r="BO28" s="2">
        <v>5</v>
      </c>
      <c r="BP28" s="9">
        <v>5</v>
      </c>
      <c r="BQ28" s="16">
        <v>4</v>
      </c>
      <c r="BR28" s="1" t="s">
        <v>372</v>
      </c>
      <c r="BS28" s="2" t="s">
        <v>372</v>
      </c>
      <c r="BT28" s="2" t="s">
        <v>372</v>
      </c>
      <c r="BU28" s="2" t="s">
        <v>372</v>
      </c>
      <c r="BV28" s="2" t="s">
        <v>372</v>
      </c>
      <c r="BW28" s="3" t="s">
        <v>490</v>
      </c>
      <c r="BX28" s="1" t="s">
        <v>373</v>
      </c>
      <c r="BY28" s="2" t="s">
        <v>373</v>
      </c>
      <c r="BZ28" s="2" t="s">
        <v>373</v>
      </c>
      <c r="CA28" s="2" t="s">
        <v>373</v>
      </c>
      <c r="CB28" s="2" t="s">
        <v>373</v>
      </c>
      <c r="CC28" s="2" t="s">
        <v>372</v>
      </c>
      <c r="CD28" s="2" t="s">
        <v>373</v>
      </c>
      <c r="CE28" s="3" t="s">
        <v>374</v>
      </c>
      <c r="CF28" s="1" t="s">
        <v>390</v>
      </c>
      <c r="CG28" s="2" t="s">
        <v>390</v>
      </c>
      <c r="CH28" s="2" t="s">
        <v>390</v>
      </c>
      <c r="CI28" s="2" t="s">
        <v>390</v>
      </c>
      <c r="CJ28" s="3" t="s">
        <v>389</v>
      </c>
      <c r="CK28" s="1"/>
      <c r="CL28" s="2"/>
      <c r="CM28" s="2"/>
      <c r="CN28" s="2"/>
      <c r="CO28" s="3"/>
      <c r="CP28" s="1" t="s">
        <v>390</v>
      </c>
      <c r="CQ28" s="2" t="s">
        <v>390</v>
      </c>
      <c r="CR28" s="2" t="s">
        <v>390</v>
      </c>
      <c r="CS28" s="3" t="s">
        <v>390</v>
      </c>
      <c r="CT28" s="1" t="s">
        <v>390</v>
      </c>
      <c r="CU28" s="2" t="s">
        <v>390</v>
      </c>
      <c r="CV28" s="3" t="s">
        <v>390</v>
      </c>
      <c r="CW28" s="1" t="s">
        <v>390</v>
      </c>
      <c r="CX28" s="2" t="s">
        <v>390</v>
      </c>
      <c r="CY28" s="2" t="s">
        <v>390</v>
      </c>
      <c r="CZ28" s="2" t="s">
        <v>390</v>
      </c>
      <c r="DA28" s="2" t="s">
        <v>389</v>
      </c>
      <c r="DB28" s="3" t="s">
        <v>390</v>
      </c>
      <c r="DC28" s="2" t="s">
        <v>390</v>
      </c>
      <c r="DD28" s="2" t="s">
        <v>390</v>
      </c>
      <c r="DE28" s="2" t="s">
        <v>390</v>
      </c>
      <c r="DF28" s="2" t="s">
        <v>390</v>
      </c>
      <c r="DG28" s="2" t="s">
        <v>389</v>
      </c>
      <c r="DH28" s="9" t="s">
        <v>390</v>
      </c>
      <c r="DI28" s="16">
        <v>1</v>
      </c>
      <c r="DJ28" s="1" t="s">
        <v>372</v>
      </c>
      <c r="DK28" s="2" t="s">
        <v>372</v>
      </c>
      <c r="DL28" s="2" t="s">
        <v>373</v>
      </c>
      <c r="DM28" s="2" t="s">
        <v>372</v>
      </c>
      <c r="DN28" s="3" t="s">
        <v>491</v>
      </c>
      <c r="DO28" s="1" t="s">
        <v>373</v>
      </c>
      <c r="DP28" s="2" t="s">
        <v>373</v>
      </c>
      <c r="DQ28" s="2" t="s">
        <v>373</v>
      </c>
      <c r="DR28" s="2" t="s">
        <v>374</v>
      </c>
      <c r="DS28" s="3" t="s">
        <v>372</v>
      </c>
      <c r="DT28" s="5">
        <v>0</v>
      </c>
      <c r="DU28" s="5" t="s">
        <v>374</v>
      </c>
      <c r="DV28" s="1" t="s">
        <v>372</v>
      </c>
      <c r="DW28" s="2" t="s">
        <v>373</v>
      </c>
      <c r="DX28" s="2" t="s">
        <v>373</v>
      </c>
      <c r="DY28" s="3" t="s">
        <v>374</v>
      </c>
      <c r="DZ28" s="20" t="s">
        <v>374</v>
      </c>
      <c r="EA28" s="8">
        <v>2</v>
      </c>
      <c r="EB28" s="2">
        <v>2</v>
      </c>
      <c r="EC28" s="2">
        <v>2</v>
      </c>
      <c r="ED28" s="2">
        <v>1</v>
      </c>
      <c r="EE28" s="2">
        <v>1</v>
      </c>
      <c r="EF28" s="2">
        <v>2</v>
      </c>
      <c r="EG28" s="2">
        <v>1</v>
      </c>
      <c r="EH28" s="2">
        <v>1</v>
      </c>
      <c r="EI28" s="2">
        <v>2</v>
      </c>
      <c r="EJ28" s="2">
        <v>1</v>
      </c>
      <c r="EK28" s="2">
        <v>1</v>
      </c>
      <c r="EL28" s="2">
        <v>1</v>
      </c>
      <c r="EM28" s="2">
        <v>2</v>
      </c>
      <c r="EN28" s="2">
        <v>2</v>
      </c>
      <c r="EO28" s="3">
        <v>2</v>
      </c>
      <c r="EP28" s="1">
        <v>2</v>
      </c>
      <c r="EQ28" s="2">
        <v>2</v>
      </c>
      <c r="ER28" s="2">
        <v>2</v>
      </c>
      <c r="ES28" s="2">
        <v>3</v>
      </c>
      <c r="ET28" s="2">
        <v>3</v>
      </c>
      <c r="EU28" s="2">
        <v>1</v>
      </c>
      <c r="EV28" s="2">
        <v>4</v>
      </c>
      <c r="EW28" s="2">
        <v>1</v>
      </c>
      <c r="EX28" s="2">
        <v>4</v>
      </c>
      <c r="EY28" s="2">
        <v>1</v>
      </c>
      <c r="EZ28" s="2">
        <v>2</v>
      </c>
      <c r="FA28" s="2">
        <v>4</v>
      </c>
      <c r="FB28" s="2">
        <v>2</v>
      </c>
      <c r="FC28" s="2">
        <v>2</v>
      </c>
      <c r="FD28" s="2">
        <v>2</v>
      </c>
      <c r="FE28" s="2">
        <v>2</v>
      </c>
      <c r="FF28" s="2">
        <v>4</v>
      </c>
      <c r="FG28" s="2">
        <v>3</v>
      </c>
      <c r="FH28" s="2">
        <v>4</v>
      </c>
      <c r="FI28" s="2"/>
      <c r="FJ28" s="9">
        <v>3</v>
      </c>
      <c r="FK28" s="8">
        <v>247</v>
      </c>
      <c r="FL28" s="2">
        <v>244</v>
      </c>
      <c r="FM28" s="2"/>
      <c r="FN28" s="2"/>
      <c r="FO28" s="3"/>
      <c r="FP28" s="1" t="s">
        <v>492</v>
      </c>
      <c r="FQ28" s="2" t="s">
        <v>493</v>
      </c>
      <c r="FR28" s="2" t="s">
        <v>389</v>
      </c>
      <c r="FS28" s="2" t="s">
        <v>389</v>
      </c>
      <c r="FT28" s="3" t="s">
        <v>389</v>
      </c>
      <c r="FU28" s="1" t="s">
        <v>373</v>
      </c>
      <c r="FV28" s="2" t="s">
        <v>373</v>
      </c>
      <c r="FW28" s="2" t="s">
        <v>390</v>
      </c>
      <c r="FX28" s="2" t="s">
        <v>390</v>
      </c>
      <c r="FY28" s="9" t="s">
        <v>390</v>
      </c>
      <c r="FZ28" s="3" t="s">
        <v>494</v>
      </c>
    </row>
    <row r="29" spans="1:182">
      <c r="A29">
        <v>60</v>
      </c>
      <c r="B29">
        <v>0</v>
      </c>
      <c r="C29" t="s">
        <v>368</v>
      </c>
      <c r="D29" t="s">
        <v>396</v>
      </c>
      <c r="E29" t="s">
        <v>370</v>
      </c>
      <c r="F29">
        <v>-1</v>
      </c>
      <c r="G29" s="16">
        <v>4</v>
      </c>
      <c r="H29" s="1" t="s">
        <v>373</v>
      </c>
      <c r="I29" s="2" t="s">
        <v>372</v>
      </c>
      <c r="J29" s="2" t="s">
        <v>373</v>
      </c>
      <c r="K29" s="2" t="s">
        <v>373</v>
      </c>
      <c r="L29" s="2" t="s">
        <v>373</v>
      </c>
      <c r="M29" s="2" t="s">
        <v>373</v>
      </c>
      <c r="N29" s="2" t="s">
        <v>373</v>
      </c>
      <c r="O29" s="2" t="s">
        <v>373</v>
      </c>
      <c r="P29" s="3" t="s">
        <v>374</v>
      </c>
      <c r="Q29" s="5">
        <v>1</v>
      </c>
      <c r="R29" s="5" t="s">
        <v>376</v>
      </c>
      <c r="S29" s="1">
        <v>6</v>
      </c>
      <c r="T29" s="3" t="s">
        <v>374</v>
      </c>
      <c r="U29" s="1">
        <v>2</v>
      </c>
      <c r="V29" s="3" t="s">
        <v>374</v>
      </c>
      <c r="W29" s="5" t="s">
        <v>377</v>
      </c>
      <c r="X29" s="1" t="s">
        <v>373</v>
      </c>
      <c r="Y29" s="2" t="s">
        <v>373</v>
      </c>
      <c r="Z29" s="2" t="s">
        <v>372</v>
      </c>
      <c r="AA29" s="2" t="s">
        <v>373</v>
      </c>
      <c r="AB29" s="9" t="s">
        <v>374</v>
      </c>
      <c r="AC29" s="8">
        <v>4</v>
      </c>
      <c r="AD29" s="2">
        <v>4</v>
      </c>
      <c r="AE29" s="2">
        <v>3</v>
      </c>
      <c r="AF29" s="2">
        <v>3</v>
      </c>
      <c r="AG29" s="3">
        <v>4</v>
      </c>
      <c r="AH29" s="1">
        <v>5</v>
      </c>
      <c r="AI29" s="2">
        <v>2</v>
      </c>
      <c r="AJ29" s="2">
        <v>4</v>
      </c>
      <c r="AK29" s="2">
        <v>2</v>
      </c>
      <c r="AL29" s="3">
        <v>3</v>
      </c>
      <c r="AM29" s="1">
        <v>3</v>
      </c>
      <c r="AN29" s="2">
        <v>2</v>
      </c>
      <c r="AO29" s="2">
        <v>5</v>
      </c>
      <c r="AP29" s="2">
        <v>4</v>
      </c>
      <c r="AQ29" s="3">
        <v>2</v>
      </c>
      <c r="AR29" s="1">
        <v>4</v>
      </c>
      <c r="AS29" s="2">
        <v>5</v>
      </c>
      <c r="AT29" s="2">
        <v>4</v>
      </c>
      <c r="AU29" s="2">
        <v>3</v>
      </c>
      <c r="AV29" s="2">
        <v>4</v>
      </c>
      <c r="AW29" s="2">
        <v>4</v>
      </c>
      <c r="AX29" s="2">
        <v>5</v>
      </c>
      <c r="AY29" s="2">
        <v>5</v>
      </c>
      <c r="AZ29" s="3">
        <v>5</v>
      </c>
      <c r="BA29" s="1">
        <v>2</v>
      </c>
      <c r="BB29" s="2">
        <v>5</v>
      </c>
      <c r="BC29" s="2">
        <v>4</v>
      </c>
      <c r="BD29" s="2">
        <v>1</v>
      </c>
      <c r="BE29" s="2">
        <v>1</v>
      </c>
      <c r="BF29" s="2">
        <v>3</v>
      </c>
      <c r="BG29" s="2">
        <v>5</v>
      </c>
      <c r="BH29" s="2">
        <v>1</v>
      </c>
      <c r="BI29" s="2">
        <v>4</v>
      </c>
      <c r="BJ29" s="2">
        <v>3</v>
      </c>
      <c r="BK29" s="3">
        <v>4</v>
      </c>
      <c r="BL29" s="1">
        <v>5</v>
      </c>
      <c r="BM29" s="2">
        <v>1</v>
      </c>
      <c r="BN29" s="2">
        <v>4</v>
      </c>
      <c r="BO29" s="2">
        <v>1</v>
      </c>
      <c r="BP29" s="9">
        <v>1</v>
      </c>
      <c r="BQ29" s="16">
        <v>1</v>
      </c>
      <c r="BR29" s="1" t="s">
        <v>372</v>
      </c>
      <c r="BS29" s="2" t="s">
        <v>373</v>
      </c>
      <c r="BT29" s="2" t="s">
        <v>372</v>
      </c>
      <c r="BU29" s="2" t="s">
        <v>372</v>
      </c>
      <c r="BV29" s="2" t="s">
        <v>373</v>
      </c>
      <c r="BW29" s="3" t="s">
        <v>374</v>
      </c>
      <c r="BX29" s="1" t="s">
        <v>373</v>
      </c>
      <c r="BY29" s="2" t="s">
        <v>373</v>
      </c>
      <c r="BZ29" s="2" t="s">
        <v>373</v>
      </c>
      <c r="CA29" s="2" t="s">
        <v>372</v>
      </c>
      <c r="CB29" s="2" t="s">
        <v>373</v>
      </c>
      <c r="CC29" s="2" t="s">
        <v>373</v>
      </c>
      <c r="CD29" s="2" t="s">
        <v>373</v>
      </c>
      <c r="CE29" s="3" t="s">
        <v>374</v>
      </c>
      <c r="CF29" s="1" t="s">
        <v>372</v>
      </c>
      <c r="CG29" s="2" t="s">
        <v>373</v>
      </c>
      <c r="CH29" s="2" t="s">
        <v>373</v>
      </c>
      <c r="CI29" s="2" t="s">
        <v>373</v>
      </c>
      <c r="CJ29" s="3" t="s">
        <v>374</v>
      </c>
      <c r="CK29" s="1">
        <v>1</v>
      </c>
      <c r="CL29" s="2">
        <v>1</v>
      </c>
      <c r="CM29" s="2">
        <v>1</v>
      </c>
      <c r="CN29" s="2">
        <v>1</v>
      </c>
      <c r="CO29" s="3">
        <v>2</v>
      </c>
      <c r="CP29" s="1" t="s">
        <v>372</v>
      </c>
      <c r="CQ29" s="2" t="s">
        <v>373</v>
      </c>
      <c r="CR29" s="2" t="s">
        <v>373</v>
      </c>
      <c r="CS29" s="3" t="s">
        <v>373</v>
      </c>
      <c r="CT29" s="1" t="s">
        <v>373</v>
      </c>
      <c r="CU29" s="2" t="s">
        <v>373</v>
      </c>
      <c r="CV29" s="3" t="s">
        <v>372</v>
      </c>
      <c r="CW29" s="1" t="s">
        <v>373</v>
      </c>
      <c r="CX29" s="2" t="s">
        <v>373</v>
      </c>
      <c r="CY29" s="2" t="s">
        <v>372</v>
      </c>
      <c r="CZ29" s="2" t="s">
        <v>373</v>
      </c>
      <c r="DA29" s="2" t="s">
        <v>374</v>
      </c>
      <c r="DB29" s="3" t="s">
        <v>373</v>
      </c>
      <c r="DC29" s="2" t="s">
        <v>372</v>
      </c>
      <c r="DD29" s="2" t="s">
        <v>373</v>
      </c>
      <c r="DE29" s="2" t="s">
        <v>372</v>
      </c>
      <c r="DF29" s="2" t="s">
        <v>373</v>
      </c>
      <c r="DG29" s="2" t="s">
        <v>374</v>
      </c>
      <c r="DH29" s="9" t="s">
        <v>373</v>
      </c>
      <c r="DI29" s="16">
        <v>0</v>
      </c>
      <c r="DJ29" s="1" t="s">
        <v>390</v>
      </c>
      <c r="DK29" s="2" t="s">
        <v>390</v>
      </c>
      <c r="DL29" s="2" t="s">
        <v>390</v>
      </c>
      <c r="DM29" s="2" t="s">
        <v>390</v>
      </c>
      <c r="DN29" s="3" t="s">
        <v>389</v>
      </c>
      <c r="DO29" s="1" t="s">
        <v>390</v>
      </c>
      <c r="DP29" s="2" t="s">
        <v>390</v>
      </c>
      <c r="DQ29" s="2" t="s">
        <v>390</v>
      </c>
      <c r="DR29" s="2" t="s">
        <v>389</v>
      </c>
      <c r="DS29" s="3" t="s">
        <v>390</v>
      </c>
      <c r="DT29" s="5" t="s">
        <v>390</v>
      </c>
      <c r="DU29" s="5" t="s">
        <v>389</v>
      </c>
      <c r="DV29" s="1" t="s">
        <v>390</v>
      </c>
      <c r="DW29" s="2" t="s">
        <v>390</v>
      </c>
      <c r="DX29" s="2" t="s">
        <v>390</v>
      </c>
      <c r="DY29" s="3" t="s">
        <v>389</v>
      </c>
      <c r="DZ29" s="20" t="s">
        <v>389</v>
      </c>
      <c r="EA29" s="8">
        <v>1</v>
      </c>
      <c r="EB29" s="2">
        <v>1</v>
      </c>
      <c r="EC29" s="2">
        <v>1</v>
      </c>
      <c r="ED29" s="2">
        <v>4</v>
      </c>
      <c r="EE29" s="2">
        <v>1</v>
      </c>
      <c r="EF29" s="2">
        <v>2</v>
      </c>
      <c r="EG29" s="2">
        <v>4</v>
      </c>
      <c r="EH29" s="2">
        <v>3</v>
      </c>
      <c r="EI29" s="2">
        <v>2</v>
      </c>
      <c r="EJ29" s="2">
        <v>1</v>
      </c>
      <c r="EK29" s="2">
        <v>2</v>
      </c>
      <c r="EL29" s="2">
        <v>2</v>
      </c>
      <c r="EM29" s="2">
        <v>2</v>
      </c>
      <c r="EN29" s="2">
        <v>3</v>
      </c>
      <c r="EO29" s="3">
        <v>4</v>
      </c>
      <c r="EP29" s="1">
        <v>5</v>
      </c>
      <c r="EQ29" s="2">
        <v>3</v>
      </c>
      <c r="ER29" s="2">
        <v>1</v>
      </c>
      <c r="ES29" s="2">
        <v>2</v>
      </c>
      <c r="ET29" s="2">
        <v>4</v>
      </c>
      <c r="EU29" s="2">
        <v>3</v>
      </c>
      <c r="EV29" s="2">
        <v>4</v>
      </c>
      <c r="EW29" s="2">
        <v>4</v>
      </c>
      <c r="EX29" s="2">
        <v>3</v>
      </c>
      <c r="EY29" s="2">
        <v>5</v>
      </c>
      <c r="EZ29" s="2">
        <v>5</v>
      </c>
      <c r="FA29" s="2">
        <v>5</v>
      </c>
      <c r="FB29" s="2">
        <v>5</v>
      </c>
      <c r="FC29" s="2">
        <v>2</v>
      </c>
      <c r="FD29" s="2">
        <v>4</v>
      </c>
      <c r="FE29" s="2">
        <v>3</v>
      </c>
      <c r="FF29" s="2">
        <v>4</v>
      </c>
      <c r="FG29" s="2">
        <v>2</v>
      </c>
      <c r="FH29" s="2">
        <v>5</v>
      </c>
      <c r="FI29" s="2">
        <v>5</v>
      </c>
      <c r="FJ29" s="9">
        <v>1</v>
      </c>
      <c r="FK29" s="8">
        <v>240</v>
      </c>
      <c r="FL29" s="2">
        <v>243</v>
      </c>
      <c r="FM29" s="2">
        <v>245</v>
      </c>
      <c r="FN29" s="2">
        <v>246</v>
      </c>
      <c r="FO29" s="3">
        <v>254</v>
      </c>
      <c r="FP29" s="1" t="s">
        <v>495</v>
      </c>
      <c r="FQ29" s="2" t="s">
        <v>496</v>
      </c>
      <c r="FR29" s="2" t="s">
        <v>497</v>
      </c>
      <c r="FS29" s="2" t="s">
        <v>498</v>
      </c>
      <c r="FT29" s="3" t="s">
        <v>499</v>
      </c>
      <c r="FU29" s="1" t="s">
        <v>373</v>
      </c>
      <c r="FV29" s="2" t="s">
        <v>373</v>
      </c>
      <c r="FW29" s="2" t="s">
        <v>373</v>
      </c>
      <c r="FX29" s="2" t="s">
        <v>373</v>
      </c>
      <c r="FY29" s="9" t="s">
        <v>373</v>
      </c>
      <c r="FZ29" s="3" t="s">
        <v>500</v>
      </c>
    </row>
    <row r="30" spans="1:182">
      <c r="A30">
        <v>61</v>
      </c>
      <c r="B30">
        <v>0</v>
      </c>
      <c r="C30" t="s">
        <v>368</v>
      </c>
      <c r="D30" t="s">
        <v>369</v>
      </c>
      <c r="E30" t="s">
        <v>370</v>
      </c>
      <c r="F30">
        <v>1036</v>
      </c>
      <c r="G30" s="16">
        <v>7</v>
      </c>
      <c r="H30" s="1" t="s">
        <v>373</v>
      </c>
      <c r="I30" s="2" t="s">
        <v>373</v>
      </c>
      <c r="J30" s="2" t="s">
        <v>373</v>
      </c>
      <c r="K30" s="2" t="s">
        <v>373</v>
      </c>
      <c r="L30" s="2" t="s">
        <v>373</v>
      </c>
      <c r="M30" s="2" t="s">
        <v>373</v>
      </c>
      <c r="N30" s="2" t="s">
        <v>372</v>
      </c>
      <c r="O30" s="2" t="s">
        <v>372</v>
      </c>
      <c r="P30" s="3" t="s">
        <v>501</v>
      </c>
      <c r="Q30" s="5">
        <v>1</v>
      </c>
      <c r="R30" s="5" t="s">
        <v>376</v>
      </c>
      <c r="S30" s="1">
        <v>1</v>
      </c>
      <c r="T30" s="3" t="s">
        <v>374</v>
      </c>
      <c r="U30" s="1">
        <v>6</v>
      </c>
      <c r="V30" s="3" t="s">
        <v>502</v>
      </c>
      <c r="W30" s="5" t="s">
        <v>377</v>
      </c>
      <c r="X30" s="1" t="s">
        <v>372</v>
      </c>
      <c r="Y30" s="2" t="s">
        <v>373</v>
      </c>
      <c r="Z30" s="2" t="s">
        <v>373</v>
      </c>
      <c r="AA30" s="2" t="s">
        <v>373</v>
      </c>
      <c r="AB30" s="9" t="s">
        <v>374</v>
      </c>
      <c r="AC30" s="8">
        <v>5</v>
      </c>
      <c r="AD30" s="2">
        <v>4</v>
      </c>
      <c r="AE30" s="2">
        <v>4</v>
      </c>
      <c r="AF30" s="2">
        <v>2</v>
      </c>
      <c r="AG30" s="3">
        <v>3</v>
      </c>
      <c r="AH30" s="1">
        <v>5</v>
      </c>
      <c r="AI30" s="2">
        <v>2</v>
      </c>
      <c r="AJ30" s="2">
        <v>5</v>
      </c>
      <c r="AK30" s="2">
        <v>2</v>
      </c>
      <c r="AL30" s="3">
        <v>4</v>
      </c>
      <c r="AM30" s="1">
        <v>5</v>
      </c>
      <c r="AN30" s="2">
        <v>1</v>
      </c>
      <c r="AO30" s="2">
        <v>4</v>
      </c>
      <c r="AP30" s="2">
        <v>5</v>
      </c>
      <c r="AQ30" s="3">
        <v>5</v>
      </c>
      <c r="AR30" s="1">
        <v>3</v>
      </c>
      <c r="AS30" s="2">
        <v>4</v>
      </c>
      <c r="AT30" s="2">
        <v>3</v>
      </c>
      <c r="AU30" s="2">
        <v>4</v>
      </c>
      <c r="AV30" s="2">
        <v>3</v>
      </c>
      <c r="AW30" s="2">
        <v>4</v>
      </c>
      <c r="AX30" s="2">
        <v>5</v>
      </c>
      <c r="AY30" s="2">
        <v>4</v>
      </c>
      <c r="AZ30" s="3">
        <v>4</v>
      </c>
      <c r="BA30" s="1">
        <v>2</v>
      </c>
      <c r="BB30" s="2">
        <v>5</v>
      </c>
      <c r="BC30" s="2">
        <v>2</v>
      </c>
      <c r="BD30" s="2">
        <v>2</v>
      </c>
      <c r="BE30" s="2">
        <v>3</v>
      </c>
      <c r="BF30" s="2">
        <v>2</v>
      </c>
      <c r="BG30" s="2">
        <v>2</v>
      </c>
      <c r="BH30" s="2">
        <v>2</v>
      </c>
      <c r="BI30" s="2">
        <v>2</v>
      </c>
      <c r="BJ30" s="2">
        <v>4</v>
      </c>
      <c r="BK30" s="3">
        <v>2</v>
      </c>
      <c r="BL30" s="1">
        <v>3</v>
      </c>
      <c r="BM30" s="2">
        <v>4</v>
      </c>
      <c r="BN30" s="2">
        <v>3</v>
      </c>
      <c r="BO30" s="2">
        <v>4</v>
      </c>
      <c r="BP30" s="9">
        <v>2</v>
      </c>
      <c r="BQ30" s="16">
        <v>4</v>
      </c>
      <c r="BR30" s="1" t="s">
        <v>372</v>
      </c>
      <c r="BS30" s="2" t="s">
        <v>373</v>
      </c>
      <c r="BT30" s="2" t="s">
        <v>372</v>
      </c>
      <c r="BU30" s="2" t="s">
        <v>373</v>
      </c>
      <c r="BV30" s="2" t="s">
        <v>373</v>
      </c>
      <c r="BW30" s="3" t="s">
        <v>374</v>
      </c>
      <c r="BX30" s="1" t="s">
        <v>373</v>
      </c>
      <c r="BY30" s="2" t="s">
        <v>373</v>
      </c>
      <c r="BZ30" s="2" t="s">
        <v>373</v>
      </c>
      <c r="CA30" s="2" t="s">
        <v>372</v>
      </c>
      <c r="CB30" s="2" t="s">
        <v>372</v>
      </c>
      <c r="CC30" s="2" t="s">
        <v>373</v>
      </c>
      <c r="CD30" s="2" t="s">
        <v>373</v>
      </c>
      <c r="CE30" s="3" t="s">
        <v>374</v>
      </c>
      <c r="CF30" s="1" t="s">
        <v>372</v>
      </c>
      <c r="CG30" s="2" t="s">
        <v>373</v>
      </c>
      <c r="CH30" s="2" t="s">
        <v>373</v>
      </c>
      <c r="CI30" s="2" t="s">
        <v>373</v>
      </c>
      <c r="CJ30" s="3" t="s">
        <v>374</v>
      </c>
      <c r="CK30" s="1">
        <v>4</v>
      </c>
      <c r="CL30" s="2">
        <v>4</v>
      </c>
      <c r="CM30" s="2">
        <v>1</v>
      </c>
      <c r="CN30" s="2">
        <v>4</v>
      </c>
      <c r="CO30" s="3">
        <v>4</v>
      </c>
      <c r="CP30" s="1" t="s">
        <v>373</v>
      </c>
      <c r="CQ30" s="2" t="s">
        <v>372</v>
      </c>
      <c r="CR30" s="2" t="s">
        <v>372</v>
      </c>
      <c r="CS30" s="3" t="s">
        <v>373</v>
      </c>
      <c r="CT30" s="1" t="s">
        <v>373</v>
      </c>
      <c r="CU30" s="2" t="s">
        <v>372</v>
      </c>
      <c r="CV30" s="3" t="s">
        <v>372</v>
      </c>
      <c r="CW30" s="1" t="s">
        <v>373</v>
      </c>
      <c r="CX30" s="2" t="s">
        <v>373</v>
      </c>
      <c r="CY30" s="2" t="s">
        <v>372</v>
      </c>
      <c r="CZ30" s="2" t="s">
        <v>373</v>
      </c>
      <c r="DA30" s="2" t="s">
        <v>374</v>
      </c>
      <c r="DB30" s="3" t="s">
        <v>373</v>
      </c>
      <c r="DC30" s="2" t="s">
        <v>373</v>
      </c>
      <c r="DD30" s="2" t="s">
        <v>372</v>
      </c>
      <c r="DE30" s="2" t="s">
        <v>372</v>
      </c>
      <c r="DF30" s="2" t="s">
        <v>373</v>
      </c>
      <c r="DG30" s="2" t="s">
        <v>374</v>
      </c>
      <c r="DH30" s="9" t="s">
        <v>373</v>
      </c>
      <c r="DI30" s="16">
        <v>1</v>
      </c>
      <c r="DJ30" s="1" t="s">
        <v>372</v>
      </c>
      <c r="DK30" s="2" t="s">
        <v>373</v>
      </c>
      <c r="DL30" s="2" t="s">
        <v>373</v>
      </c>
      <c r="DM30" s="2" t="s">
        <v>373</v>
      </c>
      <c r="DN30" s="3" t="s">
        <v>374</v>
      </c>
      <c r="DO30" s="1" t="s">
        <v>372</v>
      </c>
      <c r="DP30" s="2" t="s">
        <v>372</v>
      </c>
      <c r="DQ30" s="2" t="s">
        <v>373</v>
      </c>
      <c r="DR30" s="2" t="s">
        <v>374</v>
      </c>
      <c r="DS30" s="3" t="s">
        <v>373</v>
      </c>
      <c r="DT30" s="5">
        <v>1</v>
      </c>
      <c r="DU30" s="5" t="s">
        <v>374</v>
      </c>
      <c r="DV30" s="1" t="s">
        <v>372</v>
      </c>
      <c r="DW30" s="2" t="s">
        <v>373</v>
      </c>
      <c r="DX30" s="2" t="s">
        <v>373</v>
      </c>
      <c r="DY30" s="3" t="s">
        <v>374</v>
      </c>
      <c r="DZ30" s="20" t="s">
        <v>374</v>
      </c>
      <c r="EA30" s="8">
        <v>2</v>
      </c>
      <c r="EB30" s="2">
        <v>2</v>
      </c>
      <c r="EC30" s="2">
        <v>2</v>
      </c>
      <c r="ED30" s="2">
        <v>1</v>
      </c>
      <c r="EE30" s="2">
        <v>2</v>
      </c>
      <c r="EF30" s="2">
        <v>2</v>
      </c>
      <c r="EG30" s="2">
        <v>2</v>
      </c>
      <c r="EH30" s="2">
        <v>2</v>
      </c>
      <c r="EI30" s="2">
        <v>1</v>
      </c>
      <c r="EJ30" s="2">
        <v>2</v>
      </c>
      <c r="EK30" s="2">
        <v>1</v>
      </c>
      <c r="EL30" s="2">
        <v>3</v>
      </c>
      <c r="EM30" s="2">
        <v>3</v>
      </c>
      <c r="EN30" s="2">
        <v>3</v>
      </c>
      <c r="EO30" s="3">
        <v>1</v>
      </c>
      <c r="EP30" s="1">
        <v>5</v>
      </c>
      <c r="EQ30" s="2">
        <v>5</v>
      </c>
      <c r="ER30" s="2">
        <v>5</v>
      </c>
      <c r="ES30" s="2">
        <v>3</v>
      </c>
      <c r="ET30" s="2">
        <v>2</v>
      </c>
      <c r="EU30" s="2">
        <v>3</v>
      </c>
      <c r="EV30" s="2">
        <v>3</v>
      </c>
      <c r="EW30" s="2">
        <v>4</v>
      </c>
      <c r="EX30" s="2">
        <v>2</v>
      </c>
      <c r="EY30" s="2">
        <v>1</v>
      </c>
      <c r="EZ30" s="2">
        <v>2</v>
      </c>
      <c r="FA30" s="2">
        <v>1</v>
      </c>
      <c r="FB30" s="2">
        <v>1</v>
      </c>
      <c r="FC30" s="2">
        <v>1</v>
      </c>
      <c r="FD30" s="2">
        <v>1</v>
      </c>
      <c r="FE30" s="2">
        <v>3</v>
      </c>
      <c r="FF30" s="2">
        <v>2</v>
      </c>
      <c r="FG30" s="2">
        <v>2</v>
      </c>
      <c r="FH30" s="2">
        <v>2</v>
      </c>
      <c r="FI30" s="2">
        <v>3</v>
      </c>
      <c r="FJ30" s="9">
        <v>2</v>
      </c>
      <c r="FK30" s="8">
        <v>236</v>
      </c>
      <c r="FL30" s="2">
        <v>237</v>
      </c>
      <c r="FM30" s="2">
        <v>238</v>
      </c>
      <c r="FN30" s="2"/>
      <c r="FO30" s="3"/>
      <c r="FP30" s="1" t="s">
        <v>503</v>
      </c>
      <c r="FQ30" s="2" t="s">
        <v>503</v>
      </c>
      <c r="FR30" s="2" t="s">
        <v>503</v>
      </c>
      <c r="FS30" s="2" t="s">
        <v>389</v>
      </c>
      <c r="FT30" s="3" t="s">
        <v>389</v>
      </c>
      <c r="FU30" s="1" t="s">
        <v>373</v>
      </c>
      <c r="FV30" s="2" t="s">
        <v>372</v>
      </c>
      <c r="FW30" s="2" t="s">
        <v>373</v>
      </c>
      <c r="FX30" s="2" t="s">
        <v>390</v>
      </c>
      <c r="FY30" s="9" t="s">
        <v>390</v>
      </c>
      <c r="FZ30" s="3" t="s">
        <v>374</v>
      </c>
    </row>
    <row r="31" spans="1:182">
      <c r="A31">
        <v>63</v>
      </c>
      <c r="B31">
        <v>0</v>
      </c>
      <c r="C31" t="s">
        <v>368</v>
      </c>
      <c r="D31" t="s">
        <v>369</v>
      </c>
      <c r="E31" t="s">
        <v>370</v>
      </c>
      <c r="F31">
        <v>945</v>
      </c>
      <c r="G31" s="16">
        <v>7</v>
      </c>
      <c r="H31" s="1" t="s">
        <v>373</v>
      </c>
      <c r="I31" s="2" t="s">
        <v>373</v>
      </c>
      <c r="J31" s="2" t="s">
        <v>372</v>
      </c>
      <c r="K31" s="2" t="s">
        <v>373</v>
      </c>
      <c r="L31" s="2" t="s">
        <v>373</v>
      </c>
      <c r="M31" s="2" t="s">
        <v>373</v>
      </c>
      <c r="N31" s="2" t="s">
        <v>373</v>
      </c>
      <c r="O31" s="2" t="s">
        <v>373</v>
      </c>
      <c r="P31" s="3" t="s">
        <v>374</v>
      </c>
      <c r="Q31" s="5">
        <v>1</v>
      </c>
      <c r="R31" s="5" t="s">
        <v>376</v>
      </c>
      <c r="S31" s="1">
        <v>8</v>
      </c>
      <c r="T31" s="3" t="s">
        <v>374</v>
      </c>
      <c r="U31" s="1">
        <v>2</v>
      </c>
      <c r="V31" s="3" t="s">
        <v>374</v>
      </c>
      <c r="W31" s="5" t="s">
        <v>377</v>
      </c>
      <c r="X31" s="1" t="s">
        <v>373</v>
      </c>
      <c r="Y31" s="2" t="s">
        <v>373</v>
      </c>
      <c r="Z31" s="2" t="s">
        <v>373</v>
      </c>
      <c r="AA31" s="2" t="s">
        <v>372</v>
      </c>
      <c r="AB31" s="9" t="s">
        <v>374</v>
      </c>
      <c r="AC31" s="8">
        <v>5</v>
      </c>
      <c r="AD31" s="2">
        <v>4</v>
      </c>
      <c r="AE31" s="2">
        <v>5</v>
      </c>
      <c r="AF31" s="2">
        <v>4</v>
      </c>
      <c r="AG31" s="3">
        <v>4</v>
      </c>
      <c r="AH31" s="1">
        <v>5</v>
      </c>
      <c r="AI31" s="2">
        <v>3</v>
      </c>
      <c r="AJ31" s="2">
        <v>3</v>
      </c>
      <c r="AK31" s="2">
        <v>4</v>
      </c>
      <c r="AL31" s="3">
        <v>3</v>
      </c>
      <c r="AM31" s="1">
        <v>3</v>
      </c>
      <c r="AN31" s="2">
        <v>3</v>
      </c>
      <c r="AO31" s="2">
        <v>4</v>
      </c>
      <c r="AP31" s="2">
        <v>4</v>
      </c>
      <c r="AQ31" s="3">
        <v>5</v>
      </c>
      <c r="AR31" s="1">
        <v>4</v>
      </c>
      <c r="AS31" s="2">
        <v>5</v>
      </c>
      <c r="AT31" s="2">
        <v>4</v>
      </c>
      <c r="AU31" s="2">
        <v>3</v>
      </c>
      <c r="AV31" s="2">
        <v>3</v>
      </c>
      <c r="AW31" s="2">
        <v>4</v>
      </c>
      <c r="AX31" s="2">
        <v>4</v>
      </c>
      <c r="AY31" s="2">
        <v>5</v>
      </c>
      <c r="AZ31" s="3">
        <v>5</v>
      </c>
      <c r="BA31" s="1">
        <v>1</v>
      </c>
      <c r="BB31" s="2">
        <v>3</v>
      </c>
      <c r="BC31" s="2">
        <v>3</v>
      </c>
      <c r="BD31" s="2">
        <v>1</v>
      </c>
      <c r="BE31" s="2">
        <v>4</v>
      </c>
      <c r="BF31" s="2">
        <v>4</v>
      </c>
      <c r="BG31" s="2">
        <v>4</v>
      </c>
      <c r="BH31" s="2">
        <v>3</v>
      </c>
      <c r="BI31" s="2">
        <v>4</v>
      </c>
      <c r="BJ31" s="2">
        <v>4</v>
      </c>
      <c r="BK31" s="3">
        <v>2</v>
      </c>
      <c r="BL31" s="1">
        <v>4</v>
      </c>
      <c r="BM31" s="2">
        <v>2</v>
      </c>
      <c r="BN31" s="2">
        <v>1</v>
      </c>
      <c r="BO31" s="2">
        <v>3</v>
      </c>
      <c r="BP31" s="9">
        <v>2</v>
      </c>
      <c r="BQ31" s="16">
        <v>4</v>
      </c>
      <c r="BR31" s="1" t="s">
        <v>372</v>
      </c>
      <c r="BS31" s="2" t="s">
        <v>372</v>
      </c>
      <c r="BT31" s="2" t="s">
        <v>372</v>
      </c>
      <c r="BU31" s="2" t="s">
        <v>372</v>
      </c>
      <c r="BV31" s="2" t="s">
        <v>373</v>
      </c>
      <c r="BW31" s="3" t="s">
        <v>374</v>
      </c>
      <c r="BX31" s="1" t="s">
        <v>372</v>
      </c>
      <c r="BY31" s="2" t="s">
        <v>372</v>
      </c>
      <c r="BZ31" s="2" t="s">
        <v>372</v>
      </c>
      <c r="CA31" s="2" t="s">
        <v>373</v>
      </c>
      <c r="CB31" s="2" t="s">
        <v>373</v>
      </c>
      <c r="CC31" s="2" t="s">
        <v>373</v>
      </c>
      <c r="CD31" s="2" t="s">
        <v>373</v>
      </c>
      <c r="CE31" s="3" t="s">
        <v>374</v>
      </c>
      <c r="CF31" s="1" t="s">
        <v>373</v>
      </c>
      <c r="CG31" s="2" t="s">
        <v>373</v>
      </c>
      <c r="CH31" s="2" t="s">
        <v>373</v>
      </c>
      <c r="CI31" s="2" t="s">
        <v>373</v>
      </c>
      <c r="CJ31" s="3" t="s">
        <v>374</v>
      </c>
      <c r="CK31" s="1">
        <v>4</v>
      </c>
      <c r="CL31" s="2">
        <v>4</v>
      </c>
      <c r="CM31" s="2">
        <v>3</v>
      </c>
      <c r="CN31" s="2">
        <v>2</v>
      </c>
      <c r="CO31" s="3">
        <v>2</v>
      </c>
      <c r="CP31" s="1" t="s">
        <v>373</v>
      </c>
      <c r="CQ31" s="2" t="s">
        <v>372</v>
      </c>
      <c r="CR31" s="2" t="s">
        <v>373</v>
      </c>
      <c r="CS31" s="3" t="s">
        <v>373</v>
      </c>
      <c r="CT31" s="1" t="s">
        <v>373</v>
      </c>
      <c r="CU31" s="2" t="s">
        <v>373</v>
      </c>
      <c r="CV31" s="3" t="s">
        <v>372</v>
      </c>
      <c r="CW31" s="1" t="s">
        <v>373</v>
      </c>
      <c r="CX31" s="2" t="s">
        <v>373</v>
      </c>
      <c r="CY31" s="2" t="s">
        <v>372</v>
      </c>
      <c r="CZ31" s="2" t="s">
        <v>373</v>
      </c>
      <c r="DA31" s="2" t="s">
        <v>374</v>
      </c>
      <c r="DB31" s="3" t="s">
        <v>373</v>
      </c>
      <c r="DC31" s="2" t="s">
        <v>372</v>
      </c>
      <c r="DD31" s="2" t="s">
        <v>372</v>
      </c>
      <c r="DE31" s="2" t="s">
        <v>373</v>
      </c>
      <c r="DF31" s="2" t="s">
        <v>373</v>
      </c>
      <c r="DG31" s="2" t="s">
        <v>374</v>
      </c>
      <c r="DH31" s="9" t="s">
        <v>373</v>
      </c>
      <c r="DI31" s="16">
        <v>0</v>
      </c>
      <c r="DJ31" s="1" t="s">
        <v>390</v>
      </c>
      <c r="DK31" s="2" t="s">
        <v>390</v>
      </c>
      <c r="DL31" s="2" t="s">
        <v>390</v>
      </c>
      <c r="DM31" s="2" t="s">
        <v>390</v>
      </c>
      <c r="DN31" s="3" t="s">
        <v>389</v>
      </c>
      <c r="DO31" s="1" t="s">
        <v>390</v>
      </c>
      <c r="DP31" s="2" t="s">
        <v>390</v>
      </c>
      <c r="DQ31" s="2" t="s">
        <v>390</v>
      </c>
      <c r="DR31" s="2" t="s">
        <v>389</v>
      </c>
      <c r="DS31" s="3" t="s">
        <v>390</v>
      </c>
      <c r="DT31" s="5" t="s">
        <v>390</v>
      </c>
      <c r="DU31" s="5" t="s">
        <v>389</v>
      </c>
      <c r="DV31" s="1" t="s">
        <v>390</v>
      </c>
      <c r="DW31" s="2" t="s">
        <v>390</v>
      </c>
      <c r="DX31" s="2" t="s">
        <v>390</v>
      </c>
      <c r="DY31" s="3" t="s">
        <v>389</v>
      </c>
      <c r="DZ31" s="20" t="s">
        <v>389</v>
      </c>
      <c r="EA31" s="8">
        <v>3</v>
      </c>
      <c r="EB31" s="2">
        <v>3</v>
      </c>
      <c r="EC31" s="2">
        <v>3</v>
      </c>
      <c r="ED31" s="2">
        <v>3</v>
      </c>
      <c r="EE31" s="2">
        <v>2</v>
      </c>
      <c r="EF31" s="2">
        <v>2</v>
      </c>
      <c r="EG31" s="2">
        <v>4</v>
      </c>
      <c r="EH31" s="2">
        <v>3</v>
      </c>
      <c r="EI31" s="2">
        <v>3</v>
      </c>
      <c r="EJ31" s="2">
        <v>2</v>
      </c>
      <c r="EK31" s="2">
        <v>2</v>
      </c>
      <c r="EL31" s="2">
        <v>3</v>
      </c>
      <c r="EM31" s="2">
        <v>4</v>
      </c>
      <c r="EN31" s="2">
        <v>4</v>
      </c>
      <c r="EO31" s="3">
        <v>4</v>
      </c>
      <c r="EP31" s="1">
        <v>4</v>
      </c>
      <c r="EQ31" s="2">
        <v>5</v>
      </c>
      <c r="ER31" s="2">
        <v>3</v>
      </c>
      <c r="ES31" s="2">
        <v>3</v>
      </c>
      <c r="ET31" s="2">
        <v>4</v>
      </c>
      <c r="EU31" s="2">
        <v>2</v>
      </c>
      <c r="EV31" s="2">
        <v>4</v>
      </c>
      <c r="EW31" s="2">
        <v>4</v>
      </c>
      <c r="EX31" s="2">
        <v>4</v>
      </c>
      <c r="EY31" s="2">
        <v>3</v>
      </c>
      <c r="EZ31" s="2">
        <v>4</v>
      </c>
      <c r="FA31" s="2">
        <v>3</v>
      </c>
      <c r="FB31" s="2">
        <v>3</v>
      </c>
      <c r="FC31" s="2">
        <v>2</v>
      </c>
      <c r="FD31" s="2">
        <v>4</v>
      </c>
      <c r="FE31" s="2">
        <v>4</v>
      </c>
      <c r="FF31" s="2">
        <v>3</v>
      </c>
      <c r="FG31" s="2">
        <v>4</v>
      </c>
      <c r="FH31" s="2">
        <v>4</v>
      </c>
      <c r="FI31" s="2">
        <v>3</v>
      </c>
      <c r="FJ31" s="9">
        <v>4</v>
      </c>
      <c r="FK31" s="8">
        <v>237</v>
      </c>
      <c r="FL31" s="2">
        <v>242</v>
      </c>
      <c r="FM31" s="2">
        <v>240</v>
      </c>
      <c r="FN31" s="2">
        <v>256</v>
      </c>
      <c r="FO31" s="3">
        <v>251</v>
      </c>
      <c r="FP31" s="1" t="s">
        <v>374</v>
      </c>
      <c r="FQ31" s="2" t="s">
        <v>374</v>
      </c>
      <c r="FR31" s="2" t="s">
        <v>374</v>
      </c>
      <c r="FS31" s="2" t="s">
        <v>374</v>
      </c>
      <c r="FT31" s="3" t="s">
        <v>374</v>
      </c>
      <c r="FU31" s="1" t="s">
        <v>372</v>
      </c>
      <c r="FV31" s="2" t="s">
        <v>373</v>
      </c>
      <c r="FW31" s="2" t="s">
        <v>372</v>
      </c>
      <c r="FX31" s="2" t="s">
        <v>373</v>
      </c>
      <c r="FY31" s="9" t="s">
        <v>373</v>
      </c>
      <c r="FZ31" s="3" t="s">
        <v>374</v>
      </c>
    </row>
    <row r="32" spans="1:182">
      <c r="A32">
        <v>64</v>
      </c>
      <c r="B32">
        <v>0</v>
      </c>
      <c r="C32" t="s">
        <v>368</v>
      </c>
      <c r="D32" t="s">
        <v>369</v>
      </c>
      <c r="E32" t="s">
        <v>370</v>
      </c>
      <c r="F32">
        <v>1357</v>
      </c>
      <c r="G32" s="16">
        <v>7</v>
      </c>
      <c r="H32" s="1" t="s">
        <v>373</v>
      </c>
      <c r="I32" s="2" t="s">
        <v>373</v>
      </c>
      <c r="J32" s="2" t="s">
        <v>373</v>
      </c>
      <c r="K32" s="2" t="s">
        <v>373</v>
      </c>
      <c r="L32" s="2" t="s">
        <v>373</v>
      </c>
      <c r="M32" s="2" t="s">
        <v>373</v>
      </c>
      <c r="N32" s="2" t="s">
        <v>372</v>
      </c>
      <c r="O32" s="2" t="s">
        <v>372</v>
      </c>
      <c r="P32" s="3" t="s">
        <v>504</v>
      </c>
      <c r="Q32" s="5">
        <v>1</v>
      </c>
      <c r="R32" s="5" t="s">
        <v>376</v>
      </c>
      <c r="S32" s="1">
        <v>1</v>
      </c>
      <c r="T32" s="3" t="s">
        <v>374</v>
      </c>
      <c r="U32" s="1">
        <v>1</v>
      </c>
      <c r="V32" s="3" t="s">
        <v>374</v>
      </c>
      <c r="W32" s="5" t="s">
        <v>377</v>
      </c>
      <c r="X32" s="1" t="s">
        <v>372</v>
      </c>
      <c r="Y32" s="2" t="s">
        <v>373</v>
      </c>
      <c r="Z32" s="2" t="s">
        <v>373</v>
      </c>
      <c r="AA32" s="2" t="s">
        <v>373</v>
      </c>
      <c r="AB32" s="9" t="s">
        <v>374</v>
      </c>
      <c r="AC32" s="8">
        <v>5</v>
      </c>
      <c r="AD32" s="2">
        <v>5</v>
      </c>
      <c r="AE32" s="2">
        <v>5</v>
      </c>
      <c r="AF32" s="2">
        <v>5</v>
      </c>
      <c r="AG32" s="3">
        <v>5</v>
      </c>
      <c r="AH32" s="1">
        <v>4</v>
      </c>
      <c r="AI32" s="2">
        <v>2</v>
      </c>
      <c r="AJ32" s="2">
        <v>4</v>
      </c>
      <c r="AK32" s="2">
        <v>2</v>
      </c>
      <c r="AL32" s="3">
        <v>3</v>
      </c>
      <c r="AM32" s="1">
        <v>2</v>
      </c>
      <c r="AN32" s="2">
        <v>2</v>
      </c>
      <c r="AO32" s="2">
        <v>5</v>
      </c>
      <c r="AP32" s="2">
        <v>5</v>
      </c>
      <c r="AQ32" s="3">
        <v>5</v>
      </c>
      <c r="AR32" s="1">
        <v>4</v>
      </c>
      <c r="AS32" s="2">
        <v>5</v>
      </c>
      <c r="AT32" s="2">
        <v>2</v>
      </c>
      <c r="AU32" s="2">
        <v>2</v>
      </c>
      <c r="AV32" s="2">
        <v>4</v>
      </c>
      <c r="AW32" s="2">
        <v>2</v>
      </c>
      <c r="AX32" s="2">
        <v>3</v>
      </c>
      <c r="AY32" s="2">
        <v>1</v>
      </c>
      <c r="AZ32" s="3">
        <v>1</v>
      </c>
      <c r="BA32" s="1">
        <v>2</v>
      </c>
      <c r="BB32" s="2">
        <v>2</v>
      </c>
      <c r="BC32" s="2">
        <v>4</v>
      </c>
      <c r="BD32" s="2">
        <v>1</v>
      </c>
      <c r="BE32" s="2">
        <v>1</v>
      </c>
      <c r="BF32" s="2">
        <v>1</v>
      </c>
      <c r="BG32" s="2">
        <v>5</v>
      </c>
      <c r="BH32" s="2">
        <v>1</v>
      </c>
      <c r="BI32" s="2">
        <v>5</v>
      </c>
      <c r="BJ32" s="2">
        <v>5</v>
      </c>
      <c r="BK32" s="3">
        <v>2</v>
      </c>
      <c r="BL32" s="1">
        <v>3</v>
      </c>
      <c r="BM32" s="2">
        <v>2</v>
      </c>
      <c r="BN32" s="2">
        <v>1</v>
      </c>
      <c r="BO32" s="2">
        <v>4</v>
      </c>
      <c r="BP32" s="9">
        <v>4</v>
      </c>
      <c r="BQ32" s="16">
        <v>2</v>
      </c>
      <c r="BR32" s="1" t="s">
        <v>372</v>
      </c>
      <c r="BS32" s="2" t="s">
        <v>373</v>
      </c>
      <c r="BT32" s="2" t="s">
        <v>373</v>
      </c>
      <c r="BU32" s="2" t="s">
        <v>373</v>
      </c>
      <c r="BV32" s="2" t="s">
        <v>373</v>
      </c>
      <c r="BW32" s="3" t="s">
        <v>374</v>
      </c>
      <c r="BX32" s="1" t="s">
        <v>372</v>
      </c>
      <c r="BY32" s="2" t="s">
        <v>373</v>
      </c>
      <c r="BZ32" s="2" t="s">
        <v>373</v>
      </c>
      <c r="CA32" s="2" t="s">
        <v>373</v>
      </c>
      <c r="CB32" s="2" t="s">
        <v>373</v>
      </c>
      <c r="CC32" s="2" t="s">
        <v>373</v>
      </c>
      <c r="CD32" s="2" t="s">
        <v>373</v>
      </c>
      <c r="CE32" s="3" t="s">
        <v>374</v>
      </c>
      <c r="CF32" s="1" t="s">
        <v>372</v>
      </c>
      <c r="CG32" s="2" t="s">
        <v>373</v>
      </c>
      <c r="CH32" s="2" t="s">
        <v>373</v>
      </c>
      <c r="CI32" s="2" t="s">
        <v>372</v>
      </c>
      <c r="CJ32" s="3" t="s">
        <v>505</v>
      </c>
      <c r="CK32" s="1">
        <v>1</v>
      </c>
      <c r="CL32" s="2">
        <v>2</v>
      </c>
      <c r="CM32" s="2">
        <v>2</v>
      </c>
      <c r="CN32" s="2">
        <v>4</v>
      </c>
      <c r="CO32" s="3">
        <v>2</v>
      </c>
      <c r="CP32" s="1" t="s">
        <v>373</v>
      </c>
      <c r="CQ32" s="2" t="s">
        <v>372</v>
      </c>
      <c r="CR32" s="2" t="s">
        <v>373</v>
      </c>
      <c r="CS32" s="3" t="s">
        <v>373</v>
      </c>
      <c r="CT32" s="1" t="s">
        <v>373</v>
      </c>
      <c r="CU32" s="2" t="s">
        <v>372</v>
      </c>
      <c r="CV32" s="3" t="s">
        <v>373</v>
      </c>
      <c r="CW32" s="1" t="s">
        <v>373</v>
      </c>
      <c r="CX32" s="2" t="s">
        <v>373</v>
      </c>
      <c r="CY32" s="2" t="s">
        <v>372</v>
      </c>
      <c r="CZ32" s="2" t="s">
        <v>373</v>
      </c>
      <c r="DA32" s="2" t="s">
        <v>374</v>
      </c>
      <c r="DB32" s="3" t="s">
        <v>373</v>
      </c>
      <c r="DC32" s="2" t="s">
        <v>372</v>
      </c>
      <c r="DD32" s="2" t="s">
        <v>373</v>
      </c>
      <c r="DE32" s="2" t="s">
        <v>373</v>
      </c>
      <c r="DF32" s="2" t="s">
        <v>373</v>
      </c>
      <c r="DG32" s="2" t="s">
        <v>374</v>
      </c>
      <c r="DH32" s="9" t="s">
        <v>373</v>
      </c>
      <c r="DI32" s="16">
        <v>1</v>
      </c>
      <c r="DJ32" s="1" t="s">
        <v>373</v>
      </c>
      <c r="DK32" s="2" t="s">
        <v>373</v>
      </c>
      <c r="DL32" s="2" t="s">
        <v>372</v>
      </c>
      <c r="DM32" s="2" t="s">
        <v>373</v>
      </c>
      <c r="DN32" s="3" t="s">
        <v>374</v>
      </c>
      <c r="DO32" s="1" t="s">
        <v>372</v>
      </c>
      <c r="DP32" s="2" t="s">
        <v>373</v>
      </c>
      <c r="DQ32" s="2" t="s">
        <v>373</v>
      </c>
      <c r="DR32" s="2" t="s">
        <v>374</v>
      </c>
      <c r="DS32" s="3" t="s">
        <v>373</v>
      </c>
      <c r="DT32" s="5">
        <v>1</v>
      </c>
      <c r="DU32" s="5" t="s">
        <v>374</v>
      </c>
      <c r="DV32" s="1" t="s">
        <v>372</v>
      </c>
      <c r="DW32" s="2" t="s">
        <v>373</v>
      </c>
      <c r="DX32" s="2" t="s">
        <v>373</v>
      </c>
      <c r="DY32" s="3" t="s">
        <v>374</v>
      </c>
      <c r="DZ32" s="20" t="s">
        <v>374</v>
      </c>
      <c r="EA32" s="8">
        <v>3</v>
      </c>
      <c r="EB32" s="2">
        <v>2</v>
      </c>
      <c r="EC32" s="2">
        <v>2</v>
      </c>
      <c r="ED32" s="2">
        <v>1</v>
      </c>
      <c r="EE32" s="2">
        <v>1</v>
      </c>
      <c r="EF32" s="2">
        <v>1</v>
      </c>
      <c r="EG32" s="2">
        <v>1</v>
      </c>
      <c r="EH32" s="2">
        <v>4</v>
      </c>
      <c r="EI32" s="2">
        <v>4</v>
      </c>
      <c r="EJ32" s="2">
        <v>5</v>
      </c>
      <c r="EK32" s="2">
        <v>2</v>
      </c>
      <c r="EL32" s="2">
        <v>5</v>
      </c>
      <c r="EM32" s="2">
        <v>5</v>
      </c>
      <c r="EN32" s="2">
        <v>5</v>
      </c>
      <c r="EO32" s="3">
        <v>2</v>
      </c>
      <c r="EP32" s="1">
        <v>2</v>
      </c>
      <c r="EQ32" s="2">
        <v>5</v>
      </c>
      <c r="ER32" s="2">
        <v>1</v>
      </c>
      <c r="ES32" s="2">
        <v>4</v>
      </c>
      <c r="ET32" s="2">
        <v>5</v>
      </c>
      <c r="EU32" s="2">
        <v>3</v>
      </c>
      <c r="EV32" s="2">
        <v>5</v>
      </c>
      <c r="EW32" s="2">
        <v>5</v>
      </c>
      <c r="EX32" s="2">
        <v>5</v>
      </c>
      <c r="EY32" s="2">
        <v>4</v>
      </c>
      <c r="EZ32" s="2">
        <v>4</v>
      </c>
      <c r="FA32" s="2">
        <v>2</v>
      </c>
      <c r="FB32" s="2">
        <v>3</v>
      </c>
      <c r="FC32" s="2">
        <v>1</v>
      </c>
      <c r="FD32" s="2">
        <v>3</v>
      </c>
      <c r="FE32" s="2">
        <v>4</v>
      </c>
      <c r="FF32" s="2">
        <v>3</v>
      </c>
      <c r="FG32" s="2">
        <v>3</v>
      </c>
      <c r="FH32" s="2">
        <v>2</v>
      </c>
      <c r="FI32" s="2">
        <v>5</v>
      </c>
      <c r="FJ32" s="9">
        <v>3</v>
      </c>
      <c r="FK32" s="8">
        <v>240</v>
      </c>
      <c r="FL32" s="2">
        <v>246</v>
      </c>
      <c r="FM32" s="2">
        <v>243</v>
      </c>
      <c r="FN32" s="2">
        <v>251</v>
      </c>
      <c r="FO32" s="3">
        <v>237</v>
      </c>
      <c r="FP32" s="1" t="s">
        <v>506</v>
      </c>
      <c r="FQ32" s="2" t="s">
        <v>507</v>
      </c>
      <c r="FR32" s="2" t="s">
        <v>508</v>
      </c>
      <c r="FS32" s="2" t="s">
        <v>509</v>
      </c>
      <c r="FT32" s="3" t="s">
        <v>510</v>
      </c>
      <c r="FU32" s="1" t="s">
        <v>373</v>
      </c>
      <c r="FV32" s="2" t="s">
        <v>372</v>
      </c>
      <c r="FW32" s="2" t="s">
        <v>373</v>
      </c>
      <c r="FX32" s="2" t="s">
        <v>372</v>
      </c>
      <c r="FY32" s="9" t="s">
        <v>373</v>
      </c>
      <c r="FZ32" s="3" t="s">
        <v>374</v>
      </c>
    </row>
    <row r="33" spans="1:210">
      <c r="A33">
        <v>65</v>
      </c>
      <c r="B33">
        <v>0</v>
      </c>
      <c r="C33" t="s">
        <v>368</v>
      </c>
      <c r="D33" t="s">
        <v>369</v>
      </c>
      <c r="E33" t="s">
        <v>370</v>
      </c>
      <c r="F33">
        <v>1037</v>
      </c>
      <c r="G33" s="16">
        <v>7</v>
      </c>
      <c r="H33" s="1" t="s">
        <v>373</v>
      </c>
      <c r="I33" s="2" t="s">
        <v>373</v>
      </c>
      <c r="J33" s="2" t="s">
        <v>373</v>
      </c>
      <c r="K33" s="2" t="s">
        <v>373</v>
      </c>
      <c r="L33" s="2" t="s">
        <v>373</v>
      </c>
      <c r="M33" s="2" t="s">
        <v>373</v>
      </c>
      <c r="N33" s="2" t="s">
        <v>373</v>
      </c>
      <c r="O33" s="2" t="s">
        <v>372</v>
      </c>
      <c r="P33" s="3" t="s">
        <v>511</v>
      </c>
      <c r="Q33" s="5">
        <v>1</v>
      </c>
      <c r="R33" s="5" t="s">
        <v>376</v>
      </c>
      <c r="S33" s="1">
        <v>3</v>
      </c>
      <c r="T33" s="3" t="s">
        <v>374</v>
      </c>
      <c r="U33" s="1">
        <v>2</v>
      </c>
      <c r="V33" s="3" t="s">
        <v>374</v>
      </c>
      <c r="W33" s="5" t="s">
        <v>377</v>
      </c>
      <c r="X33" s="1" t="s">
        <v>372</v>
      </c>
      <c r="Y33" s="2" t="s">
        <v>373</v>
      </c>
      <c r="Z33" s="2" t="s">
        <v>373</v>
      </c>
      <c r="AA33" s="2" t="s">
        <v>373</v>
      </c>
      <c r="AB33" s="9" t="s">
        <v>374</v>
      </c>
      <c r="AC33" s="8">
        <v>5</v>
      </c>
      <c r="AD33" s="2">
        <v>4</v>
      </c>
      <c r="AE33" s="2">
        <v>5</v>
      </c>
      <c r="AF33" s="2">
        <v>3</v>
      </c>
      <c r="AG33" s="3">
        <v>4</v>
      </c>
      <c r="AH33" s="1">
        <v>5</v>
      </c>
      <c r="AI33" s="2">
        <v>4</v>
      </c>
      <c r="AJ33" s="2">
        <v>5</v>
      </c>
      <c r="AK33" s="2">
        <v>4</v>
      </c>
      <c r="AL33" s="3">
        <v>5</v>
      </c>
      <c r="AM33" s="1">
        <v>4</v>
      </c>
      <c r="AN33" s="2">
        <v>2</v>
      </c>
      <c r="AO33" s="2">
        <v>4</v>
      </c>
      <c r="AP33" s="2">
        <v>4</v>
      </c>
      <c r="AQ33" s="3">
        <v>3</v>
      </c>
      <c r="AR33" s="1">
        <v>4</v>
      </c>
      <c r="AS33" s="2">
        <v>5</v>
      </c>
      <c r="AT33" s="2">
        <v>5</v>
      </c>
      <c r="AU33" s="2">
        <v>3</v>
      </c>
      <c r="AV33" s="2">
        <v>3</v>
      </c>
      <c r="AW33" s="2">
        <v>4</v>
      </c>
      <c r="AX33" s="2">
        <v>4</v>
      </c>
      <c r="AY33" s="2">
        <v>2</v>
      </c>
      <c r="AZ33" s="3">
        <v>2</v>
      </c>
      <c r="BA33" s="1">
        <v>5</v>
      </c>
      <c r="BB33" s="2">
        <v>3</v>
      </c>
      <c r="BC33" s="2">
        <v>3</v>
      </c>
      <c r="BD33" s="2">
        <v>2</v>
      </c>
      <c r="BE33" s="2">
        <v>4</v>
      </c>
      <c r="BF33" s="2">
        <v>4</v>
      </c>
      <c r="BG33" s="2">
        <v>5</v>
      </c>
      <c r="BH33" s="2">
        <v>3</v>
      </c>
      <c r="BI33" s="2">
        <v>4</v>
      </c>
      <c r="BJ33" s="2">
        <v>3</v>
      </c>
      <c r="BK33" s="3">
        <v>4</v>
      </c>
      <c r="BL33" s="1">
        <v>5</v>
      </c>
      <c r="BM33" s="2">
        <v>3</v>
      </c>
      <c r="BN33" s="2">
        <v>3</v>
      </c>
      <c r="BO33" s="2">
        <v>2</v>
      </c>
      <c r="BP33" s="9">
        <v>2</v>
      </c>
      <c r="BQ33" s="16">
        <v>4</v>
      </c>
      <c r="BR33" s="1" t="s">
        <v>372</v>
      </c>
      <c r="BS33" s="2" t="s">
        <v>373</v>
      </c>
      <c r="BT33" s="2" t="s">
        <v>373</v>
      </c>
      <c r="BU33" s="2" t="s">
        <v>372</v>
      </c>
      <c r="BV33" s="2" t="s">
        <v>373</v>
      </c>
      <c r="BW33" s="3" t="s">
        <v>374</v>
      </c>
      <c r="BX33" s="1" t="s">
        <v>373</v>
      </c>
      <c r="BY33" s="2" t="s">
        <v>373</v>
      </c>
      <c r="BZ33" s="2" t="s">
        <v>372</v>
      </c>
      <c r="CA33" s="2" t="s">
        <v>372</v>
      </c>
      <c r="CB33" s="2" t="s">
        <v>372</v>
      </c>
      <c r="CC33" s="2" t="s">
        <v>373</v>
      </c>
      <c r="CD33" s="2" t="s">
        <v>373</v>
      </c>
      <c r="CE33" s="3" t="s">
        <v>374</v>
      </c>
      <c r="CF33" s="1" t="s">
        <v>372</v>
      </c>
      <c r="CG33" s="2" t="s">
        <v>373</v>
      </c>
      <c r="CH33" s="2" t="s">
        <v>373</v>
      </c>
      <c r="CI33" s="2" t="s">
        <v>373</v>
      </c>
      <c r="CJ33" s="3" t="s">
        <v>374</v>
      </c>
      <c r="CK33" s="1">
        <v>5</v>
      </c>
      <c r="CL33" s="2">
        <v>4</v>
      </c>
      <c r="CM33" s="2">
        <v>3</v>
      </c>
      <c r="CN33" s="2">
        <v>4</v>
      </c>
      <c r="CO33" s="3">
        <v>4</v>
      </c>
      <c r="CP33" s="1" t="s">
        <v>373</v>
      </c>
      <c r="CQ33" s="2" t="s">
        <v>373</v>
      </c>
      <c r="CR33" s="2" t="s">
        <v>373</v>
      </c>
      <c r="CS33" s="3" t="s">
        <v>372</v>
      </c>
      <c r="CT33" s="1" t="s">
        <v>373</v>
      </c>
      <c r="CU33" s="2" t="s">
        <v>372</v>
      </c>
      <c r="CV33" s="3" t="s">
        <v>373</v>
      </c>
      <c r="CW33" s="1" t="s">
        <v>372</v>
      </c>
      <c r="CX33" s="2" t="s">
        <v>373</v>
      </c>
      <c r="CY33" s="2" t="s">
        <v>372</v>
      </c>
      <c r="CZ33" s="2" t="s">
        <v>373</v>
      </c>
      <c r="DA33" s="2" t="s">
        <v>374</v>
      </c>
      <c r="DB33" s="3" t="s">
        <v>373</v>
      </c>
      <c r="DC33" s="2" t="s">
        <v>372</v>
      </c>
      <c r="DD33" s="2" t="s">
        <v>372</v>
      </c>
      <c r="DE33" s="2" t="s">
        <v>372</v>
      </c>
      <c r="DF33" s="2" t="s">
        <v>373</v>
      </c>
      <c r="DG33" s="2" t="s">
        <v>374</v>
      </c>
      <c r="DH33" s="9" t="s">
        <v>373</v>
      </c>
      <c r="DI33" s="16">
        <v>1</v>
      </c>
      <c r="DJ33" s="1" t="s">
        <v>372</v>
      </c>
      <c r="DK33" s="2" t="s">
        <v>372</v>
      </c>
      <c r="DL33" s="2" t="s">
        <v>373</v>
      </c>
      <c r="DM33" s="2" t="s">
        <v>373</v>
      </c>
      <c r="DN33" s="3" t="s">
        <v>374</v>
      </c>
      <c r="DO33" s="1" t="s">
        <v>372</v>
      </c>
      <c r="DP33" s="2" t="s">
        <v>373</v>
      </c>
      <c r="DQ33" s="2" t="s">
        <v>373</v>
      </c>
      <c r="DR33" s="2" t="s">
        <v>374</v>
      </c>
      <c r="DS33" s="3" t="s">
        <v>373</v>
      </c>
      <c r="DT33" s="5">
        <v>0</v>
      </c>
      <c r="DU33" s="5" t="s">
        <v>374</v>
      </c>
      <c r="DV33" s="1" t="s">
        <v>373</v>
      </c>
      <c r="DW33" s="2" t="s">
        <v>373</v>
      </c>
      <c r="DX33" s="2" t="s">
        <v>373</v>
      </c>
      <c r="DY33" s="3" t="s">
        <v>374</v>
      </c>
      <c r="DZ33" s="20" t="s">
        <v>374</v>
      </c>
      <c r="EA33" s="8">
        <v>4</v>
      </c>
      <c r="EB33" s="2">
        <v>2</v>
      </c>
      <c r="EC33" s="2">
        <v>2</v>
      </c>
      <c r="ED33" s="2">
        <v>1</v>
      </c>
      <c r="EE33" s="2">
        <v>3</v>
      </c>
      <c r="EF33" s="2">
        <v>2</v>
      </c>
      <c r="EG33" s="2">
        <v>4</v>
      </c>
      <c r="EH33" s="2">
        <v>2</v>
      </c>
      <c r="EI33" s="2">
        <v>2</v>
      </c>
      <c r="EJ33" s="2">
        <v>2</v>
      </c>
      <c r="EK33" s="2">
        <v>1</v>
      </c>
      <c r="EL33" s="2">
        <v>2</v>
      </c>
      <c r="EM33" s="2">
        <v>4</v>
      </c>
      <c r="EN33" s="2">
        <v>2</v>
      </c>
      <c r="EO33" s="3">
        <v>2</v>
      </c>
      <c r="EP33" s="1">
        <v>3</v>
      </c>
      <c r="EQ33" s="2">
        <v>4</v>
      </c>
      <c r="ER33" s="2">
        <v>4</v>
      </c>
      <c r="ES33" s="2">
        <v>2</v>
      </c>
      <c r="ET33" s="2">
        <v>4</v>
      </c>
      <c r="EU33" s="2">
        <v>1</v>
      </c>
      <c r="EV33" s="2">
        <v>3</v>
      </c>
      <c r="EW33" s="2">
        <v>3</v>
      </c>
      <c r="EX33" s="2">
        <v>4</v>
      </c>
      <c r="EY33" s="2">
        <v>3</v>
      </c>
      <c r="EZ33" s="2">
        <v>5</v>
      </c>
      <c r="FA33" s="2">
        <v>2</v>
      </c>
      <c r="FB33" s="2">
        <v>3</v>
      </c>
      <c r="FC33" s="2">
        <v>1</v>
      </c>
      <c r="FD33" s="2">
        <v>1</v>
      </c>
      <c r="FE33" s="2">
        <v>4</v>
      </c>
      <c r="FF33" s="2">
        <v>3</v>
      </c>
      <c r="FG33" s="2">
        <v>2</v>
      </c>
      <c r="FH33" s="2">
        <v>4</v>
      </c>
      <c r="FI33" s="2">
        <v>5</v>
      </c>
      <c r="FJ33" s="9">
        <v>2</v>
      </c>
      <c r="FK33" s="8">
        <v>246</v>
      </c>
      <c r="FL33" s="2">
        <v>255</v>
      </c>
      <c r="FM33" s="2">
        <v>237</v>
      </c>
      <c r="FN33" s="2">
        <v>240</v>
      </c>
      <c r="FO33" s="3">
        <v>254</v>
      </c>
      <c r="FP33" s="1" t="s">
        <v>512</v>
      </c>
      <c r="FQ33" s="2" t="s">
        <v>513</v>
      </c>
      <c r="FR33" s="2" t="s">
        <v>514</v>
      </c>
      <c r="FS33" s="2" t="s">
        <v>514</v>
      </c>
      <c r="FT33" s="3" t="s">
        <v>515</v>
      </c>
      <c r="FU33" s="1" t="s">
        <v>372</v>
      </c>
      <c r="FV33" s="2" t="s">
        <v>373</v>
      </c>
      <c r="FW33" s="2" t="s">
        <v>372</v>
      </c>
      <c r="FX33" s="2" t="s">
        <v>373</v>
      </c>
      <c r="FY33" s="9" t="s">
        <v>373</v>
      </c>
      <c r="FZ33" s="3" t="s">
        <v>516</v>
      </c>
    </row>
    <row r="34" spans="1:210">
      <c r="A34">
        <v>66</v>
      </c>
      <c r="B34">
        <v>0</v>
      </c>
      <c r="C34" t="s">
        <v>368</v>
      </c>
      <c r="D34" t="s">
        <v>369</v>
      </c>
      <c r="E34" t="s">
        <v>370</v>
      </c>
      <c r="F34">
        <v>1625</v>
      </c>
      <c r="G34" s="16">
        <v>2</v>
      </c>
      <c r="H34" s="1" t="s">
        <v>372</v>
      </c>
      <c r="I34" s="2" t="s">
        <v>373</v>
      </c>
      <c r="J34" s="2" t="s">
        <v>372</v>
      </c>
      <c r="K34" s="2" t="s">
        <v>372</v>
      </c>
      <c r="L34" s="2" t="s">
        <v>373</v>
      </c>
      <c r="M34" s="2" t="s">
        <v>373</v>
      </c>
      <c r="N34" s="2" t="s">
        <v>373</v>
      </c>
      <c r="O34" s="2" t="s">
        <v>372</v>
      </c>
      <c r="P34" s="3" t="s">
        <v>517</v>
      </c>
      <c r="Q34" s="5">
        <v>2</v>
      </c>
      <c r="R34" s="5" t="s">
        <v>376</v>
      </c>
      <c r="S34" s="1">
        <v>8</v>
      </c>
      <c r="T34" s="3" t="s">
        <v>518</v>
      </c>
      <c r="U34" s="1">
        <v>6</v>
      </c>
      <c r="V34" s="3" t="s">
        <v>519</v>
      </c>
      <c r="W34" s="5" t="s">
        <v>377</v>
      </c>
      <c r="X34" s="1" t="s">
        <v>373</v>
      </c>
      <c r="Y34" s="2" t="s">
        <v>372</v>
      </c>
      <c r="Z34" s="2" t="s">
        <v>373</v>
      </c>
      <c r="AA34" s="2" t="s">
        <v>373</v>
      </c>
      <c r="AB34" s="9" t="s">
        <v>374</v>
      </c>
      <c r="AC34" s="8">
        <v>3</v>
      </c>
      <c r="AD34" s="2">
        <v>3</v>
      </c>
      <c r="AE34" s="2">
        <v>3</v>
      </c>
      <c r="AF34" s="2">
        <v>3</v>
      </c>
      <c r="AG34" s="3">
        <v>3</v>
      </c>
      <c r="AH34" s="1">
        <v>2</v>
      </c>
      <c r="AI34" s="2">
        <v>2</v>
      </c>
      <c r="AJ34" s="2">
        <v>2</v>
      </c>
      <c r="AK34" s="2">
        <v>2</v>
      </c>
      <c r="AL34" s="3">
        <v>2</v>
      </c>
      <c r="AM34" s="1">
        <v>1</v>
      </c>
      <c r="AN34" s="2">
        <v>4</v>
      </c>
      <c r="AO34" s="2">
        <v>2</v>
      </c>
      <c r="AP34" s="2">
        <v>1</v>
      </c>
      <c r="AQ34" s="3">
        <v>2</v>
      </c>
      <c r="AR34" s="1">
        <v>4</v>
      </c>
      <c r="AS34" s="2">
        <v>5</v>
      </c>
      <c r="AT34" s="2">
        <v>2</v>
      </c>
      <c r="AU34" s="2">
        <v>3</v>
      </c>
      <c r="AV34" s="2">
        <v>1</v>
      </c>
      <c r="AW34" s="2">
        <v>4</v>
      </c>
      <c r="AX34" s="2">
        <v>3</v>
      </c>
      <c r="AY34" s="2">
        <v>5</v>
      </c>
      <c r="AZ34" s="3">
        <v>4</v>
      </c>
      <c r="BA34" s="1">
        <v>1</v>
      </c>
      <c r="BB34" s="2"/>
      <c r="BC34" s="2"/>
      <c r="BD34" s="2"/>
      <c r="BE34" s="2"/>
      <c r="BF34" s="2"/>
      <c r="BG34" s="2"/>
      <c r="BH34" s="2"/>
      <c r="BI34" s="2"/>
      <c r="BJ34" s="2"/>
      <c r="BK34" s="3"/>
      <c r="BL34" s="1"/>
      <c r="BM34" s="2"/>
      <c r="BN34" s="2"/>
      <c r="BO34" s="2"/>
      <c r="BP34" s="9"/>
      <c r="BQ34" s="16">
        <v>3</v>
      </c>
      <c r="BR34" s="1" t="s">
        <v>373</v>
      </c>
      <c r="BS34" s="2" t="s">
        <v>372</v>
      </c>
      <c r="BT34" s="2" t="s">
        <v>373</v>
      </c>
      <c r="BU34" s="2" t="s">
        <v>373</v>
      </c>
      <c r="BV34" s="2" t="s">
        <v>373</v>
      </c>
      <c r="BW34" s="3" t="s">
        <v>374</v>
      </c>
      <c r="BX34" s="1" t="s">
        <v>373</v>
      </c>
      <c r="BY34" s="2" t="s">
        <v>373</v>
      </c>
      <c r="BZ34" s="2" t="s">
        <v>373</v>
      </c>
      <c r="CA34" s="2" t="s">
        <v>373</v>
      </c>
      <c r="CB34" s="2" t="s">
        <v>373</v>
      </c>
      <c r="CC34" s="2" t="s">
        <v>373</v>
      </c>
      <c r="CD34" s="2" t="s">
        <v>372</v>
      </c>
      <c r="CE34" s="3" t="s">
        <v>520</v>
      </c>
      <c r="CF34" s="1" t="s">
        <v>373</v>
      </c>
      <c r="CG34" s="2" t="s">
        <v>373</v>
      </c>
      <c r="CH34" s="2" t="s">
        <v>373</v>
      </c>
      <c r="CI34" s="2" t="s">
        <v>372</v>
      </c>
      <c r="CJ34" s="3" t="s">
        <v>521</v>
      </c>
      <c r="CK34" s="1">
        <v>1</v>
      </c>
      <c r="CL34" s="2"/>
      <c r="CM34" s="2"/>
      <c r="CN34" s="2"/>
      <c r="CO34" s="3"/>
      <c r="CP34" s="1" t="s">
        <v>373</v>
      </c>
      <c r="CQ34" s="2" t="s">
        <v>373</v>
      </c>
      <c r="CR34" s="2" t="s">
        <v>373</v>
      </c>
      <c r="CS34" s="3" t="s">
        <v>373</v>
      </c>
      <c r="CT34" s="1" t="s">
        <v>373</v>
      </c>
      <c r="CU34" s="2" t="s">
        <v>373</v>
      </c>
      <c r="CV34" s="3" t="s">
        <v>373</v>
      </c>
      <c r="CW34" s="1" t="s">
        <v>373</v>
      </c>
      <c r="CX34" s="2" t="s">
        <v>373</v>
      </c>
      <c r="CY34" s="2" t="s">
        <v>373</v>
      </c>
      <c r="CZ34" s="2" t="s">
        <v>372</v>
      </c>
      <c r="DA34" s="2" t="s">
        <v>522</v>
      </c>
      <c r="DB34" s="3" t="s">
        <v>373</v>
      </c>
      <c r="DC34" s="2" t="s">
        <v>373</v>
      </c>
      <c r="DD34" s="2" t="s">
        <v>373</v>
      </c>
      <c r="DE34" s="2" t="s">
        <v>373</v>
      </c>
      <c r="DF34" s="2" t="s">
        <v>372</v>
      </c>
      <c r="DG34" s="2" t="s">
        <v>523</v>
      </c>
      <c r="DH34" s="9" t="s">
        <v>373</v>
      </c>
      <c r="DI34" s="16">
        <v>1</v>
      </c>
      <c r="DJ34" s="1" t="s">
        <v>372</v>
      </c>
      <c r="DK34" s="2" t="s">
        <v>373</v>
      </c>
      <c r="DL34" s="2" t="s">
        <v>373</v>
      </c>
      <c r="DM34" s="2" t="s">
        <v>372</v>
      </c>
      <c r="DN34" s="3" t="s">
        <v>524</v>
      </c>
      <c r="DO34" s="1" t="s">
        <v>373</v>
      </c>
      <c r="DP34" s="2" t="s">
        <v>373</v>
      </c>
      <c r="DQ34" s="2" t="s">
        <v>372</v>
      </c>
      <c r="DR34" s="2" t="s">
        <v>525</v>
      </c>
      <c r="DS34" s="3" t="s">
        <v>373</v>
      </c>
      <c r="DT34" s="5">
        <v>0</v>
      </c>
      <c r="DU34" s="5" t="s">
        <v>526</v>
      </c>
      <c r="DV34" s="1" t="s">
        <v>373</v>
      </c>
      <c r="DW34" s="2" t="s">
        <v>373</v>
      </c>
      <c r="DX34" s="2" t="s">
        <v>372</v>
      </c>
      <c r="DY34" s="3" t="s">
        <v>527</v>
      </c>
      <c r="DZ34" s="20" t="s">
        <v>528</v>
      </c>
      <c r="EA34" s="8"/>
      <c r="EB34" s="2"/>
      <c r="EC34" s="2"/>
      <c r="ED34" s="2"/>
      <c r="EE34" s="2"/>
      <c r="EF34" s="2"/>
      <c r="EG34" s="2"/>
      <c r="EH34" s="2"/>
      <c r="EI34" s="2"/>
      <c r="EJ34" s="2"/>
      <c r="EK34" s="2"/>
      <c r="EL34" s="2"/>
      <c r="EM34" s="2"/>
      <c r="EN34" s="2"/>
      <c r="EO34" s="3"/>
      <c r="EP34" s="1">
        <v>4</v>
      </c>
      <c r="EQ34" s="2">
        <v>4</v>
      </c>
      <c r="ER34" s="2">
        <v>3</v>
      </c>
      <c r="ES34" s="2">
        <v>3</v>
      </c>
      <c r="ET34" s="2">
        <v>5</v>
      </c>
      <c r="EU34" s="2">
        <v>1</v>
      </c>
      <c r="EV34" s="2">
        <v>2</v>
      </c>
      <c r="EW34" s="2">
        <v>5</v>
      </c>
      <c r="EX34" s="2">
        <v>4</v>
      </c>
      <c r="EY34" s="2"/>
      <c r="EZ34" s="2">
        <v>5</v>
      </c>
      <c r="FA34" s="2">
        <v>5</v>
      </c>
      <c r="FB34" s="2">
        <v>5</v>
      </c>
      <c r="FC34" s="2">
        <v>2</v>
      </c>
      <c r="FD34" s="2">
        <v>4</v>
      </c>
      <c r="FE34" s="2">
        <v>2</v>
      </c>
      <c r="FF34" s="2">
        <v>3</v>
      </c>
      <c r="FG34" s="2"/>
      <c r="FH34" s="2">
        <v>2</v>
      </c>
      <c r="FI34" s="2">
        <v>5</v>
      </c>
      <c r="FJ34" s="9">
        <v>4</v>
      </c>
      <c r="FK34" s="8">
        <v>246</v>
      </c>
      <c r="FL34" s="2">
        <v>240</v>
      </c>
      <c r="FM34" s="2">
        <v>243</v>
      </c>
      <c r="FN34" s="2">
        <v>255</v>
      </c>
      <c r="FO34" s="3">
        <v>247</v>
      </c>
      <c r="FP34" s="1" t="s">
        <v>529</v>
      </c>
      <c r="FQ34" s="2" t="s">
        <v>530</v>
      </c>
      <c r="FR34" s="2" t="s">
        <v>531</v>
      </c>
      <c r="FS34" s="2" t="s">
        <v>532</v>
      </c>
      <c r="FT34" s="3" t="s">
        <v>533</v>
      </c>
      <c r="FU34" s="1" t="s">
        <v>373</v>
      </c>
      <c r="FV34" s="2" t="s">
        <v>373</v>
      </c>
      <c r="FW34" s="2" t="s">
        <v>373</v>
      </c>
      <c r="FX34" s="2" t="s">
        <v>373</v>
      </c>
      <c r="FY34" s="9" t="s">
        <v>373</v>
      </c>
      <c r="FZ34" s="3" t="s">
        <v>534</v>
      </c>
    </row>
    <row r="35" spans="1:210">
      <c r="A35">
        <v>67</v>
      </c>
      <c r="B35">
        <v>0</v>
      </c>
      <c r="C35" t="s">
        <v>368</v>
      </c>
      <c r="D35" t="s">
        <v>369</v>
      </c>
      <c r="E35" t="s">
        <v>370</v>
      </c>
      <c r="F35">
        <v>1424</v>
      </c>
      <c r="G35" s="16">
        <v>7</v>
      </c>
      <c r="H35" s="1" t="s">
        <v>373</v>
      </c>
      <c r="I35" s="2" t="s">
        <v>373</v>
      </c>
      <c r="J35" s="2" t="s">
        <v>373</v>
      </c>
      <c r="K35" s="2" t="s">
        <v>373</v>
      </c>
      <c r="L35" s="2" t="s">
        <v>373</v>
      </c>
      <c r="M35" s="2" t="s">
        <v>373</v>
      </c>
      <c r="N35" s="2" t="s">
        <v>372</v>
      </c>
      <c r="O35" s="2" t="s">
        <v>372</v>
      </c>
      <c r="P35" s="3" t="s">
        <v>535</v>
      </c>
      <c r="Q35" s="5">
        <v>1</v>
      </c>
      <c r="R35" s="5" t="s">
        <v>536</v>
      </c>
      <c r="S35" s="1">
        <v>1</v>
      </c>
      <c r="T35" s="3" t="s">
        <v>374</v>
      </c>
      <c r="U35" s="1">
        <v>1</v>
      </c>
      <c r="V35" s="3" t="s">
        <v>374</v>
      </c>
      <c r="W35" s="5" t="s">
        <v>377</v>
      </c>
      <c r="X35" s="1" t="s">
        <v>372</v>
      </c>
      <c r="Y35" s="2" t="s">
        <v>373</v>
      </c>
      <c r="Z35" s="2" t="s">
        <v>373</v>
      </c>
      <c r="AA35" s="2" t="s">
        <v>373</v>
      </c>
      <c r="AB35" s="9" t="s">
        <v>374</v>
      </c>
      <c r="AC35" s="8">
        <v>5</v>
      </c>
      <c r="AD35" s="2">
        <v>5</v>
      </c>
      <c r="AE35" s="2">
        <v>5</v>
      </c>
      <c r="AF35" s="2">
        <v>4</v>
      </c>
      <c r="AG35" s="3">
        <v>5</v>
      </c>
      <c r="AH35" s="1">
        <v>5</v>
      </c>
      <c r="AI35" s="2">
        <v>5</v>
      </c>
      <c r="AJ35" s="2">
        <v>5</v>
      </c>
      <c r="AK35" s="2">
        <v>3</v>
      </c>
      <c r="AL35" s="3">
        <v>4</v>
      </c>
      <c r="AM35" s="1">
        <v>5</v>
      </c>
      <c r="AN35" s="2">
        <v>3</v>
      </c>
      <c r="AO35" s="2">
        <v>5</v>
      </c>
      <c r="AP35" s="2">
        <v>5</v>
      </c>
      <c r="AQ35" s="3">
        <v>1</v>
      </c>
      <c r="AR35" s="1">
        <v>5</v>
      </c>
      <c r="AS35" s="2">
        <v>5</v>
      </c>
      <c r="AT35" s="2">
        <v>5</v>
      </c>
      <c r="AU35" s="2">
        <v>5</v>
      </c>
      <c r="AV35" s="2">
        <v>4</v>
      </c>
      <c r="AW35" s="2">
        <v>5</v>
      </c>
      <c r="AX35" s="2">
        <v>4</v>
      </c>
      <c r="AY35" s="2">
        <v>4</v>
      </c>
      <c r="AZ35" s="3">
        <v>4</v>
      </c>
      <c r="BA35" s="1">
        <v>4</v>
      </c>
      <c r="BB35" s="2">
        <v>4</v>
      </c>
      <c r="BC35" s="2">
        <v>5</v>
      </c>
      <c r="BD35" s="2">
        <v>4</v>
      </c>
      <c r="BE35" s="2">
        <v>4</v>
      </c>
      <c r="BF35" s="2">
        <v>4</v>
      </c>
      <c r="BG35" s="2">
        <v>4</v>
      </c>
      <c r="BH35" s="2">
        <v>4</v>
      </c>
      <c r="BI35" s="2">
        <v>4</v>
      </c>
      <c r="BJ35" s="2">
        <v>4</v>
      </c>
      <c r="BK35" s="3">
        <v>4</v>
      </c>
      <c r="BL35" s="1">
        <v>3</v>
      </c>
      <c r="BM35" s="2">
        <v>3</v>
      </c>
      <c r="BN35" s="2">
        <v>3</v>
      </c>
      <c r="BO35" s="2">
        <v>4</v>
      </c>
      <c r="BP35" s="9">
        <v>3</v>
      </c>
      <c r="BQ35" s="16">
        <v>4</v>
      </c>
      <c r="BR35" s="1" t="s">
        <v>372</v>
      </c>
      <c r="BS35" s="2" t="s">
        <v>373</v>
      </c>
      <c r="BT35" s="2" t="s">
        <v>372</v>
      </c>
      <c r="BU35" s="2" t="s">
        <v>372</v>
      </c>
      <c r="BV35" s="2" t="s">
        <v>373</v>
      </c>
      <c r="BW35" s="3" t="s">
        <v>374</v>
      </c>
      <c r="BX35" s="1" t="s">
        <v>373</v>
      </c>
      <c r="BY35" s="2" t="s">
        <v>373</v>
      </c>
      <c r="BZ35" s="2" t="s">
        <v>372</v>
      </c>
      <c r="CA35" s="2" t="s">
        <v>372</v>
      </c>
      <c r="CB35" s="2" t="s">
        <v>372</v>
      </c>
      <c r="CC35" s="2" t="s">
        <v>373</v>
      </c>
      <c r="CD35" s="2" t="s">
        <v>373</v>
      </c>
      <c r="CE35" s="3" t="s">
        <v>374</v>
      </c>
      <c r="CF35" s="1" t="s">
        <v>372</v>
      </c>
      <c r="CG35" s="2" t="s">
        <v>373</v>
      </c>
      <c r="CH35" s="2" t="s">
        <v>373</v>
      </c>
      <c r="CI35" s="2" t="s">
        <v>373</v>
      </c>
      <c r="CJ35" s="3" t="s">
        <v>374</v>
      </c>
      <c r="CK35" s="1">
        <v>4</v>
      </c>
      <c r="CL35" s="2">
        <v>2</v>
      </c>
      <c r="CM35" s="2">
        <v>4</v>
      </c>
      <c r="CN35" s="2">
        <v>2</v>
      </c>
      <c r="CO35" s="3">
        <v>4</v>
      </c>
      <c r="CP35" s="1" t="s">
        <v>373</v>
      </c>
      <c r="CQ35" s="2" t="s">
        <v>372</v>
      </c>
      <c r="CR35" s="2" t="s">
        <v>373</v>
      </c>
      <c r="CS35" s="3" t="s">
        <v>373</v>
      </c>
      <c r="CT35" s="1" t="s">
        <v>373</v>
      </c>
      <c r="CU35" s="2" t="s">
        <v>372</v>
      </c>
      <c r="CV35" s="3" t="s">
        <v>373</v>
      </c>
      <c r="CW35" s="1" t="s">
        <v>372</v>
      </c>
      <c r="CX35" s="2" t="s">
        <v>372</v>
      </c>
      <c r="CY35" s="2" t="s">
        <v>372</v>
      </c>
      <c r="CZ35" s="2" t="s">
        <v>373</v>
      </c>
      <c r="DA35" s="2" t="s">
        <v>374</v>
      </c>
      <c r="DB35" s="3" t="s">
        <v>373</v>
      </c>
      <c r="DC35" s="2" t="s">
        <v>373</v>
      </c>
      <c r="DD35" s="2" t="s">
        <v>373</v>
      </c>
      <c r="DE35" s="2" t="s">
        <v>372</v>
      </c>
      <c r="DF35" s="2" t="s">
        <v>373</v>
      </c>
      <c r="DG35" s="2" t="s">
        <v>374</v>
      </c>
      <c r="DH35" s="9" t="s">
        <v>373</v>
      </c>
      <c r="DI35" s="16">
        <v>1</v>
      </c>
      <c r="DJ35" s="1" t="s">
        <v>372</v>
      </c>
      <c r="DK35" s="2" t="s">
        <v>373</v>
      </c>
      <c r="DL35" s="2" t="s">
        <v>373</v>
      </c>
      <c r="DM35" s="2" t="s">
        <v>373</v>
      </c>
      <c r="DN35" s="3" t="s">
        <v>374</v>
      </c>
      <c r="DO35" s="1" t="s">
        <v>372</v>
      </c>
      <c r="DP35" s="2" t="s">
        <v>373</v>
      </c>
      <c r="DQ35" s="2" t="s">
        <v>373</v>
      </c>
      <c r="DR35" s="2" t="s">
        <v>374</v>
      </c>
      <c r="DS35" s="3" t="s">
        <v>373</v>
      </c>
      <c r="DT35" s="5">
        <v>0</v>
      </c>
      <c r="DU35" s="5" t="s">
        <v>537</v>
      </c>
      <c r="DV35" s="1" t="s">
        <v>372</v>
      </c>
      <c r="DW35" s="2" t="s">
        <v>373</v>
      </c>
      <c r="DX35" s="2" t="s">
        <v>373</v>
      </c>
      <c r="DY35" s="3" t="s">
        <v>374</v>
      </c>
      <c r="DZ35" s="20" t="s">
        <v>374</v>
      </c>
      <c r="EA35" s="8">
        <v>4</v>
      </c>
      <c r="EB35" s="2">
        <v>4</v>
      </c>
      <c r="EC35" s="2">
        <v>2</v>
      </c>
      <c r="ED35" s="2">
        <v>1</v>
      </c>
      <c r="EE35" s="2">
        <v>4</v>
      </c>
      <c r="EF35" s="2">
        <v>3</v>
      </c>
      <c r="EG35" s="2">
        <v>4</v>
      </c>
      <c r="EH35" s="2">
        <v>4</v>
      </c>
      <c r="EI35" s="2">
        <v>4</v>
      </c>
      <c r="EJ35" s="2">
        <v>4</v>
      </c>
      <c r="EK35" s="2">
        <v>4</v>
      </c>
      <c r="EL35" s="2">
        <v>3</v>
      </c>
      <c r="EM35" s="2">
        <v>2</v>
      </c>
      <c r="EN35" s="2">
        <v>4</v>
      </c>
      <c r="EO35" s="3">
        <v>5</v>
      </c>
      <c r="EP35" s="1">
        <v>4</v>
      </c>
      <c r="EQ35" s="2">
        <v>4</v>
      </c>
      <c r="ER35" s="2">
        <v>3</v>
      </c>
      <c r="ES35" s="2">
        <v>4</v>
      </c>
      <c r="ET35" s="2">
        <v>4</v>
      </c>
      <c r="EU35" s="2">
        <v>3</v>
      </c>
      <c r="EV35" s="2">
        <v>3</v>
      </c>
      <c r="EW35" s="2">
        <v>3</v>
      </c>
      <c r="EX35" s="2">
        <v>4</v>
      </c>
      <c r="EY35" s="2">
        <v>5</v>
      </c>
      <c r="EZ35" s="2">
        <v>5</v>
      </c>
      <c r="FA35" s="2">
        <v>3</v>
      </c>
      <c r="FB35" s="2">
        <v>4</v>
      </c>
      <c r="FC35" s="2">
        <v>3</v>
      </c>
      <c r="FD35" s="2">
        <v>3</v>
      </c>
      <c r="FE35" s="2">
        <v>4</v>
      </c>
      <c r="FF35" s="2">
        <v>3</v>
      </c>
      <c r="FG35" s="2">
        <v>3</v>
      </c>
      <c r="FH35" s="2">
        <v>3</v>
      </c>
      <c r="FI35" s="2">
        <v>3</v>
      </c>
      <c r="FJ35" s="9">
        <v>3</v>
      </c>
      <c r="FK35" s="8">
        <v>246</v>
      </c>
      <c r="FL35" s="2">
        <v>245</v>
      </c>
      <c r="FM35" s="2">
        <v>239</v>
      </c>
      <c r="FN35" s="2">
        <v>251</v>
      </c>
      <c r="FO35" s="3">
        <v>236</v>
      </c>
      <c r="FP35" s="1" t="s">
        <v>538</v>
      </c>
      <c r="FQ35" s="2" t="s">
        <v>539</v>
      </c>
      <c r="FR35" s="2" t="s">
        <v>539</v>
      </c>
      <c r="FS35" s="2" t="s">
        <v>540</v>
      </c>
      <c r="FT35" s="3" t="s">
        <v>540</v>
      </c>
      <c r="FU35" s="1" t="s">
        <v>372</v>
      </c>
      <c r="FV35" s="2" t="s">
        <v>372</v>
      </c>
      <c r="FW35" s="2" t="s">
        <v>373</v>
      </c>
      <c r="FX35" s="2" t="s">
        <v>373</v>
      </c>
      <c r="FY35" s="9" t="s">
        <v>373</v>
      </c>
      <c r="FZ35" s="3" t="s">
        <v>374</v>
      </c>
    </row>
    <row r="36" spans="1:210">
      <c r="A36">
        <v>68</v>
      </c>
      <c r="B36">
        <v>0</v>
      </c>
      <c r="C36" t="s">
        <v>368</v>
      </c>
      <c r="D36" t="s">
        <v>369</v>
      </c>
      <c r="E36" t="s">
        <v>370</v>
      </c>
      <c r="F36">
        <v>4142</v>
      </c>
      <c r="G36" s="16">
        <v>4</v>
      </c>
      <c r="H36" s="1" t="s">
        <v>373</v>
      </c>
      <c r="I36" s="2" t="s">
        <v>372</v>
      </c>
      <c r="J36" s="2" t="s">
        <v>373</v>
      </c>
      <c r="K36" s="2" t="s">
        <v>372</v>
      </c>
      <c r="L36" s="2" t="s">
        <v>372</v>
      </c>
      <c r="M36" s="2" t="s">
        <v>373</v>
      </c>
      <c r="N36" s="2" t="s">
        <v>373</v>
      </c>
      <c r="O36" s="2" t="s">
        <v>373</v>
      </c>
      <c r="P36" s="3" t="s">
        <v>374</v>
      </c>
      <c r="Q36" s="5">
        <v>2</v>
      </c>
      <c r="R36" s="5" t="s">
        <v>541</v>
      </c>
      <c r="S36" s="1">
        <v>8</v>
      </c>
      <c r="T36" s="3" t="s">
        <v>542</v>
      </c>
      <c r="U36" s="1">
        <v>4</v>
      </c>
      <c r="V36" s="3" t="s">
        <v>374</v>
      </c>
      <c r="W36" s="5" t="s">
        <v>377</v>
      </c>
      <c r="X36" s="1" t="s">
        <v>373</v>
      </c>
      <c r="Y36" s="2" t="s">
        <v>373</v>
      </c>
      <c r="Z36" s="2" t="s">
        <v>372</v>
      </c>
      <c r="AA36" s="2" t="s">
        <v>373</v>
      </c>
      <c r="AB36" s="9" t="s">
        <v>374</v>
      </c>
      <c r="AC36" s="8">
        <v>5</v>
      </c>
      <c r="AD36" s="2">
        <v>5</v>
      </c>
      <c r="AE36" s="2">
        <v>5</v>
      </c>
      <c r="AF36" s="2">
        <v>5</v>
      </c>
      <c r="AG36" s="3">
        <v>5</v>
      </c>
      <c r="AH36" s="1">
        <v>5</v>
      </c>
      <c r="AI36" s="2">
        <v>5</v>
      </c>
      <c r="AJ36" s="2">
        <v>3</v>
      </c>
      <c r="AK36" s="2">
        <v>2</v>
      </c>
      <c r="AL36" s="3">
        <v>5</v>
      </c>
      <c r="AM36" s="1">
        <v>5</v>
      </c>
      <c r="AN36" s="2">
        <v>3</v>
      </c>
      <c r="AO36" s="2">
        <v>5</v>
      </c>
      <c r="AP36" s="2">
        <v>4</v>
      </c>
      <c r="AQ36" s="3">
        <v>5</v>
      </c>
      <c r="AR36" s="1">
        <v>3</v>
      </c>
      <c r="AS36" s="2">
        <v>2</v>
      </c>
      <c r="AT36" s="2">
        <v>5</v>
      </c>
      <c r="AU36" s="2">
        <v>5</v>
      </c>
      <c r="AV36" s="2">
        <v>3</v>
      </c>
      <c r="AW36" s="2">
        <v>3</v>
      </c>
      <c r="AX36" s="2">
        <v>5</v>
      </c>
      <c r="AY36" s="2">
        <v>5</v>
      </c>
      <c r="AZ36" s="3">
        <v>4</v>
      </c>
      <c r="BA36" s="1">
        <v>5</v>
      </c>
      <c r="BB36" s="2">
        <v>4</v>
      </c>
      <c r="BC36" s="2">
        <v>3</v>
      </c>
      <c r="BD36" s="2">
        <v>3</v>
      </c>
      <c r="BE36" s="2">
        <v>3</v>
      </c>
      <c r="BF36" s="2">
        <v>3</v>
      </c>
      <c r="BG36" s="2">
        <v>4</v>
      </c>
      <c r="BH36" s="2">
        <v>5</v>
      </c>
      <c r="BI36" s="2">
        <v>4</v>
      </c>
      <c r="BJ36" s="2">
        <v>3</v>
      </c>
      <c r="BK36" s="3">
        <v>4</v>
      </c>
      <c r="BL36" s="1">
        <v>5</v>
      </c>
      <c r="BM36" s="2">
        <v>3</v>
      </c>
      <c r="BN36" s="2">
        <v>2</v>
      </c>
      <c r="BO36" s="2">
        <v>2</v>
      </c>
      <c r="BP36" s="9">
        <v>3</v>
      </c>
      <c r="BQ36" s="16">
        <v>3</v>
      </c>
      <c r="BR36" s="1" t="s">
        <v>372</v>
      </c>
      <c r="BS36" s="2" t="s">
        <v>372</v>
      </c>
      <c r="BT36" s="2" t="s">
        <v>372</v>
      </c>
      <c r="BU36" s="2" t="s">
        <v>373</v>
      </c>
      <c r="BV36" s="2" t="s">
        <v>372</v>
      </c>
      <c r="BW36" s="3" t="s">
        <v>543</v>
      </c>
      <c r="BX36" s="1" t="s">
        <v>373</v>
      </c>
      <c r="BY36" s="2" t="s">
        <v>373</v>
      </c>
      <c r="BZ36" s="2" t="s">
        <v>372</v>
      </c>
      <c r="CA36" s="2" t="s">
        <v>372</v>
      </c>
      <c r="CB36" s="2" t="s">
        <v>372</v>
      </c>
      <c r="CC36" s="2" t="s">
        <v>373</v>
      </c>
      <c r="CD36" s="2" t="s">
        <v>372</v>
      </c>
      <c r="CE36" s="3" t="s">
        <v>544</v>
      </c>
      <c r="CF36" s="1" t="s">
        <v>372</v>
      </c>
      <c r="CG36" s="2" t="s">
        <v>373</v>
      </c>
      <c r="CH36" s="2" t="s">
        <v>373</v>
      </c>
      <c r="CI36" s="2" t="s">
        <v>372</v>
      </c>
      <c r="CJ36" s="3" t="s">
        <v>545</v>
      </c>
      <c r="CK36" s="1">
        <v>5</v>
      </c>
      <c r="CL36" s="2">
        <v>4</v>
      </c>
      <c r="CM36" s="2">
        <v>2</v>
      </c>
      <c r="CN36" s="2">
        <v>4</v>
      </c>
      <c r="CO36" s="3">
        <v>1</v>
      </c>
      <c r="CP36" s="1" t="s">
        <v>372</v>
      </c>
      <c r="CQ36" s="2" t="s">
        <v>373</v>
      </c>
      <c r="CR36" s="2" t="s">
        <v>373</v>
      </c>
      <c r="CS36" s="3" t="s">
        <v>373</v>
      </c>
      <c r="CT36" s="1" t="s">
        <v>372</v>
      </c>
      <c r="CU36" s="2" t="s">
        <v>373</v>
      </c>
      <c r="CV36" s="3" t="s">
        <v>373</v>
      </c>
      <c r="CW36" s="1" t="s">
        <v>372</v>
      </c>
      <c r="CX36" s="2" t="s">
        <v>372</v>
      </c>
      <c r="CY36" s="2" t="s">
        <v>372</v>
      </c>
      <c r="CZ36" s="2" t="s">
        <v>373</v>
      </c>
      <c r="DA36" s="2" t="s">
        <v>374</v>
      </c>
      <c r="DB36" s="3" t="s">
        <v>373</v>
      </c>
      <c r="DC36" s="2" t="s">
        <v>372</v>
      </c>
      <c r="DD36" s="2" t="s">
        <v>372</v>
      </c>
      <c r="DE36" s="2" t="s">
        <v>372</v>
      </c>
      <c r="DF36" s="2" t="s">
        <v>373</v>
      </c>
      <c r="DG36" s="2" t="s">
        <v>374</v>
      </c>
      <c r="DH36" s="9" t="s">
        <v>373</v>
      </c>
      <c r="DI36" s="16">
        <v>1</v>
      </c>
      <c r="DJ36" s="1" t="s">
        <v>372</v>
      </c>
      <c r="DK36" s="2" t="s">
        <v>372</v>
      </c>
      <c r="DL36" s="2" t="s">
        <v>373</v>
      </c>
      <c r="DM36" s="2" t="s">
        <v>373</v>
      </c>
      <c r="DN36" s="3" t="s">
        <v>374</v>
      </c>
      <c r="DO36" s="1" t="s">
        <v>372</v>
      </c>
      <c r="DP36" s="2" t="s">
        <v>372</v>
      </c>
      <c r="DQ36" s="2" t="s">
        <v>373</v>
      </c>
      <c r="DR36" s="2" t="s">
        <v>374</v>
      </c>
      <c r="DS36" s="3" t="s">
        <v>373</v>
      </c>
      <c r="DT36" s="5">
        <v>0</v>
      </c>
      <c r="DU36" s="5" t="s">
        <v>546</v>
      </c>
      <c r="DV36" s="1" t="s">
        <v>372</v>
      </c>
      <c r="DW36" s="2" t="s">
        <v>372</v>
      </c>
      <c r="DX36" s="2" t="s">
        <v>373</v>
      </c>
      <c r="DY36" s="3" t="s">
        <v>374</v>
      </c>
      <c r="DZ36" s="20" t="s">
        <v>374</v>
      </c>
      <c r="EA36" s="8"/>
      <c r="EB36" s="2"/>
      <c r="EC36" s="2"/>
      <c r="ED36" s="2"/>
      <c r="EE36" s="2"/>
      <c r="EF36" s="2"/>
      <c r="EG36" s="2"/>
      <c r="EH36" s="2"/>
      <c r="EI36" s="2"/>
      <c r="EJ36" s="2"/>
      <c r="EK36" s="2"/>
      <c r="EL36" s="2"/>
      <c r="EM36" s="2"/>
      <c r="EN36" s="2"/>
      <c r="EO36" s="3"/>
      <c r="EP36" s="1"/>
      <c r="EQ36" s="2"/>
      <c r="ER36" s="2"/>
      <c r="ES36" s="2"/>
      <c r="ET36" s="2"/>
      <c r="EU36" s="2"/>
      <c r="EV36" s="2"/>
      <c r="EW36" s="2"/>
      <c r="EX36" s="2"/>
      <c r="EY36" s="2"/>
      <c r="EZ36" s="2"/>
      <c r="FA36" s="2"/>
      <c r="FB36" s="2"/>
      <c r="FC36" s="2"/>
      <c r="FD36" s="2"/>
      <c r="FE36" s="2"/>
      <c r="FF36" s="2"/>
      <c r="FG36" s="2"/>
      <c r="FH36" s="2"/>
      <c r="FI36" s="2"/>
      <c r="FJ36" s="9">
        <v>2</v>
      </c>
      <c r="FK36" s="8">
        <v>240</v>
      </c>
      <c r="FL36" s="2">
        <v>246</v>
      </c>
      <c r="FM36" s="2">
        <v>251</v>
      </c>
      <c r="FN36" s="2"/>
      <c r="FO36" s="3"/>
      <c r="FP36" s="1" t="s">
        <v>547</v>
      </c>
      <c r="FQ36" s="2" t="s">
        <v>374</v>
      </c>
      <c r="FR36" s="2" t="s">
        <v>548</v>
      </c>
      <c r="FS36" s="2" t="s">
        <v>389</v>
      </c>
      <c r="FT36" s="3" t="s">
        <v>389</v>
      </c>
      <c r="FU36" s="1" t="s">
        <v>372</v>
      </c>
      <c r="FV36" s="2" t="s">
        <v>373</v>
      </c>
      <c r="FW36" s="2" t="s">
        <v>373</v>
      </c>
      <c r="FX36" s="2" t="s">
        <v>390</v>
      </c>
      <c r="FY36" s="9" t="s">
        <v>390</v>
      </c>
      <c r="FZ36" s="3" t="s">
        <v>374</v>
      </c>
    </row>
    <row r="37" spans="1:210">
      <c r="G37" s="16"/>
      <c r="H37" s="1"/>
      <c r="I37" s="2"/>
      <c r="J37" s="2"/>
      <c r="K37" s="2"/>
      <c r="L37" s="2"/>
      <c r="M37" s="2"/>
      <c r="N37" s="2"/>
      <c r="O37" s="2"/>
      <c r="P37" s="3"/>
      <c r="Q37" s="5"/>
      <c r="R37" s="5"/>
      <c r="S37" s="1"/>
      <c r="T37" s="3"/>
      <c r="U37" s="1"/>
      <c r="V37" s="3"/>
      <c r="W37" s="5"/>
      <c r="X37" s="1"/>
      <c r="Y37" s="2"/>
      <c r="Z37" s="2"/>
      <c r="AA37" s="2"/>
      <c r="AB37" s="9"/>
      <c r="AC37" s="8"/>
      <c r="AD37" s="2"/>
      <c r="AE37" s="2"/>
      <c r="AF37" s="2"/>
      <c r="AG37" s="3"/>
      <c r="AH37" s="1"/>
      <c r="AI37" s="2"/>
      <c r="AJ37" s="2"/>
      <c r="AK37" s="2"/>
      <c r="AL37" s="3"/>
      <c r="AM37" s="1"/>
      <c r="AN37" s="2"/>
      <c r="AO37" s="2"/>
      <c r="AP37" s="2"/>
      <c r="AQ37" s="3"/>
      <c r="AR37" s="1"/>
      <c r="AS37" s="2"/>
      <c r="AT37" s="2"/>
      <c r="AU37" s="2"/>
      <c r="AV37" s="2"/>
      <c r="AW37" s="2"/>
      <c r="AX37" s="2"/>
      <c r="AY37" s="2"/>
      <c r="AZ37" s="3"/>
      <c r="BA37" s="1"/>
      <c r="BB37" s="2"/>
      <c r="BC37" s="2"/>
      <c r="BD37" s="2"/>
      <c r="BE37" s="2"/>
      <c r="BF37" s="2"/>
      <c r="BG37" s="2"/>
      <c r="BH37" s="2"/>
      <c r="BI37" s="2"/>
      <c r="BJ37" s="2"/>
      <c r="BK37" s="3"/>
      <c r="BL37" s="1"/>
      <c r="BM37" s="2"/>
      <c r="BN37" s="2"/>
      <c r="BO37" s="2"/>
      <c r="BP37" s="9"/>
      <c r="BQ37" s="16"/>
      <c r="BR37" s="1"/>
      <c r="BS37" s="2"/>
      <c r="BT37" s="2"/>
      <c r="BU37" s="2"/>
      <c r="BV37" s="2"/>
      <c r="BW37" s="3"/>
      <c r="BX37" s="1"/>
      <c r="BY37" s="2"/>
      <c r="BZ37" s="2"/>
      <c r="CA37" s="2"/>
      <c r="CB37" s="2"/>
      <c r="CC37" s="2"/>
      <c r="CD37" s="2"/>
      <c r="CE37" s="3"/>
      <c r="CF37" s="1"/>
      <c r="CG37" s="2"/>
      <c r="CH37" s="2"/>
      <c r="CI37" s="2"/>
      <c r="CJ37" s="3"/>
      <c r="CK37" s="1"/>
      <c r="CL37" s="2"/>
      <c r="CM37" s="2"/>
      <c r="CN37" s="2"/>
      <c r="CO37" s="3"/>
      <c r="CP37" s="1"/>
      <c r="CQ37" s="2"/>
      <c r="CR37" s="2"/>
      <c r="CS37" s="3"/>
      <c r="CT37" s="1"/>
      <c r="CU37" s="2"/>
      <c r="CV37" s="3"/>
      <c r="CW37" s="1"/>
      <c r="CX37" s="2"/>
      <c r="CY37" s="2"/>
      <c r="CZ37" s="2"/>
      <c r="DA37" s="2"/>
      <c r="DB37" s="3"/>
      <c r="DC37" s="2"/>
      <c r="DD37" s="2"/>
      <c r="DE37" s="2"/>
      <c r="DF37" s="2"/>
      <c r="DG37" s="2"/>
      <c r="DH37" s="9"/>
      <c r="DI37" s="16"/>
      <c r="DJ37" s="1"/>
      <c r="DK37" s="2"/>
      <c r="DL37" s="2"/>
      <c r="DM37" s="2"/>
      <c r="DN37" s="3"/>
      <c r="DO37" s="1"/>
      <c r="DP37" s="2"/>
      <c r="DQ37" s="2"/>
      <c r="DR37" s="2"/>
      <c r="DS37" s="3"/>
      <c r="DT37" s="5"/>
      <c r="DU37" s="5"/>
      <c r="DV37" s="1"/>
      <c r="DW37" s="2"/>
      <c r="DX37" s="2"/>
      <c r="DY37" s="3"/>
      <c r="DZ37" s="20"/>
      <c r="EA37" s="8"/>
      <c r="EB37" s="2"/>
      <c r="EC37" s="2"/>
      <c r="ED37" s="2"/>
      <c r="EE37" s="2"/>
      <c r="EF37" s="2"/>
      <c r="EG37" s="2"/>
      <c r="EH37" s="2"/>
      <c r="EI37" s="2"/>
      <c r="EJ37" s="2"/>
      <c r="EK37" s="2"/>
      <c r="EL37" s="2"/>
      <c r="EM37" s="2"/>
      <c r="EN37" s="2"/>
      <c r="EO37" s="3"/>
      <c r="EP37" s="1"/>
      <c r="EQ37" s="2"/>
      <c r="ER37" s="2"/>
      <c r="ES37" s="2"/>
      <c r="ET37" s="2"/>
      <c r="EU37" s="2"/>
      <c r="EV37" s="2"/>
      <c r="EW37" s="2"/>
      <c r="EX37" s="2"/>
      <c r="EY37" s="2"/>
      <c r="EZ37" s="2"/>
      <c r="FA37" s="2"/>
      <c r="FB37" s="2"/>
      <c r="FC37" s="2"/>
      <c r="FD37" s="2"/>
      <c r="FE37" s="2"/>
      <c r="FF37" s="2"/>
      <c r="FG37" s="2"/>
      <c r="FH37" s="2"/>
      <c r="FI37" s="2"/>
      <c r="FJ37" s="9"/>
      <c r="FK37" s="8"/>
      <c r="FL37" s="2"/>
      <c r="FM37" s="2"/>
      <c r="FN37" s="2"/>
      <c r="FO37" s="3"/>
      <c r="FP37" s="1"/>
      <c r="FQ37" s="2"/>
      <c r="FR37" s="2"/>
      <c r="FS37" s="2"/>
      <c r="FT37" s="3"/>
      <c r="FU37" s="1"/>
      <c r="FV37" s="2"/>
      <c r="FW37" s="2"/>
      <c r="FX37" s="2"/>
      <c r="FY37" s="9"/>
      <c r="FZ37" s="3"/>
    </row>
    <row r="38" spans="1:210" ht="13" thickBot="1">
      <c r="A38">
        <v>70</v>
      </c>
      <c r="B38">
        <v>0</v>
      </c>
      <c r="C38" t="s">
        <v>368</v>
      </c>
      <c r="D38" t="s">
        <v>396</v>
      </c>
      <c r="E38" t="s">
        <v>370</v>
      </c>
      <c r="F38">
        <v>-1</v>
      </c>
      <c r="G38" s="17">
        <v>2</v>
      </c>
      <c r="H38" s="13" t="s">
        <v>373</v>
      </c>
      <c r="I38" s="11" t="s">
        <v>373</v>
      </c>
      <c r="J38" s="11" t="s">
        <v>372</v>
      </c>
      <c r="K38" s="11" t="s">
        <v>372</v>
      </c>
      <c r="L38" s="11" t="s">
        <v>373</v>
      </c>
      <c r="M38" s="11" t="s">
        <v>372</v>
      </c>
      <c r="N38" s="11" t="s">
        <v>372</v>
      </c>
      <c r="O38" s="11" t="s">
        <v>373</v>
      </c>
      <c r="P38" s="12" t="s">
        <v>374</v>
      </c>
      <c r="Q38" s="18">
        <v>1</v>
      </c>
      <c r="R38" s="18" t="s">
        <v>376</v>
      </c>
      <c r="S38" s="13">
        <v>1</v>
      </c>
      <c r="T38" s="12" t="s">
        <v>374</v>
      </c>
      <c r="U38" s="13">
        <v>6</v>
      </c>
      <c r="V38" s="12" t="s">
        <v>549</v>
      </c>
      <c r="W38" s="18" t="s">
        <v>377</v>
      </c>
      <c r="X38" s="13" t="s">
        <v>373</v>
      </c>
      <c r="Y38" s="11" t="s">
        <v>372</v>
      </c>
      <c r="Z38" s="11" t="s">
        <v>373</v>
      </c>
      <c r="AA38" s="11" t="s">
        <v>373</v>
      </c>
      <c r="AB38" s="14" t="s">
        <v>374</v>
      </c>
      <c r="AC38" s="10">
        <v>3</v>
      </c>
      <c r="AD38" s="11">
        <v>5</v>
      </c>
      <c r="AE38" s="11">
        <v>3</v>
      </c>
      <c r="AF38" s="11">
        <v>3</v>
      </c>
      <c r="AG38" s="12">
        <v>4</v>
      </c>
      <c r="AH38" s="13">
        <v>3</v>
      </c>
      <c r="AI38" s="11">
        <v>4</v>
      </c>
      <c r="AJ38" s="11">
        <v>3</v>
      </c>
      <c r="AK38" s="11">
        <v>3</v>
      </c>
      <c r="AL38" s="12">
        <v>4</v>
      </c>
      <c r="AM38" s="13">
        <v>3</v>
      </c>
      <c r="AN38" s="11">
        <v>2</v>
      </c>
      <c r="AO38" s="11">
        <v>4</v>
      </c>
      <c r="AP38" s="11">
        <v>5</v>
      </c>
      <c r="AQ38" s="12">
        <v>4</v>
      </c>
      <c r="AR38" s="13">
        <v>5</v>
      </c>
      <c r="AS38" s="11">
        <v>3</v>
      </c>
      <c r="AT38" s="11">
        <v>3</v>
      </c>
      <c r="AU38" s="11">
        <v>5</v>
      </c>
      <c r="AV38" s="11">
        <v>5</v>
      </c>
      <c r="AW38" s="11">
        <v>5</v>
      </c>
      <c r="AX38" s="11">
        <v>3</v>
      </c>
      <c r="AY38" s="11">
        <v>2</v>
      </c>
      <c r="AZ38" s="12">
        <v>3</v>
      </c>
      <c r="BA38" s="13">
        <v>4</v>
      </c>
      <c r="BB38" s="11">
        <v>2</v>
      </c>
      <c r="BC38" s="11">
        <v>4</v>
      </c>
      <c r="BD38" s="11">
        <v>2</v>
      </c>
      <c r="BE38" s="11">
        <v>4</v>
      </c>
      <c r="BF38" s="11">
        <v>4</v>
      </c>
      <c r="BG38" s="11">
        <v>5</v>
      </c>
      <c r="BH38" s="11">
        <v>3</v>
      </c>
      <c r="BI38" s="11">
        <v>5</v>
      </c>
      <c r="BJ38" s="11">
        <v>4</v>
      </c>
      <c r="BK38" s="12">
        <v>2</v>
      </c>
      <c r="BL38" s="13">
        <v>3</v>
      </c>
      <c r="BM38" s="11">
        <v>3</v>
      </c>
      <c r="BN38" s="11">
        <v>4</v>
      </c>
      <c r="BO38" s="11">
        <v>2</v>
      </c>
      <c r="BP38" s="14">
        <v>5</v>
      </c>
      <c r="BQ38" s="17">
        <v>3</v>
      </c>
      <c r="BR38" s="13" t="s">
        <v>373</v>
      </c>
      <c r="BS38" s="11" t="s">
        <v>372</v>
      </c>
      <c r="BT38" s="11" t="s">
        <v>373</v>
      </c>
      <c r="BU38" s="11" t="s">
        <v>372</v>
      </c>
      <c r="BV38" s="11" t="s">
        <v>373</v>
      </c>
      <c r="BW38" s="12" t="s">
        <v>374</v>
      </c>
      <c r="BX38" s="13" t="s">
        <v>373</v>
      </c>
      <c r="BY38" s="11" t="s">
        <v>373</v>
      </c>
      <c r="BZ38" s="11" t="s">
        <v>372</v>
      </c>
      <c r="CA38" s="11" t="s">
        <v>373</v>
      </c>
      <c r="CB38" s="11" t="s">
        <v>373</v>
      </c>
      <c r="CC38" s="11" t="s">
        <v>373</v>
      </c>
      <c r="CD38" s="11" t="s">
        <v>372</v>
      </c>
      <c r="CE38" s="12" t="s">
        <v>550</v>
      </c>
      <c r="CF38" s="13" t="s">
        <v>373</v>
      </c>
      <c r="CG38" s="11" t="s">
        <v>372</v>
      </c>
      <c r="CH38" s="11" t="s">
        <v>373</v>
      </c>
      <c r="CI38" s="11" t="s">
        <v>372</v>
      </c>
      <c r="CJ38" s="12" t="s">
        <v>551</v>
      </c>
      <c r="CK38" s="13">
        <v>2</v>
      </c>
      <c r="CL38" s="11">
        <v>2</v>
      </c>
      <c r="CM38" s="11">
        <v>3</v>
      </c>
      <c r="CN38" s="11">
        <v>1</v>
      </c>
      <c r="CO38" s="12">
        <v>2</v>
      </c>
      <c r="CP38" s="13" t="s">
        <v>373</v>
      </c>
      <c r="CQ38" s="11" t="s">
        <v>373</v>
      </c>
      <c r="CR38" s="11" t="s">
        <v>373</v>
      </c>
      <c r="CS38" s="12" t="s">
        <v>372</v>
      </c>
      <c r="CT38" s="13" t="s">
        <v>373</v>
      </c>
      <c r="CU38" s="11" t="s">
        <v>373</v>
      </c>
      <c r="CV38" s="12" t="s">
        <v>372</v>
      </c>
      <c r="CW38" s="13" t="s">
        <v>373</v>
      </c>
      <c r="CX38" s="11" t="s">
        <v>373</v>
      </c>
      <c r="CY38" s="11" t="s">
        <v>373</v>
      </c>
      <c r="CZ38" s="11" t="s">
        <v>373</v>
      </c>
      <c r="DA38" s="11" t="s">
        <v>374</v>
      </c>
      <c r="DB38" s="12" t="s">
        <v>372</v>
      </c>
      <c r="DC38" s="11" t="s">
        <v>373</v>
      </c>
      <c r="DD38" s="11" t="s">
        <v>373</v>
      </c>
      <c r="DE38" s="11" t="s">
        <v>373</v>
      </c>
      <c r="DF38" s="11" t="s">
        <v>373</v>
      </c>
      <c r="DG38" s="11" t="s">
        <v>374</v>
      </c>
      <c r="DH38" s="14" t="s">
        <v>372</v>
      </c>
      <c r="DI38" s="17">
        <v>0</v>
      </c>
      <c r="DJ38" s="13" t="s">
        <v>373</v>
      </c>
      <c r="DK38" s="11" t="s">
        <v>373</v>
      </c>
      <c r="DL38" s="11" t="s">
        <v>373</v>
      </c>
      <c r="DM38" s="11" t="s">
        <v>373</v>
      </c>
      <c r="DN38" s="12" t="s">
        <v>374</v>
      </c>
      <c r="DO38" s="13" t="s">
        <v>373</v>
      </c>
      <c r="DP38" s="11" t="s">
        <v>373</v>
      </c>
      <c r="DQ38" s="11" t="s">
        <v>373</v>
      </c>
      <c r="DR38" s="11" t="s">
        <v>374</v>
      </c>
      <c r="DS38" s="12" t="s">
        <v>373</v>
      </c>
      <c r="DT38" s="18">
        <v>0</v>
      </c>
      <c r="DU38" s="18" t="s">
        <v>374</v>
      </c>
      <c r="DV38" s="13" t="s">
        <v>373</v>
      </c>
      <c r="DW38" s="11" t="s">
        <v>373</v>
      </c>
      <c r="DX38" s="11" t="s">
        <v>373</v>
      </c>
      <c r="DY38" s="12" t="s">
        <v>374</v>
      </c>
      <c r="DZ38" s="21" t="s">
        <v>374</v>
      </c>
      <c r="EA38" s="10">
        <v>3</v>
      </c>
      <c r="EB38" s="11">
        <v>2</v>
      </c>
      <c r="EC38" s="11">
        <v>4</v>
      </c>
      <c r="ED38" s="11">
        <v>3</v>
      </c>
      <c r="EE38" s="11">
        <v>3</v>
      </c>
      <c r="EF38" s="11">
        <v>3</v>
      </c>
      <c r="EG38" s="11">
        <v>3</v>
      </c>
      <c r="EH38" s="11">
        <v>3</v>
      </c>
      <c r="EI38" s="11">
        <v>4</v>
      </c>
      <c r="EJ38" s="11">
        <v>4</v>
      </c>
      <c r="EK38" s="11">
        <v>3</v>
      </c>
      <c r="EL38" s="11">
        <v>4</v>
      </c>
      <c r="EM38" s="11">
        <v>3</v>
      </c>
      <c r="EN38" s="11">
        <v>3</v>
      </c>
      <c r="EO38" s="12">
        <v>3</v>
      </c>
      <c r="EP38" s="13">
        <v>5</v>
      </c>
      <c r="EQ38" s="11">
        <v>5</v>
      </c>
      <c r="ER38" s="11">
        <v>3</v>
      </c>
      <c r="ES38" s="11">
        <v>3</v>
      </c>
      <c r="ET38" s="11">
        <v>5</v>
      </c>
      <c r="EU38" s="11">
        <v>4</v>
      </c>
      <c r="EV38" s="11">
        <v>3</v>
      </c>
      <c r="EW38" s="11">
        <v>2</v>
      </c>
      <c r="EX38" s="11">
        <v>3</v>
      </c>
      <c r="EY38" s="11">
        <v>2</v>
      </c>
      <c r="EZ38" s="11">
        <v>5</v>
      </c>
      <c r="FA38" s="11">
        <v>5</v>
      </c>
      <c r="FB38" s="11">
        <v>4</v>
      </c>
      <c r="FC38" s="11">
        <v>2</v>
      </c>
      <c r="FD38" s="11">
        <v>2</v>
      </c>
      <c r="FE38" s="11">
        <v>5</v>
      </c>
      <c r="FF38" s="11">
        <v>4</v>
      </c>
      <c r="FG38" s="11">
        <v>4</v>
      </c>
      <c r="FH38" s="11">
        <v>5</v>
      </c>
      <c r="FI38" s="11">
        <v>3</v>
      </c>
      <c r="FJ38" s="14">
        <v>4</v>
      </c>
      <c r="FK38" s="10">
        <v>251</v>
      </c>
      <c r="FL38" s="11">
        <v>246</v>
      </c>
      <c r="FM38" s="11">
        <v>247</v>
      </c>
      <c r="FN38" s="11">
        <v>236</v>
      </c>
      <c r="FO38" s="12">
        <v>254</v>
      </c>
      <c r="FP38" s="13" t="s">
        <v>552</v>
      </c>
      <c r="FQ38" s="11" t="s">
        <v>553</v>
      </c>
      <c r="FR38" s="11" t="s">
        <v>554</v>
      </c>
      <c r="FS38" s="11" t="s">
        <v>555</v>
      </c>
      <c r="FT38" s="12" t="s">
        <v>555</v>
      </c>
      <c r="FU38" s="13" t="s">
        <v>372</v>
      </c>
      <c r="FV38" s="11" t="s">
        <v>373</v>
      </c>
      <c r="FW38" s="11" t="s">
        <v>373</v>
      </c>
      <c r="FX38" s="11" t="s">
        <v>372</v>
      </c>
      <c r="FY38" s="14" t="s">
        <v>373</v>
      </c>
      <c r="FZ38" s="4" t="s">
        <v>556</v>
      </c>
    </row>
    <row r="39" spans="1:210" s="25" customFormat="1">
      <c r="A39" s="25">
        <v>71</v>
      </c>
      <c r="B39" s="25">
        <v>0</v>
      </c>
      <c r="C39" s="25">
        <v>0</v>
      </c>
      <c r="D39" s="25">
        <v>31</v>
      </c>
      <c r="E39" s="25">
        <v>379916</v>
      </c>
      <c r="F39" s="25">
        <v>1466</v>
      </c>
      <c r="G39" s="25">
        <v>7</v>
      </c>
      <c r="H39" t="s">
        <v>373</v>
      </c>
      <c r="I39" t="s">
        <v>373</v>
      </c>
      <c r="J39" t="s">
        <v>373</v>
      </c>
      <c r="K39" t="s">
        <v>373</v>
      </c>
      <c r="L39" t="s">
        <v>373</v>
      </c>
      <c r="M39" t="s">
        <v>373</v>
      </c>
      <c r="N39" t="s">
        <v>372</v>
      </c>
      <c r="O39" t="s">
        <v>372</v>
      </c>
      <c r="P39" s="25" t="s">
        <v>577</v>
      </c>
      <c r="Q39" s="25">
        <v>1</v>
      </c>
      <c r="R39" s="25" t="s">
        <v>376</v>
      </c>
      <c r="S39" s="25">
        <v>8</v>
      </c>
      <c r="T39" s="25" t="s">
        <v>578</v>
      </c>
      <c r="U39" s="25">
        <v>4</v>
      </c>
      <c r="V39" s="25">
        <v>-99</v>
      </c>
      <c r="W39" t="s">
        <v>377</v>
      </c>
      <c r="X39" t="s">
        <v>372</v>
      </c>
      <c r="Y39" t="s">
        <v>373</v>
      </c>
      <c r="Z39" t="s">
        <v>372</v>
      </c>
      <c r="AA39" t="s">
        <v>373</v>
      </c>
      <c r="AB39" s="25">
        <v>-99</v>
      </c>
      <c r="AC39" s="8">
        <v>4</v>
      </c>
      <c r="AD39" s="25">
        <v>3</v>
      </c>
      <c r="AE39" s="25">
        <v>3</v>
      </c>
      <c r="AF39" s="25">
        <v>3</v>
      </c>
      <c r="AG39" s="25">
        <v>4</v>
      </c>
      <c r="AH39" s="25">
        <v>4</v>
      </c>
      <c r="AI39" s="25">
        <v>4</v>
      </c>
      <c r="AJ39" s="25">
        <v>3</v>
      </c>
      <c r="AK39" s="25">
        <v>3</v>
      </c>
      <c r="AL39" s="25">
        <v>4</v>
      </c>
      <c r="AM39" s="25">
        <v>5</v>
      </c>
      <c r="AN39" s="25">
        <v>2</v>
      </c>
      <c r="AO39" s="25">
        <v>5</v>
      </c>
      <c r="AP39" s="25">
        <v>4</v>
      </c>
      <c r="AQ39" s="25">
        <v>5</v>
      </c>
      <c r="AR39" s="25">
        <v>4</v>
      </c>
      <c r="AS39" s="25">
        <v>5</v>
      </c>
      <c r="AT39" s="25">
        <v>4</v>
      </c>
      <c r="AU39" s="25">
        <v>5</v>
      </c>
      <c r="AV39" s="25">
        <v>4</v>
      </c>
      <c r="AW39" s="25">
        <v>3</v>
      </c>
      <c r="AX39" s="25">
        <v>4</v>
      </c>
      <c r="AY39" s="25">
        <v>3</v>
      </c>
      <c r="AZ39" s="25">
        <v>4</v>
      </c>
      <c r="BA39" s="25">
        <v>3</v>
      </c>
      <c r="BB39" s="25">
        <v>4</v>
      </c>
      <c r="BC39" s="25">
        <v>4</v>
      </c>
      <c r="BD39" s="25">
        <v>3</v>
      </c>
      <c r="BE39" s="25">
        <v>2</v>
      </c>
      <c r="BF39" s="25">
        <v>4</v>
      </c>
      <c r="BG39" s="25">
        <v>5</v>
      </c>
      <c r="BH39" s="25">
        <v>4</v>
      </c>
      <c r="BI39" s="25">
        <v>3</v>
      </c>
      <c r="BJ39" s="25">
        <v>4</v>
      </c>
      <c r="BK39" s="25">
        <v>3</v>
      </c>
      <c r="BL39" s="25">
        <v>3</v>
      </c>
      <c r="BM39" s="25">
        <v>4</v>
      </c>
      <c r="BN39" s="25">
        <v>3</v>
      </c>
      <c r="BO39" s="25">
        <v>4</v>
      </c>
      <c r="BP39" s="25">
        <v>3</v>
      </c>
      <c r="BQ39" s="25">
        <v>4</v>
      </c>
      <c r="BR39" t="s">
        <v>372</v>
      </c>
      <c r="BS39" t="s">
        <v>372</v>
      </c>
      <c r="BT39" t="s">
        <v>372</v>
      </c>
      <c r="BU39" t="s">
        <v>373</v>
      </c>
      <c r="BV39" t="s">
        <v>373</v>
      </c>
      <c r="BW39" t="s">
        <v>374</v>
      </c>
      <c r="BX39" t="s">
        <v>373</v>
      </c>
      <c r="BY39" t="s">
        <v>373</v>
      </c>
      <c r="BZ39" t="s">
        <v>372</v>
      </c>
      <c r="CA39" t="s">
        <v>373</v>
      </c>
      <c r="CB39" t="s">
        <v>372</v>
      </c>
      <c r="CC39" t="s">
        <v>373</v>
      </c>
      <c r="CD39" t="s">
        <v>373</v>
      </c>
      <c r="CE39" t="s">
        <v>374</v>
      </c>
      <c r="CF39" t="s">
        <v>373</v>
      </c>
      <c r="CG39" t="s">
        <v>373</v>
      </c>
      <c r="CH39" t="s">
        <v>373</v>
      </c>
      <c r="CI39" t="s">
        <v>372</v>
      </c>
      <c r="CJ39" s="25" t="s">
        <v>579</v>
      </c>
      <c r="CK39" s="25">
        <v>3</v>
      </c>
      <c r="CL39" s="25">
        <v>4</v>
      </c>
      <c r="CM39" s="25">
        <v>4</v>
      </c>
      <c r="CN39" s="25">
        <v>3</v>
      </c>
      <c r="CO39" s="25">
        <v>3</v>
      </c>
      <c r="CP39" t="s">
        <v>373</v>
      </c>
      <c r="CQ39" t="s">
        <v>373</v>
      </c>
      <c r="CR39" t="s">
        <v>372</v>
      </c>
      <c r="CS39" t="s">
        <v>373</v>
      </c>
      <c r="CT39" t="s">
        <v>373</v>
      </c>
      <c r="CU39" t="s">
        <v>372</v>
      </c>
      <c r="CV39" t="s">
        <v>373</v>
      </c>
      <c r="CW39" t="s">
        <v>373</v>
      </c>
      <c r="CX39" t="s">
        <v>373</v>
      </c>
      <c r="CY39" t="s">
        <v>373</v>
      </c>
      <c r="CZ39" t="s">
        <v>373</v>
      </c>
      <c r="DA39" t="s">
        <v>374</v>
      </c>
      <c r="DB39" t="s">
        <v>372</v>
      </c>
      <c r="DC39" t="s">
        <v>372</v>
      </c>
      <c r="DD39" t="s">
        <v>373</v>
      </c>
      <c r="DE39" t="s">
        <v>372</v>
      </c>
      <c r="DF39" t="s">
        <v>373</v>
      </c>
      <c r="DG39" t="s">
        <v>374</v>
      </c>
      <c r="DH39" t="s">
        <v>373</v>
      </c>
      <c r="DI39" s="25">
        <v>2</v>
      </c>
      <c r="DJ39" t="s">
        <v>390</v>
      </c>
      <c r="DK39" t="s">
        <v>390</v>
      </c>
      <c r="DL39" t="s">
        <v>390</v>
      </c>
      <c r="DM39" t="s">
        <v>390</v>
      </c>
      <c r="DN39" t="s">
        <v>389</v>
      </c>
      <c r="DO39" t="s">
        <v>390</v>
      </c>
      <c r="DP39" t="s">
        <v>390</v>
      </c>
      <c r="DQ39" t="s">
        <v>390</v>
      </c>
      <c r="DR39" t="s">
        <v>389</v>
      </c>
      <c r="DS39" t="s">
        <v>390</v>
      </c>
      <c r="DT39" t="s">
        <v>390</v>
      </c>
      <c r="DU39" s="25">
        <v>-66</v>
      </c>
      <c r="DV39" t="s">
        <v>390</v>
      </c>
      <c r="DW39" t="s">
        <v>390</v>
      </c>
      <c r="DX39" t="s">
        <v>390</v>
      </c>
      <c r="DY39" s="25">
        <v>-66</v>
      </c>
      <c r="DZ39" s="25">
        <v>-66</v>
      </c>
      <c r="EA39" s="25">
        <v>4</v>
      </c>
      <c r="EB39" s="25">
        <v>3</v>
      </c>
      <c r="EC39" s="25">
        <v>3</v>
      </c>
      <c r="ED39" s="25">
        <v>4</v>
      </c>
      <c r="EE39" s="25">
        <v>5</v>
      </c>
      <c r="EF39" s="25">
        <v>5</v>
      </c>
      <c r="EG39" s="25">
        <v>4</v>
      </c>
      <c r="EH39" s="25">
        <v>4</v>
      </c>
      <c r="EI39" s="25">
        <v>4</v>
      </c>
      <c r="EJ39" s="25">
        <v>3</v>
      </c>
      <c r="EK39" s="25">
        <v>4</v>
      </c>
      <c r="EL39" s="25">
        <v>4</v>
      </c>
      <c r="EM39" s="25">
        <v>4</v>
      </c>
      <c r="EN39" s="25">
        <v>3</v>
      </c>
      <c r="EO39" s="25">
        <v>5</v>
      </c>
      <c r="EP39" s="25">
        <v>4</v>
      </c>
      <c r="EQ39" s="25">
        <v>3</v>
      </c>
      <c r="ER39" s="25">
        <v>4</v>
      </c>
      <c r="ES39" s="25">
        <v>4</v>
      </c>
      <c r="ET39" s="25">
        <v>5</v>
      </c>
      <c r="EU39" s="25">
        <v>4</v>
      </c>
      <c r="EV39" s="25">
        <v>3</v>
      </c>
      <c r="EW39" s="25">
        <v>3</v>
      </c>
      <c r="EX39" s="25">
        <v>4</v>
      </c>
      <c r="EY39" s="25">
        <v>5</v>
      </c>
      <c r="EZ39" s="25">
        <v>5</v>
      </c>
      <c r="FA39" s="25">
        <v>3</v>
      </c>
      <c r="FB39" s="25">
        <v>3</v>
      </c>
      <c r="FC39" s="25">
        <v>3</v>
      </c>
      <c r="FD39" s="25">
        <v>2</v>
      </c>
      <c r="FE39" s="25">
        <v>4</v>
      </c>
      <c r="FF39" s="25">
        <v>3</v>
      </c>
      <c r="FG39" s="25">
        <v>4</v>
      </c>
      <c r="FH39" s="25">
        <v>4</v>
      </c>
      <c r="FI39" s="25">
        <v>4</v>
      </c>
      <c r="FJ39" s="25">
        <v>4</v>
      </c>
      <c r="FK39" s="27">
        <v>10</v>
      </c>
      <c r="FL39" s="27">
        <v>11</v>
      </c>
      <c r="FM39" s="27">
        <v>5</v>
      </c>
      <c r="FN39" s="27">
        <v>21</v>
      </c>
      <c r="FO39" s="27">
        <v>16</v>
      </c>
      <c r="FP39" s="25" t="s">
        <v>580</v>
      </c>
      <c r="FQ39" s="25" t="s">
        <v>581</v>
      </c>
      <c r="FR39" s="25" t="s">
        <v>582</v>
      </c>
      <c r="FS39" s="25" t="s">
        <v>583</v>
      </c>
      <c r="FT39" s="25" t="s">
        <v>584</v>
      </c>
      <c r="FU39" t="s">
        <v>372</v>
      </c>
      <c r="FV39" t="s">
        <v>372</v>
      </c>
      <c r="FW39" t="s">
        <v>372</v>
      </c>
      <c r="FX39" t="s">
        <v>373</v>
      </c>
      <c r="FY39" t="s">
        <v>373</v>
      </c>
      <c r="FZ39" s="25">
        <v>-99</v>
      </c>
      <c r="GA39" s="25" t="s">
        <v>585</v>
      </c>
      <c r="GB39" s="25" t="s">
        <v>586</v>
      </c>
      <c r="GC39" s="25">
        <v>-99</v>
      </c>
      <c r="GD39" s="25">
        <v>0</v>
      </c>
      <c r="GE39" s="25">
        <v>-99</v>
      </c>
      <c r="GF39" s="25" t="s">
        <v>587</v>
      </c>
      <c r="GG39" s="25">
        <v>0</v>
      </c>
      <c r="GH39" s="25">
        <v>0</v>
      </c>
      <c r="GI39" s="25">
        <v>0</v>
      </c>
      <c r="GJ39" s="25">
        <v>-77</v>
      </c>
      <c r="GK39" s="25">
        <v>-77</v>
      </c>
      <c r="GL39" s="25" t="s">
        <v>588</v>
      </c>
      <c r="GM39" s="25">
        <v>1</v>
      </c>
      <c r="GN39" s="25">
        <v>0</v>
      </c>
      <c r="GO39" s="25">
        <v>1354179594</v>
      </c>
      <c r="GP39" s="26">
        <v>41242.374930555554</v>
      </c>
      <c r="GQ39" s="26">
        <v>41242.391898148147</v>
      </c>
      <c r="GR39" s="25" t="s">
        <v>589</v>
      </c>
      <c r="GS39" s="25">
        <v>33</v>
      </c>
      <c r="GT39" s="25">
        <v>257</v>
      </c>
      <c r="GU39" s="25">
        <v>540</v>
      </c>
      <c r="GV39" s="25">
        <v>651</v>
      </c>
      <c r="GW39" s="25">
        <v>0</v>
      </c>
      <c r="GX39" s="25">
        <v>1111</v>
      </c>
      <c r="GY39" s="25">
        <v>1466</v>
      </c>
      <c r="GZ39" s="25">
        <v>868</v>
      </c>
      <c r="HA39" s="25">
        <v>874</v>
      </c>
      <c r="HB39" s="25">
        <v>1448</v>
      </c>
    </row>
    <row r="40" spans="1:210" s="25" customFormat="1">
      <c r="A40" s="25">
        <v>72</v>
      </c>
      <c r="B40" s="25">
        <v>0</v>
      </c>
      <c r="C40" s="25">
        <v>0</v>
      </c>
      <c r="D40" s="25">
        <v>22</v>
      </c>
      <c r="E40" s="25">
        <v>381096</v>
      </c>
      <c r="F40" s="25">
        <v>26</v>
      </c>
      <c r="G40" s="25">
        <v>7</v>
      </c>
      <c r="H40" t="s">
        <v>373</v>
      </c>
      <c r="I40" t="s">
        <v>373</v>
      </c>
      <c r="J40" t="s">
        <v>373</v>
      </c>
      <c r="K40" t="s">
        <v>373</v>
      </c>
      <c r="L40" t="s">
        <v>373</v>
      </c>
      <c r="M40" t="s">
        <v>373</v>
      </c>
      <c r="N40" t="s">
        <v>373</v>
      </c>
      <c r="O40" t="s">
        <v>372</v>
      </c>
      <c r="P40" s="25">
        <v>-99</v>
      </c>
      <c r="Q40" s="25">
        <v>1</v>
      </c>
      <c r="R40" s="25" t="s">
        <v>376</v>
      </c>
      <c r="S40" s="25">
        <v>1</v>
      </c>
      <c r="T40" s="25">
        <v>-99</v>
      </c>
      <c r="U40" s="25">
        <v>2</v>
      </c>
      <c r="V40" s="25">
        <v>-99</v>
      </c>
      <c r="W40" t="s">
        <v>435</v>
      </c>
      <c r="X40" t="s">
        <v>373</v>
      </c>
      <c r="Y40" t="s">
        <v>373</v>
      </c>
      <c r="Z40" t="s">
        <v>372</v>
      </c>
      <c r="AA40" t="s">
        <v>373</v>
      </c>
      <c r="AB40" s="25">
        <v>-99</v>
      </c>
      <c r="AC40" s="8"/>
      <c r="AD40" s="25">
        <v>-77</v>
      </c>
      <c r="AE40" s="25">
        <v>-77</v>
      </c>
      <c r="AF40" s="25">
        <v>-77</v>
      </c>
      <c r="AG40" s="25">
        <v>-77</v>
      </c>
      <c r="AH40" s="25">
        <v>-77</v>
      </c>
      <c r="AI40" s="25">
        <v>-77</v>
      </c>
      <c r="AJ40" s="25">
        <v>-77</v>
      </c>
      <c r="AK40" s="25">
        <v>-77</v>
      </c>
      <c r="AL40" s="25">
        <v>-77</v>
      </c>
      <c r="AM40" s="25">
        <v>-77</v>
      </c>
      <c r="AN40" s="25">
        <v>-77</v>
      </c>
      <c r="AO40" s="25">
        <v>-77</v>
      </c>
      <c r="AP40" s="25">
        <v>-77</v>
      </c>
      <c r="AQ40" s="25">
        <v>-77</v>
      </c>
      <c r="AR40" s="25">
        <v>-77</v>
      </c>
      <c r="AS40" s="25">
        <v>-77</v>
      </c>
      <c r="AT40" s="25">
        <v>-77</v>
      </c>
      <c r="AU40" s="25">
        <v>-77</v>
      </c>
      <c r="AV40" s="25">
        <v>-77</v>
      </c>
      <c r="AW40" s="25">
        <v>-77</v>
      </c>
      <c r="AX40" s="25">
        <v>-77</v>
      </c>
      <c r="AY40" s="25">
        <v>-77</v>
      </c>
      <c r="AZ40" s="25">
        <v>-77</v>
      </c>
      <c r="BA40" s="25">
        <v>-77</v>
      </c>
      <c r="BB40" s="25">
        <v>-77</v>
      </c>
      <c r="BC40" s="25">
        <v>-77</v>
      </c>
      <c r="BD40" s="25">
        <v>-77</v>
      </c>
      <c r="BE40" s="25">
        <v>-77</v>
      </c>
      <c r="BF40" s="25">
        <v>-77</v>
      </c>
      <c r="BG40" s="25">
        <v>-77</v>
      </c>
      <c r="BH40" s="25">
        <v>-77</v>
      </c>
      <c r="BI40" s="25">
        <v>-77</v>
      </c>
      <c r="BJ40" s="25">
        <v>-77</v>
      </c>
      <c r="BK40" s="25">
        <v>-77</v>
      </c>
      <c r="BL40" s="25">
        <v>-77</v>
      </c>
      <c r="BM40" s="25">
        <v>-77</v>
      </c>
      <c r="BN40" s="25">
        <v>-77</v>
      </c>
      <c r="BO40" s="25">
        <v>-77</v>
      </c>
      <c r="BP40" s="25">
        <v>-77</v>
      </c>
      <c r="BQ40" s="25">
        <v>-77</v>
      </c>
      <c r="BR40" t="s">
        <v>390</v>
      </c>
      <c r="BS40" t="s">
        <v>390</v>
      </c>
      <c r="BT40" t="s">
        <v>390</v>
      </c>
      <c r="BU40" t="s">
        <v>390</v>
      </c>
      <c r="BV40" t="s">
        <v>390</v>
      </c>
      <c r="BW40" t="s">
        <v>389</v>
      </c>
      <c r="BX40" t="s">
        <v>390</v>
      </c>
      <c r="BY40" t="s">
        <v>390</v>
      </c>
      <c r="BZ40" t="s">
        <v>390</v>
      </c>
      <c r="CA40" t="s">
        <v>390</v>
      </c>
      <c r="CB40" t="s">
        <v>390</v>
      </c>
      <c r="CC40" t="s">
        <v>390</v>
      </c>
      <c r="CD40" t="s">
        <v>390</v>
      </c>
      <c r="CE40" t="s">
        <v>389</v>
      </c>
      <c r="CF40" t="s">
        <v>390</v>
      </c>
      <c r="CG40" t="s">
        <v>390</v>
      </c>
      <c r="CH40" t="s">
        <v>390</v>
      </c>
      <c r="CI40" t="s">
        <v>390</v>
      </c>
      <c r="CJ40" s="25">
        <v>-66</v>
      </c>
      <c r="CK40" s="25">
        <v>-77</v>
      </c>
      <c r="CL40" s="25">
        <v>-77</v>
      </c>
      <c r="CM40" s="25">
        <v>-77</v>
      </c>
      <c r="CN40" s="25">
        <v>-77</v>
      </c>
      <c r="CO40" s="25">
        <v>-77</v>
      </c>
      <c r="CP40" t="s">
        <v>390</v>
      </c>
      <c r="CQ40" t="s">
        <v>390</v>
      </c>
      <c r="CR40" t="s">
        <v>390</v>
      </c>
      <c r="CS40" t="s">
        <v>390</v>
      </c>
      <c r="CT40" t="s">
        <v>390</v>
      </c>
      <c r="CU40" t="s">
        <v>390</v>
      </c>
      <c r="CV40" t="s">
        <v>390</v>
      </c>
      <c r="CW40" t="s">
        <v>390</v>
      </c>
      <c r="CX40" t="s">
        <v>390</v>
      </c>
      <c r="CY40" t="s">
        <v>390</v>
      </c>
      <c r="CZ40" t="s">
        <v>390</v>
      </c>
      <c r="DA40" t="s">
        <v>389</v>
      </c>
      <c r="DB40" t="s">
        <v>390</v>
      </c>
      <c r="DC40" t="s">
        <v>390</v>
      </c>
      <c r="DD40" t="s">
        <v>390</v>
      </c>
      <c r="DE40" t="s">
        <v>390</v>
      </c>
      <c r="DF40" t="s">
        <v>390</v>
      </c>
      <c r="DG40" t="s">
        <v>389</v>
      </c>
      <c r="DH40" t="s">
        <v>390</v>
      </c>
      <c r="DI40" s="25">
        <v>-77</v>
      </c>
      <c r="DJ40" t="s">
        <v>390</v>
      </c>
      <c r="DK40" t="s">
        <v>390</v>
      </c>
      <c r="DL40" t="s">
        <v>390</v>
      </c>
      <c r="DM40" t="s">
        <v>390</v>
      </c>
      <c r="DN40" t="s">
        <v>389</v>
      </c>
      <c r="DO40" t="s">
        <v>390</v>
      </c>
      <c r="DP40" t="s">
        <v>390</v>
      </c>
      <c r="DQ40" t="s">
        <v>390</v>
      </c>
      <c r="DR40" t="s">
        <v>389</v>
      </c>
      <c r="DS40" t="s">
        <v>390</v>
      </c>
      <c r="DT40" t="s">
        <v>390</v>
      </c>
      <c r="DU40" s="25">
        <v>-66</v>
      </c>
      <c r="DV40" t="s">
        <v>390</v>
      </c>
      <c r="DW40" t="s">
        <v>390</v>
      </c>
      <c r="DX40" t="s">
        <v>390</v>
      </c>
      <c r="DY40" s="25">
        <v>-66</v>
      </c>
      <c r="DZ40" s="25">
        <v>-66</v>
      </c>
      <c r="EA40" s="25">
        <v>-77</v>
      </c>
      <c r="EB40" s="25">
        <v>-77</v>
      </c>
      <c r="EC40" s="25">
        <v>-77</v>
      </c>
      <c r="ED40" s="25">
        <v>-77</v>
      </c>
      <c r="EE40" s="25">
        <v>-77</v>
      </c>
      <c r="EF40" s="25">
        <v>-77</v>
      </c>
      <c r="EG40" s="25">
        <v>-77</v>
      </c>
      <c r="EH40" s="25">
        <v>-77</v>
      </c>
      <c r="EI40" s="25">
        <v>-77</v>
      </c>
      <c r="EJ40" s="25">
        <v>-77</v>
      </c>
      <c r="EK40" s="25">
        <v>-77</v>
      </c>
      <c r="EL40" s="25">
        <v>-77</v>
      </c>
      <c r="EM40" s="25">
        <v>-77</v>
      </c>
      <c r="EN40" s="25">
        <v>-77</v>
      </c>
      <c r="EO40" s="25">
        <v>-77</v>
      </c>
      <c r="EP40" s="25">
        <v>-77</v>
      </c>
      <c r="EQ40" s="25">
        <v>-77</v>
      </c>
      <c r="ER40" s="25">
        <v>-77</v>
      </c>
      <c r="ES40" s="25">
        <v>-77</v>
      </c>
      <c r="ET40" s="25">
        <v>-77</v>
      </c>
      <c r="EU40" s="25">
        <v>-77</v>
      </c>
      <c r="EV40" s="25">
        <v>-77</v>
      </c>
      <c r="EW40" s="25">
        <v>-77</v>
      </c>
      <c r="EX40" s="25">
        <v>-77</v>
      </c>
      <c r="EY40" s="25">
        <v>-77</v>
      </c>
      <c r="EZ40" s="25">
        <v>-77</v>
      </c>
      <c r="FA40" s="25">
        <v>-77</v>
      </c>
      <c r="FB40" s="25">
        <v>-77</v>
      </c>
      <c r="FC40" s="25">
        <v>-77</v>
      </c>
      <c r="FD40" s="25">
        <v>-77</v>
      </c>
      <c r="FE40" s="25">
        <v>-77</v>
      </c>
      <c r="FF40" s="25">
        <v>-77</v>
      </c>
      <c r="FG40" s="25">
        <v>-77</v>
      </c>
      <c r="FH40" s="25">
        <v>-77</v>
      </c>
      <c r="FI40" s="25">
        <v>-77</v>
      </c>
      <c r="FJ40" s="25">
        <v>-77</v>
      </c>
      <c r="FK40" s="27">
        <v>-77</v>
      </c>
      <c r="FL40" s="27">
        <v>-77</v>
      </c>
      <c r="FM40" s="27">
        <v>-77</v>
      </c>
      <c r="FN40" s="27">
        <v>-77</v>
      </c>
      <c r="FO40" s="27">
        <v>-77</v>
      </c>
      <c r="FP40" s="25">
        <v>-66</v>
      </c>
      <c r="FQ40" s="25">
        <v>-66</v>
      </c>
      <c r="FR40" s="25">
        <v>-66</v>
      </c>
      <c r="FS40" s="25">
        <v>-66</v>
      </c>
      <c r="FT40" s="25">
        <v>-66</v>
      </c>
      <c r="FU40" t="s">
        <v>390</v>
      </c>
      <c r="FV40" t="s">
        <v>390</v>
      </c>
      <c r="FW40" t="s">
        <v>390</v>
      </c>
      <c r="FX40" t="s">
        <v>390</v>
      </c>
      <c r="FY40" t="s">
        <v>390</v>
      </c>
      <c r="FZ40" s="25">
        <v>-66</v>
      </c>
      <c r="GA40" s="25">
        <v>-66</v>
      </c>
      <c r="GB40" s="25" t="s">
        <v>590</v>
      </c>
      <c r="GC40" s="25">
        <v>-99</v>
      </c>
      <c r="GD40" s="25">
        <v>0</v>
      </c>
      <c r="GE40" s="25">
        <v>-99</v>
      </c>
      <c r="GF40" s="25" t="s">
        <v>591</v>
      </c>
      <c r="GG40" s="25">
        <v>0</v>
      </c>
      <c r="GH40" s="25">
        <v>0</v>
      </c>
      <c r="GI40" s="25">
        <v>0</v>
      </c>
      <c r="GJ40" s="25">
        <v>-77</v>
      </c>
      <c r="GK40" s="25">
        <v>-77</v>
      </c>
      <c r="GL40" s="25" t="s">
        <v>592</v>
      </c>
      <c r="GM40" s="25">
        <v>1</v>
      </c>
      <c r="GN40" s="25">
        <v>0</v>
      </c>
      <c r="GO40" s="25">
        <v>1354183245</v>
      </c>
      <c r="GP40" s="26">
        <v>41242.417187500003</v>
      </c>
      <c r="GQ40" s="26">
        <v>41242.418414351851</v>
      </c>
      <c r="GR40" s="25" t="s">
        <v>589</v>
      </c>
      <c r="GS40" s="25">
        <v>26</v>
      </c>
      <c r="GT40" s="25">
        <v>106</v>
      </c>
      <c r="GU40" s="25">
        <v>0</v>
      </c>
      <c r="GV40" s="25">
        <v>0</v>
      </c>
      <c r="GW40" s="25">
        <v>0</v>
      </c>
      <c r="GX40" s="25">
        <v>0</v>
      </c>
      <c r="GY40" s="25">
        <v>0</v>
      </c>
      <c r="GZ40" s="25">
        <v>0</v>
      </c>
      <c r="HA40" s="25">
        <v>0</v>
      </c>
      <c r="HB40" s="25">
        <v>0</v>
      </c>
    </row>
    <row r="41" spans="1:210" s="25" customFormat="1">
      <c r="A41" s="25">
        <v>73</v>
      </c>
      <c r="B41" s="25">
        <v>0</v>
      </c>
      <c r="C41" s="25">
        <v>0</v>
      </c>
      <c r="D41" s="25">
        <v>31</v>
      </c>
      <c r="E41" s="25">
        <v>379916</v>
      </c>
      <c r="F41" s="25">
        <v>1107</v>
      </c>
      <c r="G41" s="25">
        <v>7</v>
      </c>
      <c r="H41" t="s">
        <v>373</v>
      </c>
      <c r="I41" t="s">
        <v>373</v>
      </c>
      <c r="J41" t="s">
        <v>373</v>
      </c>
      <c r="K41" t="s">
        <v>373</v>
      </c>
      <c r="L41" t="s">
        <v>373</v>
      </c>
      <c r="M41" t="s">
        <v>373</v>
      </c>
      <c r="N41" t="s">
        <v>372</v>
      </c>
      <c r="O41" t="s">
        <v>372</v>
      </c>
      <c r="P41" s="25" t="s">
        <v>535</v>
      </c>
      <c r="Q41" s="25">
        <v>1</v>
      </c>
      <c r="R41" s="25" t="s">
        <v>376</v>
      </c>
      <c r="S41" s="25">
        <v>1</v>
      </c>
      <c r="T41" s="25">
        <v>-99</v>
      </c>
      <c r="U41" s="25">
        <v>2</v>
      </c>
      <c r="V41" s="25">
        <v>-99</v>
      </c>
      <c r="W41" t="s">
        <v>435</v>
      </c>
      <c r="X41" t="s">
        <v>373</v>
      </c>
      <c r="Y41" t="s">
        <v>373</v>
      </c>
      <c r="Z41" t="s">
        <v>372</v>
      </c>
      <c r="AA41" t="s">
        <v>373</v>
      </c>
      <c r="AB41" s="25">
        <v>-99</v>
      </c>
      <c r="AC41" s="8">
        <v>5</v>
      </c>
      <c r="AD41" s="25">
        <v>5</v>
      </c>
      <c r="AE41" s="25">
        <v>5</v>
      </c>
      <c r="AF41" s="25">
        <v>5</v>
      </c>
      <c r="AG41" s="25">
        <v>5</v>
      </c>
      <c r="AH41" s="25">
        <v>5</v>
      </c>
      <c r="AI41" s="25">
        <v>5</v>
      </c>
      <c r="AJ41" s="25">
        <v>5</v>
      </c>
      <c r="AK41" s="25">
        <v>5</v>
      </c>
      <c r="AL41" s="25">
        <v>5</v>
      </c>
      <c r="AM41" s="25">
        <v>5</v>
      </c>
      <c r="AN41" s="25">
        <v>1</v>
      </c>
      <c r="AO41" s="25">
        <v>5</v>
      </c>
      <c r="AP41" s="25">
        <v>5</v>
      </c>
      <c r="AQ41" s="25">
        <v>5</v>
      </c>
      <c r="AR41" s="25">
        <v>5</v>
      </c>
      <c r="AS41" s="25">
        <v>3</v>
      </c>
      <c r="AT41" s="25">
        <v>5</v>
      </c>
      <c r="AU41" s="25">
        <v>3</v>
      </c>
      <c r="AV41" s="25">
        <v>3</v>
      </c>
      <c r="AW41" s="25">
        <v>4</v>
      </c>
      <c r="AX41" s="25">
        <v>5</v>
      </c>
      <c r="AY41" s="25">
        <v>1</v>
      </c>
      <c r="AZ41" s="25">
        <v>1</v>
      </c>
      <c r="BA41" s="25">
        <v>5</v>
      </c>
      <c r="BB41" s="25">
        <v>4</v>
      </c>
      <c r="BC41" s="25">
        <v>3</v>
      </c>
      <c r="BD41" s="25">
        <v>1</v>
      </c>
      <c r="BE41" s="25">
        <v>3</v>
      </c>
      <c r="BF41" s="25">
        <v>1</v>
      </c>
      <c r="BG41" s="25">
        <v>5</v>
      </c>
      <c r="BH41" s="25">
        <v>3</v>
      </c>
      <c r="BI41" s="25">
        <v>5</v>
      </c>
      <c r="BJ41" s="25">
        <v>1</v>
      </c>
      <c r="BK41" s="25">
        <v>1</v>
      </c>
      <c r="BL41" s="25">
        <v>5</v>
      </c>
      <c r="BM41" s="25">
        <v>3</v>
      </c>
      <c r="BN41" s="25">
        <v>1</v>
      </c>
      <c r="BO41" s="25">
        <v>5</v>
      </c>
      <c r="BP41" s="25">
        <v>1</v>
      </c>
      <c r="BQ41" s="25">
        <v>4</v>
      </c>
      <c r="BR41" t="s">
        <v>372</v>
      </c>
      <c r="BS41" t="s">
        <v>373</v>
      </c>
      <c r="BT41" t="s">
        <v>372</v>
      </c>
      <c r="BU41" t="s">
        <v>373</v>
      </c>
      <c r="BV41" t="s">
        <v>373</v>
      </c>
      <c r="BW41" t="s">
        <v>374</v>
      </c>
      <c r="BX41" t="s">
        <v>373</v>
      </c>
      <c r="BY41" t="s">
        <v>373</v>
      </c>
      <c r="BZ41" t="s">
        <v>372</v>
      </c>
      <c r="CA41" t="s">
        <v>372</v>
      </c>
      <c r="CB41" t="s">
        <v>372</v>
      </c>
      <c r="CC41" t="s">
        <v>373</v>
      </c>
      <c r="CD41" t="s">
        <v>373</v>
      </c>
      <c r="CE41" t="s">
        <v>374</v>
      </c>
      <c r="CF41" t="s">
        <v>373</v>
      </c>
      <c r="CG41" t="s">
        <v>373</v>
      </c>
      <c r="CH41" t="s">
        <v>373</v>
      </c>
      <c r="CI41" t="s">
        <v>372</v>
      </c>
      <c r="CJ41" s="25" t="s">
        <v>593</v>
      </c>
      <c r="CK41" s="25">
        <v>5</v>
      </c>
      <c r="CL41" s="25">
        <v>1</v>
      </c>
      <c r="CM41" s="25">
        <v>1</v>
      </c>
      <c r="CN41" s="25">
        <v>5</v>
      </c>
      <c r="CO41" s="25">
        <v>1</v>
      </c>
      <c r="CP41" t="s">
        <v>373</v>
      </c>
      <c r="CQ41" t="s">
        <v>372</v>
      </c>
      <c r="CR41" t="s">
        <v>373</v>
      </c>
      <c r="CS41" t="s">
        <v>373</v>
      </c>
      <c r="CT41" t="s">
        <v>373</v>
      </c>
      <c r="CU41" t="s">
        <v>372</v>
      </c>
      <c r="CV41" t="s">
        <v>373</v>
      </c>
      <c r="CW41" t="s">
        <v>372</v>
      </c>
      <c r="CX41" t="s">
        <v>373</v>
      </c>
      <c r="CY41" t="s">
        <v>373</v>
      </c>
      <c r="CZ41" t="s">
        <v>373</v>
      </c>
      <c r="DA41" t="s">
        <v>374</v>
      </c>
      <c r="DB41" t="s">
        <v>373</v>
      </c>
      <c r="DC41" t="s">
        <v>372</v>
      </c>
      <c r="DD41" t="s">
        <v>372</v>
      </c>
      <c r="DE41" t="s">
        <v>372</v>
      </c>
      <c r="DF41" t="s">
        <v>373</v>
      </c>
      <c r="DG41" t="s">
        <v>374</v>
      </c>
      <c r="DH41" t="s">
        <v>373</v>
      </c>
      <c r="DI41" s="25">
        <v>2</v>
      </c>
      <c r="DJ41" t="s">
        <v>390</v>
      </c>
      <c r="DK41" t="s">
        <v>390</v>
      </c>
      <c r="DL41" t="s">
        <v>390</v>
      </c>
      <c r="DM41" t="s">
        <v>390</v>
      </c>
      <c r="DN41" t="s">
        <v>389</v>
      </c>
      <c r="DO41" t="s">
        <v>390</v>
      </c>
      <c r="DP41" t="s">
        <v>390</v>
      </c>
      <c r="DQ41" t="s">
        <v>390</v>
      </c>
      <c r="DR41" t="s">
        <v>389</v>
      </c>
      <c r="DS41" t="s">
        <v>390</v>
      </c>
      <c r="DT41" t="s">
        <v>390</v>
      </c>
      <c r="DU41" s="25">
        <v>-66</v>
      </c>
      <c r="DV41" t="s">
        <v>390</v>
      </c>
      <c r="DW41" t="s">
        <v>390</v>
      </c>
      <c r="DX41" t="s">
        <v>390</v>
      </c>
      <c r="DY41" s="25">
        <v>-66</v>
      </c>
      <c r="DZ41" s="25">
        <v>-66</v>
      </c>
      <c r="EA41" s="25">
        <v>1</v>
      </c>
      <c r="EB41" s="25">
        <v>1</v>
      </c>
      <c r="EC41" s="25">
        <v>1</v>
      </c>
      <c r="ED41" s="25">
        <v>1</v>
      </c>
      <c r="EE41" s="25">
        <v>3</v>
      </c>
      <c r="EF41" s="25">
        <v>3</v>
      </c>
      <c r="EG41" s="25">
        <v>3</v>
      </c>
      <c r="EH41" s="25">
        <v>1</v>
      </c>
      <c r="EI41" s="25">
        <v>1</v>
      </c>
      <c r="EJ41" s="25">
        <v>1</v>
      </c>
      <c r="EK41" s="25">
        <v>1</v>
      </c>
      <c r="EL41" s="25">
        <v>4</v>
      </c>
      <c r="EM41" s="25">
        <v>5</v>
      </c>
      <c r="EN41" s="25">
        <v>5</v>
      </c>
      <c r="EO41" s="25">
        <v>5</v>
      </c>
      <c r="EP41" s="25">
        <v>5</v>
      </c>
      <c r="EQ41" s="25">
        <v>1</v>
      </c>
      <c r="ER41" s="25">
        <v>1</v>
      </c>
      <c r="ES41" s="25">
        <v>3</v>
      </c>
      <c r="ET41" s="25">
        <v>3</v>
      </c>
      <c r="EU41" s="25">
        <v>1</v>
      </c>
      <c r="EV41" s="25">
        <v>1</v>
      </c>
      <c r="EW41" s="25">
        <v>1</v>
      </c>
      <c r="EX41" s="25">
        <v>3</v>
      </c>
      <c r="EY41" s="25">
        <v>1</v>
      </c>
      <c r="EZ41" s="25">
        <v>3</v>
      </c>
      <c r="FA41" s="25">
        <v>1</v>
      </c>
      <c r="FB41" s="25">
        <v>1</v>
      </c>
      <c r="FC41" s="25">
        <v>1</v>
      </c>
      <c r="FD41" s="25">
        <v>1</v>
      </c>
      <c r="FE41" s="25">
        <v>5</v>
      </c>
      <c r="FF41" s="25">
        <v>4</v>
      </c>
      <c r="FG41" s="25">
        <v>1</v>
      </c>
      <c r="FH41" s="25">
        <v>5</v>
      </c>
      <c r="FI41" s="25">
        <v>1</v>
      </c>
      <c r="FJ41" s="25">
        <v>1</v>
      </c>
      <c r="FK41" s="27">
        <v>16</v>
      </c>
      <c r="FL41" s="27">
        <v>19</v>
      </c>
      <c r="FM41" s="27">
        <v>1</v>
      </c>
      <c r="FN41" s="27">
        <v>5</v>
      </c>
      <c r="FO41" s="27">
        <v>11</v>
      </c>
      <c r="FP41" s="25">
        <v>-99</v>
      </c>
      <c r="FQ41" s="25">
        <v>-99</v>
      </c>
      <c r="FR41" s="25">
        <v>-99</v>
      </c>
      <c r="FS41" s="25">
        <v>-99</v>
      </c>
      <c r="FT41" s="25">
        <v>-99</v>
      </c>
      <c r="FU41" t="s">
        <v>372</v>
      </c>
      <c r="FV41" t="s">
        <v>373</v>
      </c>
      <c r="FW41" t="s">
        <v>373</v>
      </c>
      <c r="FX41" t="s">
        <v>373</v>
      </c>
      <c r="FY41" t="s">
        <v>373</v>
      </c>
      <c r="FZ41" s="25">
        <v>-99</v>
      </c>
      <c r="GA41" s="25">
        <v>-99</v>
      </c>
      <c r="GB41" s="25" t="s">
        <v>594</v>
      </c>
      <c r="GC41" s="25">
        <v>-99</v>
      </c>
      <c r="GD41" s="25">
        <v>0</v>
      </c>
      <c r="GE41" s="25">
        <v>-99</v>
      </c>
      <c r="GF41" s="25" t="s">
        <v>587</v>
      </c>
      <c r="GG41" s="25">
        <v>1</v>
      </c>
      <c r="GH41" s="25">
        <v>1</v>
      </c>
      <c r="GI41" s="25">
        <v>0</v>
      </c>
      <c r="GJ41" s="25">
        <v>-77</v>
      </c>
      <c r="GK41" s="25">
        <v>-77</v>
      </c>
      <c r="GL41" s="25" t="s">
        <v>595</v>
      </c>
      <c r="GM41" s="25">
        <v>1</v>
      </c>
      <c r="GN41" s="25">
        <v>0</v>
      </c>
      <c r="GO41" s="25">
        <v>1354206416</v>
      </c>
      <c r="GP41" s="26">
        <v>41242.685370370367</v>
      </c>
      <c r="GQ41" s="26">
        <v>41242.698182870372</v>
      </c>
      <c r="GR41" s="25" t="s">
        <v>589</v>
      </c>
      <c r="GS41" s="25">
        <v>14</v>
      </c>
      <c r="GT41" s="25">
        <v>65</v>
      </c>
      <c r="GU41" s="25">
        <v>328</v>
      </c>
      <c r="GV41" s="25">
        <v>413</v>
      </c>
      <c r="GW41" s="25">
        <v>0</v>
      </c>
      <c r="GX41" s="25">
        <v>1007</v>
      </c>
      <c r="GY41" s="25">
        <v>1107</v>
      </c>
      <c r="GZ41" s="25">
        <v>608</v>
      </c>
      <c r="HA41" s="25">
        <v>637</v>
      </c>
      <c r="HB41" s="25">
        <v>1063</v>
      </c>
    </row>
    <row r="42" spans="1:210" s="25" customFormat="1">
      <c r="A42" s="25">
        <v>74</v>
      </c>
      <c r="B42" s="25">
        <v>0</v>
      </c>
      <c r="C42" s="25">
        <v>0</v>
      </c>
      <c r="D42" s="25">
        <v>31</v>
      </c>
      <c r="E42" s="25">
        <v>379916</v>
      </c>
      <c r="F42" s="25">
        <v>662</v>
      </c>
      <c r="G42" s="25">
        <v>7</v>
      </c>
      <c r="H42" t="s">
        <v>373</v>
      </c>
      <c r="I42" t="s">
        <v>373</v>
      </c>
      <c r="J42" t="s">
        <v>373</v>
      </c>
      <c r="K42" t="s">
        <v>373</v>
      </c>
      <c r="L42" t="s">
        <v>373</v>
      </c>
      <c r="M42" t="s">
        <v>373</v>
      </c>
      <c r="N42" t="s">
        <v>373</v>
      </c>
      <c r="O42" t="s">
        <v>372</v>
      </c>
      <c r="P42" s="25">
        <v>-99</v>
      </c>
      <c r="Q42" s="25">
        <v>1</v>
      </c>
      <c r="R42" s="25" t="s">
        <v>376</v>
      </c>
      <c r="S42" s="25">
        <v>2</v>
      </c>
      <c r="T42" s="25">
        <v>-99</v>
      </c>
      <c r="U42" s="25">
        <v>1</v>
      </c>
      <c r="V42" s="25">
        <v>-99</v>
      </c>
      <c r="W42" t="s">
        <v>377</v>
      </c>
      <c r="X42" t="s">
        <v>372</v>
      </c>
      <c r="Y42" t="s">
        <v>373</v>
      </c>
      <c r="Z42" t="s">
        <v>373</v>
      </c>
      <c r="AA42" t="s">
        <v>373</v>
      </c>
      <c r="AB42" s="25">
        <v>-99</v>
      </c>
      <c r="AC42" s="8">
        <v>5</v>
      </c>
      <c r="AD42" s="25">
        <v>4</v>
      </c>
      <c r="AE42" s="25">
        <v>4</v>
      </c>
      <c r="AF42" s="25">
        <v>4</v>
      </c>
      <c r="AG42" s="25">
        <v>4</v>
      </c>
      <c r="AH42" s="25">
        <v>4</v>
      </c>
      <c r="AI42" s="25">
        <v>3</v>
      </c>
      <c r="AJ42" s="25">
        <v>4</v>
      </c>
      <c r="AK42" s="25">
        <v>3</v>
      </c>
      <c r="AL42" s="25">
        <v>3</v>
      </c>
      <c r="AM42" s="25">
        <v>5</v>
      </c>
      <c r="AN42" s="25">
        <v>4</v>
      </c>
      <c r="AO42" s="25">
        <v>5</v>
      </c>
      <c r="AP42" s="25">
        <v>5</v>
      </c>
      <c r="AQ42" s="25">
        <v>4</v>
      </c>
      <c r="AR42" s="25">
        <v>4</v>
      </c>
      <c r="AS42" s="25">
        <v>5</v>
      </c>
      <c r="AT42" s="25">
        <v>4</v>
      </c>
      <c r="AU42" s="25">
        <v>4</v>
      </c>
      <c r="AV42" s="25">
        <v>4</v>
      </c>
      <c r="AW42" s="25">
        <v>4</v>
      </c>
      <c r="AX42" s="25">
        <v>4</v>
      </c>
      <c r="AY42" s="25">
        <v>5</v>
      </c>
      <c r="AZ42" s="25">
        <v>4</v>
      </c>
      <c r="BA42" s="25">
        <v>3</v>
      </c>
      <c r="BB42" s="25">
        <v>5</v>
      </c>
      <c r="BC42" s="25">
        <v>4</v>
      </c>
      <c r="BD42" s="25">
        <v>3</v>
      </c>
      <c r="BE42" s="25">
        <v>5</v>
      </c>
      <c r="BF42" s="25">
        <v>4</v>
      </c>
      <c r="BG42" s="25">
        <v>4</v>
      </c>
      <c r="BH42" s="25">
        <v>4</v>
      </c>
      <c r="BI42" s="25">
        <v>4</v>
      </c>
      <c r="BJ42" s="25">
        <v>5</v>
      </c>
      <c r="BK42" s="25">
        <v>5</v>
      </c>
      <c r="BL42" s="25">
        <v>5</v>
      </c>
      <c r="BM42" s="25">
        <v>4</v>
      </c>
      <c r="BN42" s="25">
        <v>3</v>
      </c>
      <c r="BO42" s="25">
        <v>5</v>
      </c>
      <c r="BP42" s="25">
        <v>4</v>
      </c>
      <c r="BQ42" s="25">
        <v>4</v>
      </c>
      <c r="BR42" t="s">
        <v>372</v>
      </c>
      <c r="BS42" t="s">
        <v>373</v>
      </c>
      <c r="BT42" t="s">
        <v>372</v>
      </c>
      <c r="BU42" t="s">
        <v>372</v>
      </c>
      <c r="BV42" t="s">
        <v>373</v>
      </c>
      <c r="BW42" t="s">
        <v>374</v>
      </c>
      <c r="BX42" t="s">
        <v>373</v>
      </c>
      <c r="BY42" t="s">
        <v>372</v>
      </c>
      <c r="BZ42" t="s">
        <v>372</v>
      </c>
      <c r="CA42" t="s">
        <v>372</v>
      </c>
      <c r="CB42" t="s">
        <v>372</v>
      </c>
      <c r="CC42" t="s">
        <v>373</v>
      </c>
      <c r="CD42" t="s">
        <v>373</v>
      </c>
      <c r="CE42" t="s">
        <v>374</v>
      </c>
      <c r="CF42" t="s">
        <v>372</v>
      </c>
      <c r="CG42" t="s">
        <v>373</v>
      </c>
      <c r="CH42" t="s">
        <v>373</v>
      </c>
      <c r="CI42" t="s">
        <v>373</v>
      </c>
      <c r="CJ42" s="25">
        <v>-99</v>
      </c>
      <c r="CK42" s="25">
        <v>4</v>
      </c>
      <c r="CL42" s="25">
        <v>3</v>
      </c>
      <c r="CM42" s="25">
        <v>5</v>
      </c>
      <c r="CN42" s="25">
        <v>3</v>
      </c>
      <c r="CO42" s="25">
        <v>3</v>
      </c>
      <c r="CP42" t="s">
        <v>373</v>
      </c>
      <c r="CQ42" t="s">
        <v>373</v>
      </c>
      <c r="CR42" t="s">
        <v>372</v>
      </c>
      <c r="CS42" t="s">
        <v>373</v>
      </c>
      <c r="CT42" t="s">
        <v>372</v>
      </c>
      <c r="CU42" t="s">
        <v>373</v>
      </c>
      <c r="CV42" t="s">
        <v>373</v>
      </c>
      <c r="CW42" t="s">
        <v>373</v>
      </c>
      <c r="CX42" t="s">
        <v>373</v>
      </c>
      <c r="CY42" t="s">
        <v>372</v>
      </c>
      <c r="CZ42" t="s">
        <v>373</v>
      </c>
      <c r="DA42" t="s">
        <v>374</v>
      </c>
      <c r="DB42" t="s">
        <v>373</v>
      </c>
      <c r="DC42" t="s">
        <v>372</v>
      </c>
      <c r="DD42" t="s">
        <v>373</v>
      </c>
      <c r="DE42" t="s">
        <v>372</v>
      </c>
      <c r="DF42" t="s">
        <v>373</v>
      </c>
      <c r="DG42" t="s">
        <v>374</v>
      </c>
      <c r="DH42" t="s">
        <v>373</v>
      </c>
      <c r="DI42" s="25">
        <v>2</v>
      </c>
      <c r="DJ42" t="s">
        <v>390</v>
      </c>
      <c r="DK42" t="s">
        <v>390</v>
      </c>
      <c r="DL42" t="s">
        <v>390</v>
      </c>
      <c r="DM42" t="s">
        <v>390</v>
      </c>
      <c r="DN42" t="s">
        <v>389</v>
      </c>
      <c r="DO42" t="s">
        <v>390</v>
      </c>
      <c r="DP42" t="s">
        <v>390</v>
      </c>
      <c r="DQ42" t="s">
        <v>390</v>
      </c>
      <c r="DR42" t="s">
        <v>389</v>
      </c>
      <c r="DS42" t="s">
        <v>390</v>
      </c>
      <c r="DT42" t="s">
        <v>390</v>
      </c>
      <c r="DU42" s="25">
        <v>-66</v>
      </c>
      <c r="DV42" t="s">
        <v>390</v>
      </c>
      <c r="DW42" t="s">
        <v>390</v>
      </c>
      <c r="DX42" t="s">
        <v>390</v>
      </c>
      <c r="DY42" s="25">
        <v>-66</v>
      </c>
      <c r="DZ42" s="25">
        <v>-66</v>
      </c>
      <c r="EA42" s="25">
        <v>3</v>
      </c>
      <c r="EB42" s="25">
        <v>3</v>
      </c>
      <c r="EC42" s="25">
        <v>3</v>
      </c>
      <c r="ED42" s="25">
        <v>3</v>
      </c>
      <c r="EE42" s="25">
        <v>3</v>
      </c>
      <c r="EF42" s="25">
        <v>3</v>
      </c>
      <c r="EG42" s="25">
        <v>2</v>
      </c>
      <c r="EH42" s="25">
        <v>2</v>
      </c>
      <c r="EI42" s="25">
        <v>2</v>
      </c>
      <c r="EJ42" s="25">
        <v>2</v>
      </c>
      <c r="EK42" s="25">
        <v>2</v>
      </c>
      <c r="EL42" s="25">
        <v>2</v>
      </c>
      <c r="EM42" s="25">
        <v>2</v>
      </c>
      <c r="EN42" s="25">
        <v>4</v>
      </c>
      <c r="EO42" s="25">
        <v>4</v>
      </c>
      <c r="EP42" s="25">
        <v>4</v>
      </c>
      <c r="EQ42" s="25">
        <v>4</v>
      </c>
      <c r="ER42" s="25">
        <v>3</v>
      </c>
      <c r="ES42" s="25">
        <v>4</v>
      </c>
      <c r="ET42" s="25">
        <v>4</v>
      </c>
      <c r="EU42" s="25">
        <v>3</v>
      </c>
      <c r="EV42" s="25">
        <v>4</v>
      </c>
      <c r="EW42" s="25">
        <v>4</v>
      </c>
      <c r="EX42" s="25">
        <v>4</v>
      </c>
      <c r="EY42" s="25">
        <v>4</v>
      </c>
      <c r="EZ42" s="25">
        <v>4</v>
      </c>
      <c r="FA42" s="25">
        <v>4</v>
      </c>
      <c r="FB42" s="25">
        <v>4</v>
      </c>
      <c r="FC42" s="25">
        <v>2</v>
      </c>
      <c r="FD42" s="25">
        <v>3</v>
      </c>
      <c r="FE42" s="25">
        <v>3</v>
      </c>
      <c r="FF42" s="25">
        <v>3</v>
      </c>
      <c r="FG42" s="25">
        <v>3</v>
      </c>
      <c r="FH42" s="25">
        <v>4</v>
      </c>
      <c r="FI42" s="25">
        <v>5</v>
      </c>
      <c r="FJ42" s="25">
        <v>4</v>
      </c>
      <c r="FK42" s="27">
        <v>19</v>
      </c>
      <c r="FL42" s="27">
        <v>20</v>
      </c>
      <c r="FM42" s="27">
        <v>13</v>
      </c>
      <c r="FN42" s="27">
        <v>10</v>
      </c>
      <c r="FO42" s="27">
        <v>9</v>
      </c>
      <c r="FP42" s="25" t="s">
        <v>596</v>
      </c>
      <c r="FQ42" s="25" t="s">
        <v>597</v>
      </c>
      <c r="FR42" s="25" t="s">
        <v>598</v>
      </c>
      <c r="FS42" s="25" t="s">
        <v>599</v>
      </c>
      <c r="FT42" s="25" t="s">
        <v>596</v>
      </c>
      <c r="FU42" t="s">
        <v>372</v>
      </c>
      <c r="FV42" t="s">
        <v>372</v>
      </c>
      <c r="FW42" t="s">
        <v>372</v>
      </c>
      <c r="FX42" t="s">
        <v>373</v>
      </c>
      <c r="FY42" t="s">
        <v>373</v>
      </c>
      <c r="FZ42" s="25">
        <v>-99</v>
      </c>
      <c r="GA42" s="25" t="s">
        <v>600</v>
      </c>
      <c r="GB42" s="25" t="s">
        <v>601</v>
      </c>
      <c r="GC42" s="25">
        <v>-99</v>
      </c>
      <c r="GD42" s="25">
        <v>0</v>
      </c>
      <c r="GE42" s="25">
        <v>-99</v>
      </c>
      <c r="GF42" s="25" t="s">
        <v>587</v>
      </c>
      <c r="GG42" s="25">
        <v>1</v>
      </c>
      <c r="GH42" s="25">
        <v>1</v>
      </c>
      <c r="GI42" s="25">
        <v>0</v>
      </c>
      <c r="GJ42" s="25">
        <v>-77</v>
      </c>
      <c r="GK42" s="25">
        <v>-77</v>
      </c>
      <c r="GL42" s="25" t="s">
        <v>602</v>
      </c>
      <c r="GM42" s="25">
        <v>1</v>
      </c>
      <c r="GN42" s="25">
        <v>0</v>
      </c>
      <c r="GO42" s="25">
        <v>1354260437</v>
      </c>
      <c r="GP42" s="26">
        <v>41243.310613425929</v>
      </c>
      <c r="GQ42" s="26">
        <v>41243.31827546296</v>
      </c>
      <c r="GR42" s="25" t="s">
        <v>589</v>
      </c>
      <c r="GS42" s="25">
        <v>38</v>
      </c>
      <c r="GT42" s="25">
        <v>81</v>
      </c>
      <c r="GU42" s="25">
        <v>218</v>
      </c>
      <c r="GV42" s="25">
        <v>256</v>
      </c>
      <c r="GW42" s="25">
        <v>0</v>
      </c>
      <c r="GX42" s="25">
        <v>479</v>
      </c>
      <c r="GY42" s="25">
        <v>662</v>
      </c>
      <c r="GZ42" s="25">
        <v>315</v>
      </c>
      <c r="HA42" s="25">
        <v>322</v>
      </c>
      <c r="HB42" s="25">
        <v>610</v>
      </c>
    </row>
    <row r="43" spans="1:210" s="25" customFormat="1">
      <c r="A43" s="25">
        <v>77</v>
      </c>
      <c r="B43" s="25">
        <v>0</v>
      </c>
      <c r="C43" s="25">
        <v>0</v>
      </c>
      <c r="D43" s="25">
        <v>22</v>
      </c>
      <c r="E43" s="25">
        <v>382176</v>
      </c>
      <c r="F43" s="25">
        <v>1519</v>
      </c>
      <c r="G43" s="25">
        <v>7</v>
      </c>
      <c r="H43" t="s">
        <v>372</v>
      </c>
      <c r="I43" t="s">
        <v>373</v>
      </c>
      <c r="J43" t="s">
        <v>372</v>
      </c>
      <c r="K43" t="s">
        <v>372</v>
      </c>
      <c r="L43" t="s">
        <v>372</v>
      </c>
      <c r="M43" t="s">
        <v>373</v>
      </c>
      <c r="N43" t="s">
        <v>373</v>
      </c>
      <c r="O43" t="s">
        <v>373</v>
      </c>
      <c r="P43" s="25">
        <v>-99</v>
      </c>
      <c r="Q43" s="25">
        <v>1</v>
      </c>
      <c r="R43" s="25" t="s">
        <v>376</v>
      </c>
      <c r="S43" s="25">
        <v>7</v>
      </c>
      <c r="T43" s="25">
        <v>-99</v>
      </c>
      <c r="U43" s="25">
        <v>1</v>
      </c>
      <c r="V43" s="25">
        <v>-99</v>
      </c>
      <c r="W43" t="s">
        <v>377</v>
      </c>
      <c r="X43" t="s">
        <v>373</v>
      </c>
      <c r="Y43" t="s">
        <v>372</v>
      </c>
      <c r="Z43" t="s">
        <v>373</v>
      </c>
      <c r="AA43" t="s">
        <v>373</v>
      </c>
      <c r="AB43" s="25">
        <v>-99</v>
      </c>
      <c r="AC43" s="8">
        <v>5</v>
      </c>
      <c r="AD43" s="25">
        <v>4</v>
      </c>
      <c r="AE43" s="25">
        <v>5</v>
      </c>
      <c r="AF43" s="25">
        <v>4</v>
      </c>
      <c r="AG43" s="25">
        <v>5</v>
      </c>
      <c r="AH43" s="25">
        <v>3</v>
      </c>
      <c r="AI43" s="25">
        <v>2</v>
      </c>
      <c r="AJ43" s="25">
        <v>2</v>
      </c>
      <c r="AK43" s="25">
        <v>2</v>
      </c>
      <c r="AL43" s="25">
        <v>1</v>
      </c>
      <c r="AM43" s="25">
        <v>5</v>
      </c>
      <c r="AN43" s="25">
        <v>1</v>
      </c>
      <c r="AO43" s="25">
        <v>3</v>
      </c>
      <c r="AP43" s="25">
        <v>4</v>
      </c>
      <c r="AQ43" s="25">
        <v>2</v>
      </c>
      <c r="AR43" s="25">
        <v>4</v>
      </c>
      <c r="AS43" s="25">
        <v>5</v>
      </c>
      <c r="AT43" s="25">
        <v>3</v>
      </c>
      <c r="AU43" s="25">
        <v>5</v>
      </c>
      <c r="AV43" s="25">
        <v>2</v>
      </c>
      <c r="AW43" s="25">
        <v>4</v>
      </c>
      <c r="AX43" s="25">
        <v>3</v>
      </c>
      <c r="AY43" s="25">
        <v>4</v>
      </c>
      <c r="AZ43" s="25">
        <v>4</v>
      </c>
      <c r="BA43" s="25">
        <v>1</v>
      </c>
      <c r="BB43" s="25">
        <v>4</v>
      </c>
      <c r="BC43" s="25">
        <v>2</v>
      </c>
      <c r="BD43" s="25">
        <v>1</v>
      </c>
      <c r="BE43" s="25">
        <v>4</v>
      </c>
      <c r="BF43" s="25">
        <v>5</v>
      </c>
      <c r="BG43" s="25">
        <v>5</v>
      </c>
      <c r="BH43" s="25">
        <v>3</v>
      </c>
      <c r="BI43" s="25">
        <v>4</v>
      </c>
      <c r="BJ43" s="25">
        <v>4</v>
      </c>
      <c r="BK43" s="25">
        <v>4</v>
      </c>
      <c r="BL43" s="25">
        <v>3</v>
      </c>
      <c r="BM43" s="25">
        <v>3</v>
      </c>
      <c r="BN43" s="25">
        <v>1</v>
      </c>
      <c r="BO43" s="25">
        <v>2</v>
      </c>
      <c r="BP43" s="25">
        <v>3</v>
      </c>
      <c r="BQ43" s="25">
        <v>3</v>
      </c>
      <c r="BR43" t="s">
        <v>372</v>
      </c>
      <c r="BS43" t="s">
        <v>373</v>
      </c>
      <c r="BT43" t="s">
        <v>373</v>
      </c>
      <c r="BU43" t="s">
        <v>372</v>
      </c>
      <c r="BV43" t="s">
        <v>373</v>
      </c>
      <c r="BW43" t="s">
        <v>374</v>
      </c>
      <c r="BX43" t="s">
        <v>372</v>
      </c>
      <c r="BY43" t="s">
        <v>372</v>
      </c>
      <c r="BZ43" t="s">
        <v>373</v>
      </c>
      <c r="CA43" t="s">
        <v>373</v>
      </c>
      <c r="CB43" t="s">
        <v>372</v>
      </c>
      <c r="CC43" t="s">
        <v>373</v>
      </c>
      <c r="CD43" t="s">
        <v>373</v>
      </c>
      <c r="CE43" t="s">
        <v>374</v>
      </c>
      <c r="CF43" t="s">
        <v>372</v>
      </c>
      <c r="CG43" t="s">
        <v>373</v>
      </c>
      <c r="CH43" t="s">
        <v>373</v>
      </c>
      <c r="CI43" t="s">
        <v>373</v>
      </c>
      <c r="CJ43" s="25">
        <v>-99</v>
      </c>
      <c r="CK43" s="25">
        <v>2</v>
      </c>
      <c r="CL43" s="25">
        <v>3</v>
      </c>
      <c r="CM43" s="25">
        <v>5</v>
      </c>
      <c r="CN43" s="25">
        <v>4</v>
      </c>
      <c r="CO43" s="25">
        <v>5</v>
      </c>
      <c r="CP43" t="s">
        <v>372</v>
      </c>
      <c r="CQ43" t="s">
        <v>372</v>
      </c>
      <c r="CR43" t="s">
        <v>373</v>
      </c>
      <c r="CS43" t="s">
        <v>373</v>
      </c>
      <c r="CT43" t="s">
        <v>373</v>
      </c>
      <c r="CU43" t="s">
        <v>372</v>
      </c>
      <c r="CV43" t="s">
        <v>372</v>
      </c>
      <c r="CW43" t="s">
        <v>373</v>
      </c>
      <c r="CX43" t="s">
        <v>373</v>
      </c>
      <c r="CY43" t="s">
        <v>372</v>
      </c>
      <c r="CZ43" t="s">
        <v>373</v>
      </c>
      <c r="DA43" t="s">
        <v>374</v>
      </c>
      <c r="DB43" t="s">
        <v>373</v>
      </c>
      <c r="DC43" t="s">
        <v>372</v>
      </c>
      <c r="DD43" t="s">
        <v>373</v>
      </c>
      <c r="DE43" t="s">
        <v>372</v>
      </c>
      <c r="DF43" t="s">
        <v>373</v>
      </c>
      <c r="DG43" t="s">
        <v>374</v>
      </c>
      <c r="DH43" t="s">
        <v>373</v>
      </c>
      <c r="DI43" s="25">
        <v>2</v>
      </c>
      <c r="DJ43" t="s">
        <v>390</v>
      </c>
      <c r="DK43" t="s">
        <v>390</v>
      </c>
      <c r="DL43" t="s">
        <v>390</v>
      </c>
      <c r="DM43" t="s">
        <v>390</v>
      </c>
      <c r="DN43" t="s">
        <v>389</v>
      </c>
      <c r="DO43" t="s">
        <v>390</v>
      </c>
      <c r="DP43" t="s">
        <v>390</v>
      </c>
      <c r="DQ43" t="s">
        <v>390</v>
      </c>
      <c r="DR43" t="s">
        <v>389</v>
      </c>
      <c r="DS43" t="s">
        <v>390</v>
      </c>
      <c r="DT43" t="s">
        <v>390</v>
      </c>
      <c r="DU43" s="25">
        <v>-66</v>
      </c>
      <c r="DV43" t="s">
        <v>390</v>
      </c>
      <c r="DW43" t="s">
        <v>390</v>
      </c>
      <c r="DX43" t="s">
        <v>390</v>
      </c>
      <c r="DY43" s="25">
        <v>-66</v>
      </c>
      <c r="DZ43" s="25">
        <v>-66</v>
      </c>
      <c r="EA43" s="25">
        <v>1</v>
      </c>
      <c r="EB43" s="25">
        <v>1</v>
      </c>
      <c r="EC43" s="25">
        <v>1</v>
      </c>
      <c r="ED43" s="25">
        <v>1</v>
      </c>
      <c r="EE43" s="25">
        <v>2</v>
      </c>
      <c r="EF43" s="25">
        <v>2</v>
      </c>
      <c r="EG43" s="25">
        <v>1</v>
      </c>
      <c r="EH43" s="25">
        <v>3</v>
      </c>
      <c r="EI43" s="25">
        <v>3</v>
      </c>
      <c r="EJ43" s="25">
        <v>1</v>
      </c>
      <c r="EK43" s="25">
        <v>4</v>
      </c>
      <c r="EL43" s="25">
        <v>3</v>
      </c>
      <c r="EM43" s="25">
        <v>4</v>
      </c>
      <c r="EN43" s="25">
        <v>1</v>
      </c>
      <c r="EO43" s="25">
        <v>1</v>
      </c>
      <c r="EP43" s="25">
        <v>2</v>
      </c>
      <c r="EQ43" s="25">
        <v>2</v>
      </c>
      <c r="ER43" s="25">
        <v>2</v>
      </c>
      <c r="ES43" s="25">
        <v>2</v>
      </c>
      <c r="ET43" s="25">
        <v>4</v>
      </c>
      <c r="EU43" s="25">
        <v>1</v>
      </c>
      <c r="EV43" s="25">
        <v>5</v>
      </c>
      <c r="EW43" s="25">
        <v>5</v>
      </c>
      <c r="EX43" s="25">
        <v>4</v>
      </c>
      <c r="EY43" s="25">
        <v>4</v>
      </c>
      <c r="EZ43" s="25">
        <v>3</v>
      </c>
      <c r="FA43" s="25">
        <v>2</v>
      </c>
      <c r="FB43" s="25">
        <v>3</v>
      </c>
      <c r="FC43" s="25">
        <v>1</v>
      </c>
      <c r="FD43" s="25">
        <v>1</v>
      </c>
      <c r="FE43" s="25">
        <v>4</v>
      </c>
      <c r="FF43" s="25">
        <v>3</v>
      </c>
      <c r="FG43" s="25">
        <v>2</v>
      </c>
      <c r="FH43" s="25">
        <v>4</v>
      </c>
      <c r="FI43" s="25">
        <v>3</v>
      </c>
      <c r="FJ43" s="25">
        <v>3</v>
      </c>
      <c r="FK43" s="27">
        <v>7</v>
      </c>
      <c r="FL43" s="27">
        <v>16</v>
      </c>
      <c r="FM43" s="27">
        <v>8</v>
      </c>
      <c r="FN43" s="27">
        <v>5</v>
      </c>
      <c r="FO43" s="27">
        <v>19</v>
      </c>
      <c r="FP43" s="25">
        <v>-66</v>
      </c>
      <c r="FQ43" s="25">
        <v>-66</v>
      </c>
      <c r="FR43" s="25">
        <v>-66</v>
      </c>
      <c r="FS43" s="25">
        <v>-66</v>
      </c>
      <c r="FT43" s="25">
        <v>-66</v>
      </c>
      <c r="FU43" t="s">
        <v>390</v>
      </c>
      <c r="FV43" t="s">
        <v>390</v>
      </c>
      <c r="FW43" t="s">
        <v>390</v>
      </c>
      <c r="FX43" t="s">
        <v>390</v>
      </c>
      <c r="FY43" t="s">
        <v>390</v>
      </c>
      <c r="FZ43" s="25">
        <v>-66</v>
      </c>
      <c r="GA43" s="25">
        <v>-66</v>
      </c>
      <c r="GB43" s="25" t="s">
        <v>603</v>
      </c>
      <c r="GC43" s="25">
        <v>-99</v>
      </c>
      <c r="GD43" s="25">
        <v>0</v>
      </c>
      <c r="GE43" s="25">
        <v>-99</v>
      </c>
      <c r="GF43" s="25" t="s">
        <v>604</v>
      </c>
      <c r="GG43" s="25">
        <v>0</v>
      </c>
      <c r="GH43" s="25">
        <v>1</v>
      </c>
      <c r="GI43" s="25">
        <v>0</v>
      </c>
      <c r="GJ43" s="25">
        <v>-77</v>
      </c>
      <c r="GK43" s="25">
        <v>-77</v>
      </c>
      <c r="GL43" s="25" t="s">
        <v>605</v>
      </c>
      <c r="GM43" s="25">
        <v>1</v>
      </c>
      <c r="GN43" s="25">
        <v>0</v>
      </c>
      <c r="GO43" s="25">
        <v>1354549359</v>
      </c>
      <c r="GP43" s="26">
        <v>41246.654618055552</v>
      </c>
      <c r="GQ43" s="26">
        <v>41246.67796296296</v>
      </c>
      <c r="GR43" s="25" t="s">
        <v>589</v>
      </c>
      <c r="GS43" s="25">
        <v>163</v>
      </c>
      <c r="GT43" s="25">
        <v>320</v>
      </c>
      <c r="GU43" s="25">
        <v>1088</v>
      </c>
      <c r="GV43" s="25">
        <v>1238</v>
      </c>
      <c r="GW43" s="25">
        <v>0</v>
      </c>
      <c r="GX43" s="25">
        <v>2017</v>
      </c>
      <c r="GY43" s="25">
        <v>0</v>
      </c>
      <c r="GZ43" s="25">
        <v>1501</v>
      </c>
      <c r="HA43" s="25">
        <v>1519</v>
      </c>
      <c r="HB43" s="25">
        <v>0</v>
      </c>
    </row>
    <row r="44" spans="1:210" s="25" customFormat="1">
      <c r="A44" s="25">
        <v>78</v>
      </c>
      <c r="B44" s="25">
        <v>0</v>
      </c>
      <c r="C44" s="25">
        <v>0</v>
      </c>
      <c r="D44" s="25">
        <v>31</v>
      </c>
      <c r="E44" s="25">
        <v>379916</v>
      </c>
      <c r="F44" s="25">
        <v>1227</v>
      </c>
      <c r="G44" s="25">
        <v>7</v>
      </c>
      <c r="H44" t="s">
        <v>372</v>
      </c>
      <c r="I44" t="s">
        <v>373</v>
      </c>
      <c r="J44" t="s">
        <v>372</v>
      </c>
      <c r="K44" t="s">
        <v>372</v>
      </c>
      <c r="L44" t="s">
        <v>372</v>
      </c>
      <c r="M44" t="s">
        <v>373</v>
      </c>
      <c r="N44" t="s">
        <v>373</v>
      </c>
      <c r="O44" t="s">
        <v>373</v>
      </c>
      <c r="P44" s="25">
        <v>-99</v>
      </c>
      <c r="Q44" s="25">
        <v>1</v>
      </c>
      <c r="R44" s="25" t="s">
        <v>376</v>
      </c>
      <c r="S44" s="25">
        <v>7</v>
      </c>
      <c r="T44" s="25">
        <v>-99</v>
      </c>
      <c r="U44" s="25">
        <v>1</v>
      </c>
      <c r="V44" s="25">
        <v>-99</v>
      </c>
      <c r="W44" t="s">
        <v>377</v>
      </c>
      <c r="X44" t="s">
        <v>373</v>
      </c>
      <c r="Y44" t="s">
        <v>372</v>
      </c>
      <c r="Z44" t="s">
        <v>373</v>
      </c>
      <c r="AA44" t="s">
        <v>373</v>
      </c>
      <c r="AB44" s="25">
        <v>-99</v>
      </c>
      <c r="AC44" s="8">
        <v>5</v>
      </c>
      <c r="AD44" s="25">
        <v>4</v>
      </c>
      <c r="AE44" s="25">
        <v>4</v>
      </c>
      <c r="AF44" s="25">
        <v>4</v>
      </c>
      <c r="AG44" s="25">
        <v>5</v>
      </c>
      <c r="AH44" s="25">
        <v>1</v>
      </c>
      <c r="AI44" s="25">
        <v>2</v>
      </c>
      <c r="AJ44" s="25">
        <v>3</v>
      </c>
      <c r="AK44" s="25">
        <v>3</v>
      </c>
      <c r="AL44" s="25">
        <v>2</v>
      </c>
      <c r="AM44" s="25">
        <v>5</v>
      </c>
      <c r="AN44" s="25">
        <v>1</v>
      </c>
      <c r="AO44" s="25">
        <v>3</v>
      </c>
      <c r="AP44" s="25">
        <v>5</v>
      </c>
      <c r="AQ44" s="25">
        <v>2</v>
      </c>
      <c r="AR44" s="25">
        <v>5</v>
      </c>
      <c r="AS44" s="25">
        <v>4</v>
      </c>
      <c r="AT44" s="25">
        <v>3</v>
      </c>
      <c r="AU44" s="25">
        <v>4</v>
      </c>
      <c r="AV44" s="25">
        <v>2</v>
      </c>
      <c r="AW44" s="25">
        <v>4</v>
      </c>
      <c r="AX44" s="25">
        <v>3</v>
      </c>
      <c r="AY44" s="25">
        <v>4</v>
      </c>
      <c r="AZ44" s="25">
        <v>2</v>
      </c>
      <c r="BA44" s="25">
        <v>3</v>
      </c>
      <c r="BB44" s="25">
        <v>4</v>
      </c>
      <c r="BC44" s="25">
        <v>2</v>
      </c>
      <c r="BD44" s="25">
        <v>1</v>
      </c>
      <c r="BE44" s="25">
        <v>5</v>
      </c>
      <c r="BF44" s="25">
        <v>4</v>
      </c>
      <c r="BG44" s="25">
        <v>4</v>
      </c>
      <c r="BH44" s="25">
        <v>2</v>
      </c>
      <c r="BI44" s="25">
        <v>4</v>
      </c>
      <c r="BJ44" s="25">
        <v>4</v>
      </c>
      <c r="BK44" s="25">
        <v>5</v>
      </c>
      <c r="BL44" s="25">
        <v>2</v>
      </c>
      <c r="BM44" s="25">
        <v>4</v>
      </c>
      <c r="BN44" s="25">
        <v>1</v>
      </c>
      <c r="BO44" s="25">
        <v>1</v>
      </c>
      <c r="BP44" s="25">
        <v>3</v>
      </c>
      <c r="BQ44" s="25">
        <v>3</v>
      </c>
      <c r="BR44" t="s">
        <v>372</v>
      </c>
      <c r="BS44" t="s">
        <v>372</v>
      </c>
      <c r="BT44" t="s">
        <v>373</v>
      </c>
      <c r="BU44" t="s">
        <v>372</v>
      </c>
      <c r="BV44" t="s">
        <v>373</v>
      </c>
      <c r="BW44" t="s">
        <v>374</v>
      </c>
      <c r="BX44" t="s">
        <v>373</v>
      </c>
      <c r="BY44" t="s">
        <v>373</v>
      </c>
      <c r="BZ44" t="s">
        <v>373</v>
      </c>
      <c r="CA44" t="s">
        <v>372</v>
      </c>
      <c r="CB44" t="s">
        <v>372</v>
      </c>
      <c r="CC44" t="s">
        <v>373</v>
      </c>
      <c r="CD44" t="s">
        <v>373</v>
      </c>
      <c r="CE44" t="s">
        <v>374</v>
      </c>
      <c r="CF44" t="s">
        <v>372</v>
      </c>
      <c r="CG44" t="s">
        <v>373</v>
      </c>
      <c r="CH44" t="s">
        <v>373</v>
      </c>
      <c r="CI44" t="s">
        <v>373</v>
      </c>
      <c r="CJ44" s="25">
        <v>-99</v>
      </c>
      <c r="CK44" s="25">
        <v>3</v>
      </c>
      <c r="CL44" s="25">
        <v>4</v>
      </c>
      <c r="CM44" s="25">
        <v>2</v>
      </c>
      <c r="CN44" s="25">
        <v>4</v>
      </c>
      <c r="CO44" s="25">
        <v>5</v>
      </c>
      <c r="CP44" t="s">
        <v>372</v>
      </c>
      <c r="CQ44" t="s">
        <v>372</v>
      </c>
      <c r="CR44" t="s">
        <v>373</v>
      </c>
      <c r="CS44" t="s">
        <v>373</v>
      </c>
      <c r="CT44" t="s">
        <v>373</v>
      </c>
      <c r="CU44" t="s">
        <v>372</v>
      </c>
      <c r="CV44" t="s">
        <v>372</v>
      </c>
      <c r="CW44" t="s">
        <v>373</v>
      </c>
      <c r="CX44" t="s">
        <v>373</v>
      </c>
      <c r="CY44" t="s">
        <v>372</v>
      </c>
      <c r="CZ44" t="s">
        <v>373</v>
      </c>
      <c r="DA44" t="s">
        <v>374</v>
      </c>
      <c r="DB44" t="s">
        <v>373</v>
      </c>
      <c r="DC44" t="s">
        <v>372</v>
      </c>
      <c r="DD44" t="s">
        <v>373</v>
      </c>
      <c r="DE44" t="s">
        <v>372</v>
      </c>
      <c r="DF44" t="s">
        <v>373</v>
      </c>
      <c r="DG44" t="s">
        <v>374</v>
      </c>
      <c r="DH44" t="s">
        <v>373</v>
      </c>
      <c r="DI44" s="25">
        <v>2</v>
      </c>
      <c r="DJ44" t="s">
        <v>390</v>
      </c>
      <c r="DK44" t="s">
        <v>390</v>
      </c>
      <c r="DL44" t="s">
        <v>390</v>
      </c>
      <c r="DM44" t="s">
        <v>390</v>
      </c>
      <c r="DN44" t="s">
        <v>389</v>
      </c>
      <c r="DO44" t="s">
        <v>390</v>
      </c>
      <c r="DP44" t="s">
        <v>390</v>
      </c>
      <c r="DQ44" t="s">
        <v>390</v>
      </c>
      <c r="DR44" t="s">
        <v>389</v>
      </c>
      <c r="DS44" t="s">
        <v>390</v>
      </c>
      <c r="DT44" t="s">
        <v>390</v>
      </c>
      <c r="DU44" s="25">
        <v>-66</v>
      </c>
      <c r="DV44" t="s">
        <v>390</v>
      </c>
      <c r="DW44" t="s">
        <v>390</v>
      </c>
      <c r="DX44" t="s">
        <v>390</v>
      </c>
      <c r="DY44" s="25">
        <v>-66</v>
      </c>
      <c r="DZ44" s="25">
        <v>-66</v>
      </c>
      <c r="EA44" s="25">
        <v>2</v>
      </c>
      <c r="EB44" s="25">
        <v>4</v>
      </c>
      <c r="EC44" s="25">
        <v>2</v>
      </c>
      <c r="ED44" s="25">
        <v>1</v>
      </c>
      <c r="EE44" s="25">
        <v>3</v>
      </c>
      <c r="EF44" s="25">
        <v>3</v>
      </c>
      <c r="EG44" s="25">
        <v>2</v>
      </c>
      <c r="EH44" s="25">
        <v>3</v>
      </c>
      <c r="EI44" s="25">
        <v>1</v>
      </c>
      <c r="EJ44" s="25">
        <v>3</v>
      </c>
      <c r="EK44" s="25">
        <v>2</v>
      </c>
      <c r="EL44" s="25">
        <v>1</v>
      </c>
      <c r="EM44" s="25">
        <v>1</v>
      </c>
      <c r="EN44" s="25">
        <v>2</v>
      </c>
      <c r="EO44" s="25">
        <v>2</v>
      </c>
      <c r="EP44" s="25">
        <v>2</v>
      </c>
      <c r="EQ44" s="25">
        <v>2</v>
      </c>
      <c r="ER44" s="25">
        <v>3</v>
      </c>
      <c r="ES44" s="25">
        <v>1</v>
      </c>
      <c r="ET44" s="25">
        <v>3</v>
      </c>
      <c r="EU44" s="25">
        <v>3</v>
      </c>
      <c r="EV44" s="25">
        <v>5</v>
      </c>
      <c r="EW44" s="25">
        <v>4</v>
      </c>
      <c r="EX44" s="25">
        <v>4</v>
      </c>
      <c r="EY44" s="25">
        <v>4</v>
      </c>
      <c r="EZ44" s="25">
        <v>3</v>
      </c>
      <c r="FA44" s="25">
        <v>2</v>
      </c>
      <c r="FB44" s="25">
        <v>1</v>
      </c>
      <c r="FC44" s="25">
        <v>1</v>
      </c>
      <c r="FD44" s="25">
        <v>1</v>
      </c>
      <c r="FE44" s="25">
        <v>4</v>
      </c>
      <c r="FF44" s="25">
        <v>3</v>
      </c>
      <c r="FG44" s="25">
        <v>3</v>
      </c>
      <c r="FH44" s="25">
        <v>3</v>
      </c>
      <c r="FI44" s="25">
        <v>4</v>
      </c>
      <c r="FJ44" s="25">
        <v>3</v>
      </c>
      <c r="FK44" s="27">
        <v>7</v>
      </c>
      <c r="FL44" s="27">
        <v>16</v>
      </c>
      <c r="FM44" s="27">
        <v>9</v>
      </c>
      <c r="FN44" s="27">
        <v>8</v>
      </c>
      <c r="FO44" s="27">
        <v>20</v>
      </c>
      <c r="FP44" s="25" t="s">
        <v>606</v>
      </c>
      <c r="FQ44" s="25" t="s">
        <v>607</v>
      </c>
      <c r="FR44" s="25" t="s">
        <v>608</v>
      </c>
      <c r="FS44" s="25" t="s">
        <v>609</v>
      </c>
      <c r="FT44" s="25">
        <v>-99</v>
      </c>
      <c r="FU44" t="s">
        <v>372</v>
      </c>
      <c r="FV44" t="s">
        <v>373</v>
      </c>
      <c r="FW44" t="s">
        <v>373</v>
      </c>
      <c r="FX44" t="s">
        <v>373</v>
      </c>
      <c r="FY44" t="s">
        <v>373</v>
      </c>
      <c r="FZ44" s="25">
        <v>-99</v>
      </c>
      <c r="GA44" s="25" t="s">
        <v>610</v>
      </c>
      <c r="GB44" s="25" t="s">
        <v>603</v>
      </c>
      <c r="GC44" s="25">
        <v>-99</v>
      </c>
      <c r="GD44" s="25">
        <v>0</v>
      </c>
      <c r="GE44" s="25">
        <v>-99</v>
      </c>
      <c r="GF44" s="25" t="s">
        <v>587</v>
      </c>
      <c r="GG44" s="25">
        <v>1</v>
      </c>
      <c r="GH44" s="25">
        <v>1</v>
      </c>
      <c r="GI44" s="25">
        <v>0</v>
      </c>
      <c r="GJ44" s="25">
        <v>-77</v>
      </c>
      <c r="GK44" s="25">
        <v>-77</v>
      </c>
      <c r="GL44" s="25" t="s">
        <v>611</v>
      </c>
      <c r="GM44" s="25">
        <v>1</v>
      </c>
      <c r="GN44" s="25">
        <v>0</v>
      </c>
      <c r="GO44" s="25">
        <v>1354551450</v>
      </c>
      <c r="GP44" s="26">
        <v>41246.678819444445</v>
      </c>
      <c r="GQ44" s="26">
        <v>41246.693020833336</v>
      </c>
      <c r="GR44" s="25" t="s">
        <v>589</v>
      </c>
      <c r="GS44" s="25">
        <v>19</v>
      </c>
      <c r="GT44" s="25">
        <v>250</v>
      </c>
      <c r="GU44" s="25">
        <v>463</v>
      </c>
      <c r="GV44" s="25">
        <v>539</v>
      </c>
      <c r="GW44" s="25">
        <v>0</v>
      </c>
      <c r="GX44" s="25">
        <v>875</v>
      </c>
      <c r="GY44" s="25">
        <v>1227</v>
      </c>
      <c r="GZ44" s="25">
        <v>627</v>
      </c>
      <c r="HA44" s="25">
        <v>634</v>
      </c>
      <c r="HB44" s="25">
        <v>1211</v>
      </c>
    </row>
    <row r="45" spans="1:210" s="25" customFormat="1">
      <c r="A45" s="25">
        <v>79</v>
      </c>
      <c r="B45" s="25">
        <v>0</v>
      </c>
      <c r="C45" s="25">
        <v>0</v>
      </c>
      <c r="D45" s="25">
        <v>31</v>
      </c>
      <c r="E45" s="25">
        <v>379916</v>
      </c>
      <c r="F45" s="25">
        <v>2798</v>
      </c>
      <c r="G45" s="25">
        <v>2</v>
      </c>
      <c r="H45" t="s">
        <v>372</v>
      </c>
      <c r="I45" t="s">
        <v>372</v>
      </c>
      <c r="J45" t="s">
        <v>373</v>
      </c>
      <c r="K45" t="s">
        <v>373</v>
      </c>
      <c r="L45" t="s">
        <v>373</v>
      </c>
      <c r="M45" t="s">
        <v>373</v>
      </c>
      <c r="N45" t="s">
        <v>373</v>
      </c>
      <c r="O45" t="s">
        <v>373</v>
      </c>
      <c r="P45" s="25">
        <v>-99</v>
      </c>
      <c r="Q45" s="25">
        <v>1</v>
      </c>
      <c r="R45" s="25" t="s">
        <v>376</v>
      </c>
      <c r="S45" s="25">
        <v>8</v>
      </c>
      <c r="T45" s="25" t="s">
        <v>612</v>
      </c>
      <c r="U45" s="25">
        <v>6</v>
      </c>
      <c r="V45" s="25" t="s">
        <v>613</v>
      </c>
      <c r="W45" t="s">
        <v>377</v>
      </c>
      <c r="X45" t="s">
        <v>373</v>
      </c>
      <c r="Y45" t="s">
        <v>373</v>
      </c>
      <c r="Z45" t="s">
        <v>372</v>
      </c>
      <c r="AA45" t="s">
        <v>372</v>
      </c>
      <c r="AB45" s="25">
        <v>-99</v>
      </c>
      <c r="AC45" s="8">
        <v>5</v>
      </c>
      <c r="AD45" s="25">
        <v>3</v>
      </c>
      <c r="AE45" s="25">
        <v>3</v>
      </c>
      <c r="AF45" s="25">
        <v>3</v>
      </c>
      <c r="AG45" s="25">
        <v>5</v>
      </c>
      <c r="AH45" s="25">
        <v>5</v>
      </c>
      <c r="AI45" s="25">
        <v>3</v>
      </c>
      <c r="AJ45" s="25">
        <v>4</v>
      </c>
      <c r="AK45" s="25">
        <v>4</v>
      </c>
      <c r="AL45" s="25">
        <v>4</v>
      </c>
      <c r="AM45" s="25">
        <v>5</v>
      </c>
      <c r="AN45" s="25">
        <v>1</v>
      </c>
      <c r="AO45" s="25">
        <v>5</v>
      </c>
      <c r="AP45" s="25">
        <v>5</v>
      </c>
      <c r="AQ45" s="25">
        <v>1</v>
      </c>
      <c r="AR45" s="25">
        <v>5</v>
      </c>
      <c r="AS45" s="25">
        <v>4</v>
      </c>
      <c r="AT45" s="25">
        <v>5</v>
      </c>
      <c r="AU45" s="25">
        <v>3</v>
      </c>
      <c r="AV45" s="25">
        <v>3</v>
      </c>
      <c r="AW45" s="25">
        <v>4</v>
      </c>
      <c r="AX45" s="25">
        <v>4</v>
      </c>
      <c r="AY45" s="25">
        <v>4</v>
      </c>
      <c r="AZ45" s="25">
        <v>4</v>
      </c>
      <c r="BA45" s="25">
        <v>3</v>
      </c>
      <c r="BB45" s="25">
        <v>5</v>
      </c>
      <c r="BC45" s="25">
        <v>4</v>
      </c>
      <c r="BD45" s="25">
        <v>3</v>
      </c>
      <c r="BE45" s="25">
        <v>3</v>
      </c>
      <c r="BF45" s="25">
        <v>3</v>
      </c>
      <c r="BG45" s="25">
        <v>5</v>
      </c>
      <c r="BH45" s="25">
        <v>2</v>
      </c>
      <c r="BI45" s="25">
        <v>2</v>
      </c>
      <c r="BJ45" s="25">
        <v>5</v>
      </c>
      <c r="BK45" s="25">
        <v>4</v>
      </c>
      <c r="BL45" s="25">
        <v>4</v>
      </c>
      <c r="BM45" s="25">
        <v>4</v>
      </c>
      <c r="BN45" s="25">
        <v>1</v>
      </c>
      <c r="BO45" s="25">
        <v>4</v>
      </c>
      <c r="BP45" s="25">
        <v>4</v>
      </c>
      <c r="BQ45" s="25">
        <v>3</v>
      </c>
      <c r="BR45" t="s">
        <v>372</v>
      </c>
      <c r="BS45" t="s">
        <v>372</v>
      </c>
      <c r="BT45" t="s">
        <v>373</v>
      </c>
      <c r="BU45" t="s">
        <v>372</v>
      </c>
      <c r="BV45" t="s">
        <v>373</v>
      </c>
      <c r="BW45" t="s">
        <v>374</v>
      </c>
      <c r="BX45" t="s">
        <v>373</v>
      </c>
      <c r="BY45" t="s">
        <v>373</v>
      </c>
      <c r="BZ45" t="s">
        <v>373</v>
      </c>
      <c r="CA45" t="s">
        <v>372</v>
      </c>
      <c r="CB45" t="s">
        <v>372</v>
      </c>
      <c r="CC45" t="s">
        <v>373</v>
      </c>
      <c r="CD45" t="s">
        <v>373</v>
      </c>
      <c r="CE45" t="s">
        <v>374</v>
      </c>
      <c r="CF45" t="s">
        <v>372</v>
      </c>
      <c r="CG45" t="s">
        <v>373</v>
      </c>
      <c r="CH45" t="s">
        <v>373</v>
      </c>
      <c r="CI45" t="s">
        <v>372</v>
      </c>
      <c r="CJ45" s="25" t="s">
        <v>614</v>
      </c>
      <c r="CK45" s="25">
        <v>2</v>
      </c>
      <c r="CL45" s="25">
        <v>0</v>
      </c>
      <c r="CM45" s="25">
        <v>2</v>
      </c>
      <c r="CN45" s="25">
        <v>4</v>
      </c>
      <c r="CO45" s="25">
        <v>4</v>
      </c>
      <c r="CP45" t="s">
        <v>373</v>
      </c>
      <c r="CQ45" t="s">
        <v>373</v>
      </c>
      <c r="CR45" t="s">
        <v>372</v>
      </c>
      <c r="CS45" t="s">
        <v>373</v>
      </c>
      <c r="CT45" t="s">
        <v>372</v>
      </c>
      <c r="CU45" t="s">
        <v>373</v>
      </c>
      <c r="CV45" t="s">
        <v>373</v>
      </c>
      <c r="CW45" t="s">
        <v>373</v>
      </c>
      <c r="CX45" t="s">
        <v>373</v>
      </c>
      <c r="CY45" t="s">
        <v>372</v>
      </c>
      <c r="CZ45" t="s">
        <v>373</v>
      </c>
      <c r="DA45" t="s">
        <v>374</v>
      </c>
      <c r="DB45" t="s">
        <v>373</v>
      </c>
      <c r="DC45" t="s">
        <v>372</v>
      </c>
      <c r="DD45" t="s">
        <v>373</v>
      </c>
      <c r="DE45" t="s">
        <v>372</v>
      </c>
      <c r="DF45" t="s">
        <v>373</v>
      </c>
      <c r="DG45" t="s">
        <v>374</v>
      </c>
      <c r="DH45" t="s">
        <v>373</v>
      </c>
      <c r="DI45" s="25">
        <v>1</v>
      </c>
      <c r="DJ45" t="s">
        <v>372</v>
      </c>
      <c r="DK45" t="s">
        <v>373</v>
      </c>
      <c r="DL45" t="s">
        <v>373</v>
      </c>
      <c r="DM45" t="s">
        <v>373</v>
      </c>
      <c r="DN45" t="s">
        <v>374</v>
      </c>
      <c r="DO45" t="s">
        <v>373</v>
      </c>
      <c r="DP45" t="s">
        <v>373</v>
      </c>
      <c r="DQ45" t="s">
        <v>373</v>
      </c>
      <c r="DR45" t="s">
        <v>374</v>
      </c>
      <c r="DS45" t="s">
        <v>372</v>
      </c>
      <c r="DT45" t="s">
        <v>384</v>
      </c>
      <c r="DU45" s="25" t="s">
        <v>615</v>
      </c>
      <c r="DV45" t="s">
        <v>372</v>
      </c>
      <c r="DW45" t="s">
        <v>373</v>
      </c>
      <c r="DX45" t="s">
        <v>373</v>
      </c>
      <c r="DY45" s="25">
        <v>-99</v>
      </c>
      <c r="DZ45" s="25">
        <v>-99</v>
      </c>
      <c r="EA45" s="25">
        <v>3</v>
      </c>
      <c r="EB45" s="25">
        <v>3</v>
      </c>
      <c r="EC45" s="25">
        <v>3</v>
      </c>
      <c r="ED45" s="25">
        <v>1</v>
      </c>
      <c r="EE45" s="25">
        <v>3</v>
      </c>
      <c r="EF45" s="25">
        <v>3</v>
      </c>
      <c r="EG45" s="25">
        <v>3</v>
      </c>
      <c r="EH45" s="25">
        <v>4</v>
      </c>
      <c r="EI45" s="25">
        <v>4</v>
      </c>
      <c r="EJ45" s="25">
        <v>3</v>
      </c>
      <c r="EK45" s="25">
        <v>4</v>
      </c>
      <c r="EL45" s="25">
        <v>3</v>
      </c>
      <c r="EM45" s="25">
        <v>3</v>
      </c>
      <c r="EN45" s="25">
        <v>5</v>
      </c>
      <c r="EO45" s="25">
        <v>5</v>
      </c>
      <c r="EP45" s="25">
        <v>4</v>
      </c>
      <c r="EQ45" s="25">
        <v>4</v>
      </c>
      <c r="ER45" s="25">
        <v>4</v>
      </c>
      <c r="ES45" s="25">
        <v>4</v>
      </c>
      <c r="ET45" s="25">
        <v>5</v>
      </c>
      <c r="EU45" s="25">
        <v>1</v>
      </c>
      <c r="EV45" s="25">
        <v>3</v>
      </c>
      <c r="EW45" s="25">
        <v>5</v>
      </c>
      <c r="EX45" s="25">
        <v>4</v>
      </c>
      <c r="EY45" s="25">
        <v>4</v>
      </c>
      <c r="EZ45" s="25">
        <v>4</v>
      </c>
      <c r="FA45" s="25">
        <v>3</v>
      </c>
      <c r="FB45" s="25">
        <v>3</v>
      </c>
      <c r="FC45" s="25">
        <v>3</v>
      </c>
      <c r="FD45" s="25">
        <v>2</v>
      </c>
      <c r="FE45" s="25">
        <v>4</v>
      </c>
      <c r="FF45" s="25">
        <v>4</v>
      </c>
      <c r="FG45" s="25">
        <v>2</v>
      </c>
      <c r="FH45" s="25">
        <v>5</v>
      </c>
      <c r="FI45" s="25">
        <v>4</v>
      </c>
      <c r="FJ45" s="25">
        <v>3</v>
      </c>
      <c r="FK45" s="27">
        <v>5</v>
      </c>
      <c r="FL45" s="27">
        <v>19</v>
      </c>
      <c r="FM45" s="27">
        <v>1</v>
      </c>
      <c r="FN45" s="27">
        <v>16</v>
      </c>
      <c r="FO45" s="27">
        <v>8</v>
      </c>
      <c r="FP45" s="25" t="s">
        <v>616</v>
      </c>
      <c r="FQ45" s="25" t="s">
        <v>617</v>
      </c>
      <c r="FR45" s="25">
        <v>-99</v>
      </c>
      <c r="FS45" s="25" t="s">
        <v>618</v>
      </c>
      <c r="FT45" s="25">
        <v>-99</v>
      </c>
      <c r="FU45" t="s">
        <v>372</v>
      </c>
      <c r="FV45" t="s">
        <v>372</v>
      </c>
      <c r="FW45" t="s">
        <v>373</v>
      </c>
      <c r="FX45" t="s">
        <v>373</v>
      </c>
      <c r="FY45" t="s">
        <v>373</v>
      </c>
      <c r="FZ45" s="25">
        <v>-99</v>
      </c>
      <c r="GA45" s="25" t="s">
        <v>619</v>
      </c>
      <c r="GB45" s="25" t="s">
        <v>620</v>
      </c>
      <c r="GC45" s="25">
        <v>-99</v>
      </c>
      <c r="GD45" s="25">
        <v>0</v>
      </c>
      <c r="GE45" s="25">
        <v>-99</v>
      </c>
      <c r="GF45" s="25" t="s">
        <v>621</v>
      </c>
      <c r="GG45" s="25">
        <v>1</v>
      </c>
      <c r="GH45" s="25">
        <v>1</v>
      </c>
      <c r="GI45" s="25">
        <v>0</v>
      </c>
      <c r="GJ45" s="25">
        <v>-77</v>
      </c>
      <c r="GK45" s="25">
        <v>-77</v>
      </c>
      <c r="GL45" s="25" t="s">
        <v>622</v>
      </c>
      <c r="GM45" s="25">
        <v>1</v>
      </c>
      <c r="GN45" s="25">
        <v>0</v>
      </c>
      <c r="GO45" s="25">
        <v>1354627057</v>
      </c>
      <c r="GP45" s="26">
        <v>41247.553900462961</v>
      </c>
      <c r="GQ45" s="26">
        <v>41247.586284722223</v>
      </c>
      <c r="GR45" s="25" t="s">
        <v>589</v>
      </c>
      <c r="GS45" s="25">
        <v>10</v>
      </c>
      <c r="GT45" s="25">
        <v>176</v>
      </c>
      <c r="GU45" s="25">
        <v>463</v>
      </c>
      <c r="GV45" s="25">
        <v>589</v>
      </c>
      <c r="GW45" s="25">
        <v>1045</v>
      </c>
      <c r="GX45" s="25">
        <v>1416</v>
      </c>
      <c r="GY45" s="25">
        <v>2798</v>
      </c>
      <c r="GZ45" s="25">
        <v>917</v>
      </c>
      <c r="HA45" s="25">
        <v>923</v>
      </c>
      <c r="HB45" s="25">
        <v>2336</v>
      </c>
    </row>
    <row r="46" spans="1:210" s="25" customFormat="1">
      <c r="A46" s="25">
        <v>80</v>
      </c>
      <c r="B46" s="25">
        <v>0</v>
      </c>
      <c r="C46" s="25">
        <v>0</v>
      </c>
      <c r="D46" s="25">
        <v>31</v>
      </c>
      <c r="E46" s="25">
        <v>379916</v>
      </c>
      <c r="F46" s="25">
        <v>681</v>
      </c>
      <c r="G46" s="25">
        <v>2</v>
      </c>
      <c r="H46" t="s">
        <v>372</v>
      </c>
      <c r="I46" t="s">
        <v>373</v>
      </c>
      <c r="J46" t="s">
        <v>372</v>
      </c>
      <c r="K46" t="s">
        <v>373</v>
      </c>
      <c r="L46" t="s">
        <v>372</v>
      </c>
      <c r="M46" t="s">
        <v>373</v>
      </c>
      <c r="N46" t="s">
        <v>373</v>
      </c>
      <c r="O46" t="s">
        <v>373</v>
      </c>
      <c r="P46" s="25">
        <v>-99</v>
      </c>
      <c r="Q46" s="25">
        <v>1</v>
      </c>
      <c r="R46" s="25" t="s">
        <v>623</v>
      </c>
      <c r="S46" s="25">
        <v>2</v>
      </c>
      <c r="T46" s="25">
        <v>-99</v>
      </c>
      <c r="U46" s="25">
        <v>6</v>
      </c>
      <c r="V46" s="25" t="s">
        <v>432</v>
      </c>
      <c r="W46" t="s">
        <v>377</v>
      </c>
      <c r="X46" t="s">
        <v>373</v>
      </c>
      <c r="Y46" t="s">
        <v>372</v>
      </c>
      <c r="Z46" t="s">
        <v>373</v>
      </c>
      <c r="AA46" t="s">
        <v>373</v>
      </c>
      <c r="AB46" s="25">
        <v>-99</v>
      </c>
      <c r="AC46" s="8">
        <v>2</v>
      </c>
      <c r="AD46" s="25">
        <v>4</v>
      </c>
      <c r="AE46" s="25">
        <v>3</v>
      </c>
      <c r="AF46" s="25">
        <v>5</v>
      </c>
      <c r="AG46" s="25">
        <v>2</v>
      </c>
      <c r="AH46" s="25">
        <v>1</v>
      </c>
      <c r="AI46" s="25">
        <v>2</v>
      </c>
      <c r="AJ46" s="25">
        <v>3</v>
      </c>
      <c r="AK46" s="25">
        <v>5</v>
      </c>
      <c r="AL46" s="25">
        <v>2</v>
      </c>
      <c r="AM46" s="25">
        <v>3</v>
      </c>
      <c r="AN46" s="25">
        <v>1</v>
      </c>
      <c r="AO46" s="25">
        <v>5</v>
      </c>
      <c r="AP46" s="25">
        <v>4</v>
      </c>
      <c r="AQ46" s="25">
        <v>4</v>
      </c>
      <c r="AR46" s="25">
        <v>5</v>
      </c>
      <c r="AS46" s="25">
        <v>1</v>
      </c>
      <c r="AT46" s="25">
        <v>1</v>
      </c>
      <c r="AU46" s="25">
        <v>4</v>
      </c>
      <c r="AV46" s="25">
        <v>2</v>
      </c>
      <c r="AW46" s="25">
        <v>2</v>
      </c>
      <c r="AX46" s="25">
        <v>2</v>
      </c>
      <c r="AY46" s="25">
        <v>4</v>
      </c>
      <c r="AZ46" s="25">
        <v>3</v>
      </c>
      <c r="BA46" s="25">
        <v>1</v>
      </c>
      <c r="BB46" s="25">
        <v>2</v>
      </c>
      <c r="BC46" s="25">
        <v>3</v>
      </c>
      <c r="BD46" s="25">
        <v>1</v>
      </c>
      <c r="BE46" s="25">
        <v>1</v>
      </c>
      <c r="BF46" s="25">
        <v>2</v>
      </c>
      <c r="BG46" s="25">
        <v>4</v>
      </c>
      <c r="BH46" s="25">
        <v>2</v>
      </c>
      <c r="BI46" s="25">
        <v>4</v>
      </c>
      <c r="BJ46" s="25">
        <v>5</v>
      </c>
      <c r="BK46" s="25">
        <v>3</v>
      </c>
      <c r="BL46" s="25">
        <v>1</v>
      </c>
      <c r="BM46" s="25">
        <v>1</v>
      </c>
      <c r="BN46" s="25">
        <v>1</v>
      </c>
      <c r="BO46" s="25">
        <v>4</v>
      </c>
      <c r="BP46" s="25">
        <v>5</v>
      </c>
      <c r="BQ46" s="25">
        <v>3</v>
      </c>
      <c r="BR46" t="s">
        <v>373</v>
      </c>
      <c r="BS46" t="s">
        <v>372</v>
      </c>
      <c r="BT46" t="s">
        <v>373</v>
      </c>
      <c r="BU46" t="s">
        <v>373</v>
      </c>
      <c r="BV46" t="s">
        <v>373</v>
      </c>
      <c r="BW46" t="s">
        <v>374</v>
      </c>
      <c r="BX46" t="s">
        <v>373</v>
      </c>
      <c r="BY46" t="s">
        <v>373</v>
      </c>
      <c r="BZ46" t="s">
        <v>373</v>
      </c>
      <c r="CA46" t="s">
        <v>373</v>
      </c>
      <c r="CB46" t="s">
        <v>373</v>
      </c>
      <c r="CC46" t="s">
        <v>372</v>
      </c>
      <c r="CD46" t="s">
        <v>373</v>
      </c>
      <c r="CE46" t="s">
        <v>374</v>
      </c>
      <c r="CF46" t="s">
        <v>390</v>
      </c>
      <c r="CG46" t="s">
        <v>390</v>
      </c>
      <c r="CH46" t="s">
        <v>390</v>
      </c>
      <c r="CI46" t="s">
        <v>390</v>
      </c>
      <c r="CJ46" s="25">
        <v>-66</v>
      </c>
      <c r="CK46" s="25">
        <v>-77</v>
      </c>
      <c r="CL46" s="25">
        <v>-77</v>
      </c>
      <c r="CM46" s="25">
        <v>-77</v>
      </c>
      <c r="CN46" s="25">
        <v>-77</v>
      </c>
      <c r="CO46" s="25">
        <v>-77</v>
      </c>
      <c r="CP46" t="s">
        <v>390</v>
      </c>
      <c r="CQ46" t="s">
        <v>390</v>
      </c>
      <c r="CR46" t="s">
        <v>390</v>
      </c>
      <c r="CS46" t="s">
        <v>390</v>
      </c>
      <c r="CT46" t="s">
        <v>390</v>
      </c>
      <c r="CU46" t="s">
        <v>390</v>
      </c>
      <c r="CV46" t="s">
        <v>390</v>
      </c>
      <c r="CW46" t="s">
        <v>390</v>
      </c>
      <c r="CX46" t="s">
        <v>390</v>
      </c>
      <c r="CY46" t="s">
        <v>390</v>
      </c>
      <c r="CZ46" t="s">
        <v>390</v>
      </c>
      <c r="DA46" t="s">
        <v>389</v>
      </c>
      <c r="DB46" t="s">
        <v>390</v>
      </c>
      <c r="DC46" t="s">
        <v>390</v>
      </c>
      <c r="DD46" t="s">
        <v>390</v>
      </c>
      <c r="DE46" t="s">
        <v>390</v>
      </c>
      <c r="DF46" t="s">
        <v>390</v>
      </c>
      <c r="DG46" t="s">
        <v>389</v>
      </c>
      <c r="DH46" t="s">
        <v>390</v>
      </c>
      <c r="DI46" s="25">
        <v>1</v>
      </c>
      <c r="DJ46" t="s">
        <v>373</v>
      </c>
      <c r="DK46" t="s">
        <v>373</v>
      </c>
      <c r="DL46" t="s">
        <v>373</v>
      </c>
      <c r="DM46" t="s">
        <v>372</v>
      </c>
      <c r="DN46" t="s">
        <v>624</v>
      </c>
      <c r="DO46" t="s">
        <v>373</v>
      </c>
      <c r="DP46" t="s">
        <v>373</v>
      </c>
      <c r="DQ46" t="s">
        <v>373</v>
      </c>
      <c r="DR46" t="s">
        <v>374</v>
      </c>
      <c r="DS46" t="s">
        <v>372</v>
      </c>
      <c r="DT46" t="s">
        <v>384</v>
      </c>
      <c r="DU46" s="25" t="s">
        <v>625</v>
      </c>
      <c r="DV46" t="s">
        <v>372</v>
      </c>
      <c r="DW46" t="s">
        <v>373</v>
      </c>
      <c r="DX46" t="s">
        <v>373</v>
      </c>
      <c r="DY46" s="25">
        <v>-99</v>
      </c>
      <c r="DZ46" s="25">
        <v>-99</v>
      </c>
      <c r="EA46" s="25">
        <v>1</v>
      </c>
      <c r="EB46" s="25">
        <v>1</v>
      </c>
      <c r="EC46" s="25">
        <v>1</v>
      </c>
      <c r="ED46" s="25">
        <v>3</v>
      </c>
      <c r="EE46" s="25">
        <v>3</v>
      </c>
      <c r="EF46" s="25">
        <v>1</v>
      </c>
      <c r="EG46" s="25">
        <v>1</v>
      </c>
      <c r="EH46" s="25">
        <v>5</v>
      </c>
      <c r="EI46" s="25">
        <v>4</v>
      </c>
      <c r="EJ46" s="25">
        <v>1</v>
      </c>
      <c r="EK46" s="25">
        <v>2</v>
      </c>
      <c r="EL46" s="25">
        <v>2</v>
      </c>
      <c r="EM46" s="25">
        <v>2</v>
      </c>
      <c r="EN46" s="25">
        <v>2</v>
      </c>
      <c r="EO46" s="25">
        <v>1</v>
      </c>
      <c r="EP46" s="25">
        <v>2</v>
      </c>
      <c r="EQ46" s="25">
        <v>3</v>
      </c>
      <c r="ER46" s="25">
        <v>2</v>
      </c>
      <c r="ES46" s="25">
        <v>1</v>
      </c>
      <c r="ET46" s="25">
        <v>3</v>
      </c>
      <c r="EU46" s="25">
        <v>4</v>
      </c>
      <c r="EV46" s="25">
        <v>5</v>
      </c>
      <c r="EW46" s="25">
        <v>5</v>
      </c>
      <c r="EX46" s="25">
        <v>5</v>
      </c>
      <c r="EY46" s="25">
        <v>1</v>
      </c>
      <c r="EZ46" s="25">
        <v>2</v>
      </c>
      <c r="FA46" s="25">
        <v>1</v>
      </c>
      <c r="FB46" s="25">
        <v>2</v>
      </c>
      <c r="FC46" s="25">
        <v>1</v>
      </c>
      <c r="FD46" s="25">
        <v>1</v>
      </c>
      <c r="FE46" s="25">
        <v>3</v>
      </c>
      <c r="FF46" s="25">
        <v>1</v>
      </c>
      <c r="FG46" s="25">
        <v>2</v>
      </c>
      <c r="FH46" s="25">
        <v>1</v>
      </c>
      <c r="FI46" s="25">
        <v>3</v>
      </c>
      <c r="FJ46" s="25">
        <v>1</v>
      </c>
      <c r="FK46" s="27">
        <v>8</v>
      </c>
      <c r="FL46" s="27">
        <v>9</v>
      </c>
      <c r="FM46" s="27">
        <v>7</v>
      </c>
      <c r="FN46" s="27">
        <v>6</v>
      </c>
      <c r="FO46" s="27">
        <v>16</v>
      </c>
      <c r="FP46" s="25" t="s">
        <v>626</v>
      </c>
      <c r="FQ46" s="25" t="s">
        <v>627</v>
      </c>
      <c r="FR46" s="25" t="s">
        <v>627</v>
      </c>
      <c r="FS46" s="25" t="s">
        <v>627</v>
      </c>
      <c r="FT46" s="25" t="s">
        <v>628</v>
      </c>
      <c r="FU46" t="s">
        <v>373</v>
      </c>
      <c r="FV46" t="s">
        <v>373</v>
      </c>
      <c r="FW46" t="s">
        <v>373</v>
      </c>
      <c r="FX46" t="s">
        <v>373</v>
      </c>
      <c r="FY46" t="s">
        <v>373</v>
      </c>
      <c r="FZ46" s="25" t="s">
        <v>629</v>
      </c>
      <c r="GA46" s="25" t="s">
        <v>630</v>
      </c>
      <c r="GB46" s="25" t="s">
        <v>631</v>
      </c>
      <c r="GC46" s="25">
        <v>-99</v>
      </c>
      <c r="GD46" s="25">
        <v>0</v>
      </c>
      <c r="GE46" s="25">
        <v>-99</v>
      </c>
      <c r="GF46" s="25" t="s">
        <v>632</v>
      </c>
      <c r="GG46" s="25">
        <v>1</v>
      </c>
      <c r="GH46" s="25">
        <v>0</v>
      </c>
      <c r="GI46" s="25">
        <v>0</v>
      </c>
      <c r="GJ46" s="25">
        <v>-77</v>
      </c>
      <c r="GK46" s="25">
        <v>-77</v>
      </c>
      <c r="GL46" s="25" t="s">
        <v>633</v>
      </c>
      <c r="GM46" s="25">
        <v>1</v>
      </c>
      <c r="GN46" s="25">
        <v>0</v>
      </c>
      <c r="GO46" s="25">
        <v>1354631200</v>
      </c>
      <c r="GP46" s="26">
        <v>41247.601851851854</v>
      </c>
      <c r="GQ46" s="26">
        <v>41247.609733796293</v>
      </c>
      <c r="GR46" s="25" t="s">
        <v>589</v>
      </c>
      <c r="GS46" s="25">
        <v>4</v>
      </c>
      <c r="GT46" s="25">
        <v>58</v>
      </c>
      <c r="GU46" s="25">
        <v>301</v>
      </c>
      <c r="GV46" s="25">
        <v>340</v>
      </c>
      <c r="GW46" s="25">
        <v>394</v>
      </c>
      <c r="GX46" s="25">
        <v>589</v>
      </c>
      <c r="GY46" s="25">
        <v>681</v>
      </c>
      <c r="GZ46" s="25">
        <v>0</v>
      </c>
      <c r="HA46" s="25">
        <v>350</v>
      </c>
      <c r="HB46" s="25">
        <v>668</v>
      </c>
    </row>
    <row r="47" spans="1:210" s="25" customFormat="1">
      <c r="A47" s="25">
        <v>81</v>
      </c>
      <c r="B47" s="25">
        <v>0</v>
      </c>
      <c r="C47" s="25">
        <v>0</v>
      </c>
      <c r="D47" s="25">
        <v>31</v>
      </c>
      <c r="E47" s="25">
        <v>379916</v>
      </c>
      <c r="F47" s="25">
        <v>1934</v>
      </c>
      <c r="G47" s="25">
        <v>6</v>
      </c>
      <c r="H47" t="s">
        <v>372</v>
      </c>
      <c r="I47" t="s">
        <v>372</v>
      </c>
      <c r="J47" t="s">
        <v>372</v>
      </c>
      <c r="K47" t="s">
        <v>372</v>
      </c>
      <c r="L47" t="s">
        <v>372</v>
      </c>
      <c r="M47" t="s">
        <v>373</v>
      </c>
      <c r="N47" t="s">
        <v>373</v>
      </c>
      <c r="O47" t="s">
        <v>373</v>
      </c>
      <c r="P47" s="25">
        <v>-99</v>
      </c>
      <c r="Q47" s="25">
        <v>1</v>
      </c>
      <c r="R47" s="25" t="s">
        <v>376</v>
      </c>
      <c r="S47" s="25">
        <v>8</v>
      </c>
      <c r="T47" s="25" t="s">
        <v>502</v>
      </c>
      <c r="U47" s="25">
        <v>6</v>
      </c>
      <c r="V47" s="25" t="s">
        <v>634</v>
      </c>
      <c r="W47" t="s">
        <v>377</v>
      </c>
      <c r="X47" t="s">
        <v>373</v>
      </c>
      <c r="Y47" t="s">
        <v>372</v>
      </c>
      <c r="Z47" t="s">
        <v>373</v>
      </c>
      <c r="AA47" t="s">
        <v>373</v>
      </c>
      <c r="AB47" s="25">
        <v>-99</v>
      </c>
      <c r="AC47" s="8">
        <v>5</v>
      </c>
      <c r="AD47" s="25">
        <v>5</v>
      </c>
      <c r="AE47" s="25">
        <v>3</v>
      </c>
      <c r="AF47" s="25">
        <v>3</v>
      </c>
      <c r="AG47" s="25">
        <v>4</v>
      </c>
      <c r="AH47" s="25">
        <v>4</v>
      </c>
      <c r="AI47" s="25">
        <v>4</v>
      </c>
      <c r="AJ47" s="25">
        <v>3</v>
      </c>
      <c r="AK47" s="25">
        <v>3</v>
      </c>
      <c r="AL47" s="25">
        <v>5</v>
      </c>
      <c r="AM47" s="25">
        <v>4</v>
      </c>
      <c r="AN47" s="25">
        <v>2</v>
      </c>
      <c r="AO47" s="25">
        <v>5</v>
      </c>
      <c r="AP47" s="25">
        <v>5</v>
      </c>
      <c r="AQ47" s="25">
        <v>5</v>
      </c>
      <c r="AR47" s="25">
        <v>4</v>
      </c>
      <c r="AS47" s="25">
        <v>4</v>
      </c>
      <c r="AT47" s="25">
        <v>3</v>
      </c>
      <c r="AU47" s="25">
        <v>3</v>
      </c>
      <c r="AV47" s="25">
        <v>4</v>
      </c>
      <c r="AW47" s="25">
        <v>5</v>
      </c>
      <c r="AX47" s="25">
        <v>5</v>
      </c>
      <c r="AY47" s="25">
        <v>4</v>
      </c>
      <c r="AZ47" s="25">
        <v>4</v>
      </c>
      <c r="BA47" s="25">
        <v>3</v>
      </c>
      <c r="BB47" s="25">
        <v>3</v>
      </c>
      <c r="BC47" s="25">
        <v>2</v>
      </c>
      <c r="BD47" s="25">
        <v>4</v>
      </c>
      <c r="BE47" s="25">
        <v>4</v>
      </c>
      <c r="BF47" s="25">
        <v>4</v>
      </c>
      <c r="BG47" s="25">
        <v>5</v>
      </c>
      <c r="BH47" s="25">
        <v>4</v>
      </c>
      <c r="BI47" s="25">
        <v>4</v>
      </c>
      <c r="BJ47" s="25">
        <v>4</v>
      </c>
      <c r="BK47" s="25">
        <v>5</v>
      </c>
      <c r="BL47" s="25">
        <v>4</v>
      </c>
      <c r="BM47" s="25">
        <v>3</v>
      </c>
      <c r="BN47" s="25">
        <v>2</v>
      </c>
      <c r="BO47" s="25">
        <v>5</v>
      </c>
      <c r="BP47" s="25">
        <v>3</v>
      </c>
      <c r="BQ47" s="25">
        <v>3</v>
      </c>
      <c r="BR47" t="s">
        <v>372</v>
      </c>
      <c r="BS47" t="s">
        <v>372</v>
      </c>
      <c r="BT47" t="s">
        <v>372</v>
      </c>
      <c r="BU47" t="s">
        <v>372</v>
      </c>
      <c r="BV47" t="s">
        <v>373</v>
      </c>
      <c r="BW47" t="s">
        <v>374</v>
      </c>
      <c r="BX47" t="s">
        <v>373</v>
      </c>
      <c r="BY47" t="s">
        <v>373</v>
      </c>
      <c r="BZ47" t="s">
        <v>372</v>
      </c>
      <c r="CA47" t="s">
        <v>372</v>
      </c>
      <c r="CB47" t="s">
        <v>372</v>
      </c>
      <c r="CC47" t="s">
        <v>373</v>
      </c>
      <c r="CD47" t="s">
        <v>373</v>
      </c>
      <c r="CE47" t="s">
        <v>374</v>
      </c>
      <c r="CF47" t="s">
        <v>373</v>
      </c>
      <c r="CG47" t="s">
        <v>372</v>
      </c>
      <c r="CH47" t="s">
        <v>372</v>
      </c>
      <c r="CI47" t="s">
        <v>373</v>
      </c>
      <c r="CJ47" s="25">
        <v>-99</v>
      </c>
      <c r="CK47" s="25">
        <v>3</v>
      </c>
      <c r="CL47" s="25">
        <v>3</v>
      </c>
      <c r="CM47" s="25">
        <v>1</v>
      </c>
      <c r="CN47" s="25">
        <v>3</v>
      </c>
      <c r="CO47" s="25">
        <v>4</v>
      </c>
      <c r="CP47" t="s">
        <v>372</v>
      </c>
      <c r="CQ47" t="s">
        <v>372</v>
      </c>
      <c r="CR47" t="s">
        <v>373</v>
      </c>
      <c r="CS47" t="s">
        <v>373</v>
      </c>
      <c r="CT47" t="s">
        <v>372</v>
      </c>
      <c r="CU47" t="s">
        <v>373</v>
      </c>
      <c r="CV47" t="s">
        <v>373</v>
      </c>
      <c r="CW47" t="s">
        <v>372</v>
      </c>
      <c r="CX47" t="s">
        <v>373</v>
      </c>
      <c r="CY47" t="s">
        <v>372</v>
      </c>
      <c r="CZ47" t="s">
        <v>373</v>
      </c>
      <c r="DA47" t="s">
        <v>374</v>
      </c>
      <c r="DB47" t="s">
        <v>373</v>
      </c>
      <c r="DC47" t="s">
        <v>373</v>
      </c>
      <c r="DD47" t="s">
        <v>372</v>
      </c>
      <c r="DE47" t="s">
        <v>372</v>
      </c>
      <c r="DF47" t="s">
        <v>373</v>
      </c>
      <c r="DG47" t="s">
        <v>374</v>
      </c>
      <c r="DH47" t="s">
        <v>373</v>
      </c>
      <c r="DI47" s="25">
        <v>1</v>
      </c>
      <c r="DJ47" t="s">
        <v>372</v>
      </c>
      <c r="DK47" t="s">
        <v>372</v>
      </c>
      <c r="DL47" t="s">
        <v>373</v>
      </c>
      <c r="DM47" t="s">
        <v>373</v>
      </c>
      <c r="DN47" t="s">
        <v>374</v>
      </c>
      <c r="DO47" t="s">
        <v>372</v>
      </c>
      <c r="DP47" t="s">
        <v>373</v>
      </c>
      <c r="DQ47" t="s">
        <v>373</v>
      </c>
      <c r="DR47" t="s">
        <v>374</v>
      </c>
      <c r="DS47" t="s">
        <v>373</v>
      </c>
      <c r="DT47" t="s">
        <v>786</v>
      </c>
      <c r="DU47" s="25">
        <v>-99</v>
      </c>
      <c r="DV47" t="s">
        <v>372</v>
      </c>
      <c r="DW47" t="s">
        <v>373</v>
      </c>
      <c r="DX47" t="s">
        <v>373</v>
      </c>
      <c r="DY47" s="25">
        <v>-99</v>
      </c>
      <c r="DZ47" s="25">
        <v>-99</v>
      </c>
      <c r="EA47" s="25">
        <v>3</v>
      </c>
      <c r="EB47" s="25">
        <v>3</v>
      </c>
      <c r="EC47" s="25">
        <v>3</v>
      </c>
      <c r="ED47" s="25">
        <v>3</v>
      </c>
      <c r="EE47" s="25">
        <v>3</v>
      </c>
      <c r="EF47" s="25">
        <v>4</v>
      </c>
      <c r="EG47" s="25">
        <v>4</v>
      </c>
      <c r="EH47" s="25">
        <v>4</v>
      </c>
      <c r="EI47" s="25">
        <v>2</v>
      </c>
      <c r="EJ47" s="25">
        <v>3</v>
      </c>
      <c r="EK47" s="25">
        <v>4</v>
      </c>
      <c r="EL47" s="25">
        <v>4</v>
      </c>
      <c r="EM47" s="25">
        <v>2</v>
      </c>
      <c r="EN47" s="25">
        <v>5</v>
      </c>
      <c r="EO47" s="25">
        <v>4</v>
      </c>
      <c r="EP47" s="25">
        <v>2</v>
      </c>
      <c r="EQ47" s="25">
        <v>4</v>
      </c>
      <c r="ER47" s="25">
        <v>4</v>
      </c>
      <c r="ES47" s="25">
        <v>3</v>
      </c>
      <c r="ET47" s="25">
        <v>5</v>
      </c>
      <c r="EU47" s="25">
        <v>4</v>
      </c>
      <c r="EV47" s="25">
        <v>5</v>
      </c>
      <c r="EW47" s="25">
        <v>5</v>
      </c>
      <c r="EX47" s="25">
        <v>4</v>
      </c>
      <c r="EY47" s="25">
        <v>5</v>
      </c>
      <c r="EZ47" s="25">
        <v>4</v>
      </c>
      <c r="FA47" s="25">
        <v>4</v>
      </c>
      <c r="FB47" s="25">
        <v>4</v>
      </c>
      <c r="FC47" s="25">
        <v>1</v>
      </c>
      <c r="FD47" s="25">
        <v>3</v>
      </c>
      <c r="FE47" s="25">
        <v>4</v>
      </c>
      <c r="FF47" s="25">
        <v>4</v>
      </c>
      <c r="FG47" s="25">
        <v>2</v>
      </c>
      <c r="FH47" s="25">
        <v>5</v>
      </c>
      <c r="FI47" s="25">
        <v>2</v>
      </c>
      <c r="FJ47" s="25">
        <v>5</v>
      </c>
      <c r="FK47" s="27">
        <v>7</v>
      </c>
      <c r="FL47" s="27">
        <v>8</v>
      </c>
      <c r="FM47" s="27">
        <v>10</v>
      </c>
      <c r="FN47" s="27">
        <v>5</v>
      </c>
      <c r="FO47" s="27">
        <v>21</v>
      </c>
      <c r="FP47" s="25">
        <v>-99</v>
      </c>
      <c r="FQ47" s="25">
        <v>-99</v>
      </c>
      <c r="FR47" s="25">
        <v>-99</v>
      </c>
      <c r="FS47" s="25">
        <v>-99</v>
      </c>
      <c r="FT47" s="25">
        <v>-99</v>
      </c>
      <c r="FU47" t="s">
        <v>372</v>
      </c>
      <c r="FV47" t="s">
        <v>372</v>
      </c>
      <c r="FW47" t="s">
        <v>373</v>
      </c>
      <c r="FX47" t="s">
        <v>372</v>
      </c>
      <c r="FY47" t="s">
        <v>373</v>
      </c>
      <c r="FZ47" s="25" t="s">
        <v>635</v>
      </c>
      <c r="GA47" s="25" t="s">
        <v>636</v>
      </c>
      <c r="GB47" s="25" t="s">
        <v>637</v>
      </c>
      <c r="GC47" s="25">
        <v>-99</v>
      </c>
      <c r="GD47" s="25">
        <v>0</v>
      </c>
      <c r="GE47" s="25">
        <v>-99</v>
      </c>
      <c r="GF47" s="25" t="s">
        <v>621</v>
      </c>
      <c r="GG47" s="25">
        <v>0</v>
      </c>
      <c r="GH47" s="25">
        <v>0</v>
      </c>
      <c r="GI47" s="25">
        <v>0</v>
      </c>
      <c r="GJ47" s="25">
        <v>-77</v>
      </c>
      <c r="GK47" s="25">
        <v>-77</v>
      </c>
      <c r="GL47" s="25" t="s">
        <v>638</v>
      </c>
      <c r="GM47" s="25">
        <v>1</v>
      </c>
      <c r="GN47" s="25">
        <v>0</v>
      </c>
      <c r="GO47" s="25">
        <v>1354725527</v>
      </c>
      <c r="GP47" s="26">
        <v>41248.693599537037</v>
      </c>
      <c r="GQ47" s="26">
        <v>41248.715983796297</v>
      </c>
      <c r="GR47" s="25" t="s">
        <v>589</v>
      </c>
      <c r="GS47" s="25">
        <v>109</v>
      </c>
      <c r="GT47" s="25">
        <v>261</v>
      </c>
      <c r="GU47" s="25">
        <v>682</v>
      </c>
      <c r="GV47" s="25">
        <v>795</v>
      </c>
      <c r="GW47" s="25">
        <v>1262</v>
      </c>
      <c r="GX47" s="25">
        <v>1750</v>
      </c>
      <c r="GY47" s="25">
        <v>1934</v>
      </c>
      <c r="GZ47" s="25">
        <v>1094</v>
      </c>
      <c r="HA47" s="25">
        <v>1104</v>
      </c>
      <c r="HB47" s="25">
        <v>1839</v>
      </c>
    </row>
    <row r="48" spans="1:210" s="25" customFormat="1">
      <c r="A48" s="25">
        <v>82</v>
      </c>
      <c r="B48" s="25">
        <v>0</v>
      </c>
      <c r="C48" s="25">
        <v>0</v>
      </c>
      <c r="D48" s="25">
        <v>31</v>
      </c>
      <c r="E48" s="25">
        <v>379916</v>
      </c>
      <c r="F48" s="25">
        <v>1480</v>
      </c>
      <c r="G48" s="25">
        <v>4</v>
      </c>
      <c r="H48" t="s">
        <v>373</v>
      </c>
      <c r="I48" t="s">
        <v>372</v>
      </c>
      <c r="J48" t="s">
        <v>372</v>
      </c>
      <c r="K48" t="s">
        <v>372</v>
      </c>
      <c r="L48" t="s">
        <v>373</v>
      </c>
      <c r="M48" t="s">
        <v>373</v>
      </c>
      <c r="N48" t="s">
        <v>373</v>
      </c>
      <c r="O48" t="s">
        <v>373</v>
      </c>
      <c r="P48" s="25">
        <v>-99</v>
      </c>
      <c r="Q48" s="25">
        <v>1</v>
      </c>
      <c r="R48" s="25" t="s">
        <v>376</v>
      </c>
      <c r="S48" s="25">
        <v>8</v>
      </c>
      <c r="T48" s="25" t="s">
        <v>639</v>
      </c>
      <c r="U48" s="25">
        <v>2</v>
      </c>
      <c r="V48" s="25">
        <v>-99</v>
      </c>
      <c r="W48" t="s">
        <v>377</v>
      </c>
      <c r="X48" t="s">
        <v>373</v>
      </c>
      <c r="Y48" t="s">
        <v>373</v>
      </c>
      <c r="Z48" t="s">
        <v>372</v>
      </c>
      <c r="AA48" t="s">
        <v>373</v>
      </c>
      <c r="AB48" s="25">
        <v>-99</v>
      </c>
      <c r="AC48" s="8">
        <v>5</v>
      </c>
      <c r="AD48" s="25">
        <v>4</v>
      </c>
      <c r="AE48" s="25">
        <v>5</v>
      </c>
      <c r="AF48" s="25">
        <v>4</v>
      </c>
      <c r="AG48" s="25">
        <v>4</v>
      </c>
      <c r="AH48" s="25">
        <v>5</v>
      </c>
      <c r="AI48" s="25">
        <v>3</v>
      </c>
      <c r="AJ48" s="25">
        <v>4</v>
      </c>
      <c r="AK48" s="25">
        <v>4</v>
      </c>
      <c r="AL48" s="25">
        <v>3</v>
      </c>
      <c r="AM48" s="25">
        <v>4</v>
      </c>
      <c r="AN48" s="25">
        <v>3</v>
      </c>
      <c r="AO48" s="25">
        <v>5</v>
      </c>
      <c r="AP48" s="25">
        <v>5</v>
      </c>
      <c r="AQ48" s="25">
        <v>3</v>
      </c>
      <c r="AR48" s="25">
        <v>4</v>
      </c>
      <c r="AS48" s="25">
        <v>4</v>
      </c>
      <c r="AT48" s="25">
        <v>5</v>
      </c>
      <c r="AU48" s="25">
        <v>4</v>
      </c>
      <c r="AV48" s="25">
        <v>4</v>
      </c>
      <c r="AW48" s="25">
        <v>4</v>
      </c>
      <c r="AX48" s="25">
        <v>5</v>
      </c>
      <c r="AY48" s="25">
        <v>5</v>
      </c>
      <c r="AZ48" s="25">
        <v>4</v>
      </c>
      <c r="BA48" s="25">
        <v>3</v>
      </c>
      <c r="BB48" s="25">
        <v>4</v>
      </c>
      <c r="BC48" s="25">
        <v>4</v>
      </c>
      <c r="BD48" s="25">
        <v>4</v>
      </c>
      <c r="BE48" s="25">
        <v>5</v>
      </c>
      <c r="BF48" s="25">
        <v>4</v>
      </c>
      <c r="BG48" s="25">
        <v>5</v>
      </c>
      <c r="BH48" s="25">
        <v>3</v>
      </c>
      <c r="BI48" s="25">
        <v>5</v>
      </c>
      <c r="BJ48" s="25">
        <v>4</v>
      </c>
      <c r="BK48" s="25">
        <v>4</v>
      </c>
      <c r="BL48" s="25">
        <v>5</v>
      </c>
      <c r="BM48" s="25">
        <v>5</v>
      </c>
      <c r="BN48" s="25">
        <v>4</v>
      </c>
      <c r="BO48" s="25">
        <v>5</v>
      </c>
      <c r="BP48" s="25">
        <v>4</v>
      </c>
      <c r="BQ48" s="25">
        <v>3</v>
      </c>
      <c r="BR48" t="s">
        <v>372</v>
      </c>
      <c r="BS48" t="s">
        <v>372</v>
      </c>
      <c r="BT48" t="s">
        <v>372</v>
      </c>
      <c r="BU48" t="s">
        <v>372</v>
      </c>
      <c r="BV48" t="s">
        <v>373</v>
      </c>
      <c r="BW48" t="s">
        <v>374</v>
      </c>
      <c r="BX48" t="s">
        <v>373</v>
      </c>
      <c r="BY48" t="s">
        <v>373</v>
      </c>
      <c r="BZ48" t="s">
        <v>372</v>
      </c>
      <c r="CA48" t="s">
        <v>372</v>
      </c>
      <c r="CB48" t="s">
        <v>372</v>
      </c>
      <c r="CC48" t="s">
        <v>373</v>
      </c>
      <c r="CD48" t="s">
        <v>373</v>
      </c>
      <c r="CE48" t="s">
        <v>374</v>
      </c>
      <c r="CF48" t="s">
        <v>372</v>
      </c>
      <c r="CG48" t="s">
        <v>373</v>
      </c>
      <c r="CH48" t="s">
        <v>373</v>
      </c>
      <c r="CI48" t="s">
        <v>373</v>
      </c>
      <c r="CJ48" s="25">
        <v>-99</v>
      </c>
      <c r="CK48" s="25">
        <v>3</v>
      </c>
      <c r="CL48" s="25">
        <v>3</v>
      </c>
      <c r="CM48" s="25">
        <v>2</v>
      </c>
      <c r="CN48" s="25">
        <v>3</v>
      </c>
      <c r="CO48" s="25">
        <v>2</v>
      </c>
      <c r="CP48" t="s">
        <v>372</v>
      </c>
      <c r="CQ48" t="s">
        <v>373</v>
      </c>
      <c r="CR48" t="s">
        <v>373</v>
      </c>
      <c r="CS48" t="s">
        <v>373</v>
      </c>
      <c r="CT48" t="s">
        <v>372</v>
      </c>
      <c r="CU48" t="s">
        <v>373</v>
      </c>
      <c r="CV48" t="s">
        <v>373</v>
      </c>
      <c r="CW48" t="s">
        <v>373</v>
      </c>
      <c r="CX48" t="s">
        <v>372</v>
      </c>
      <c r="CY48" t="s">
        <v>373</v>
      </c>
      <c r="CZ48" t="s">
        <v>373</v>
      </c>
      <c r="DA48" t="s">
        <v>374</v>
      </c>
      <c r="DB48" t="s">
        <v>373</v>
      </c>
      <c r="DC48" t="s">
        <v>373</v>
      </c>
      <c r="DD48" t="s">
        <v>373</v>
      </c>
      <c r="DE48" t="s">
        <v>372</v>
      </c>
      <c r="DF48" t="s">
        <v>373</v>
      </c>
      <c r="DG48" t="s">
        <v>374</v>
      </c>
      <c r="DH48" t="s">
        <v>373</v>
      </c>
      <c r="DI48" s="25">
        <v>1</v>
      </c>
      <c r="DJ48" t="s">
        <v>372</v>
      </c>
      <c r="DK48" t="s">
        <v>373</v>
      </c>
      <c r="DL48" t="s">
        <v>373</v>
      </c>
      <c r="DM48" t="s">
        <v>373</v>
      </c>
      <c r="DN48" t="s">
        <v>374</v>
      </c>
      <c r="DO48" t="s">
        <v>372</v>
      </c>
      <c r="DP48" t="s">
        <v>373</v>
      </c>
      <c r="DQ48" t="s">
        <v>373</v>
      </c>
      <c r="DR48" t="s">
        <v>374</v>
      </c>
      <c r="DS48" t="s">
        <v>373</v>
      </c>
      <c r="DT48" t="s">
        <v>384</v>
      </c>
      <c r="DU48" s="25" t="s">
        <v>640</v>
      </c>
      <c r="DV48" t="s">
        <v>372</v>
      </c>
      <c r="DW48" t="s">
        <v>373</v>
      </c>
      <c r="DX48" t="s">
        <v>373</v>
      </c>
      <c r="DY48" s="25">
        <v>-99</v>
      </c>
      <c r="DZ48" s="25">
        <v>-99</v>
      </c>
      <c r="EA48" s="25">
        <v>3</v>
      </c>
      <c r="EB48" s="25">
        <v>3</v>
      </c>
      <c r="EC48" s="25">
        <v>3</v>
      </c>
      <c r="ED48" s="25">
        <v>4</v>
      </c>
      <c r="EE48" s="25">
        <v>5</v>
      </c>
      <c r="EF48" s="25">
        <v>3</v>
      </c>
      <c r="EG48" s="25">
        <v>2</v>
      </c>
      <c r="EH48" s="25">
        <v>4</v>
      </c>
      <c r="EI48" s="25">
        <v>4</v>
      </c>
      <c r="EJ48" s="25">
        <v>3</v>
      </c>
      <c r="EK48" s="25">
        <v>2</v>
      </c>
      <c r="EL48" s="25">
        <v>2</v>
      </c>
      <c r="EM48" s="25">
        <v>3</v>
      </c>
      <c r="EN48" s="25">
        <v>4</v>
      </c>
      <c r="EO48" s="25">
        <v>2</v>
      </c>
      <c r="EP48" s="25">
        <v>4</v>
      </c>
      <c r="EQ48" s="25">
        <v>5</v>
      </c>
      <c r="ER48" s="25">
        <v>4</v>
      </c>
      <c r="ES48" s="25">
        <v>3</v>
      </c>
      <c r="ET48" s="25">
        <v>4</v>
      </c>
      <c r="EU48" s="25">
        <v>4</v>
      </c>
      <c r="EV48" s="25">
        <v>4</v>
      </c>
      <c r="EW48" s="25">
        <v>4</v>
      </c>
      <c r="EX48" s="25">
        <v>4</v>
      </c>
      <c r="EY48" s="25">
        <v>4</v>
      </c>
      <c r="EZ48" s="25">
        <v>4</v>
      </c>
      <c r="FA48" s="25">
        <v>3</v>
      </c>
      <c r="FB48" s="25">
        <v>4</v>
      </c>
      <c r="FC48" s="25">
        <v>3</v>
      </c>
      <c r="FD48" s="25">
        <v>2</v>
      </c>
      <c r="FE48" s="25">
        <v>4</v>
      </c>
      <c r="FF48" s="25">
        <v>2</v>
      </c>
      <c r="FG48" s="25">
        <v>3</v>
      </c>
      <c r="FH48" s="25">
        <v>4</v>
      </c>
      <c r="FI48" s="25">
        <v>4</v>
      </c>
      <c r="FJ48" s="25">
        <v>4</v>
      </c>
      <c r="FK48" s="27">
        <v>5</v>
      </c>
      <c r="FL48" s="27">
        <v>20</v>
      </c>
      <c r="FM48" s="27">
        <v>9</v>
      </c>
      <c r="FN48" s="27">
        <v>8</v>
      </c>
      <c r="FO48" s="27">
        <v>16</v>
      </c>
      <c r="FP48" s="25" t="s">
        <v>641</v>
      </c>
      <c r="FQ48" s="25" t="s">
        <v>642</v>
      </c>
      <c r="FR48" s="25" t="s">
        <v>643</v>
      </c>
      <c r="FS48" s="25" t="s">
        <v>644</v>
      </c>
      <c r="FT48" s="25" t="s">
        <v>645</v>
      </c>
      <c r="FU48" t="s">
        <v>372</v>
      </c>
      <c r="FV48" t="s">
        <v>372</v>
      </c>
      <c r="FW48" t="s">
        <v>372</v>
      </c>
      <c r="FX48" t="s">
        <v>373</v>
      </c>
      <c r="FY48" t="s">
        <v>373</v>
      </c>
      <c r="FZ48" s="25" t="s">
        <v>646</v>
      </c>
      <c r="GA48" s="25" t="s">
        <v>647</v>
      </c>
      <c r="GB48" s="25" t="s">
        <v>637</v>
      </c>
      <c r="GC48" s="25">
        <v>-99</v>
      </c>
      <c r="GD48" s="25">
        <v>0</v>
      </c>
      <c r="GE48" s="25">
        <v>-99</v>
      </c>
      <c r="GF48" s="25" t="s">
        <v>621</v>
      </c>
      <c r="GG48" s="25">
        <v>0</v>
      </c>
      <c r="GH48" s="25">
        <v>0</v>
      </c>
      <c r="GI48" s="25">
        <v>0</v>
      </c>
      <c r="GJ48" s="25">
        <v>-77</v>
      </c>
      <c r="GK48" s="25">
        <v>-77</v>
      </c>
      <c r="GL48" s="25" t="s">
        <v>648</v>
      </c>
      <c r="GM48" s="25">
        <v>1</v>
      </c>
      <c r="GN48" s="25">
        <v>0</v>
      </c>
      <c r="GO48" s="25">
        <v>1355048101</v>
      </c>
      <c r="GP48" s="26">
        <v>41252.427094907405</v>
      </c>
      <c r="GQ48" s="26">
        <v>41252.444224537037</v>
      </c>
      <c r="GR48" s="25" t="s">
        <v>589</v>
      </c>
      <c r="GS48" s="25">
        <v>137</v>
      </c>
      <c r="GT48" s="25">
        <v>236</v>
      </c>
      <c r="GU48" s="25">
        <v>530</v>
      </c>
      <c r="GV48" s="25">
        <v>633</v>
      </c>
      <c r="GW48" s="25">
        <v>928</v>
      </c>
      <c r="GX48" s="25">
        <v>1188</v>
      </c>
      <c r="GY48" s="25">
        <v>1480</v>
      </c>
      <c r="GZ48" s="25">
        <v>839</v>
      </c>
      <c r="HA48" s="25">
        <v>843</v>
      </c>
      <c r="HB48" s="25">
        <v>1408</v>
      </c>
    </row>
    <row r="49" spans="1:210" s="25" customFormat="1">
      <c r="A49" s="25">
        <v>83</v>
      </c>
      <c r="B49" s="25">
        <v>0</v>
      </c>
      <c r="C49" s="25">
        <v>0</v>
      </c>
      <c r="D49" s="25">
        <v>31</v>
      </c>
      <c r="E49" s="25">
        <v>379916</v>
      </c>
      <c r="F49" s="25">
        <v>794</v>
      </c>
      <c r="G49" s="25">
        <v>7</v>
      </c>
      <c r="H49" t="s">
        <v>373</v>
      </c>
      <c r="I49" t="s">
        <v>373</v>
      </c>
      <c r="J49" t="s">
        <v>373</v>
      </c>
      <c r="K49" t="s">
        <v>373</v>
      </c>
      <c r="L49" t="s">
        <v>373</v>
      </c>
      <c r="M49" t="s">
        <v>372</v>
      </c>
      <c r="N49" t="s">
        <v>372</v>
      </c>
      <c r="O49" t="s">
        <v>373</v>
      </c>
      <c r="P49" s="25">
        <v>-99</v>
      </c>
      <c r="Q49" s="25">
        <v>1</v>
      </c>
      <c r="R49" s="25" t="s">
        <v>376</v>
      </c>
      <c r="S49" s="25">
        <v>1</v>
      </c>
      <c r="T49" s="25">
        <v>-99</v>
      </c>
      <c r="U49" s="25">
        <v>1</v>
      </c>
      <c r="V49" s="25">
        <v>-99</v>
      </c>
      <c r="W49" t="s">
        <v>377</v>
      </c>
      <c r="X49" t="s">
        <v>373</v>
      </c>
      <c r="Y49" t="s">
        <v>372</v>
      </c>
      <c r="Z49" t="s">
        <v>372</v>
      </c>
      <c r="AA49" t="s">
        <v>373</v>
      </c>
      <c r="AB49" s="25">
        <v>-99</v>
      </c>
      <c r="AC49" s="8">
        <v>5</v>
      </c>
      <c r="AD49" s="25">
        <v>5</v>
      </c>
      <c r="AE49" s="25">
        <v>5</v>
      </c>
      <c r="AF49" s="25">
        <v>5</v>
      </c>
      <c r="AG49" s="25">
        <v>5</v>
      </c>
      <c r="AH49" s="25">
        <v>4</v>
      </c>
      <c r="AI49" s="25">
        <v>3</v>
      </c>
      <c r="AJ49" s="25">
        <v>3</v>
      </c>
      <c r="AK49" s="25">
        <v>2</v>
      </c>
      <c r="AL49" s="25">
        <v>4</v>
      </c>
      <c r="AM49" s="25">
        <v>4</v>
      </c>
      <c r="AN49" s="25">
        <v>3</v>
      </c>
      <c r="AO49" s="25">
        <v>5</v>
      </c>
      <c r="AP49" s="25">
        <v>5</v>
      </c>
      <c r="AQ49" s="25">
        <v>4</v>
      </c>
      <c r="AR49" s="25">
        <v>5</v>
      </c>
      <c r="AS49" s="25">
        <v>5</v>
      </c>
      <c r="AT49" s="25">
        <v>5</v>
      </c>
      <c r="AU49" s="25">
        <v>4</v>
      </c>
      <c r="AV49" s="25">
        <v>5</v>
      </c>
      <c r="AW49" s="25">
        <v>3</v>
      </c>
      <c r="AX49" s="25">
        <v>2</v>
      </c>
      <c r="AY49" s="25">
        <v>1</v>
      </c>
      <c r="AZ49" s="25">
        <v>2</v>
      </c>
      <c r="BA49" s="25">
        <v>4</v>
      </c>
      <c r="BB49" s="25">
        <v>4</v>
      </c>
      <c r="BC49" s="25">
        <v>5</v>
      </c>
      <c r="BD49" s="25">
        <v>1</v>
      </c>
      <c r="BE49" s="25">
        <v>2</v>
      </c>
      <c r="BF49" s="25">
        <v>2</v>
      </c>
      <c r="BG49" s="25">
        <v>3</v>
      </c>
      <c r="BH49" s="25">
        <v>2</v>
      </c>
      <c r="BI49" s="25">
        <v>3</v>
      </c>
      <c r="BJ49" s="25">
        <v>5</v>
      </c>
      <c r="BK49" s="25">
        <v>4</v>
      </c>
      <c r="BL49" s="25">
        <v>3</v>
      </c>
      <c r="BM49" s="25">
        <v>2</v>
      </c>
      <c r="BN49" s="25">
        <v>1</v>
      </c>
      <c r="BO49" s="25">
        <v>5</v>
      </c>
      <c r="BP49" s="25">
        <v>2</v>
      </c>
      <c r="BQ49" s="25">
        <v>4</v>
      </c>
      <c r="BR49" t="s">
        <v>373</v>
      </c>
      <c r="BS49" t="s">
        <v>373</v>
      </c>
      <c r="BT49" t="s">
        <v>373</v>
      </c>
      <c r="BU49" t="s">
        <v>372</v>
      </c>
      <c r="BV49" t="s">
        <v>373</v>
      </c>
      <c r="BW49" t="s">
        <v>374</v>
      </c>
      <c r="BX49" t="s">
        <v>373</v>
      </c>
      <c r="BY49" t="s">
        <v>373</v>
      </c>
      <c r="BZ49" t="s">
        <v>372</v>
      </c>
      <c r="CA49" t="s">
        <v>372</v>
      </c>
      <c r="CB49" t="s">
        <v>372</v>
      </c>
      <c r="CC49" t="s">
        <v>373</v>
      </c>
      <c r="CD49" t="s">
        <v>373</v>
      </c>
      <c r="CE49" t="s">
        <v>374</v>
      </c>
      <c r="CF49" t="s">
        <v>372</v>
      </c>
      <c r="CG49" t="s">
        <v>373</v>
      </c>
      <c r="CH49" t="s">
        <v>373</v>
      </c>
      <c r="CI49" t="s">
        <v>373</v>
      </c>
      <c r="CJ49" s="25">
        <v>-99</v>
      </c>
      <c r="CK49" s="25">
        <v>2</v>
      </c>
      <c r="CL49" s="25">
        <v>2</v>
      </c>
      <c r="CM49" s="25">
        <v>3</v>
      </c>
      <c r="CN49" s="25">
        <v>3</v>
      </c>
      <c r="CO49" s="25">
        <v>3</v>
      </c>
      <c r="CP49" t="s">
        <v>373</v>
      </c>
      <c r="CQ49" t="s">
        <v>372</v>
      </c>
      <c r="CR49" t="s">
        <v>373</v>
      </c>
      <c r="CS49" t="s">
        <v>373</v>
      </c>
      <c r="CT49" t="s">
        <v>372</v>
      </c>
      <c r="CU49" t="s">
        <v>373</v>
      </c>
      <c r="CV49" t="s">
        <v>373</v>
      </c>
      <c r="CW49" t="s">
        <v>373</v>
      </c>
      <c r="CX49" t="s">
        <v>372</v>
      </c>
      <c r="CY49" t="s">
        <v>372</v>
      </c>
      <c r="CZ49" t="s">
        <v>373</v>
      </c>
      <c r="DA49" t="s">
        <v>374</v>
      </c>
      <c r="DB49" t="s">
        <v>373</v>
      </c>
      <c r="DC49" t="s">
        <v>372</v>
      </c>
      <c r="DD49" t="s">
        <v>372</v>
      </c>
      <c r="DE49" t="s">
        <v>372</v>
      </c>
      <c r="DF49" t="s">
        <v>373</v>
      </c>
      <c r="DG49" t="s">
        <v>374</v>
      </c>
      <c r="DH49" t="s">
        <v>373</v>
      </c>
      <c r="DI49" s="25">
        <v>1</v>
      </c>
      <c r="DJ49" t="s">
        <v>372</v>
      </c>
      <c r="DK49" t="s">
        <v>373</v>
      </c>
      <c r="DL49" t="s">
        <v>373</v>
      </c>
      <c r="DM49" t="s">
        <v>373</v>
      </c>
      <c r="DN49" t="s">
        <v>374</v>
      </c>
      <c r="DO49" t="s">
        <v>372</v>
      </c>
      <c r="DP49" t="s">
        <v>373</v>
      </c>
      <c r="DQ49" t="s">
        <v>373</v>
      </c>
      <c r="DR49" t="s">
        <v>374</v>
      </c>
      <c r="DS49" t="s">
        <v>373</v>
      </c>
      <c r="DT49" t="s">
        <v>786</v>
      </c>
      <c r="DU49" s="25">
        <v>-99</v>
      </c>
      <c r="DV49" t="s">
        <v>372</v>
      </c>
      <c r="DW49" t="s">
        <v>372</v>
      </c>
      <c r="DX49" t="s">
        <v>373</v>
      </c>
      <c r="DY49" s="25">
        <v>-99</v>
      </c>
      <c r="DZ49" s="25">
        <v>-99</v>
      </c>
      <c r="EA49" s="25">
        <v>4</v>
      </c>
      <c r="EB49" s="25">
        <v>4</v>
      </c>
      <c r="EC49" s="25">
        <v>2</v>
      </c>
      <c r="ED49" s="25">
        <v>1</v>
      </c>
      <c r="EE49" s="25">
        <v>1</v>
      </c>
      <c r="EF49" s="25">
        <v>2</v>
      </c>
      <c r="EG49" s="25">
        <v>4</v>
      </c>
      <c r="EH49" s="25">
        <v>3</v>
      </c>
      <c r="EI49" s="25">
        <v>1</v>
      </c>
      <c r="EJ49" s="25">
        <v>1</v>
      </c>
      <c r="EK49" s="25">
        <v>1</v>
      </c>
      <c r="EL49" s="25">
        <v>2</v>
      </c>
      <c r="EM49" s="25">
        <v>3</v>
      </c>
      <c r="EN49" s="25">
        <v>4</v>
      </c>
      <c r="EO49" s="25">
        <v>2</v>
      </c>
      <c r="EP49" s="25">
        <v>4</v>
      </c>
      <c r="EQ49" s="25">
        <v>3</v>
      </c>
      <c r="ER49" s="25">
        <v>3</v>
      </c>
      <c r="ES49" s="25">
        <v>2</v>
      </c>
      <c r="ET49" s="25">
        <v>2</v>
      </c>
      <c r="EU49" s="25">
        <v>2</v>
      </c>
      <c r="EV49" s="25">
        <v>2</v>
      </c>
      <c r="EW49" s="25">
        <v>5</v>
      </c>
      <c r="EX49" s="25">
        <v>4</v>
      </c>
      <c r="EY49" s="25">
        <v>5</v>
      </c>
      <c r="EZ49" s="25">
        <v>5</v>
      </c>
      <c r="FA49" s="25">
        <v>4</v>
      </c>
      <c r="FB49" s="25">
        <v>2</v>
      </c>
      <c r="FC49" s="25">
        <v>1</v>
      </c>
      <c r="FD49" s="25">
        <v>3</v>
      </c>
      <c r="FE49" s="25">
        <v>4</v>
      </c>
      <c r="FF49" s="25">
        <v>3</v>
      </c>
      <c r="FG49" s="25">
        <v>2</v>
      </c>
      <c r="FH49" s="25">
        <v>1</v>
      </c>
      <c r="FI49" s="25">
        <v>4</v>
      </c>
      <c r="FJ49" s="25">
        <v>4</v>
      </c>
      <c r="FK49" s="27">
        <v>8</v>
      </c>
      <c r="FL49" s="27">
        <v>12</v>
      </c>
      <c r="FM49" s="27">
        <v>10</v>
      </c>
      <c r="FN49" s="27">
        <v>0</v>
      </c>
      <c r="FO49" s="27">
        <v>0</v>
      </c>
      <c r="FP49" s="25">
        <v>-99</v>
      </c>
      <c r="FQ49" s="25">
        <v>-99</v>
      </c>
      <c r="FR49" s="25">
        <v>-99</v>
      </c>
      <c r="FS49" s="25">
        <v>-66</v>
      </c>
      <c r="FT49" s="25">
        <v>-66</v>
      </c>
      <c r="FU49" t="s">
        <v>373</v>
      </c>
      <c r="FV49" t="s">
        <v>373</v>
      </c>
      <c r="FW49" t="s">
        <v>373</v>
      </c>
      <c r="FX49" t="s">
        <v>390</v>
      </c>
      <c r="FY49" t="s">
        <v>390</v>
      </c>
      <c r="FZ49" s="25">
        <v>-99</v>
      </c>
      <c r="GA49" s="25" t="s">
        <v>649</v>
      </c>
      <c r="GB49" s="25" t="s">
        <v>650</v>
      </c>
      <c r="GC49" s="25">
        <v>-99</v>
      </c>
      <c r="GD49" s="25">
        <v>0</v>
      </c>
      <c r="GE49" s="25">
        <v>-99</v>
      </c>
      <c r="GF49" s="25" t="s">
        <v>621</v>
      </c>
      <c r="GG49" s="25">
        <v>1</v>
      </c>
      <c r="GH49" s="25">
        <v>1</v>
      </c>
      <c r="GI49" s="25">
        <v>0</v>
      </c>
      <c r="GJ49" s="25">
        <v>-77</v>
      </c>
      <c r="GK49" s="25">
        <v>-77</v>
      </c>
      <c r="GL49" s="25" t="s">
        <v>651</v>
      </c>
      <c r="GM49" s="25">
        <v>1</v>
      </c>
      <c r="GN49" s="25">
        <v>0</v>
      </c>
      <c r="GO49" s="25">
        <v>1355146989</v>
      </c>
      <c r="GP49" s="26">
        <v>41253.571631944447</v>
      </c>
      <c r="GQ49" s="26">
        <v>41253.580821759257</v>
      </c>
      <c r="GR49" s="25" t="s">
        <v>589</v>
      </c>
      <c r="GS49" s="25">
        <v>7</v>
      </c>
      <c r="GT49" s="25">
        <v>66</v>
      </c>
      <c r="GU49" s="25">
        <v>293</v>
      </c>
      <c r="GV49" s="25">
        <v>366</v>
      </c>
      <c r="GW49" s="25">
        <v>563</v>
      </c>
      <c r="GX49" s="25">
        <v>767</v>
      </c>
      <c r="GY49" s="25">
        <v>794</v>
      </c>
      <c r="GZ49" s="25">
        <v>498</v>
      </c>
      <c r="HA49" s="25">
        <v>503</v>
      </c>
      <c r="HB49" s="25">
        <v>785</v>
      </c>
    </row>
    <row r="50" spans="1:210" s="25" customFormat="1">
      <c r="A50" s="25">
        <v>84</v>
      </c>
      <c r="B50" s="25">
        <v>0</v>
      </c>
      <c r="C50" s="25">
        <v>0</v>
      </c>
      <c r="D50" s="25">
        <v>31</v>
      </c>
      <c r="E50" s="25">
        <v>379916</v>
      </c>
      <c r="F50" s="25">
        <v>1028</v>
      </c>
      <c r="G50" s="25">
        <v>7</v>
      </c>
      <c r="H50" t="s">
        <v>373</v>
      </c>
      <c r="I50" t="s">
        <v>373</v>
      </c>
      <c r="J50" t="s">
        <v>373</v>
      </c>
      <c r="K50" t="s">
        <v>373</v>
      </c>
      <c r="L50" t="s">
        <v>373</v>
      </c>
      <c r="M50" t="s">
        <v>373</v>
      </c>
      <c r="N50" t="s">
        <v>372</v>
      </c>
      <c r="O50" t="s">
        <v>372</v>
      </c>
      <c r="P50" s="25" t="s">
        <v>652</v>
      </c>
      <c r="Q50" s="25">
        <v>1</v>
      </c>
      <c r="R50" s="25" t="s">
        <v>376</v>
      </c>
      <c r="S50" s="25">
        <v>8</v>
      </c>
      <c r="T50" s="25" t="s">
        <v>653</v>
      </c>
      <c r="U50" s="25">
        <v>1</v>
      </c>
      <c r="V50" s="25">
        <v>-99</v>
      </c>
      <c r="W50" t="s">
        <v>435</v>
      </c>
      <c r="X50" t="s">
        <v>373</v>
      </c>
      <c r="Y50" t="s">
        <v>373</v>
      </c>
      <c r="Z50" t="s">
        <v>372</v>
      </c>
      <c r="AA50" t="s">
        <v>373</v>
      </c>
      <c r="AB50" s="25">
        <v>-99</v>
      </c>
      <c r="AC50" s="8">
        <v>5</v>
      </c>
      <c r="AD50" s="25">
        <v>4</v>
      </c>
      <c r="AE50" s="25">
        <v>5</v>
      </c>
      <c r="AF50" s="25">
        <v>3</v>
      </c>
      <c r="AG50" s="25">
        <v>4</v>
      </c>
      <c r="AH50" s="25">
        <v>4</v>
      </c>
      <c r="AI50" s="25">
        <v>3</v>
      </c>
      <c r="AJ50" s="25">
        <v>4</v>
      </c>
      <c r="AK50" s="25">
        <v>2</v>
      </c>
      <c r="AL50" s="25">
        <v>4</v>
      </c>
      <c r="AM50" s="25">
        <v>2</v>
      </c>
      <c r="AN50" s="25">
        <v>1</v>
      </c>
      <c r="AO50" s="25">
        <v>4</v>
      </c>
      <c r="AP50" s="25">
        <v>3</v>
      </c>
      <c r="AQ50" s="25">
        <v>3</v>
      </c>
      <c r="AR50" s="25">
        <v>5</v>
      </c>
      <c r="AS50" s="25">
        <v>4</v>
      </c>
      <c r="AT50" s="25">
        <v>5</v>
      </c>
      <c r="AU50" s="25">
        <v>3</v>
      </c>
      <c r="AV50" s="25">
        <v>4</v>
      </c>
      <c r="AW50" s="25">
        <v>4</v>
      </c>
      <c r="AX50" s="25">
        <v>2</v>
      </c>
      <c r="AY50" s="25">
        <v>4</v>
      </c>
      <c r="AZ50" s="25">
        <v>3</v>
      </c>
      <c r="BA50" s="25">
        <v>1</v>
      </c>
      <c r="BB50" s="25">
        <v>5</v>
      </c>
      <c r="BC50" s="25">
        <v>5</v>
      </c>
      <c r="BD50" s="25">
        <v>1</v>
      </c>
      <c r="BE50" s="25">
        <v>4</v>
      </c>
      <c r="BF50" s="25">
        <v>4</v>
      </c>
      <c r="BG50" s="25">
        <v>2</v>
      </c>
      <c r="BH50" s="25">
        <v>1</v>
      </c>
      <c r="BI50" s="25">
        <v>5</v>
      </c>
      <c r="BJ50" s="25">
        <v>5</v>
      </c>
      <c r="BK50" s="25">
        <v>4</v>
      </c>
      <c r="BL50" s="25">
        <v>3</v>
      </c>
      <c r="BM50" s="25">
        <v>4</v>
      </c>
      <c r="BN50" s="25">
        <v>4</v>
      </c>
      <c r="BO50" s="25">
        <v>5</v>
      </c>
      <c r="BP50" s="25">
        <v>2</v>
      </c>
      <c r="BQ50" s="25">
        <v>4</v>
      </c>
      <c r="BR50" t="s">
        <v>372</v>
      </c>
      <c r="BS50" t="s">
        <v>373</v>
      </c>
      <c r="BT50" t="s">
        <v>373</v>
      </c>
      <c r="BU50" t="s">
        <v>372</v>
      </c>
      <c r="BV50" t="s">
        <v>373</v>
      </c>
      <c r="BW50" t="s">
        <v>374</v>
      </c>
      <c r="BX50" t="s">
        <v>373</v>
      </c>
      <c r="BY50" t="s">
        <v>373</v>
      </c>
      <c r="BZ50" t="s">
        <v>372</v>
      </c>
      <c r="CA50" t="s">
        <v>373</v>
      </c>
      <c r="CB50" t="s">
        <v>373</v>
      </c>
      <c r="CC50" t="s">
        <v>373</v>
      </c>
      <c r="CD50" t="s">
        <v>373</v>
      </c>
      <c r="CE50" t="s">
        <v>374</v>
      </c>
      <c r="CF50" t="s">
        <v>373</v>
      </c>
      <c r="CG50" t="s">
        <v>373</v>
      </c>
      <c r="CH50" t="s">
        <v>373</v>
      </c>
      <c r="CI50" t="s">
        <v>373</v>
      </c>
      <c r="CJ50" s="25">
        <v>-99</v>
      </c>
      <c r="CK50" s="25">
        <v>1</v>
      </c>
      <c r="CL50" s="25">
        <v>1</v>
      </c>
      <c r="CM50" s="25">
        <v>1</v>
      </c>
      <c r="CN50" s="25">
        <v>1</v>
      </c>
      <c r="CO50" s="25">
        <v>1</v>
      </c>
      <c r="CP50" t="s">
        <v>373</v>
      </c>
      <c r="CQ50" t="s">
        <v>372</v>
      </c>
      <c r="CR50" t="s">
        <v>373</v>
      </c>
      <c r="CS50" t="s">
        <v>373</v>
      </c>
      <c r="CT50" t="s">
        <v>373</v>
      </c>
      <c r="CU50" t="s">
        <v>372</v>
      </c>
      <c r="CV50" t="s">
        <v>373</v>
      </c>
      <c r="CW50" t="s">
        <v>373</v>
      </c>
      <c r="CX50" t="s">
        <v>373</v>
      </c>
      <c r="CY50" t="s">
        <v>373</v>
      </c>
      <c r="CZ50" t="s">
        <v>373</v>
      </c>
      <c r="DA50" t="s">
        <v>374</v>
      </c>
      <c r="DB50" t="s">
        <v>372</v>
      </c>
      <c r="DC50" t="s">
        <v>373</v>
      </c>
      <c r="DD50" t="s">
        <v>373</v>
      </c>
      <c r="DE50" t="s">
        <v>373</v>
      </c>
      <c r="DF50" t="s">
        <v>373</v>
      </c>
      <c r="DG50" t="s">
        <v>374</v>
      </c>
      <c r="DH50" t="s">
        <v>372</v>
      </c>
      <c r="DI50" s="25">
        <v>2</v>
      </c>
      <c r="DJ50" t="s">
        <v>390</v>
      </c>
      <c r="DK50" t="s">
        <v>390</v>
      </c>
      <c r="DL50" t="s">
        <v>390</v>
      </c>
      <c r="DM50" t="s">
        <v>390</v>
      </c>
      <c r="DN50" t="s">
        <v>389</v>
      </c>
      <c r="DO50" t="s">
        <v>390</v>
      </c>
      <c r="DP50" t="s">
        <v>390</v>
      </c>
      <c r="DQ50" t="s">
        <v>390</v>
      </c>
      <c r="DR50" t="s">
        <v>389</v>
      </c>
      <c r="DS50" t="s">
        <v>390</v>
      </c>
      <c r="DT50" t="s">
        <v>390</v>
      </c>
      <c r="DU50" s="25">
        <v>-66</v>
      </c>
      <c r="DV50" t="s">
        <v>390</v>
      </c>
      <c r="DW50" t="s">
        <v>390</v>
      </c>
      <c r="DX50" t="s">
        <v>390</v>
      </c>
      <c r="DY50" s="25">
        <v>-66</v>
      </c>
      <c r="DZ50" s="25">
        <v>-66</v>
      </c>
      <c r="EA50" s="25">
        <v>1</v>
      </c>
      <c r="EB50" s="25">
        <v>1</v>
      </c>
      <c r="EC50" s="25">
        <v>1</v>
      </c>
      <c r="ED50" s="25">
        <v>4</v>
      </c>
      <c r="EE50" s="25">
        <v>1</v>
      </c>
      <c r="EF50" s="25">
        <v>4</v>
      </c>
      <c r="EG50" s="25">
        <v>4</v>
      </c>
      <c r="EH50" s="25">
        <v>5</v>
      </c>
      <c r="EI50" s="25">
        <v>5</v>
      </c>
      <c r="EJ50" s="25">
        <v>3</v>
      </c>
      <c r="EK50" s="25">
        <v>5</v>
      </c>
      <c r="EL50" s="25">
        <v>5</v>
      </c>
      <c r="EM50" s="25">
        <v>5</v>
      </c>
      <c r="EN50" s="25">
        <v>5</v>
      </c>
      <c r="EO50" s="25">
        <v>5</v>
      </c>
      <c r="EP50" s="25">
        <v>4</v>
      </c>
      <c r="EQ50" s="25">
        <v>2</v>
      </c>
      <c r="ER50" s="25">
        <v>4</v>
      </c>
      <c r="ES50" s="25">
        <v>4</v>
      </c>
      <c r="ET50" s="25">
        <v>5</v>
      </c>
      <c r="EU50" s="25">
        <v>4</v>
      </c>
      <c r="EV50" s="25">
        <v>2</v>
      </c>
      <c r="EW50" s="25">
        <v>5</v>
      </c>
      <c r="EX50" s="25">
        <v>4</v>
      </c>
      <c r="EY50" s="25">
        <v>3</v>
      </c>
      <c r="EZ50" s="25">
        <v>4</v>
      </c>
      <c r="FA50" s="25">
        <v>5</v>
      </c>
      <c r="FB50" s="25">
        <v>4</v>
      </c>
      <c r="FC50" s="25">
        <v>1</v>
      </c>
      <c r="FD50" s="25">
        <v>1</v>
      </c>
      <c r="FE50" s="25">
        <v>2</v>
      </c>
      <c r="FF50" s="25">
        <v>4</v>
      </c>
      <c r="FG50" s="25">
        <v>2</v>
      </c>
      <c r="FH50" s="25">
        <v>4</v>
      </c>
      <c r="FI50" s="25">
        <v>5</v>
      </c>
      <c r="FJ50" s="25">
        <v>1</v>
      </c>
      <c r="FK50" s="27">
        <v>5</v>
      </c>
      <c r="FL50" s="27">
        <v>1</v>
      </c>
      <c r="FM50" s="27">
        <v>6</v>
      </c>
      <c r="FN50" s="27">
        <v>12</v>
      </c>
      <c r="FO50" s="27">
        <v>3</v>
      </c>
      <c r="FP50" s="25" t="s">
        <v>654</v>
      </c>
      <c r="FQ50" s="25" t="s">
        <v>655</v>
      </c>
      <c r="FR50" s="25" t="s">
        <v>656</v>
      </c>
      <c r="FS50" s="25">
        <v>-99</v>
      </c>
      <c r="FT50" s="25" t="s">
        <v>657</v>
      </c>
      <c r="FU50" t="s">
        <v>372</v>
      </c>
      <c r="FV50" t="s">
        <v>373</v>
      </c>
      <c r="FW50" t="s">
        <v>373</v>
      </c>
      <c r="FX50" t="s">
        <v>373</v>
      </c>
      <c r="FY50" t="s">
        <v>373</v>
      </c>
      <c r="FZ50" s="25">
        <v>-99</v>
      </c>
      <c r="GA50" s="25" t="s">
        <v>658</v>
      </c>
      <c r="GB50" s="25" t="s">
        <v>659</v>
      </c>
      <c r="GC50" s="25">
        <v>-99</v>
      </c>
      <c r="GD50" s="25">
        <v>0</v>
      </c>
      <c r="GE50" s="25">
        <v>-99</v>
      </c>
      <c r="GF50" s="25" t="s">
        <v>587</v>
      </c>
      <c r="GG50" s="25">
        <v>0</v>
      </c>
      <c r="GH50" s="25">
        <v>1</v>
      </c>
      <c r="GI50" s="25">
        <v>0</v>
      </c>
      <c r="GJ50" s="25">
        <v>-77</v>
      </c>
      <c r="GK50" s="25">
        <v>-77</v>
      </c>
      <c r="GL50" s="25" t="s">
        <v>660</v>
      </c>
      <c r="GM50" s="25">
        <v>1</v>
      </c>
      <c r="GN50" s="25">
        <v>0</v>
      </c>
      <c r="GO50" s="25">
        <v>1355397810</v>
      </c>
      <c r="GP50" s="26">
        <v>41256.474652777775</v>
      </c>
      <c r="GQ50" s="26">
        <v>41256.486550925925</v>
      </c>
      <c r="GR50" s="25" t="s">
        <v>589</v>
      </c>
      <c r="GS50" s="25">
        <v>34</v>
      </c>
      <c r="GT50" s="25">
        <v>181</v>
      </c>
      <c r="GU50" s="25">
        <v>498</v>
      </c>
      <c r="GV50" s="25">
        <v>544</v>
      </c>
      <c r="GW50" s="25">
        <v>0</v>
      </c>
      <c r="GX50" s="25">
        <v>813</v>
      </c>
      <c r="GY50" s="25">
        <v>1028</v>
      </c>
      <c r="GZ50" s="25">
        <v>635</v>
      </c>
      <c r="HA50" s="25">
        <v>642</v>
      </c>
      <c r="HB50" s="25">
        <v>1017</v>
      </c>
    </row>
    <row r="51" spans="1:210" s="25" customFormat="1">
      <c r="A51" s="25">
        <v>86</v>
      </c>
      <c r="B51" s="25">
        <v>0</v>
      </c>
      <c r="C51" s="25">
        <v>0</v>
      </c>
      <c r="D51" s="25">
        <v>22</v>
      </c>
      <c r="E51" s="25">
        <v>381096</v>
      </c>
      <c r="F51" s="25">
        <v>68</v>
      </c>
      <c r="G51" s="25">
        <v>0</v>
      </c>
      <c r="H51" t="s">
        <v>373</v>
      </c>
      <c r="I51" t="s">
        <v>373</v>
      </c>
      <c r="J51" t="s">
        <v>373</v>
      </c>
      <c r="K51" t="s">
        <v>373</v>
      </c>
      <c r="L51" t="s">
        <v>373</v>
      </c>
      <c r="M51" t="s">
        <v>373</v>
      </c>
      <c r="N51" t="s">
        <v>373</v>
      </c>
      <c r="O51" t="s">
        <v>373</v>
      </c>
      <c r="P51" s="25">
        <v>-99</v>
      </c>
      <c r="Q51" s="25">
        <v>0</v>
      </c>
      <c r="R51" s="25">
        <v>-99</v>
      </c>
      <c r="S51" s="25">
        <v>0</v>
      </c>
      <c r="T51" s="25">
        <v>-99</v>
      </c>
      <c r="U51" s="25">
        <v>0</v>
      </c>
      <c r="V51" s="25">
        <v>-99</v>
      </c>
      <c r="W51" t="s">
        <v>395</v>
      </c>
      <c r="X51" t="s">
        <v>373</v>
      </c>
      <c r="Y51" t="s">
        <v>373</v>
      </c>
      <c r="Z51" t="s">
        <v>373</v>
      </c>
      <c r="AA51" t="s">
        <v>373</v>
      </c>
      <c r="AB51" s="25">
        <v>-99</v>
      </c>
      <c r="AC51" s="8"/>
      <c r="AD51" s="25">
        <v>-77</v>
      </c>
      <c r="AE51" s="25">
        <v>-77</v>
      </c>
      <c r="AF51" s="25">
        <v>-77</v>
      </c>
      <c r="AG51" s="25">
        <v>-77</v>
      </c>
      <c r="AH51" s="25">
        <v>-77</v>
      </c>
      <c r="AI51" s="25">
        <v>-77</v>
      </c>
      <c r="AJ51" s="25">
        <v>-77</v>
      </c>
      <c r="AK51" s="25">
        <v>-77</v>
      </c>
      <c r="AL51" s="25">
        <v>-77</v>
      </c>
      <c r="AM51" s="25">
        <v>-77</v>
      </c>
      <c r="AN51" s="25">
        <v>-77</v>
      </c>
      <c r="AO51" s="25">
        <v>-77</v>
      </c>
      <c r="AP51" s="25">
        <v>-77</v>
      </c>
      <c r="AQ51" s="25">
        <v>-77</v>
      </c>
      <c r="AR51" s="25">
        <v>-77</v>
      </c>
      <c r="AS51" s="25">
        <v>-77</v>
      </c>
      <c r="AT51" s="25">
        <v>-77</v>
      </c>
      <c r="AU51" s="25">
        <v>-77</v>
      </c>
      <c r="AV51" s="25">
        <v>-77</v>
      </c>
      <c r="AW51" s="25">
        <v>-77</v>
      </c>
      <c r="AX51" s="25">
        <v>-77</v>
      </c>
      <c r="AY51" s="25">
        <v>-77</v>
      </c>
      <c r="AZ51" s="25">
        <v>-77</v>
      </c>
      <c r="BA51" s="25">
        <v>-77</v>
      </c>
      <c r="BB51" s="25">
        <v>-77</v>
      </c>
      <c r="BC51" s="25">
        <v>-77</v>
      </c>
      <c r="BD51" s="25">
        <v>-77</v>
      </c>
      <c r="BE51" s="25">
        <v>-77</v>
      </c>
      <c r="BF51" s="25">
        <v>-77</v>
      </c>
      <c r="BG51" s="25">
        <v>-77</v>
      </c>
      <c r="BH51" s="25">
        <v>-77</v>
      </c>
      <c r="BI51" s="25">
        <v>-77</v>
      </c>
      <c r="BJ51" s="25">
        <v>-77</v>
      </c>
      <c r="BK51" s="25">
        <v>-77</v>
      </c>
      <c r="BL51" s="25">
        <v>-77</v>
      </c>
      <c r="BM51" s="25">
        <v>-77</v>
      </c>
      <c r="BN51" s="25">
        <v>-77</v>
      </c>
      <c r="BO51" s="25">
        <v>-77</v>
      </c>
      <c r="BP51" s="25">
        <v>-77</v>
      </c>
      <c r="BQ51" s="25">
        <v>-77</v>
      </c>
      <c r="BR51" t="s">
        <v>390</v>
      </c>
      <c r="BS51" t="s">
        <v>390</v>
      </c>
      <c r="BT51" t="s">
        <v>390</v>
      </c>
      <c r="BU51" t="s">
        <v>390</v>
      </c>
      <c r="BV51" t="s">
        <v>390</v>
      </c>
      <c r="BW51" t="s">
        <v>389</v>
      </c>
      <c r="BX51" t="s">
        <v>390</v>
      </c>
      <c r="BY51" t="s">
        <v>390</v>
      </c>
      <c r="BZ51" t="s">
        <v>390</v>
      </c>
      <c r="CA51" t="s">
        <v>390</v>
      </c>
      <c r="CB51" t="s">
        <v>390</v>
      </c>
      <c r="CC51" t="s">
        <v>390</v>
      </c>
      <c r="CD51" t="s">
        <v>390</v>
      </c>
      <c r="CE51" t="s">
        <v>389</v>
      </c>
      <c r="CF51" t="s">
        <v>390</v>
      </c>
      <c r="CG51" t="s">
        <v>390</v>
      </c>
      <c r="CH51" t="s">
        <v>390</v>
      </c>
      <c r="CI51" t="s">
        <v>390</v>
      </c>
      <c r="CJ51" s="25">
        <v>-66</v>
      </c>
      <c r="CK51" s="25">
        <v>-77</v>
      </c>
      <c r="CL51" s="25">
        <v>-77</v>
      </c>
      <c r="CM51" s="25">
        <v>-77</v>
      </c>
      <c r="CN51" s="25">
        <v>-77</v>
      </c>
      <c r="CO51" s="25">
        <v>-77</v>
      </c>
      <c r="CP51" t="s">
        <v>390</v>
      </c>
      <c r="CQ51" t="s">
        <v>390</v>
      </c>
      <c r="CR51" t="s">
        <v>390</v>
      </c>
      <c r="CS51" t="s">
        <v>390</v>
      </c>
      <c r="CT51" t="s">
        <v>390</v>
      </c>
      <c r="CU51" t="s">
        <v>390</v>
      </c>
      <c r="CV51" t="s">
        <v>390</v>
      </c>
      <c r="CW51" t="s">
        <v>390</v>
      </c>
      <c r="CX51" t="s">
        <v>390</v>
      </c>
      <c r="CY51" t="s">
        <v>390</v>
      </c>
      <c r="CZ51" t="s">
        <v>390</v>
      </c>
      <c r="DA51" t="s">
        <v>389</v>
      </c>
      <c r="DB51" t="s">
        <v>390</v>
      </c>
      <c r="DC51" t="s">
        <v>390</v>
      </c>
      <c r="DD51" t="s">
        <v>390</v>
      </c>
      <c r="DE51" t="s">
        <v>390</v>
      </c>
      <c r="DF51" t="s">
        <v>390</v>
      </c>
      <c r="DG51" t="s">
        <v>389</v>
      </c>
      <c r="DH51" t="s">
        <v>390</v>
      </c>
      <c r="DI51" s="25">
        <v>-77</v>
      </c>
      <c r="DJ51" t="s">
        <v>390</v>
      </c>
      <c r="DK51" t="s">
        <v>390</v>
      </c>
      <c r="DL51" t="s">
        <v>390</v>
      </c>
      <c r="DM51" t="s">
        <v>390</v>
      </c>
      <c r="DN51" t="s">
        <v>389</v>
      </c>
      <c r="DO51" t="s">
        <v>390</v>
      </c>
      <c r="DP51" t="s">
        <v>390</v>
      </c>
      <c r="DQ51" t="s">
        <v>390</v>
      </c>
      <c r="DR51" t="s">
        <v>389</v>
      </c>
      <c r="DS51" t="s">
        <v>390</v>
      </c>
      <c r="DT51" t="s">
        <v>390</v>
      </c>
      <c r="DU51" s="25">
        <v>-66</v>
      </c>
      <c r="DV51" t="s">
        <v>390</v>
      </c>
      <c r="DW51" t="s">
        <v>390</v>
      </c>
      <c r="DX51" t="s">
        <v>390</v>
      </c>
      <c r="DY51" s="25">
        <v>-66</v>
      </c>
      <c r="DZ51" s="25">
        <v>-66</v>
      </c>
      <c r="EA51" s="25">
        <v>-77</v>
      </c>
      <c r="EB51" s="25">
        <v>-77</v>
      </c>
      <c r="EC51" s="25">
        <v>-77</v>
      </c>
      <c r="ED51" s="25">
        <v>-77</v>
      </c>
      <c r="EE51" s="25">
        <v>-77</v>
      </c>
      <c r="EF51" s="25">
        <v>-77</v>
      </c>
      <c r="EG51" s="25">
        <v>-77</v>
      </c>
      <c r="EH51" s="25">
        <v>-77</v>
      </c>
      <c r="EI51" s="25">
        <v>-77</v>
      </c>
      <c r="EJ51" s="25">
        <v>-77</v>
      </c>
      <c r="EK51" s="25">
        <v>-77</v>
      </c>
      <c r="EL51" s="25">
        <v>-77</v>
      </c>
      <c r="EM51" s="25">
        <v>-77</v>
      </c>
      <c r="EN51" s="25">
        <v>-77</v>
      </c>
      <c r="EO51" s="25">
        <v>-77</v>
      </c>
      <c r="EP51" s="25">
        <v>-77</v>
      </c>
      <c r="EQ51" s="25">
        <v>-77</v>
      </c>
      <c r="ER51" s="25">
        <v>-77</v>
      </c>
      <c r="ES51" s="25">
        <v>-77</v>
      </c>
      <c r="ET51" s="25">
        <v>-77</v>
      </c>
      <c r="EU51" s="25">
        <v>-77</v>
      </c>
      <c r="EV51" s="25">
        <v>-77</v>
      </c>
      <c r="EW51" s="25">
        <v>-77</v>
      </c>
      <c r="EX51" s="25">
        <v>-77</v>
      </c>
      <c r="EY51" s="25">
        <v>-77</v>
      </c>
      <c r="EZ51" s="25">
        <v>-77</v>
      </c>
      <c r="FA51" s="25">
        <v>-77</v>
      </c>
      <c r="FB51" s="25">
        <v>-77</v>
      </c>
      <c r="FC51" s="25">
        <v>-77</v>
      </c>
      <c r="FD51" s="25">
        <v>-77</v>
      </c>
      <c r="FE51" s="25">
        <v>-77</v>
      </c>
      <c r="FF51" s="25">
        <v>-77</v>
      </c>
      <c r="FG51" s="25">
        <v>-77</v>
      </c>
      <c r="FH51" s="25">
        <v>-77</v>
      </c>
      <c r="FI51" s="25">
        <v>-77</v>
      </c>
      <c r="FJ51" s="25">
        <v>-77</v>
      </c>
      <c r="FK51" s="27">
        <v>-77</v>
      </c>
      <c r="FL51" s="27">
        <v>-77</v>
      </c>
      <c r="FM51" s="27">
        <v>-77</v>
      </c>
      <c r="FN51" s="27">
        <v>-77</v>
      </c>
      <c r="FO51" s="27">
        <v>-77</v>
      </c>
      <c r="FP51" s="25">
        <v>-66</v>
      </c>
      <c r="FQ51" s="25">
        <v>-66</v>
      </c>
      <c r="FR51" s="25">
        <v>-66</v>
      </c>
      <c r="FS51" s="25">
        <v>-66</v>
      </c>
      <c r="FT51" s="25">
        <v>-66</v>
      </c>
      <c r="FU51" t="s">
        <v>390</v>
      </c>
      <c r="FV51" t="s">
        <v>390</v>
      </c>
      <c r="FW51" t="s">
        <v>390</v>
      </c>
      <c r="FX51" t="s">
        <v>390</v>
      </c>
      <c r="FY51" t="s">
        <v>390</v>
      </c>
      <c r="FZ51" s="25">
        <v>-66</v>
      </c>
      <c r="GA51" s="25">
        <v>-66</v>
      </c>
      <c r="GB51" s="25" t="s">
        <v>661</v>
      </c>
      <c r="GC51" s="25">
        <v>-99</v>
      </c>
      <c r="GD51" s="25">
        <v>0</v>
      </c>
      <c r="GE51" s="25">
        <v>-99</v>
      </c>
      <c r="GF51" s="25" t="s">
        <v>591</v>
      </c>
      <c r="GG51" s="25">
        <v>1</v>
      </c>
      <c r="GH51" s="25">
        <v>1</v>
      </c>
      <c r="GI51" s="25">
        <v>0</v>
      </c>
      <c r="GJ51" s="25">
        <v>-77</v>
      </c>
      <c r="GK51" s="25">
        <v>-77</v>
      </c>
      <c r="GL51" s="25" t="s">
        <v>662</v>
      </c>
      <c r="GM51" s="25">
        <v>1</v>
      </c>
      <c r="GN51" s="25">
        <v>0</v>
      </c>
      <c r="GO51" s="25">
        <v>1355765794</v>
      </c>
      <c r="GP51" s="26">
        <v>41260.733726851853</v>
      </c>
      <c r="GQ51" s="26">
        <v>41260.737037037034</v>
      </c>
      <c r="GR51" s="25" t="s">
        <v>589</v>
      </c>
      <c r="GS51" s="25">
        <v>68</v>
      </c>
      <c r="GT51" s="25">
        <v>286</v>
      </c>
      <c r="GU51" s="25">
        <v>0</v>
      </c>
      <c r="GV51" s="25">
        <v>0</v>
      </c>
      <c r="GW51" s="25">
        <v>0</v>
      </c>
      <c r="GX51" s="25">
        <v>0</v>
      </c>
      <c r="GY51" s="25">
        <v>0</v>
      </c>
      <c r="GZ51" s="25">
        <v>0</v>
      </c>
      <c r="HA51" s="25">
        <v>0</v>
      </c>
      <c r="HB51" s="25">
        <v>0</v>
      </c>
    </row>
    <row r="52" spans="1:210" s="25" customFormat="1">
      <c r="A52" s="25">
        <v>87</v>
      </c>
      <c r="B52" s="25">
        <v>0</v>
      </c>
      <c r="C52" s="25">
        <v>0</v>
      </c>
      <c r="D52" s="25">
        <v>31</v>
      </c>
      <c r="E52" s="25">
        <v>379916</v>
      </c>
      <c r="F52" s="25">
        <v>1642</v>
      </c>
      <c r="G52" s="25">
        <v>7</v>
      </c>
      <c r="H52" t="s">
        <v>373</v>
      </c>
      <c r="I52" t="s">
        <v>373</v>
      </c>
      <c r="J52" t="s">
        <v>372</v>
      </c>
      <c r="K52" t="s">
        <v>373</v>
      </c>
      <c r="L52" t="s">
        <v>373</v>
      </c>
      <c r="M52" t="s">
        <v>373</v>
      </c>
      <c r="N52" t="s">
        <v>373</v>
      </c>
      <c r="O52" t="s">
        <v>373</v>
      </c>
      <c r="P52" s="25">
        <v>-99</v>
      </c>
      <c r="Q52" s="25">
        <v>1</v>
      </c>
      <c r="R52" s="25" t="s">
        <v>376</v>
      </c>
      <c r="S52" s="25">
        <v>8</v>
      </c>
      <c r="T52" s="25" t="s">
        <v>663</v>
      </c>
      <c r="U52" s="25">
        <v>2</v>
      </c>
      <c r="V52" s="25">
        <v>-99</v>
      </c>
      <c r="W52" t="s">
        <v>377</v>
      </c>
      <c r="X52" t="s">
        <v>373</v>
      </c>
      <c r="Y52" t="s">
        <v>373</v>
      </c>
      <c r="Z52" t="s">
        <v>372</v>
      </c>
      <c r="AA52" t="s">
        <v>373</v>
      </c>
      <c r="AB52" s="25">
        <v>-99</v>
      </c>
      <c r="AC52" s="8">
        <v>4</v>
      </c>
      <c r="AD52" s="25">
        <v>4</v>
      </c>
      <c r="AE52" s="25">
        <v>3</v>
      </c>
      <c r="AF52" s="25">
        <v>2</v>
      </c>
      <c r="AG52" s="25">
        <v>4</v>
      </c>
      <c r="AH52" s="25">
        <v>4</v>
      </c>
      <c r="AI52" s="25">
        <v>4</v>
      </c>
      <c r="AJ52" s="25">
        <v>2</v>
      </c>
      <c r="AK52" s="25">
        <v>2</v>
      </c>
      <c r="AL52" s="25">
        <v>4</v>
      </c>
      <c r="AM52" s="25">
        <v>5</v>
      </c>
      <c r="AN52" s="25">
        <v>4</v>
      </c>
      <c r="AO52" s="25">
        <v>4</v>
      </c>
      <c r="AP52" s="25">
        <v>4</v>
      </c>
      <c r="AQ52" s="25">
        <v>4</v>
      </c>
      <c r="AR52" s="25">
        <v>4</v>
      </c>
      <c r="AS52" s="25">
        <v>4</v>
      </c>
      <c r="AT52" s="25">
        <v>4</v>
      </c>
      <c r="AU52" s="25">
        <v>4</v>
      </c>
      <c r="AV52" s="25">
        <v>5</v>
      </c>
      <c r="AW52" s="25">
        <v>4</v>
      </c>
      <c r="AX52" s="25">
        <v>3</v>
      </c>
      <c r="AY52" s="25">
        <v>4</v>
      </c>
      <c r="AZ52" s="25">
        <v>4</v>
      </c>
      <c r="BA52" s="25">
        <v>3</v>
      </c>
      <c r="BB52" s="25">
        <v>3</v>
      </c>
      <c r="BC52" s="25">
        <v>3</v>
      </c>
      <c r="BD52" s="25">
        <v>2</v>
      </c>
      <c r="BE52" s="25">
        <v>3</v>
      </c>
      <c r="BF52" s="25">
        <v>0</v>
      </c>
      <c r="BG52" s="25">
        <v>4</v>
      </c>
      <c r="BH52" s="25">
        <v>2</v>
      </c>
      <c r="BI52" s="25">
        <v>4</v>
      </c>
      <c r="BJ52" s="25">
        <v>4</v>
      </c>
      <c r="BK52" s="25">
        <v>3</v>
      </c>
      <c r="BL52" s="25">
        <v>4</v>
      </c>
      <c r="BM52" s="25">
        <v>4</v>
      </c>
      <c r="BN52" s="25">
        <v>2</v>
      </c>
      <c r="BO52" s="25">
        <v>2</v>
      </c>
      <c r="BP52" s="25">
        <v>3</v>
      </c>
      <c r="BQ52" s="25">
        <v>2</v>
      </c>
      <c r="BR52" t="s">
        <v>372</v>
      </c>
      <c r="BS52" t="s">
        <v>373</v>
      </c>
      <c r="BT52" t="s">
        <v>373</v>
      </c>
      <c r="BU52" t="s">
        <v>372</v>
      </c>
      <c r="BV52" t="s">
        <v>373</v>
      </c>
      <c r="BW52" t="s">
        <v>374</v>
      </c>
      <c r="BX52" t="s">
        <v>373</v>
      </c>
      <c r="BY52" t="s">
        <v>372</v>
      </c>
      <c r="BZ52" t="s">
        <v>373</v>
      </c>
      <c r="CA52" t="s">
        <v>373</v>
      </c>
      <c r="CB52" t="s">
        <v>373</v>
      </c>
      <c r="CC52" t="s">
        <v>373</v>
      </c>
      <c r="CD52" t="s">
        <v>373</v>
      </c>
      <c r="CE52" t="s">
        <v>374</v>
      </c>
      <c r="CF52" t="s">
        <v>372</v>
      </c>
      <c r="CG52" t="s">
        <v>373</v>
      </c>
      <c r="CH52" t="s">
        <v>373</v>
      </c>
      <c r="CI52" t="s">
        <v>373</v>
      </c>
      <c r="CJ52" s="25">
        <v>-99</v>
      </c>
      <c r="CK52" s="25">
        <v>4</v>
      </c>
      <c r="CL52" s="25">
        <v>4</v>
      </c>
      <c r="CM52" s="25">
        <v>4</v>
      </c>
      <c r="CN52" s="25">
        <v>0</v>
      </c>
      <c r="CO52" s="25">
        <v>4</v>
      </c>
      <c r="CP52" t="s">
        <v>372</v>
      </c>
      <c r="CQ52" t="s">
        <v>373</v>
      </c>
      <c r="CR52" t="s">
        <v>373</v>
      </c>
      <c r="CS52" t="s">
        <v>373</v>
      </c>
      <c r="CT52" t="s">
        <v>373</v>
      </c>
      <c r="CU52" t="s">
        <v>372</v>
      </c>
      <c r="CV52" t="s">
        <v>373</v>
      </c>
      <c r="CW52" t="s">
        <v>373</v>
      </c>
      <c r="CX52" t="s">
        <v>372</v>
      </c>
      <c r="CY52" t="s">
        <v>373</v>
      </c>
      <c r="CZ52" t="s">
        <v>373</v>
      </c>
      <c r="DA52" t="s">
        <v>374</v>
      </c>
      <c r="DB52" t="s">
        <v>373</v>
      </c>
      <c r="DC52" t="s">
        <v>372</v>
      </c>
      <c r="DD52" t="s">
        <v>373</v>
      </c>
      <c r="DE52" t="s">
        <v>372</v>
      </c>
      <c r="DF52" t="s">
        <v>373</v>
      </c>
      <c r="DG52" t="s">
        <v>374</v>
      </c>
      <c r="DH52" t="s">
        <v>373</v>
      </c>
      <c r="DI52" s="25">
        <v>1</v>
      </c>
      <c r="DJ52" t="s">
        <v>372</v>
      </c>
      <c r="DK52" t="s">
        <v>373</v>
      </c>
      <c r="DL52" t="s">
        <v>373</v>
      </c>
      <c r="DM52" t="s">
        <v>373</v>
      </c>
      <c r="DN52" t="s">
        <v>374</v>
      </c>
      <c r="DO52" t="s">
        <v>372</v>
      </c>
      <c r="DP52" t="s">
        <v>373</v>
      </c>
      <c r="DQ52" t="s">
        <v>373</v>
      </c>
      <c r="DR52" t="s">
        <v>374</v>
      </c>
      <c r="DS52" t="s">
        <v>373</v>
      </c>
      <c r="DT52" t="s">
        <v>786</v>
      </c>
      <c r="DU52" s="25">
        <v>-99</v>
      </c>
      <c r="DV52" t="s">
        <v>373</v>
      </c>
      <c r="DW52" t="s">
        <v>372</v>
      </c>
      <c r="DX52" t="s">
        <v>373</v>
      </c>
      <c r="DY52" s="25">
        <v>-99</v>
      </c>
      <c r="DZ52" s="25">
        <v>-99</v>
      </c>
      <c r="EA52" s="25">
        <v>3</v>
      </c>
      <c r="EB52" s="25">
        <v>3</v>
      </c>
      <c r="EC52" s="25">
        <v>3</v>
      </c>
      <c r="ED52" s="25">
        <v>3</v>
      </c>
      <c r="EE52" s="25">
        <v>2</v>
      </c>
      <c r="EF52" s="25">
        <v>3</v>
      </c>
      <c r="EG52" s="25">
        <v>3</v>
      </c>
      <c r="EH52" s="25">
        <v>3</v>
      </c>
      <c r="EI52" s="25">
        <v>2</v>
      </c>
      <c r="EJ52" s="25">
        <v>2</v>
      </c>
      <c r="EK52" s="25">
        <v>2</v>
      </c>
      <c r="EL52" s="25">
        <v>2</v>
      </c>
      <c r="EM52" s="25">
        <v>3</v>
      </c>
      <c r="EN52" s="25">
        <v>3</v>
      </c>
      <c r="EO52" s="25">
        <v>3</v>
      </c>
      <c r="EP52" s="25">
        <v>3</v>
      </c>
      <c r="EQ52" s="25">
        <v>3</v>
      </c>
      <c r="ER52" s="25">
        <v>2</v>
      </c>
      <c r="ES52" s="25">
        <v>4</v>
      </c>
      <c r="ET52" s="25">
        <v>4</v>
      </c>
      <c r="EU52" s="25">
        <v>4</v>
      </c>
      <c r="EV52" s="25">
        <v>2</v>
      </c>
      <c r="EW52" s="25">
        <v>3</v>
      </c>
      <c r="EX52" s="25">
        <v>4</v>
      </c>
      <c r="EY52" s="25">
        <v>3</v>
      </c>
      <c r="EZ52" s="25">
        <v>3</v>
      </c>
      <c r="FA52" s="25">
        <v>3</v>
      </c>
      <c r="FB52" s="25">
        <v>3</v>
      </c>
      <c r="FC52" s="25">
        <v>4</v>
      </c>
      <c r="FD52" s="25">
        <v>2</v>
      </c>
      <c r="FE52" s="25">
        <v>3</v>
      </c>
      <c r="FF52" s="25">
        <v>3</v>
      </c>
      <c r="FG52" s="25">
        <v>3</v>
      </c>
      <c r="FH52" s="25">
        <v>3</v>
      </c>
      <c r="FI52" s="25">
        <v>4</v>
      </c>
      <c r="FJ52" s="25">
        <v>2</v>
      </c>
      <c r="FK52" s="27">
        <v>5</v>
      </c>
      <c r="FL52" s="27">
        <v>8</v>
      </c>
      <c r="FM52" s="27">
        <v>3</v>
      </c>
      <c r="FN52" s="27">
        <v>11</v>
      </c>
      <c r="FO52" s="27">
        <v>1</v>
      </c>
      <c r="FP52" s="25" t="s">
        <v>664</v>
      </c>
      <c r="FQ52" s="25" t="s">
        <v>665</v>
      </c>
      <c r="FR52" s="25" t="s">
        <v>666</v>
      </c>
      <c r="FS52" s="25" t="s">
        <v>667</v>
      </c>
      <c r="FT52" s="25" t="s">
        <v>668</v>
      </c>
      <c r="FU52" t="s">
        <v>373</v>
      </c>
      <c r="FV52" t="s">
        <v>373</v>
      </c>
      <c r="FW52" t="s">
        <v>373</v>
      </c>
      <c r="FX52" t="s">
        <v>373</v>
      </c>
      <c r="FY52" t="s">
        <v>373</v>
      </c>
      <c r="FZ52" s="25">
        <v>-99</v>
      </c>
      <c r="GA52" s="25" t="s">
        <v>669</v>
      </c>
      <c r="GB52" s="25" t="s">
        <v>670</v>
      </c>
      <c r="GC52" s="25">
        <v>-99</v>
      </c>
      <c r="GD52" s="25">
        <v>0</v>
      </c>
      <c r="GE52" s="25">
        <v>-99</v>
      </c>
      <c r="GF52" s="25" t="s">
        <v>621</v>
      </c>
      <c r="GG52" s="25">
        <v>1</v>
      </c>
      <c r="GH52" s="25">
        <v>1</v>
      </c>
      <c r="GI52" s="25">
        <v>0</v>
      </c>
      <c r="GJ52" s="25">
        <v>-77</v>
      </c>
      <c r="GK52" s="25">
        <v>-77</v>
      </c>
      <c r="GL52" s="25" t="s">
        <v>671</v>
      </c>
      <c r="GM52" s="25">
        <v>1</v>
      </c>
      <c r="GN52" s="25">
        <v>0</v>
      </c>
      <c r="GO52" s="25">
        <v>1355770376</v>
      </c>
      <c r="GP52" s="26">
        <v>41260.786759259259</v>
      </c>
      <c r="GQ52" s="26">
        <v>41260.805763888886</v>
      </c>
      <c r="GR52" s="25" t="s">
        <v>589</v>
      </c>
      <c r="GS52" s="25">
        <v>66</v>
      </c>
      <c r="GT52" s="25">
        <v>268</v>
      </c>
      <c r="GU52" s="25">
        <v>615</v>
      </c>
      <c r="GV52" s="25">
        <v>717</v>
      </c>
      <c r="GW52" s="25">
        <v>1011</v>
      </c>
      <c r="GX52" s="25">
        <v>1344</v>
      </c>
      <c r="GY52" s="25">
        <v>1642</v>
      </c>
      <c r="GZ52" s="25">
        <v>882</v>
      </c>
      <c r="HA52" s="25">
        <v>894</v>
      </c>
      <c r="HB52" s="25">
        <v>1575</v>
      </c>
    </row>
    <row r="53" spans="1:210" s="25" customFormat="1">
      <c r="H53"/>
      <c r="I53"/>
      <c r="J53"/>
      <c r="K53"/>
      <c r="L53"/>
      <c r="M53"/>
      <c r="N53"/>
      <c r="O53"/>
      <c r="W53"/>
      <c r="X53"/>
      <c r="Y53"/>
      <c r="Z53"/>
      <c r="AA53"/>
      <c r="AC53" s="8"/>
      <c r="BR53" t="s">
        <v>390</v>
      </c>
      <c r="BS53" t="s">
        <v>390</v>
      </c>
      <c r="BT53" t="s">
        <v>390</v>
      </c>
      <c r="BU53" t="s">
        <v>390</v>
      </c>
      <c r="BV53" t="s">
        <v>390</v>
      </c>
      <c r="BW53" t="s">
        <v>389</v>
      </c>
      <c r="BX53" t="s">
        <v>390</v>
      </c>
      <c r="BY53" t="s">
        <v>390</v>
      </c>
      <c r="BZ53" t="s">
        <v>390</v>
      </c>
      <c r="CA53" t="s">
        <v>390</v>
      </c>
      <c r="CB53" t="s">
        <v>390</v>
      </c>
      <c r="CC53" t="s">
        <v>390</v>
      </c>
      <c r="CD53" t="s">
        <v>390</v>
      </c>
      <c r="CE53" t="s">
        <v>389</v>
      </c>
      <c r="CF53" t="s">
        <v>390</v>
      </c>
      <c r="CG53" t="s">
        <v>390</v>
      </c>
      <c r="CH53" t="s">
        <v>390</v>
      </c>
      <c r="CI53" t="s">
        <v>390</v>
      </c>
      <c r="CP53" t="s">
        <v>390</v>
      </c>
      <c r="CQ53" t="s">
        <v>390</v>
      </c>
      <c r="CR53" t="s">
        <v>390</v>
      </c>
      <c r="CS53" t="s">
        <v>390</v>
      </c>
      <c r="CT53" t="s">
        <v>390</v>
      </c>
      <c r="CU53" t="s">
        <v>390</v>
      </c>
      <c r="CV53" t="s">
        <v>390</v>
      </c>
      <c r="CW53" t="s">
        <v>390</v>
      </c>
      <c r="CX53" t="s">
        <v>390</v>
      </c>
      <c r="CY53" t="s">
        <v>390</v>
      </c>
      <c r="CZ53" t="s">
        <v>390</v>
      </c>
      <c r="DA53" t="s">
        <v>389</v>
      </c>
      <c r="DB53" t="s">
        <v>390</v>
      </c>
      <c r="DC53" t="s">
        <v>390</v>
      </c>
      <c r="DD53" t="s">
        <v>390</v>
      </c>
      <c r="DE53" t="s">
        <v>390</v>
      </c>
      <c r="DF53" t="s">
        <v>390</v>
      </c>
      <c r="DG53" t="s">
        <v>389</v>
      </c>
      <c r="DH53" t="s">
        <v>390</v>
      </c>
      <c r="DJ53" t="s">
        <v>390</v>
      </c>
      <c r="DK53" t="s">
        <v>390</v>
      </c>
      <c r="DL53" t="s">
        <v>390</v>
      </c>
      <c r="DM53" t="s">
        <v>390</v>
      </c>
      <c r="DN53" t="s">
        <v>389</v>
      </c>
      <c r="DO53" t="s">
        <v>390</v>
      </c>
      <c r="DP53" t="s">
        <v>390</v>
      </c>
      <c r="DQ53" t="s">
        <v>390</v>
      </c>
      <c r="DR53" t="s">
        <v>389</v>
      </c>
      <c r="DS53" t="s">
        <v>390</v>
      </c>
      <c r="DT53" t="s">
        <v>390</v>
      </c>
      <c r="DV53" t="s">
        <v>390</v>
      </c>
      <c r="DW53" t="s">
        <v>390</v>
      </c>
      <c r="DX53" t="s">
        <v>390</v>
      </c>
      <c r="FK53" s="27"/>
      <c r="FL53" s="27"/>
      <c r="FM53" s="27"/>
      <c r="FN53" s="27"/>
      <c r="FO53" s="27"/>
      <c r="FU53" t="s">
        <v>390</v>
      </c>
      <c r="FV53" t="s">
        <v>390</v>
      </c>
      <c r="FW53" t="s">
        <v>390</v>
      </c>
      <c r="FX53" t="s">
        <v>390</v>
      </c>
      <c r="FY53" t="s">
        <v>390</v>
      </c>
      <c r="GP53" s="26"/>
      <c r="GQ53" s="26"/>
    </row>
    <row r="54" spans="1:210" s="25" customFormat="1">
      <c r="A54" s="25">
        <v>89</v>
      </c>
      <c r="B54" s="25">
        <v>0</v>
      </c>
      <c r="C54" s="25">
        <v>0</v>
      </c>
      <c r="D54" s="25">
        <v>31</v>
      </c>
      <c r="E54" s="25">
        <v>379916</v>
      </c>
      <c r="F54" s="25">
        <v>1869</v>
      </c>
      <c r="G54" s="25">
        <v>7</v>
      </c>
      <c r="H54" t="s">
        <v>372</v>
      </c>
      <c r="I54" t="s">
        <v>372</v>
      </c>
      <c r="J54" t="s">
        <v>372</v>
      </c>
      <c r="K54" t="s">
        <v>372</v>
      </c>
      <c r="L54" t="s">
        <v>372</v>
      </c>
      <c r="M54" t="s">
        <v>373</v>
      </c>
      <c r="N54" t="s">
        <v>373</v>
      </c>
      <c r="O54" t="s">
        <v>373</v>
      </c>
      <c r="P54" s="25">
        <v>-99</v>
      </c>
      <c r="Q54" s="25">
        <v>1</v>
      </c>
      <c r="R54" s="25" t="s">
        <v>376</v>
      </c>
      <c r="S54" s="25">
        <v>8</v>
      </c>
      <c r="T54" s="25" t="s">
        <v>672</v>
      </c>
      <c r="U54" s="25">
        <v>1</v>
      </c>
      <c r="V54" s="25">
        <v>-99</v>
      </c>
      <c r="W54" t="s">
        <v>377</v>
      </c>
      <c r="X54" t="s">
        <v>373</v>
      </c>
      <c r="Y54" t="s">
        <v>373</v>
      </c>
      <c r="Z54" t="s">
        <v>372</v>
      </c>
      <c r="AA54" t="s">
        <v>372</v>
      </c>
      <c r="AB54" s="25" t="s">
        <v>673</v>
      </c>
      <c r="AC54" s="8">
        <v>3</v>
      </c>
      <c r="AD54" s="25">
        <v>3</v>
      </c>
      <c r="AE54" s="25">
        <v>3</v>
      </c>
      <c r="AF54" s="25">
        <v>3</v>
      </c>
      <c r="AG54" s="25">
        <v>3</v>
      </c>
      <c r="AH54" s="25">
        <v>3</v>
      </c>
      <c r="AI54" s="25">
        <v>3</v>
      </c>
      <c r="AJ54" s="25">
        <v>3</v>
      </c>
      <c r="AK54" s="25">
        <v>3</v>
      </c>
      <c r="AL54" s="25">
        <v>3</v>
      </c>
      <c r="AM54" s="25">
        <v>3</v>
      </c>
      <c r="AN54" s="25">
        <v>3</v>
      </c>
      <c r="AO54" s="25">
        <v>5</v>
      </c>
      <c r="AP54" s="25">
        <v>4</v>
      </c>
      <c r="AQ54" s="25">
        <v>5</v>
      </c>
      <c r="AR54" s="25">
        <v>5</v>
      </c>
      <c r="AS54" s="25">
        <v>5</v>
      </c>
      <c r="AT54" s="25">
        <v>5</v>
      </c>
      <c r="AU54" s="25">
        <v>3</v>
      </c>
      <c r="AV54" s="25">
        <v>2</v>
      </c>
      <c r="AW54" s="25">
        <v>4</v>
      </c>
      <c r="AX54" s="25">
        <v>2</v>
      </c>
      <c r="AY54" s="25">
        <v>3</v>
      </c>
      <c r="AZ54" s="25">
        <v>3</v>
      </c>
      <c r="BA54" s="25">
        <v>3</v>
      </c>
      <c r="BB54" s="25">
        <v>3</v>
      </c>
      <c r="BC54" s="25">
        <v>2</v>
      </c>
      <c r="BD54" s="25">
        <v>4</v>
      </c>
      <c r="BE54" s="25">
        <v>4</v>
      </c>
      <c r="BF54" s="25">
        <v>3</v>
      </c>
      <c r="BG54" s="25">
        <v>3</v>
      </c>
      <c r="BH54" s="25">
        <v>3</v>
      </c>
      <c r="BI54" s="25">
        <v>3</v>
      </c>
      <c r="BJ54" s="25">
        <v>3</v>
      </c>
      <c r="BK54" s="25">
        <v>4</v>
      </c>
      <c r="BL54" s="25">
        <v>3</v>
      </c>
      <c r="BM54" s="25">
        <v>3</v>
      </c>
      <c r="BN54" s="25">
        <v>3</v>
      </c>
      <c r="BO54" s="25">
        <v>3</v>
      </c>
      <c r="BP54" s="25">
        <v>3</v>
      </c>
      <c r="BQ54" s="25">
        <v>3</v>
      </c>
      <c r="BR54" t="s">
        <v>372</v>
      </c>
      <c r="BS54" t="s">
        <v>372</v>
      </c>
      <c r="BT54" t="s">
        <v>372</v>
      </c>
      <c r="BU54" t="s">
        <v>372</v>
      </c>
      <c r="BV54" t="s">
        <v>373</v>
      </c>
      <c r="BW54" t="s">
        <v>374</v>
      </c>
      <c r="BX54" t="s">
        <v>373</v>
      </c>
      <c r="BY54" t="s">
        <v>373</v>
      </c>
      <c r="BZ54" t="s">
        <v>372</v>
      </c>
      <c r="CA54" t="s">
        <v>372</v>
      </c>
      <c r="CB54" t="s">
        <v>372</v>
      </c>
      <c r="CC54" t="s">
        <v>373</v>
      </c>
      <c r="CD54" t="s">
        <v>373</v>
      </c>
      <c r="CE54" t="s">
        <v>374</v>
      </c>
      <c r="CF54" t="s">
        <v>373</v>
      </c>
      <c r="CG54" t="s">
        <v>373</v>
      </c>
      <c r="CH54" t="s">
        <v>373</v>
      </c>
      <c r="CI54" t="s">
        <v>372</v>
      </c>
      <c r="CJ54" s="25" t="s">
        <v>674</v>
      </c>
      <c r="CK54" s="25">
        <v>3</v>
      </c>
      <c r="CL54" s="25">
        <v>4</v>
      </c>
      <c r="CM54" s="25">
        <v>2</v>
      </c>
      <c r="CN54" s="25">
        <v>4</v>
      </c>
      <c r="CO54" s="25">
        <v>5</v>
      </c>
      <c r="CP54" t="s">
        <v>372</v>
      </c>
      <c r="CQ54" t="s">
        <v>372</v>
      </c>
      <c r="CR54" t="s">
        <v>372</v>
      </c>
      <c r="CS54" t="s">
        <v>373</v>
      </c>
      <c r="CT54" t="s">
        <v>373</v>
      </c>
      <c r="CU54" t="s">
        <v>373</v>
      </c>
      <c r="CV54" t="s">
        <v>372</v>
      </c>
      <c r="CW54" t="s">
        <v>373</v>
      </c>
      <c r="CX54" t="s">
        <v>373</v>
      </c>
      <c r="CY54" t="s">
        <v>372</v>
      </c>
      <c r="CZ54" t="s">
        <v>373</v>
      </c>
      <c r="DA54" t="s">
        <v>374</v>
      </c>
      <c r="DB54" t="s">
        <v>373</v>
      </c>
      <c r="DC54" t="s">
        <v>373</v>
      </c>
      <c r="DD54" t="s">
        <v>372</v>
      </c>
      <c r="DE54" t="s">
        <v>372</v>
      </c>
      <c r="DF54" t="s">
        <v>373</v>
      </c>
      <c r="DG54" t="s">
        <v>374</v>
      </c>
      <c r="DH54" t="s">
        <v>373</v>
      </c>
      <c r="DI54" s="25">
        <v>1</v>
      </c>
      <c r="DJ54" t="s">
        <v>373</v>
      </c>
      <c r="DK54" t="s">
        <v>372</v>
      </c>
      <c r="DL54" t="s">
        <v>373</v>
      </c>
      <c r="DM54" t="s">
        <v>372</v>
      </c>
      <c r="DN54" t="s">
        <v>675</v>
      </c>
      <c r="DO54" t="s">
        <v>373</v>
      </c>
      <c r="DP54" t="s">
        <v>373</v>
      </c>
      <c r="DQ54" t="s">
        <v>373</v>
      </c>
      <c r="DR54" t="s">
        <v>374</v>
      </c>
      <c r="DS54" t="s">
        <v>372</v>
      </c>
      <c r="DT54" t="s">
        <v>384</v>
      </c>
      <c r="DU54" s="25" t="s">
        <v>676</v>
      </c>
      <c r="DV54" t="s">
        <v>372</v>
      </c>
      <c r="DW54" t="s">
        <v>373</v>
      </c>
      <c r="DX54" t="s">
        <v>373</v>
      </c>
      <c r="DY54" s="25">
        <v>-99</v>
      </c>
      <c r="DZ54" s="25">
        <v>-99</v>
      </c>
      <c r="EA54" s="25">
        <v>3</v>
      </c>
      <c r="EB54" s="25">
        <v>4</v>
      </c>
      <c r="EC54" s="25">
        <v>3</v>
      </c>
      <c r="ED54" s="25">
        <v>1</v>
      </c>
      <c r="EE54" s="25">
        <v>3</v>
      </c>
      <c r="EF54" s="25">
        <v>3</v>
      </c>
      <c r="EG54" s="25">
        <v>3</v>
      </c>
      <c r="EH54" s="25">
        <v>1</v>
      </c>
      <c r="EI54" s="25">
        <v>1</v>
      </c>
      <c r="EJ54" s="25">
        <v>5</v>
      </c>
      <c r="EK54" s="25">
        <v>2</v>
      </c>
      <c r="EL54" s="25">
        <v>2</v>
      </c>
      <c r="EM54" s="25">
        <v>2</v>
      </c>
      <c r="EN54" s="25">
        <v>2</v>
      </c>
      <c r="EO54" s="25">
        <v>2</v>
      </c>
      <c r="EP54" s="25">
        <v>4</v>
      </c>
      <c r="EQ54" s="25">
        <v>5</v>
      </c>
      <c r="ER54" s="25">
        <v>5</v>
      </c>
      <c r="ES54" s="25">
        <v>4</v>
      </c>
      <c r="ET54" s="25">
        <v>4</v>
      </c>
      <c r="EU54" s="25">
        <v>1</v>
      </c>
      <c r="EV54" s="25">
        <v>3</v>
      </c>
      <c r="EW54" s="25">
        <v>5</v>
      </c>
      <c r="EX54" s="25">
        <v>4</v>
      </c>
      <c r="EY54" s="25">
        <v>2</v>
      </c>
      <c r="EZ54" s="25">
        <v>3</v>
      </c>
      <c r="FA54" s="25">
        <v>4</v>
      </c>
      <c r="FB54" s="25">
        <v>4</v>
      </c>
      <c r="FC54" s="25">
        <v>2</v>
      </c>
      <c r="FD54" s="25">
        <v>2</v>
      </c>
      <c r="FE54" s="25">
        <v>3</v>
      </c>
      <c r="FF54" s="25">
        <v>4</v>
      </c>
      <c r="FG54" s="25">
        <v>3</v>
      </c>
      <c r="FH54" s="25">
        <v>5</v>
      </c>
      <c r="FI54" s="25">
        <v>3</v>
      </c>
      <c r="FJ54" s="25">
        <v>2</v>
      </c>
      <c r="FK54" s="27">
        <v>3</v>
      </c>
      <c r="FL54" s="27">
        <v>19</v>
      </c>
      <c r="FM54" s="27">
        <v>8</v>
      </c>
      <c r="FN54" s="27">
        <v>2</v>
      </c>
      <c r="FO54" s="27">
        <v>4</v>
      </c>
      <c r="FP54" s="25" t="s">
        <v>677</v>
      </c>
      <c r="FQ54" s="25" t="s">
        <v>678</v>
      </c>
      <c r="FR54" s="25" t="s">
        <v>679</v>
      </c>
      <c r="FS54" s="25" t="s">
        <v>680</v>
      </c>
      <c r="FT54" s="25" t="s">
        <v>681</v>
      </c>
      <c r="FU54" t="s">
        <v>373</v>
      </c>
      <c r="FV54" t="s">
        <v>373</v>
      </c>
      <c r="FW54" t="s">
        <v>373</v>
      </c>
      <c r="FX54" t="s">
        <v>373</v>
      </c>
      <c r="FY54" t="s">
        <v>372</v>
      </c>
      <c r="FZ54" s="25" t="s">
        <v>682</v>
      </c>
      <c r="GA54" s="25" t="s">
        <v>683</v>
      </c>
      <c r="GB54" s="25" t="s">
        <v>684</v>
      </c>
      <c r="GC54" s="25">
        <v>-99</v>
      </c>
      <c r="GD54" s="25">
        <v>0</v>
      </c>
      <c r="GE54" s="25">
        <v>-99</v>
      </c>
      <c r="GF54" s="25" t="s">
        <v>621</v>
      </c>
      <c r="GG54" s="25">
        <v>1</v>
      </c>
      <c r="GH54" s="25">
        <v>0</v>
      </c>
      <c r="GI54" s="25">
        <v>0</v>
      </c>
      <c r="GJ54" s="25">
        <v>-77</v>
      </c>
      <c r="GK54" s="25">
        <v>-77</v>
      </c>
      <c r="GL54" s="25" t="s">
        <v>685</v>
      </c>
      <c r="GM54" s="25">
        <v>1</v>
      </c>
      <c r="GN54" s="25">
        <v>0</v>
      </c>
      <c r="GO54" s="25">
        <v>1355937853</v>
      </c>
      <c r="GP54" s="26">
        <v>41262.72515046296</v>
      </c>
      <c r="GQ54" s="26">
        <v>41262.746782407405</v>
      </c>
      <c r="GR54" s="25" t="s">
        <v>589</v>
      </c>
      <c r="GS54" s="25">
        <v>4</v>
      </c>
      <c r="GT54" s="25">
        <v>92</v>
      </c>
      <c r="GU54" s="25">
        <v>396</v>
      </c>
      <c r="GV54" s="25">
        <v>451</v>
      </c>
      <c r="GW54" s="25">
        <v>884</v>
      </c>
      <c r="GX54" s="25">
        <v>1376</v>
      </c>
      <c r="GY54" s="25">
        <v>1869</v>
      </c>
      <c r="GZ54" s="25">
        <v>739</v>
      </c>
      <c r="HA54" s="25">
        <v>743</v>
      </c>
      <c r="HB54" s="25">
        <v>1763</v>
      </c>
    </row>
    <row r="55" spans="1:210" s="25" customFormat="1">
      <c r="A55" s="25">
        <v>90</v>
      </c>
      <c r="B55" s="25">
        <v>0</v>
      </c>
      <c r="C55" s="25">
        <v>0</v>
      </c>
      <c r="D55" s="25">
        <v>22</v>
      </c>
      <c r="E55" s="25">
        <v>381613</v>
      </c>
      <c r="F55" s="25">
        <v>2005</v>
      </c>
      <c r="G55" s="25">
        <v>7</v>
      </c>
      <c r="H55" t="s">
        <v>372</v>
      </c>
      <c r="I55" t="s">
        <v>373</v>
      </c>
      <c r="J55" t="s">
        <v>373</v>
      </c>
      <c r="K55" t="s">
        <v>373</v>
      </c>
      <c r="L55" t="s">
        <v>372</v>
      </c>
      <c r="M55" t="s">
        <v>373</v>
      </c>
      <c r="N55" t="s">
        <v>373</v>
      </c>
      <c r="O55" t="s">
        <v>373</v>
      </c>
      <c r="P55" s="25">
        <v>-99</v>
      </c>
      <c r="Q55" s="25">
        <v>1</v>
      </c>
      <c r="R55" s="25" t="s">
        <v>686</v>
      </c>
      <c r="S55" s="25">
        <v>2</v>
      </c>
      <c r="T55" s="25">
        <v>-99</v>
      </c>
      <c r="U55" s="25">
        <v>1</v>
      </c>
      <c r="V55" s="25">
        <v>-99</v>
      </c>
      <c r="W55" t="s">
        <v>377</v>
      </c>
      <c r="X55" t="s">
        <v>373</v>
      </c>
      <c r="Y55" t="s">
        <v>372</v>
      </c>
      <c r="Z55" t="s">
        <v>373</v>
      </c>
      <c r="AA55" t="s">
        <v>373</v>
      </c>
      <c r="AB55" s="25">
        <v>-99</v>
      </c>
      <c r="AC55" s="8">
        <v>4</v>
      </c>
      <c r="AD55" s="25">
        <v>4</v>
      </c>
      <c r="AE55" s="25">
        <v>5</v>
      </c>
      <c r="AF55" s="25">
        <v>3</v>
      </c>
      <c r="AG55" s="25">
        <v>3</v>
      </c>
      <c r="AH55" s="25">
        <v>3</v>
      </c>
      <c r="AI55" s="25">
        <v>4</v>
      </c>
      <c r="AJ55" s="25">
        <v>3</v>
      </c>
      <c r="AK55" s="25">
        <v>2</v>
      </c>
      <c r="AL55" s="25">
        <v>3</v>
      </c>
      <c r="AM55" s="25">
        <v>5</v>
      </c>
      <c r="AN55" s="25">
        <v>2</v>
      </c>
      <c r="AO55" s="25">
        <v>5</v>
      </c>
      <c r="AP55" s="25">
        <v>5</v>
      </c>
      <c r="AQ55" s="25">
        <v>4</v>
      </c>
      <c r="AR55" s="25">
        <v>4</v>
      </c>
      <c r="AS55" s="25">
        <v>5</v>
      </c>
      <c r="AT55" s="25">
        <v>5</v>
      </c>
      <c r="AU55" s="25">
        <v>3</v>
      </c>
      <c r="AV55" s="25">
        <v>4</v>
      </c>
      <c r="AW55" s="25">
        <v>4</v>
      </c>
      <c r="AX55" s="25">
        <v>4</v>
      </c>
      <c r="AY55" s="25">
        <v>5</v>
      </c>
      <c r="AZ55" s="25">
        <v>3</v>
      </c>
      <c r="BA55" s="25">
        <v>3</v>
      </c>
      <c r="BB55" s="25">
        <v>4</v>
      </c>
      <c r="BC55" s="25">
        <v>4</v>
      </c>
      <c r="BD55" s="25">
        <v>4</v>
      </c>
      <c r="BE55" s="25">
        <v>4</v>
      </c>
      <c r="BF55" s="25">
        <v>4</v>
      </c>
      <c r="BG55" s="25">
        <v>5</v>
      </c>
      <c r="BH55" s="25">
        <v>3</v>
      </c>
      <c r="BI55" s="25">
        <v>3</v>
      </c>
      <c r="BJ55" s="25">
        <v>4</v>
      </c>
      <c r="BK55" s="25">
        <v>5</v>
      </c>
      <c r="BL55" s="25">
        <v>3</v>
      </c>
      <c r="BM55" s="25">
        <v>2</v>
      </c>
      <c r="BN55" s="25">
        <v>2</v>
      </c>
      <c r="BO55" s="25">
        <v>2</v>
      </c>
      <c r="BP55" s="25">
        <v>2</v>
      </c>
      <c r="BQ55" s="25">
        <v>3</v>
      </c>
      <c r="BR55" t="s">
        <v>372</v>
      </c>
      <c r="BS55" t="s">
        <v>373</v>
      </c>
      <c r="BT55" t="s">
        <v>373</v>
      </c>
      <c r="BU55" t="s">
        <v>372</v>
      </c>
      <c r="BV55" t="s">
        <v>373</v>
      </c>
      <c r="BW55" t="s">
        <v>374</v>
      </c>
      <c r="BX55" t="s">
        <v>373</v>
      </c>
      <c r="BY55" t="s">
        <v>372</v>
      </c>
      <c r="BZ55" t="s">
        <v>373</v>
      </c>
      <c r="CA55" t="s">
        <v>373</v>
      </c>
      <c r="CB55" t="s">
        <v>373</v>
      </c>
      <c r="CC55" t="s">
        <v>373</v>
      </c>
      <c r="CD55" t="s">
        <v>373</v>
      </c>
      <c r="CE55" t="s">
        <v>374</v>
      </c>
      <c r="CF55" t="s">
        <v>372</v>
      </c>
      <c r="CG55" t="s">
        <v>373</v>
      </c>
      <c r="CH55" t="s">
        <v>372</v>
      </c>
      <c r="CI55" t="s">
        <v>373</v>
      </c>
      <c r="CJ55" s="25">
        <v>-99</v>
      </c>
      <c r="CK55" s="25">
        <v>4</v>
      </c>
      <c r="CL55" s="25">
        <v>4</v>
      </c>
      <c r="CM55" s="25">
        <v>0</v>
      </c>
      <c r="CN55" s="25">
        <v>4</v>
      </c>
      <c r="CO55" s="25">
        <v>4</v>
      </c>
      <c r="CP55" t="s">
        <v>372</v>
      </c>
      <c r="CQ55" t="s">
        <v>372</v>
      </c>
      <c r="CR55" t="s">
        <v>372</v>
      </c>
      <c r="CS55" t="s">
        <v>373</v>
      </c>
      <c r="CT55" t="s">
        <v>373</v>
      </c>
      <c r="CU55" t="s">
        <v>373</v>
      </c>
      <c r="CV55" t="s">
        <v>372</v>
      </c>
      <c r="CW55" t="s">
        <v>372</v>
      </c>
      <c r="CX55" t="s">
        <v>373</v>
      </c>
      <c r="CY55" t="s">
        <v>372</v>
      </c>
      <c r="CZ55" t="s">
        <v>373</v>
      </c>
      <c r="DA55" t="s">
        <v>374</v>
      </c>
      <c r="DB55" t="s">
        <v>373</v>
      </c>
      <c r="DC55" t="s">
        <v>373</v>
      </c>
      <c r="DD55" t="s">
        <v>372</v>
      </c>
      <c r="DE55" t="s">
        <v>372</v>
      </c>
      <c r="DF55" t="s">
        <v>373</v>
      </c>
      <c r="DG55" t="s">
        <v>374</v>
      </c>
      <c r="DH55" t="s">
        <v>373</v>
      </c>
      <c r="DI55" s="25">
        <v>1</v>
      </c>
      <c r="DJ55" t="s">
        <v>372</v>
      </c>
      <c r="DK55" t="s">
        <v>373</v>
      </c>
      <c r="DL55" t="s">
        <v>373</v>
      </c>
      <c r="DM55" t="s">
        <v>373</v>
      </c>
      <c r="DN55" t="s">
        <v>374</v>
      </c>
      <c r="DO55" t="s">
        <v>373</v>
      </c>
      <c r="DP55" t="s">
        <v>373</v>
      </c>
      <c r="DQ55" t="s">
        <v>373</v>
      </c>
      <c r="DR55" t="s">
        <v>374</v>
      </c>
      <c r="DS55" t="s">
        <v>372</v>
      </c>
      <c r="DT55" t="s">
        <v>384</v>
      </c>
      <c r="DU55" s="25">
        <v>-99</v>
      </c>
      <c r="DV55" t="s">
        <v>372</v>
      </c>
      <c r="DW55" t="s">
        <v>373</v>
      </c>
      <c r="DX55" t="s">
        <v>373</v>
      </c>
      <c r="DY55" s="25">
        <v>-99</v>
      </c>
      <c r="DZ55" s="25">
        <v>-99</v>
      </c>
      <c r="EA55" s="25">
        <v>-77</v>
      </c>
      <c r="EB55" s="25">
        <v>-77</v>
      </c>
      <c r="EC55" s="25">
        <v>-77</v>
      </c>
      <c r="ED55" s="25">
        <v>-77</v>
      </c>
      <c r="EE55" s="25">
        <v>-77</v>
      </c>
      <c r="EF55" s="25">
        <v>-77</v>
      </c>
      <c r="EG55" s="25">
        <v>-77</v>
      </c>
      <c r="EH55" s="25">
        <v>-77</v>
      </c>
      <c r="EI55" s="25">
        <v>-77</v>
      </c>
      <c r="EJ55" s="25">
        <v>-77</v>
      </c>
      <c r="EK55" s="25">
        <v>-77</v>
      </c>
      <c r="EL55" s="25">
        <v>-77</v>
      </c>
      <c r="EM55" s="25">
        <v>-77</v>
      </c>
      <c r="EN55" s="25">
        <v>-77</v>
      </c>
      <c r="EO55" s="25">
        <v>-77</v>
      </c>
      <c r="EP55" s="25">
        <v>-77</v>
      </c>
      <c r="EQ55" s="25">
        <v>-77</v>
      </c>
      <c r="ER55" s="25">
        <v>-77</v>
      </c>
      <c r="ES55" s="25">
        <v>-77</v>
      </c>
      <c r="ET55" s="25">
        <v>-77</v>
      </c>
      <c r="EU55" s="25">
        <v>-77</v>
      </c>
      <c r="EV55" s="25">
        <v>-77</v>
      </c>
      <c r="EW55" s="25">
        <v>-77</v>
      </c>
      <c r="EX55" s="25">
        <v>-77</v>
      </c>
      <c r="EY55" s="25">
        <v>-77</v>
      </c>
      <c r="EZ55" s="25">
        <v>-77</v>
      </c>
      <c r="FA55" s="25">
        <v>-77</v>
      </c>
      <c r="FB55" s="25">
        <v>-77</v>
      </c>
      <c r="FC55" s="25">
        <v>-77</v>
      </c>
      <c r="FD55" s="25">
        <v>-77</v>
      </c>
      <c r="FE55" s="25">
        <v>-77</v>
      </c>
      <c r="FF55" s="25">
        <v>-77</v>
      </c>
      <c r="FG55" s="25">
        <v>-77</v>
      </c>
      <c r="FH55" s="25">
        <v>-77</v>
      </c>
      <c r="FI55" s="25">
        <v>-77</v>
      </c>
      <c r="FJ55" s="25">
        <v>-77</v>
      </c>
      <c r="FK55" s="27">
        <v>-77</v>
      </c>
      <c r="FL55" s="27">
        <v>-77</v>
      </c>
      <c r="FM55" s="27">
        <v>-77</v>
      </c>
      <c r="FN55" s="27">
        <v>-77</v>
      </c>
      <c r="FO55" s="27">
        <v>-77</v>
      </c>
      <c r="FP55" s="25">
        <v>-66</v>
      </c>
      <c r="FQ55" s="25">
        <v>-66</v>
      </c>
      <c r="FR55" s="25">
        <v>-66</v>
      </c>
      <c r="FS55" s="25">
        <v>-66</v>
      </c>
      <c r="FT55" s="25">
        <v>-66</v>
      </c>
      <c r="FU55" t="s">
        <v>390</v>
      </c>
      <c r="FV55" t="s">
        <v>390</v>
      </c>
      <c r="FW55" t="s">
        <v>390</v>
      </c>
      <c r="FX55" t="s">
        <v>390</v>
      </c>
      <c r="FY55" t="s">
        <v>390</v>
      </c>
      <c r="FZ55" s="25">
        <v>-66</v>
      </c>
      <c r="GA55" s="25">
        <v>-66</v>
      </c>
      <c r="GB55" s="25" t="s">
        <v>687</v>
      </c>
      <c r="GC55" s="25">
        <v>-99</v>
      </c>
      <c r="GD55" s="25">
        <v>0</v>
      </c>
      <c r="GE55" s="25">
        <v>-99</v>
      </c>
      <c r="GF55" s="25" t="s">
        <v>688</v>
      </c>
      <c r="GG55" s="25">
        <v>1</v>
      </c>
      <c r="GH55" s="25">
        <v>0</v>
      </c>
      <c r="GI55" s="25">
        <v>0</v>
      </c>
      <c r="GJ55" s="25">
        <v>-77</v>
      </c>
      <c r="GK55" s="25">
        <v>-77</v>
      </c>
      <c r="GL55" s="25" t="s">
        <v>689</v>
      </c>
      <c r="GM55" s="25">
        <v>1</v>
      </c>
      <c r="GN55" s="25">
        <v>0</v>
      </c>
      <c r="GO55" s="25">
        <v>1355986003</v>
      </c>
      <c r="GP55" s="26">
        <v>41263.282442129632</v>
      </c>
      <c r="GQ55" s="26">
        <v>41263.306423611109</v>
      </c>
      <c r="GR55" s="25" t="s">
        <v>589</v>
      </c>
      <c r="GS55" s="25">
        <v>27</v>
      </c>
      <c r="GT55" s="25">
        <v>281</v>
      </c>
      <c r="GU55" s="25">
        <v>581</v>
      </c>
      <c r="GV55" s="25">
        <v>729</v>
      </c>
      <c r="GW55" s="25">
        <v>2072</v>
      </c>
      <c r="GX55" s="25">
        <v>0</v>
      </c>
      <c r="GY55" s="25">
        <v>0</v>
      </c>
      <c r="GZ55" s="25">
        <v>1997</v>
      </c>
      <c r="HA55" s="25">
        <v>2005</v>
      </c>
      <c r="HB55" s="25">
        <v>0</v>
      </c>
    </row>
    <row r="56" spans="1:210" s="25" customFormat="1">
      <c r="A56" s="25">
        <v>92</v>
      </c>
      <c r="B56" s="25">
        <v>0</v>
      </c>
      <c r="C56" s="25">
        <v>0</v>
      </c>
      <c r="D56" s="25">
        <v>31</v>
      </c>
      <c r="E56" s="25">
        <v>379916</v>
      </c>
      <c r="F56" s="25">
        <v>931</v>
      </c>
      <c r="G56" s="25">
        <v>7</v>
      </c>
      <c r="H56" t="s">
        <v>372</v>
      </c>
      <c r="I56" t="s">
        <v>373</v>
      </c>
      <c r="J56" t="s">
        <v>373</v>
      </c>
      <c r="K56" t="s">
        <v>373</v>
      </c>
      <c r="L56" t="s">
        <v>372</v>
      </c>
      <c r="M56" t="s">
        <v>373</v>
      </c>
      <c r="N56" t="s">
        <v>373</v>
      </c>
      <c r="O56" t="s">
        <v>373</v>
      </c>
      <c r="P56" s="25">
        <v>-99</v>
      </c>
      <c r="Q56" s="25">
        <v>1</v>
      </c>
      <c r="R56" s="25" t="s">
        <v>376</v>
      </c>
      <c r="S56" s="25">
        <v>8</v>
      </c>
      <c r="T56" s="25" t="s">
        <v>690</v>
      </c>
      <c r="U56" s="25">
        <v>1</v>
      </c>
      <c r="V56" s="25">
        <v>-99</v>
      </c>
      <c r="W56" t="s">
        <v>435</v>
      </c>
      <c r="X56" t="s">
        <v>373</v>
      </c>
      <c r="Y56" t="s">
        <v>372</v>
      </c>
      <c r="Z56" t="s">
        <v>373</v>
      </c>
      <c r="AA56" t="s">
        <v>373</v>
      </c>
      <c r="AB56" s="25">
        <v>-99</v>
      </c>
      <c r="AC56" s="8">
        <v>5</v>
      </c>
      <c r="AD56" s="25">
        <v>4</v>
      </c>
      <c r="AE56" s="25">
        <v>4</v>
      </c>
      <c r="AF56" s="25">
        <v>4</v>
      </c>
      <c r="AG56" s="25">
        <v>5</v>
      </c>
      <c r="AH56" s="25">
        <v>5</v>
      </c>
      <c r="AI56" s="25">
        <v>5</v>
      </c>
      <c r="AJ56" s="25">
        <v>4</v>
      </c>
      <c r="AK56" s="25">
        <v>4</v>
      </c>
      <c r="AL56" s="25">
        <v>5</v>
      </c>
      <c r="AM56" s="25">
        <v>4</v>
      </c>
      <c r="AN56" s="25">
        <v>3</v>
      </c>
      <c r="AO56" s="25">
        <v>4</v>
      </c>
      <c r="AP56" s="25">
        <v>4</v>
      </c>
      <c r="AQ56" s="25">
        <v>4</v>
      </c>
      <c r="AR56" s="25">
        <v>5</v>
      </c>
      <c r="AS56" s="25">
        <v>4</v>
      </c>
      <c r="AT56" s="25">
        <v>5</v>
      </c>
      <c r="AU56" s="25">
        <v>4</v>
      </c>
      <c r="AV56" s="25">
        <v>4</v>
      </c>
      <c r="AW56" s="25">
        <v>5</v>
      </c>
      <c r="AX56" s="25">
        <v>4</v>
      </c>
      <c r="AY56" s="25">
        <v>4</v>
      </c>
      <c r="AZ56" s="25">
        <v>3</v>
      </c>
      <c r="BA56" s="25">
        <v>4</v>
      </c>
      <c r="BB56" s="25">
        <v>5</v>
      </c>
      <c r="BC56" s="25">
        <v>4</v>
      </c>
      <c r="BD56" s="25">
        <v>4</v>
      </c>
      <c r="BE56" s="25">
        <v>4</v>
      </c>
      <c r="BF56" s="25">
        <v>5</v>
      </c>
      <c r="BG56" s="25">
        <v>5</v>
      </c>
      <c r="BH56" s="25">
        <v>4</v>
      </c>
      <c r="BI56" s="25">
        <v>5</v>
      </c>
      <c r="BJ56" s="25">
        <v>5</v>
      </c>
      <c r="BK56" s="25">
        <v>5</v>
      </c>
      <c r="BL56" s="25">
        <v>5</v>
      </c>
      <c r="BM56" s="25">
        <v>4</v>
      </c>
      <c r="BN56" s="25">
        <v>5</v>
      </c>
      <c r="BO56" s="25">
        <v>5</v>
      </c>
      <c r="BP56" s="25">
        <v>4</v>
      </c>
      <c r="BQ56" s="25">
        <v>3</v>
      </c>
      <c r="BR56" t="s">
        <v>372</v>
      </c>
      <c r="BS56" t="s">
        <v>372</v>
      </c>
      <c r="BT56" t="s">
        <v>373</v>
      </c>
      <c r="BU56" t="s">
        <v>372</v>
      </c>
      <c r="BV56" t="s">
        <v>373</v>
      </c>
      <c r="BW56" t="s">
        <v>374</v>
      </c>
      <c r="BX56" t="s">
        <v>373</v>
      </c>
      <c r="BY56" t="s">
        <v>372</v>
      </c>
      <c r="BZ56" t="s">
        <v>373</v>
      </c>
      <c r="CA56" t="s">
        <v>373</v>
      </c>
      <c r="CB56" t="s">
        <v>372</v>
      </c>
      <c r="CC56" t="s">
        <v>373</v>
      </c>
      <c r="CD56" t="s">
        <v>373</v>
      </c>
      <c r="CE56" t="s">
        <v>374</v>
      </c>
      <c r="CF56" t="s">
        <v>372</v>
      </c>
      <c r="CG56" t="s">
        <v>373</v>
      </c>
      <c r="CH56" t="s">
        <v>373</v>
      </c>
      <c r="CI56" t="s">
        <v>373</v>
      </c>
      <c r="CJ56" s="25">
        <v>-99</v>
      </c>
      <c r="CK56" s="25">
        <v>3</v>
      </c>
      <c r="CL56" s="25">
        <v>5</v>
      </c>
      <c r="CM56" s="25">
        <v>3</v>
      </c>
      <c r="CN56" s="25">
        <v>4</v>
      </c>
      <c r="CO56" s="25">
        <v>5</v>
      </c>
      <c r="CP56" t="s">
        <v>372</v>
      </c>
      <c r="CQ56" t="s">
        <v>372</v>
      </c>
      <c r="CR56" t="s">
        <v>373</v>
      </c>
      <c r="CS56" t="s">
        <v>373</v>
      </c>
      <c r="CT56" t="s">
        <v>373</v>
      </c>
      <c r="CU56" t="s">
        <v>373</v>
      </c>
      <c r="CV56" t="s">
        <v>372</v>
      </c>
      <c r="CW56" t="s">
        <v>372</v>
      </c>
      <c r="CX56" t="s">
        <v>373</v>
      </c>
      <c r="CY56" t="s">
        <v>372</v>
      </c>
      <c r="CZ56" t="s">
        <v>373</v>
      </c>
      <c r="DA56" t="s">
        <v>374</v>
      </c>
      <c r="DB56" t="s">
        <v>373</v>
      </c>
      <c r="DC56" t="s">
        <v>373</v>
      </c>
      <c r="DD56" t="s">
        <v>373</v>
      </c>
      <c r="DE56" t="s">
        <v>372</v>
      </c>
      <c r="DF56" t="s">
        <v>373</v>
      </c>
      <c r="DG56" t="s">
        <v>374</v>
      </c>
      <c r="DH56" t="s">
        <v>373</v>
      </c>
      <c r="DI56" s="25">
        <v>2</v>
      </c>
      <c r="DJ56" t="s">
        <v>390</v>
      </c>
      <c r="DK56" t="s">
        <v>390</v>
      </c>
      <c r="DL56" t="s">
        <v>390</v>
      </c>
      <c r="DM56" t="s">
        <v>390</v>
      </c>
      <c r="DN56" t="s">
        <v>389</v>
      </c>
      <c r="DO56" t="s">
        <v>390</v>
      </c>
      <c r="DP56" t="s">
        <v>390</v>
      </c>
      <c r="DQ56" t="s">
        <v>390</v>
      </c>
      <c r="DR56" t="s">
        <v>389</v>
      </c>
      <c r="DS56" t="s">
        <v>390</v>
      </c>
      <c r="DT56" t="s">
        <v>390</v>
      </c>
      <c r="DU56" s="25">
        <v>-66</v>
      </c>
      <c r="DV56" t="s">
        <v>390</v>
      </c>
      <c r="DW56" t="s">
        <v>390</v>
      </c>
      <c r="DX56" t="s">
        <v>390</v>
      </c>
      <c r="DY56" s="25">
        <v>-66</v>
      </c>
      <c r="DZ56" s="25">
        <v>-66</v>
      </c>
      <c r="EA56" s="25">
        <v>4</v>
      </c>
      <c r="EB56" s="25">
        <v>4</v>
      </c>
      <c r="EC56" s="25">
        <v>4</v>
      </c>
      <c r="ED56" s="25">
        <v>2</v>
      </c>
      <c r="EE56" s="25">
        <v>3</v>
      </c>
      <c r="EF56" s="25">
        <v>4</v>
      </c>
      <c r="EG56" s="25">
        <v>3</v>
      </c>
      <c r="EH56" s="25">
        <v>3</v>
      </c>
      <c r="EI56" s="25">
        <v>2</v>
      </c>
      <c r="EJ56" s="25">
        <v>3</v>
      </c>
      <c r="EK56" s="25">
        <v>3</v>
      </c>
      <c r="EL56" s="25">
        <v>3</v>
      </c>
      <c r="EM56" s="25">
        <v>4</v>
      </c>
      <c r="EN56" s="25">
        <v>4</v>
      </c>
      <c r="EO56" s="25">
        <v>4</v>
      </c>
      <c r="EP56" s="25">
        <v>4</v>
      </c>
      <c r="EQ56" s="25">
        <v>4</v>
      </c>
      <c r="ER56" s="25">
        <v>3</v>
      </c>
      <c r="ES56" s="25">
        <v>4</v>
      </c>
      <c r="ET56" s="25">
        <v>4</v>
      </c>
      <c r="EU56" s="25">
        <v>3</v>
      </c>
      <c r="EV56" s="25">
        <v>4</v>
      </c>
      <c r="EW56" s="25">
        <v>3</v>
      </c>
      <c r="EX56" s="25">
        <v>4</v>
      </c>
      <c r="EY56" s="25">
        <v>4</v>
      </c>
      <c r="EZ56" s="25">
        <v>4</v>
      </c>
      <c r="FA56" s="25">
        <v>4</v>
      </c>
      <c r="FB56" s="25">
        <v>4</v>
      </c>
      <c r="FC56" s="25">
        <v>3</v>
      </c>
      <c r="FD56" s="25">
        <v>3</v>
      </c>
      <c r="FE56" s="25">
        <v>4</v>
      </c>
      <c r="FF56" s="25">
        <v>4</v>
      </c>
      <c r="FG56" s="25">
        <v>3</v>
      </c>
      <c r="FH56" s="25">
        <v>4</v>
      </c>
      <c r="FI56" s="25">
        <v>4</v>
      </c>
      <c r="FJ56" s="25">
        <v>3</v>
      </c>
      <c r="FK56" s="27">
        <v>0</v>
      </c>
      <c r="FL56" s="27">
        <v>0</v>
      </c>
      <c r="FM56" s="27">
        <v>0</v>
      </c>
      <c r="FN56" s="27">
        <v>0</v>
      </c>
      <c r="FO56" s="27">
        <v>0</v>
      </c>
      <c r="FP56" s="25">
        <v>-66</v>
      </c>
      <c r="FQ56" s="25">
        <v>-66</v>
      </c>
      <c r="FR56" s="25">
        <v>-66</v>
      </c>
      <c r="FS56" s="25">
        <v>-66</v>
      </c>
      <c r="FT56" s="25">
        <v>-66</v>
      </c>
      <c r="FU56" t="s">
        <v>390</v>
      </c>
      <c r="FV56" t="s">
        <v>390</v>
      </c>
      <c r="FW56" t="s">
        <v>390</v>
      </c>
      <c r="FX56" t="s">
        <v>390</v>
      </c>
      <c r="FY56" t="s">
        <v>390</v>
      </c>
      <c r="FZ56" s="25">
        <v>-99</v>
      </c>
      <c r="GA56" s="25">
        <v>-99</v>
      </c>
      <c r="GB56" s="25" t="s">
        <v>691</v>
      </c>
      <c r="GC56" s="25">
        <v>-99</v>
      </c>
      <c r="GD56" s="25">
        <v>0</v>
      </c>
      <c r="GE56" s="25">
        <v>-99</v>
      </c>
      <c r="GF56" s="25" t="s">
        <v>692</v>
      </c>
      <c r="GG56" s="25">
        <v>1</v>
      </c>
      <c r="GH56" s="25">
        <v>1</v>
      </c>
      <c r="GI56" s="25">
        <v>0</v>
      </c>
      <c r="GJ56" s="25">
        <v>-77</v>
      </c>
      <c r="GK56" s="25">
        <v>-77</v>
      </c>
      <c r="GL56" s="25" t="s">
        <v>693</v>
      </c>
      <c r="GM56" s="25">
        <v>1</v>
      </c>
      <c r="GN56" s="25">
        <v>0</v>
      </c>
      <c r="GO56" s="25">
        <v>1356016889</v>
      </c>
      <c r="GP56" s="26">
        <v>41263.639918981484</v>
      </c>
      <c r="GQ56" s="26">
        <v>41263.650694444441</v>
      </c>
      <c r="GR56" s="25" t="s">
        <v>589</v>
      </c>
      <c r="GS56" s="25">
        <v>10</v>
      </c>
      <c r="GT56" s="25">
        <v>103</v>
      </c>
      <c r="GU56" s="25">
        <v>375</v>
      </c>
      <c r="GV56" s="25">
        <v>476</v>
      </c>
      <c r="GW56" s="25">
        <v>0</v>
      </c>
      <c r="GX56" s="25">
        <v>917</v>
      </c>
      <c r="GY56" s="25">
        <v>931</v>
      </c>
      <c r="GZ56" s="25">
        <v>661</v>
      </c>
      <c r="HA56" s="25">
        <v>668</v>
      </c>
      <c r="HB56" s="25">
        <v>0</v>
      </c>
    </row>
    <row r="57" spans="1:210" s="25" customFormat="1">
      <c r="A57" s="25">
        <v>93</v>
      </c>
      <c r="B57" s="25">
        <v>0</v>
      </c>
      <c r="C57" s="25">
        <v>0</v>
      </c>
      <c r="D57" s="25">
        <v>31</v>
      </c>
      <c r="E57" s="25">
        <v>379916</v>
      </c>
      <c r="F57" s="25">
        <v>1296</v>
      </c>
      <c r="G57" s="25">
        <v>3</v>
      </c>
      <c r="H57" t="s">
        <v>372</v>
      </c>
      <c r="I57" t="s">
        <v>373</v>
      </c>
      <c r="J57" t="s">
        <v>373</v>
      </c>
      <c r="K57" t="s">
        <v>373</v>
      </c>
      <c r="L57" t="s">
        <v>373</v>
      </c>
      <c r="M57" t="s">
        <v>373</v>
      </c>
      <c r="N57" t="s">
        <v>373</v>
      </c>
      <c r="O57" t="s">
        <v>373</v>
      </c>
      <c r="P57" s="25">
        <v>-99</v>
      </c>
      <c r="Q57" s="25">
        <v>2</v>
      </c>
      <c r="R57" s="25" t="s">
        <v>376</v>
      </c>
      <c r="S57" s="25">
        <v>2</v>
      </c>
      <c r="T57" s="25">
        <v>-99</v>
      </c>
      <c r="U57" s="25">
        <v>1</v>
      </c>
      <c r="V57" s="25">
        <v>-99</v>
      </c>
      <c r="W57" t="s">
        <v>377</v>
      </c>
      <c r="X57" t="s">
        <v>373</v>
      </c>
      <c r="Y57" t="s">
        <v>372</v>
      </c>
      <c r="Z57" t="s">
        <v>373</v>
      </c>
      <c r="AA57" t="s">
        <v>373</v>
      </c>
      <c r="AB57" s="25">
        <v>-99</v>
      </c>
      <c r="AC57" s="8">
        <v>4</v>
      </c>
      <c r="AD57" s="25">
        <v>3</v>
      </c>
      <c r="AE57" s="25">
        <v>3</v>
      </c>
      <c r="AF57" s="25">
        <v>3</v>
      </c>
      <c r="AG57" s="25">
        <v>3</v>
      </c>
      <c r="AH57" s="25">
        <v>1</v>
      </c>
      <c r="AI57" s="25">
        <v>1</v>
      </c>
      <c r="AJ57" s="25">
        <v>1</v>
      </c>
      <c r="AK57" s="25">
        <v>1</v>
      </c>
      <c r="AL57" s="25">
        <v>1</v>
      </c>
      <c r="AM57" s="25">
        <v>5</v>
      </c>
      <c r="AN57" s="25">
        <v>5</v>
      </c>
      <c r="AO57" s="25">
        <v>5</v>
      </c>
      <c r="AP57" s="25">
        <v>5</v>
      </c>
      <c r="AQ57" s="25">
        <v>5</v>
      </c>
      <c r="AR57" s="25">
        <v>4</v>
      </c>
      <c r="AS57" s="25">
        <v>4</v>
      </c>
      <c r="AT57" s="25">
        <v>4</v>
      </c>
      <c r="AU57" s="25">
        <v>4</v>
      </c>
      <c r="AV57" s="25">
        <v>3</v>
      </c>
      <c r="AW57" s="25">
        <v>3</v>
      </c>
      <c r="AX57" s="25">
        <v>4</v>
      </c>
      <c r="AY57" s="25">
        <v>5</v>
      </c>
      <c r="AZ57" s="25">
        <v>3</v>
      </c>
      <c r="BA57" s="25">
        <v>3</v>
      </c>
      <c r="BB57" s="25">
        <v>4</v>
      </c>
      <c r="BC57" s="25">
        <v>3</v>
      </c>
      <c r="BD57" s="25">
        <v>4</v>
      </c>
      <c r="BE57" s="25">
        <v>3</v>
      </c>
      <c r="BF57" s="25">
        <v>3</v>
      </c>
      <c r="BG57" s="25">
        <v>5</v>
      </c>
      <c r="BH57" s="25">
        <v>3</v>
      </c>
      <c r="BI57" s="25">
        <v>5</v>
      </c>
      <c r="BJ57" s="25">
        <v>5</v>
      </c>
      <c r="BK57" s="25">
        <v>5</v>
      </c>
      <c r="BL57" s="25">
        <v>3</v>
      </c>
      <c r="BM57" s="25">
        <v>3</v>
      </c>
      <c r="BN57" s="25">
        <v>3</v>
      </c>
      <c r="BO57" s="25">
        <v>3</v>
      </c>
      <c r="BP57" s="25">
        <v>5</v>
      </c>
      <c r="BQ57" s="25">
        <v>4</v>
      </c>
      <c r="BR57" t="s">
        <v>372</v>
      </c>
      <c r="BS57" t="s">
        <v>372</v>
      </c>
      <c r="BT57" t="s">
        <v>372</v>
      </c>
      <c r="BU57" t="s">
        <v>372</v>
      </c>
      <c r="BV57" t="s">
        <v>373</v>
      </c>
      <c r="BW57" t="s">
        <v>374</v>
      </c>
      <c r="BX57" t="s">
        <v>373</v>
      </c>
      <c r="BY57" t="s">
        <v>373</v>
      </c>
      <c r="BZ57" t="s">
        <v>372</v>
      </c>
      <c r="CA57" t="s">
        <v>372</v>
      </c>
      <c r="CB57" t="s">
        <v>373</v>
      </c>
      <c r="CC57" t="s">
        <v>373</v>
      </c>
      <c r="CD57" t="s">
        <v>373</v>
      </c>
      <c r="CE57" t="s">
        <v>374</v>
      </c>
      <c r="CF57" t="s">
        <v>373</v>
      </c>
      <c r="CG57" t="s">
        <v>373</v>
      </c>
      <c r="CH57" t="s">
        <v>373</v>
      </c>
      <c r="CI57" t="s">
        <v>372</v>
      </c>
      <c r="CJ57" s="25" t="s">
        <v>694</v>
      </c>
      <c r="CK57" s="25">
        <v>3</v>
      </c>
      <c r="CL57" s="25">
        <v>3</v>
      </c>
      <c r="CM57" s="25">
        <v>3</v>
      </c>
      <c r="CN57" s="25">
        <v>3</v>
      </c>
      <c r="CO57" s="25">
        <v>0</v>
      </c>
      <c r="CP57" t="s">
        <v>372</v>
      </c>
      <c r="CQ57" t="s">
        <v>372</v>
      </c>
      <c r="CR57" t="s">
        <v>373</v>
      </c>
      <c r="CS57" t="s">
        <v>373</v>
      </c>
      <c r="CT57" t="s">
        <v>373</v>
      </c>
      <c r="CU57" t="s">
        <v>373</v>
      </c>
      <c r="CV57" t="s">
        <v>372</v>
      </c>
      <c r="CW57" t="s">
        <v>373</v>
      </c>
      <c r="CX57" t="s">
        <v>373</v>
      </c>
      <c r="CY57" t="s">
        <v>373</v>
      </c>
      <c r="CZ57" t="s">
        <v>373</v>
      </c>
      <c r="DA57" t="s">
        <v>374</v>
      </c>
      <c r="DB57" t="s">
        <v>372</v>
      </c>
      <c r="DC57" t="s">
        <v>373</v>
      </c>
      <c r="DD57" t="s">
        <v>373</v>
      </c>
      <c r="DE57" t="s">
        <v>373</v>
      </c>
      <c r="DF57" t="s">
        <v>373</v>
      </c>
      <c r="DG57" t="s">
        <v>374</v>
      </c>
      <c r="DH57" t="s">
        <v>372</v>
      </c>
      <c r="DI57" s="25">
        <v>1</v>
      </c>
      <c r="DJ57" t="s">
        <v>372</v>
      </c>
      <c r="DK57" t="s">
        <v>373</v>
      </c>
      <c r="DL57" t="s">
        <v>373</v>
      </c>
      <c r="DM57" t="s">
        <v>373</v>
      </c>
      <c r="DN57" t="s">
        <v>374</v>
      </c>
      <c r="DO57" t="s">
        <v>372</v>
      </c>
      <c r="DP57" t="s">
        <v>373</v>
      </c>
      <c r="DQ57" t="s">
        <v>373</v>
      </c>
      <c r="DR57" t="s">
        <v>374</v>
      </c>
      <c r="DS57" t="s">
        <v>373</v>
      </c>
      <c r="DT57" t="s">
        <v>384</v>
      </c>
      <c r="DU57" s="25" t="s">
        <v>695</v>
      </c>
      <c r="DV57" t="s">
        <v>372</v>
      </c>
      <c r="DW57" t="s">
        <v>373</v>
      </c>
      <c r="DX57" t="s">
        <v>372</v>
      </c>
      <c r="DY57" s="25" t="s">
        <v>696</v>
      </c>
      <c r="DZ57" s="25" t="s">
        <v>697</v>
      </c>
      <c r="EA57" s="25">
        <v>1</v>
      </c>
      <c r="EB57" s="25">
        <v>1</v>
      </c>
      <c r="EC57" s="25">
        <v>1</v>
      </c>
      <c r="ED57" s="25">
        <v>1</v>
      </c>
      <c r="EE57" s="25">
        <v>1</v>
      </c>
      <c r="EF57" s="25">
        <v>3</v>
      </c>
      <c r="EG57" s="25">
        <v>1</v>
      </c>
      <c r="EH57" s="25">
        <v>3</v>
      </c>
      <c r="EI57" s="25">
        <v>3</v>
      </c>
      <c r="EJ57" s="25">
        <v>3</v>
      </c>
      <c r="EK57" s="25">
        <v>3</v>
      </c>
      <c r="EL57" s="25">
        <v>2</v>
      </c>
      <c r="EM57" s="25">
        <v>2</v>
      </c>
      <c r="EN57" s="25">
        <v>3</v>
      </c>
      <c r="EO57" s="25">
        <v>3</v>
      </c>
      <c r="EP57" s="25">
        <v>1</v>
      </c>
      <c r="EQ57" s="25">
        <v>3</v>
      </c>
      <c r="ER57" s="25">
        <v>1</v>
      </c>
      <c r="ES57" s="25">
        <v>3</v>
      </c>
      <c r="ET57" s="25">
        <v>5</v>
      </c>
      <c r="EU57" s="25">
        <v>1</v>
      </c>
      <c r="EV57" s="25">
        <v>3</v>
      </c>
      <c r="EW57" s="25">
        <v>5</v>
      </c>
      <c r="EX57" s="25">
        <v>5</v>
      </c>
      <c r="EY57" s="25">
        <v>3</v>
      </c>
      <c r="EZ57" s="25">
        <v>5</v>
      </c>
      <c r="FA57" s="25">
        <v>5</v>
      </c>
      <c r="FB57" s="25">
        <v>3</v>
      </c>
      <c r="FC57" s="25">
        <v>3</v>
      </c>
      <c r="FD57" s="25">
        <v>1</v>
      </c>
      <c r="FE57" s="25">
        <v>3</v>
      </c>
      <c r="FF57" s="25">
        <v>3</v>
      </c>
      <c r="FG57" s="25">
        <v>2</v>
      </c>
      <c r="FH57" s="25">
        <v>3</v>
      </c>
      <c r="FI57" s="25">
        <v>4</v>
      </c>
      <c r="FJ57" s="25">
        <v>3</v>
      </c>
      <c r="FK57" s="27">
        <v>5</v>
      </c>
      <c r="FL57" s="27">
        <v>11</v>
      </c>
      <c r="FM57" s="27">
        <v>8</v>
      </c>
      <c r="FN57" s="27">
        <v>12</v>
      </c>
      <c r="FO57" s="27">
        <v>19</v>
      </c>
      <c r="FP57" s="25" t="s">
        <v>698</v>
      </c>
      <c r="FQ57" s="25" t="s">
        <v>698</v>
      </c>
      <c r="FR57" s="25" t="s">
        <v>699</v>
      </c>
      <c r="FS57" s="25" t="s">
        <v>700</v>
      </c>
      <c r="FT57" s="25" t="s">
        <v>701</v>
      </c>
      <c r="FU57" t="s">
        <v>373</v>
      </c>
      <c r="FV57" t="s">
        <v>372</v>
      </c>
      <c r="FW57" t="s">
        <v>373</v>
      </c>
      <c r="FX57" t="s">
        <v>373</v>
      </c>
      <c r="FY57" t="s">
        <v>373</v>
      </c>
      <c r="FZ57" s="25">
        <v>-99</v>
      </c>
      <c r="GA57" s="25" t="s">
        <v>702</v>
      </c>
      <c r="GB57" s="25" t="s">
        <v>703</v>
      </c>
      <c r="GC57" s="25">
        <v>-99</v>
      </c>
      <c r="GD57" s="25">
        <v>0</v>
      </c>
      <c r="GE57" s="25">
        <v>-99</v>
      </c>
      <c r="GF57" s="25" t="s">
        <v>621</v>
      </c>
      <c r="GG57" s="25">
        <v>0</v>
      </c>
      <c r="GH57" s="25">
        <v>0</v>
      </c>
      <c r="GI57" s="25">
        <v>0</v>
      </c>
      <c r="GJ57" s="25">
        <v>-77</v>
      </c>
      <c r="GK57" s="25">
        <v>-77</v>
      </c>
      <c r="GL57" s="25" t="s">
        <v>704</v>
      </c>
      <c r="GM57" s="25">
        <v>1</v>
      </c>
      <c r="GN57" s="25">
        <v>0</v>
      </c>
      <c r="GO57" s="25">
        <v>1356887705</v>
      </c>
      <c r="GP57" s="26">
        <v>41273.718807870369</v>
      </c>
      <c r="GQ57" s="26">
        <v>41273.733807870369</v>
      </c>
      <c r="GR57" s="25" t="s">
        <v>589</v>
      </c>
      <c r="GS57" s="25">
        <v>5</v>
      </c>
      <c r="GT57" s="25">
        <v>72</v>
      </c>
      <c r="GU57" s="25">
        <v>334</v>
      </c>
      <c r="GV57" s="25">
        <v>467</v>
      </c>
      <c r="GW57" s="25">
        <v>750</v>
      </c>
      <c r="GX57" s="25">
        <v>1029</v>
      </c>
      <c r="GY57" s="25">
        <v>1296</v>
      </c>
      <c r="GZ57" s="25">
        <v>628</v>
      </c>
      <c r="HA57" s="25">
        <v>635</v>
      </c>
      <c r="HB57" s="25">
        <v>1282</v>
      </c>
    </row>
    <row r="58" spans="1:210" s="25" customFormat="1">
      <c r="A58" s="25">
        <v>94</v>
      </c>
      <c r="B58" s="25">
        <v>0</v>
      </c>
      <c r="C58" s="25">
        <v>0</v>
      </c>
      <c r="D58" s="25">
        <v>31</v>
      </c>
      <c r="E58" s="25">
        <v>379916</v>
      </c>
      <c r="F58" s="25">
        <v>2547</v>
      </c>
      <c r="G58" s="25">
        <v>3</v>
      </c>
      <c r="H58" t="s">
        <v>372</v>
      </c>
      <c r="I58" t="s">
        <v>373</v>
      </c>
      <c r="J58" t="s">
        <v>372</v>
      </c>
      <c r="K58" t="s">
        <v>372</v>
      </c>
      <c r="L58" t="s">
        <v>372</v>
      </c>
      <c r="M58" t="s">
        <v>372</v>
      </c>
      <c r="N58" t="s">
        <v>372</v>
      </c>
      <c r="O58" t="s">
        <v>373</v>
      </c>
      <c r="P58" s="25">
        <v>-99</v>
      </c>
      <c r="Q58" s="25">
        <v>1</v>
      </c>
      <c r="R58" s="25" t="s">
        <v>705</v>
      </c>
      <c r="S58" s="25">
        <v>4</v>
      </c>
      <c r="T58" s="25">
        <v>-99</v>
      </c>
      <c r="U58" s="25">
        <v>4</v>
      </c>
      <c r="V58" s="25">
        <v>-99</v>
      </c>
      <c r="W58" t="s">
        <v>377</v>
      </c>
      <c r="X58" t="s">
        <v>373</v>
      </c>
      <c r="Y58" t="s">
        <v>372</v>
      </c>
      <c r="Z58" t="s">
        <v>373</v>
      </c>
      <c r="AA58" t="s">
        <v>373</v>
      </c>
      <c r="AB58" s="25">
        <v>-99</v>
      </c>
      <c r="AC58" s="8">
        <v>0</v>
      </c>
      <c r="AD58" s="25">
        <v>0</v>
      </c>
      <c r="AE58" s="25">
        <v>0</v>
      </c>
      <c r="AF58" s="25">
        <v>0</v>
      </c>
      <c r="AG58" s="25">
        <v>0</v>
      </c>
      <c r="AH58" s="25">
        <v>0</v>
      </c>
      <c r="AI58" s="25">
        <v>0</v>
      </c>
      <c r="AJ58" s="25">
        <v>0</v>
      </c>
      <c r="AK58" s="25">
        <v>0</v>
      </c>
      <c r="AL58" s="25">
        <v>0</v>
      </c>
      <c r="AM58" s="25">
        <v>4</v>
      </c>
      <c r="AN58" s="25">
        <v>2</v>
      </c>
      <c r="AO58" s="25">
        <v>4</v>
      </c>
      <c r="AP58" s="25">
        <v>4</v>
      </c>
      <c r="AQ58" s="25">
        <v>5</v>
      </c>
      <c r="AR58" s="25">
        <v>4</v>
      </c>
      <c r="AS58" s="25">
        <v>5</v>
      </c>
      <c r="AT58" s="25">
        <v>4</v>
      </c>
      <c r="AU58" s="25">
        <v>5</v>
      </c>
      <c r="AV58" s="25">
        <v>4</v>
      </c>
      <c r="AW58" s="25">
        <v>5</v>
      </c>
      <c r="AX58" s="25">
        <v>4</v>
      </c>
      <c r="AY58" s="25">
        <v>5</v>
      </c>
      <c r="AZ58" s="25">
        <v>2</v>
      </c>
      <c r="BA58" s="25">
        <v>3</v>
      </c>
      <c r="BB58" s="25">
        <v>5</v>
      </c>
      <c r="BC58" s="25">
        <v>5</v>
      </c>
      <c r="BD58" s="25">
        <v>3</v>
      </c>
      <c r="BE58" s="25">
        <v>5</v>
      </c>
      <c r="BF58" s="25">
        <v>5</v>
      </c>
      <c r="BG58" s="25">
        <v>4</v>
      </c>
      <c r="BH58" s="25">
        <v>3</v>
      </c>
      <c r="BI58" s="25">
        <v>5</v>
      </c>
      <c r="BJ58" s="25">
        <v>5</v>
      </c>
      <c r="BK58" s="25">
        <v>5</v>
      </c>
      <c r="BL58" s="25">
        <v>4</v>
      </c>
      <c r="BM58" s="25">
        <v>3</v>
      </c>
      <c r="BN58" s="25">
        <v>3</v>
      </c>
      <c r="BO58" s="25">
        <v>1</v>
      </c>
      <c r="BP58" s="25">
        <v>3</v>
      </c>
      <c r="BQ58" s="25">
        <v>4</v>
      </c>
      <c r="BR58" t="s">
        <v>372</v>
      </c>
      <c r="BS58" t="s">
        <v>372</v>
      </c>
      <c r="BT58" t="s">
        <v>372</v>
      </c>
      <c r="BU58" t="s">
        <v>372</v>
      </c>
      <c r="BV58" t="s">
        <v>373</v>
      </c>
      <c r="BW58" t="s">
        <v>374</v>
      </c>
      <c r="BX58" t="s">
        <v>373</v>
      </c>
      <c r="BY58" t="s">
        <v>373</v>
      </c>
      <c r="BZ58" t="s">
        <v>372</v>
      </c>
      <c r="CA58" t="s">
        <v>372</v>
      </c>
      <c r="CB58" t="s">
        <v>372</v>
      </c>
      <c r="CC58" t="s">
        <v>373</v>
      </c>
      <c r="CD58" t="s">
        <v>373</v>
      </c>
      <c r="CE58" t="s">
        <v>374</v>
      </c>
      <c r="CF58" t="s">
        <v>372</v>
      </c>
      <c r="CG58" t="s">
        <v>373</v>
      </c>
      <c r="CH58" t="s">
        <v>373</v>
      </c>
      <c r="CI58" t="s">
        <v>373</v>
      </c>
      <c r="CJ58" s="25">
        <v>-99</v>
      </c>
      <c r="CK58" s="25">
        <v>5</v>
      </c>
      <c r="CL58" s="25">
        <v>4</v>
      </c>
      <c r="CM58" s="25">
        <v>3</v>
      </c>
      <c r="CN58" s="25">
        <v>4</v>
      </c>
      <c r="CO58" s="25">
        <v>5</v>
      </c>
      <c r="CP58" t="s">
        <v>372</v>
      </c>
      <c r="CQ58" t="s">
        <v>373</v>
      </c>
      <c r="CR58" t="s">
        <v>373</v>
      </c>
      <c r="CS58" t="s">
        <v>373</v>
      </c>
      <c r="CT58" t="s">
        <v>373</v>
      </c>
      <c r="CU58" t="s">
        <v>373</v>
      </c>
      <c r="CV58" t="s">
        <v>372</v>
      </c>
      <c r="CW58" t="s">
        <v>373</v>
      </c>
      <c r="CX58" t="s">
        <v>373</v>
      </c>
      <c r="CY58" t="s">
        <v>372</v>
      </c>
      <c r="CZ58" t="s">
        <v>373</v>
      </c>
      <c r="DA58" t="s">
        <v>374</v>
      </c>
      <c r="DB58" t="s">
        <v>373</v>
      </c>
      <c r="DC58" t="s">
        <v>373</v>
      </c>
      <c r="DD58" t="s">
        <v>373</v>
      </c>
      <c r="DE58" t="s">
        <v>372</v>
      </c>
      <c r="DF58" t="s">
        <v>373</v>
      </c>
      <c r="DG58" t="s">
        <v>374</v>
      </c>
      <c r="DH58" t="s">
        <v>373</v>
      </c>
      <c r="DI58" s="25">
        <v>1</v>
      </c>
      <c r="DJ58" t="s">
        <v>372</v>
      </c>
      <c r="DK58" t="s">
        <v>373</v>
      </c>
      <c r="DL58" t="s">
        <v>373</v>
      </c>
      <c r="DM58" t="s">
        <v>373</v>
      </c>
      <c r="DN58" t="s">
        <v>374</v>
      </c>
      <c r="DO58" t="s">
        <v>373</v>
      </c>
      <c r="DP58" t="s">
        <v>373</v>
      </c>
      <c r="DQ58" t="s">
        <v>372</v>
      </c>
      <c r="DR58" t="s">
        <v>706</v>
      </c>
      <c r="DS58" t="s">
        <v>373</v>
      </c>
      <c r="DT58" t="s">
        <v>384</v>
      </c>
      <c r="DU58" s="25" t="s">
        <v>707</v>
      </c>
      <c r="DV58" t="s">
        <v>373</v>
      </c>
      <c r="DW58" t="s">
        <v>373</v>
      </c>
      <c r="DX58" t="s">
        <v>372</v>
      </c>
      <c r="DY58" s="25" t="s">
        <v>708</v>
      </c>
      <c r="DZ58" s="25">
        <v>-99</v>
      </c>
      <c r="EA58" s="25">
        <v>1</v>
      </c>
      <c r="EB58" s="25">
        <v>1</v>
      </c>
      <c r="EC58" s="25">
        <v>1</v>
      </c>
      <c r="ED58" s="25">
        <v>1</v>
      </c>
      <c r="EE58" s="25">
        <v>1</v>
      </c>
      <c r="EF58" s="25">
        <v>1</v>
      </c>
      <c r="EG58" s="25">
        <v>1</v>
      </c>
      <c r="EH58" s="25">
        <v>1</v>
      </c>
      <c r="EI58" s="25">
        <v>1</v>
      </c>
      <c r="EJ58" s="25">
        <v>1</v>
      </c>
      <c r="EK58" s="25">
        <v>2</v>
      </c>
      <c r="EL58" s="25">
        <v>1</v>
      </c>
      <c r="EM58" s="25">
        <v>1</v>
      </c>
      <c r="EN58" s="25">
        <v>1</v>
      </c>
      <c r="EO58" s="25">
        <v>1</v>
      </c>
      <c r="EP58" s="25">
        <v>2</v>
      </c>
      <c r="EQ58" s="25">
        <v>5</v>
      </c>
      <c r="ER58" s="25">
        <v>5</v>
      </c>
      <c r="ES58" s="25">
        <v>0</v>
      </c>
      <c r="ET58" s="25">
        <v>5</v>
      </c>
      <c r="EU58" s="25">
        <v>1</v>
      </c>
      <c r="EV58" s="25">
        <v>4</v>
      </c>
      <c r="EW58" s="25">
        <v>5</v>
      </c>
      <c r="EX58" s="25">
        <v>5</v>
      </c>
      <c r="EY58" s="25">
        <v>3</v>
      </c>
      <c r="EZ58" s="25">
        <v>5</v>
      </c>
      <c r="FA58" s="25">
        <v>3</v>
      </c>
      <c r="FB58" s="25">
        <v>4</v>
      </c>
      <c r="FC58" s="25">
        <v>2</v>
      </c>
      <c r="FD58" s="25">
        <v>2</v>
      </c>
      <c r="FE58" s="25">
        <v>4</v>
      </c>
      <c r="FF58" s="25">
        <v>4</v>
      </c>
      <c r="FG58" s="25">
        <v>4</v>
      </c>
      <c r="FH58" s="25">
        <v>5</v>
      </c>
      <c r="FI58" s="25">
        <v>5</v>
      </c>
      <c r="FJ58" s="25">
        <v>3</v>
      </c>
      <c r="FK58" s="27">
        <v>5</v>
      </c>
      <c r="FL58" s="27">
        <v>8</v>
      </c>
      <c r="FM58" s="27">
        <v>11</v>
      </c>
      <c r="FN58" s="27">
        <v>16</v>
      </c>
      <c r="FO58" s="27">
        <v>7</v>
      </c>
      <c r="FP58" s="25" t="s">
        <v>709</v>
      </c>
      <c r="FQ58" s="25" t="s">
        <v>710</v>
      </c>
      <c r="FR58" s="25" t="s">
        <v>711</v>
      </c>
      <c r="FS58" s="25" t="s">
        <v>712</v>
      </c>
      <c r="FT58" s="25" t="s">
        <v>713</v>
      </c>
      <c r="FU58" t="s">
        <v>372</v>
      </c>
      <c r="FV58" t="s">
        <v>373</v>
      </c>
      <c r="FW58" t="s">
        <v>373</v>
      </c>
      <c r="FX58" t="s">
        <v>373</v>
      </c>
      <c r="FY58" t="s">
        <v>373</v>
      </c>
      <c r="FZ58" s="25">
        <v>-99</v>
      </c>
      <c r="GA58" s="25" t="s">
        <v>714</v>
      </c>
      <c r="GB58" s="25" t="s">
        <v>703</v>
      </c>
      <c r="GC58" s="25">
        <v>-99</v>
      </c>
      <c r="GD58" s="25">
        <v>0</v>
      </c>
      <c r="GE58" s="25">
        <v>-99</v>
      </c>
      <c r="GF58" s="25" t="s">
        <v>621</v>
      </c>
      <c r="GG58" s="25">
        <v>0</v>
      </c>
      <c r="GH58" s="25">
        <v>0</v>
      </c>
      <c r="GI58" s="25">
        <v>0</v>
      </c>
      <c r="GJ58" s="25">
        <v>-77</v>
      </c>
      <c r="GK58" s="25">
        <v>-77</v>
      </c>
      <c r="GL58" s="25" t="s">
        <v>715</v>
      </c>
      <c r="GM58" s="25">
        <v>1</v>
      </c>
      <c r="GN58" s="25">
        <v>0</v>
      </c>
      <c r="GO58" s="25">
        <v>1357568685</v>
      </c>
      <c r="GP58" s="26">
        <v>41281.60052083333</v>
      </c>
      <c r="GQ58" s="26">
        <v>41281.629999999997</v>
      </c>
      <c r="GR58" s="25" t="s">
        <v>589</v>
      </c>
      <c r="GS58" s="25">
        <v>42</v>
      </c>
      <c r="GT58" s="25">
        <v>169</v>
      </c>
      <c r="GU58" s="25">
        <v>802</v>
      </c>
      <c r="GV58" s="25">
        <v>964</v>
      </c>
      <c r="GW58" s="25">
        <v>1499</v>
      </c>
      <c r="GX58" s="25">
        <v>1955</v>
      </c>
      <c r="GY58" s="25">
        <v>2547</v>
      </c>
      <c r="GZ58" s="25">
        <v>1209</v>
      </c>
      <c r="HA58" s="25">
        <v>1220</v>
      </c>
      <c r="HB58" s="25">
        <v>2531</v>
      </c>
    </row>
    <row r="59" spans="1:210" s="25" customFormat="1">
      <c r="A59" s="25">
        <v>96</v>
      </c>
      <c r="B59" s="25">
        <v>0</v>
      </c>
      <c r="C59" s="25">
        <v>0</v>
      </c>
      <c r="D59" s="25">
        <v>31</v>
      </c>
      <c r="E59" s="25">
        <v>379916</v>
      </c>
      <c r="F59" s="25">
        <v>3986</v>
      </c>
      <c r="G59" s="25">
        <v>4</v>
      </c>
      <c r="H59" t="s">
        <v>372</v>
      </c>
      <c r="I59" t="s">
        <v>373</v>
      </c>
      <c r="J59" t="s">
        <v>372</v>
      </c>
      <c r="K59" t="s">
        <v>372</v>
      </c>
      <c r="L59" t="s">
        <v>372</v>
      </c>
      <c r="M59" t="s">
        <v>373</v>
      </c>
      <c r="N59" t="s">
        <v>373</v>
      </c>
      <c r="O59" t="s">
        <v>373</v>
      </c>
      <c r="P59" s="25">
        <v>-99</v>
      </c>
      <c r="Q59" s="25">
        <v>1</v>
      </c>
      <c r="R59" s="25">
        <v>-99</v>
      </c>
      <c r="S59" s="25">
        <v>2</v>
      </c>
      <c r="T59" s="25">
        <v>-99</v>
      </c>
      <c r="U59" s="25">
        <v>4</v>
      </c>
      <c r="V59" s="25">
        <v>-99</v>
      </c>
      <c r="W59" t="s">
        <v>377</v>
      </c>
      <c r="X59" t="s">
        <v>373</v>
      </c>
      <c r="Y59" t="s">
        <v>372</v>
      </c>
      <c r="Z59" t="s">
        <v>373</v>
      </c>
      <c r="AA59" t="s">
        <v>373</v>
      </c>
      <c r="AB59" s="25">
        <v>-99</v>
      </c>
      <c r="AC59" s="8">
        <v>5</v>
      </c>
      <c r="AD59" s="25">
        <v>5</v>
      </c>
      <c r="AE59" s="25">
        <v>4</v>
      </c>
      <c r="AF59" s="25">
        <v>4</v>
      </c>
      <c r="AG59" s="25">
        <v>5</v>
      </c>
      <c r="AH59" s="25">
        <v>5</v>
      </c>
      <c r="AI59" s="25">
        <v>4</v>
      </c>
      <c r="AJ59" s="25">
        <v>3</v>
      </c>
      <c r="AK59" s="25">
        <v>2</v>
      </c>
      <c r="AL59" s="25">
        <v>5</v>
      </c>
      <c r="AM59" s="25">
        <v>5</v>
      </c>
      <c r="AN59" s="25">
        <v>1</v>
      </c>
      <c r="AO59" s="25">
        <v>5</v>
      </c>
      <c r="AP59" s="25">
        <v>4</v>
      </c>
      <c r="AQ59" s="25">
        <v>3</v>
      </c>
      <c r="AR59" s="25">
        <v>4</v>
      </c>
      <c r="AS59" s="25">
        <v>4</v>
      </c>
      <c r="AT59" s="25">
        <v>3</v>
      </c>
      <c r="AU59" s="25">
        <v>3</v>
      </c>
      <c r="AV59" s="25">
        <v>4</v>
      </c>
      <c r="AW59" s="25">
        <v>4</v>
      </c>
      <c r="AX59" s="25">
        <v>4</v>
      </c>
      <c r="AY59" s="25">
        <v>5</v>
      </c>
      <c r="AZ59" s="25">
        <v>4</v>
      </c>
      <c r="BA59" s="25">
        <v>3</v>
      </c>
      <c r="BB59" s="25">
        <v>5</v>
      </c>
      <c r="BC59" s="25">
        <v>5</v>
      </c>
      <c r="BD59" s="25">
        <v>2</v>
      </c>
      <c r="BE59" s="25">
        <v>5</v>
      </c>
      <c r="BF59" s="25">
        <v>4</v>
      </c>
      <c r="BG59" s="25">
        <v>5</v>
      </c>
      <c r="BH59" s="25">
        <v>5</v>
      </c>
      <c r="BI59" s="25">
        <v>5</v>
      </c>
      <c r="BJ59" s="25">
        <v>5</v>
      </c>
      <c r="BK59" s="25">
        <v>5</v>
      </c>
      <c r="BL59" s="25">
        <v>2</v>
      </c>
      <c r="BM59" s="25">
        <v>3</v>
      </c>
      <c r="BN59" s="25">
        <v>1</v>
      </c>
      <c r="BO59" s="25">
        <v>5</v>
      </c>
      <c r="BP59" s="25">
        <v>2</v>
      </c>
      <c r="BQ59" s="25">
        <v>3</v>
      </c>
      <c r="BR59" t="s">
        <v>372</v>
      </c>
      <c r="BS59" t="s">
        <v>372</v>
      </c>
      <c r="BT59" t="s">
        <v>373</v>
      </c>
      <c r="BU59" t="s">
        <v>372</v>
      </c>
      <c r="BV59" t="s">
        <v>373</v>
      </c>
      <c r="BW59" t="s">
        <v>374</v>
      </c>
      <c r="BX59" t="s">
        <v>373</v>
      </c>
      <c r="BY59" t="s">
        <v>373</v>
      </c>
      <c r="BZ59" t="s">
        <v>373</v>
      </c>
      <c r="CA59" t="s">
        <v>373</v>
      </c>
      <c r="CB59" t="s">
        <v>373</v>
      </c>
      <c r="CC59" t="s">
        <v>372</v>
      </c>
      <c r="CD59" t="s">
        <v>373</v>
      </c>
      <c r="CE59" t="s">
        <v>374</v>
      </c>
      <c r="CF59" t="s">
        <v>390</v>
      </c>
      <c r="CG59" t="s">
        <v>390</v>
      </c>
      <c r="CH59" t="s">
        <v>390</v>
      </c>
      <c r="CI59" t="s">
        <v>390</v>
      </c>
      <c r="CJ59" s="25">
        <v>-66</v>
      </c>
      <c r="CK59" s="25">
        <v>-77</v>
      </c>
      <c r="CL59" s="25">
        <v>-77</v>
      </c>
      <c r="CM59" s="25">
        <v>-77</v>
      </c>
      <c r="CN59" s="25">
        <v>-77</v>
      </c>
      <c r="CO59" s="25">
        <v>-77</v>
      </c>
      <c r="CP59" t="s">
        <v>390</v>
      </c>
      <c r="CQ59" t="s">
        <v>390</v>
      </c>
      <c r="CR59" t="s">
        <v>390</v>
      </c>
      <c r="CS59" t="s">
        <v>390</v>
      </c>
      <c r="CT59" t="s">
        <v>390</v>
      </c>
      <c r="CU59" t="s">
        <v>390</v>
      </c>
      <c r="CV59" t="s">
        <v>390</v>
      </c>
      <c r="CW59" t="s">
        <v>390</v>
      </c>
      <c r="CX59" t="s">
        <v>390</v>
      </c>
      <c r="CY59" t="s">
        <v>390</v>
      </c>
      <c r="CZ59" t="s">
        <v>390</v>
      </c>
      <c r="DA59" t="s">
        <v>389</v>
      </c>
      <c r="DB59" t="s">
        <v>390</v>
      </c>
      <c r="DC59" t="s">
        <v>390</v>
      </c>
      <c r="DD59" t="s">
        <v>390</v>
      </c>
      <c r="DE59" t="s">
        <v>390</v>
      </c>
      <c r="DF59" t="s">
        <v>390</v>
      </c>
      <c r="DG59" t="s">
        <v>389</v>
      </c>
      <c r="DH59" t="s">
        <v>390</v>
      </c>
      <c r="DI59" s="25">
        <v>1</v>
      </c>
      <c r="DJ59" t="s">
        <v>372</v>
      </c>
      <c r="DK59" t="s">
        <v>373</v>
      </c>
      <c r="DL59" t="s">
        <v>373</v>
      </c>
      <c r="DM59" t="s">
        <v>372</v>
      </c>
      <c r="DN59" t="s">
        <v>716</v>
      </c>
      <c r="DO59" t="s">
        <v>373</v>
      </c>
      <c r="DP59" t="s">
        <v>373</v>
      </c>
      <c r="DQ59" t="s">
        <v>373</v>
      </c>
      <c r="DR59" t="s">
        <v>374</v>
      </c>
      <c r="DS59" t="s">
        <v>372</v>
      </c>
      <c r="DT59" t="s">
        <v>384</v>
      </c>
      <c r="DU59" s="25" t="s">
        <v>717</v>
      </c>
      <c r="DV59" t="s">
        <v>372</v>
      </c>
      <c r="DW59" t="s">
        <v>373</v>
      </c>
      <c r="DX59" t="s">
        <v>373</v>
      </c>
      <c r="DY59" s="25">
        <v>-99</v>
      </c>
      <c r="DZ59" s="25" t="s">
        <v>718</v>
      </c>
      <c r="EA59" s="25">
        <v>1</v>
      </c>
      <c r="EB59" s="25">
        <v>1</v>
      </c>
      <c r="EC59" s="25">
        <v>1</v>
      </c>
      <c r="ED59" s="25">
        <v>5</v>
      </c>
      <c r="EE59" s="25">
        <v>1</v>
      </c>
      <c r="EF59" s="25">
        <v>1</v>
      </c>
      <c r="EG59" s="25">
        <v>3</v>
      </c>
      <c r="EH59" s="25">
        <v>5</v>
      </c>
      <c r="EI59" s="25">
        <v>4</v>
      </c>
      <c r="EJ59" s="25">
        <v>1</v>
      </c>
      <c r="EK59" s="25">
        <v>5</v>
      </c>
      <c r="EL59" s="25">
        <v>5</v>
      </c>
      <c r="EM59" s="25">
        <v>5</v>
      </c>
      <c r="EN59" s="25">
        <v>5</v>
      </c>
      <c r="EO59" s="25">
        <v>5</v>
      </c>
      <c r="EP59" s="25">
        <v>2</v>
      </c>
      <c r="EQ59" s="25">
        <v>5</v>
      </c>
      <c r="ER59" s="25">
        <v>4</v>
      </c>
      <c r="ES59" s="25">
        <v>4</v>
      </c>
      <c r="ET59" s="25">
        <v>5</v>
      </c>
      <c r="EU59" s="25">
        <v>5</v>
      </c>
      <c r="EV59" s="25">
        <v>5</v>
      </c>
      <c r="EW59" s="25">
        <v>5</v>
      </c>
      <c r="EX59" s="25">
        <v>4</v>
      </c>
      <c r="EY59" s="25">
        <v>5</v>
      </c>
      <c r="EZ59" s="25">
        <v>4</v>
      </c>
      <c r="FA59" s="25">
        <v>3</v>
      </c>
      <c r="FB59" s="25">
        <v>4</v>
      </c>
      <c r="FC59" s="25">
        <v>1</v>
      </c>
      <c r="FD59" s="25">
        <v>1</v>
      </c>
      <c r="FE59" s="25">
        <v>2</v>
      </c>
      <c r="FF59" s="25">
        <v>2</v>
      </c>
      <c r="FG59" s="25">
        <v>1</v>
      </c>
      <c r="FH59" s="25">
        <v>5</v>
      </c>
      <c r="FI59" s="25">
        <v>3</v>
      </c>
      <c r="FJ59" s="25">
        <v>2</v>
      </c>
      <c r="FK59" s="27">
        <v>19</v>
      </c>
      <c r="FL59" s="27">
        <v>5</v>
      </c>
      <c r="FM59" s="27">
        <v>8</v>
      </c>
      <c r="FN59" s="27">
        <v>4</v>
      </c>
      <c r="FO59" s="27">
        <v>6</v>
      </c>
      <c r="FP59" s="25" t="s">
        <v>719</v>
      </c>
      <c r="FQ59" s="25" t="s">
        <v>720</v>
      </c>
      <c r="FR59" s="25" t="s">
        <v>721</v>
      </c>
      <c r="FS59" s="25" t="s">
        <v>722</v>
      </c>
      <c r="FT59" s="25" t="s">
        <v>723</v>
      </c>
      <c r="FU59" t="s">
        <v>372</v>
      </c>
      <c r="FV59" t="s">
        <v>373</v>
      </c>
      <c r="FW59" t="s">
        <v>373</v>
      </c>
      <c r="FX59" t="s">
        <v>372</v>
      </c>
      <c r="FY59" t="s">
        <v>372</v>
      </c>
      <c r="FZ59" s="25" t="s">
        <v>724</v>
      </c>
      <c r="GA59" s="25" t="s">
        <v>725</v>
      </c>
      <c r="GB59" s="25" t="s">
        <v>726</v>
      </c>
      <c r="GC59" s="25">
        <v>-99</v>
      </c>
      <c r="GD59" s="25">
        <v>0</v>
      </c>
      <c r="GE59" s="25">
        <v>-99</v>
      </c>
      <c r="GF59" s="25" t="s">
        <v>632</v>
      </c>
      <c r="GG59" s="25">
        <v>1</v>
      </c>
      <c r="GH59" s="25">
        <v>0</v>
      </c>
      <c r="GI59" s="25">
        <v>0</v>
      </c>
      <c r="GJ59" s="25">
        <v>-77</v>
      </c>
      <c r="GK59" s="25">
        <v>-77</v>
      </c>
      <c r="GL59" s="25" t="s">
        <v>727</v>
      </c>
      <c r="GM59" s="25">
        <v>1</v>
      </c>
      <c r="GN59" s="25">
        <v>0</v>
      </c>
      <c r="GO59" s="25">
        <v>1357938460</v>
      </c>
      <c r="GP59" s="26">
        <v>41285.880324074074</v>
      </c>
      <c r="GQ59" s="26">
        <v>41285.926458333335</v>
      </c>
      <c r="GR59" s="25" t="s">
        <v>589</v>
      </c>
      <c r="GS59" s="25">
        <v>271</v>
      </c>
      <c r="GT59" s="25">
        <v>560</v>
      </c>
      <c r="GU59" s="25">
        <v>1034</v>
      </c>
      <c r="GV59" s="25">
        <v>1236</v>
      </c>
      <c r="GW59" s="25">
        <v>1800</v>
      </c>
      <c r="GX59" s="25">
        <v>2463</v>
      </c>
      <c r="GY59" s="25">
        <v>3986</v>
      </c>
      <c r="GZ59" s="25">
        <v>0</v>
      </c>
      <c r="HA59" s="25">
        <v>1247</v>
      </c>
      <c r="HB59" s="25">
        <v>3381</v>
      </c>
    </row>
    <row r="60" spans="1:210" s="25" customFormat="1">
      <c r="A60" s="25">
        <v>97</v>
      </c>
      <c r="B60" s="25">
        <v>0</v>
      </c>
      <c r="C60" s="25">
        <v>0</v>
      </c>
      <c r="D60" s="25">
        <v>31</v>
      </c>
      <c r="E60" s="25">
        <v>379916</v>
      </c>
      <c r="F60" s="25">
        <v>1696</v>
      </c>
      <c r="G60" s="25">
        <v>6</v>
      </c>
      <c r="H60" t="s">
        <v>373</v>
      </c>
      <c r="I60" t="s">
        <v>372</v>
      </c>
      <c r="J60" t="s">
        <v>372</v>
      </c>
      <c r="K60" t="s">
        <v>372</v>
      </c>
      <c r="L60" t="s">
        <v>372</v>
      </c>
      <c r="M60" t="s">
        <v>372</v>
      </c>
      <c r="N60" t="s">
        <v>372</v>
      </c>
      <c r="O60" t="s">
        <v>373</v>
      </c>
      <c r="P60" s="25">
        <v>-99</v>
      </c>
      <c r="Q60" s="25">
        <v>1</v>
      </c>
      <c r="R60" s="25" t="s">
        <v>376</v>
      </c>
      <c r="S60" s="25">
        <v>1</v>
      </c>
      <c r="T60" s="25">
        <v>-99</v>
      </c>
      <c r="U60" s="25">
        <v>2</v>
      </c>
      <c r="V60" s="25">
        <v>-99</v>
      </c>
      <c r="W60" t="s">
        <v>435</v>
      </c>
      <c r="X60" t="s">
        <v>373</v>
      </c>
      <c r="Y60" t="s">
        <v>372</v>
      </c>
      <c r="Z60" t="s">
        <v>372</v>
      </c>
      <c r="AA60" t="s">
        <v>373</v>
      </c>
      <c r="AB60" s="25">
        <v>-99</v>
      </c>
      <c r="AC60" s="8">
        <v>4</v>
      </c>
      <c r="AD60" s="25">
        <v>4</v>
      </c>
      <c r="AE60" s="25">
        <v>4</v>
      </c>
      <c r="AF60" s="25">
        <v>3</v>
      </c>
      <c r="AG60" s="25">
        <v>4</v>
      </c>
      <c r="AH60" s="25">
        <v>5</v>
      </c>
      <c r="AI60" s="25">
        <v>4</v>
      </c>
      <c r="AJ60" s="25">
        <v>4</v>
      </c>
      <c r="AK60" s="25">
        <v>4</v>
      </c>
      <c r="AL60" s="25">
        <v>4</v>
      </c>
      <c r="AM60" s="25">
        <v>4</v>
      </c>
      <c r="AN60" s="25">
        <v>3</v>
      </c>
      <c r="AO60" s="25">
        <v>5</v>
      </c>
      <c r="AP60" s="25">
        <v>5</v>
      </c>
      <c r="AQ60" s="25">
        <v>3</v>
      </c>
      <c r="AR60" s="25">
        <v>5</v>
      </c>
      <c r="AS60" s="25">
        <v>5</v>
      </c>
      <c r="AT60" s="25">
        <v>5</v>
      </c>
      <c r="AU60" s="25">
        <v>5</v>
      </c>
      <c r="AV60" s="25">
        <v>4</v>
      </c>
      <c r="AW60" s="25">
        <v>4</v>
      </c>
      <c r="AX60" s="25">
        <v>4</v>
      </c>
      <c r="AY60" s="25">
        <v>3</v>
      </c>
      <c r="AZ60" s="25">
        <v>4</v>
      </c>
      <c r="BA60" s="25">
        <v>5</v>
      </c>
      <c r="BB60" s="25">
        <v>5</v>
      </c>
      <c r="BC60" s="25">
        <v>4</v>
      </c>
      <c r="BD60" s="25">
        <v>3</v>
      </c>
      <c r="BE60" s="25">
        <v>3</v>
      </c>
      <c r="BF60" s="25">
        <v>3</v>
      </c>
      <c r="BG60" s="25">
        <v>4</v>
      </c>
      <c r="BH60" s="25">
        <v>4</v>
      </c>
      <c r="BI60" s="25">
        <v>4</v>
      </c>
      <c r="BJ60" s="25">
        <v>3</v>
      </c>
      <c r="BK60" s="25">
        <v>2</v>
      </c>
      <c r="BL60" s="25">
        <v>4</v>
      </c>
      <c r="BM60" s="25">
        <v>5</v>
      </c>
      <c r="BN60" s="25">
        <v>3</v>
      </c>
      <c r="BO60" s="25">
        <v>4</v>
      </c>
      <c r="BP60" s="25">
        <v>3</v>
      </c>
      <c r="BQ60" s="25">
        <v>3</v>
      </c>
      <c r="BR60" t="s">
        <v>372</v>
      </c>
      <c r="BS60" t="s">
        <v>373</v>
      </c>
      <c r="BT60" t="s">
        <v>373</v>
      </c>
      <c r="BU60" t="s">
        <v>373</v>
      </c>
      <c r="BV60" t="s">
        <v>373</v>
      </c>
      <c r="BW60" t="s">
        <v>374</v>
      </c>
      <c r="BX60" t="s">
        <v>373</v>
      </c>
      <c r="BY60" t="s">
        <v>373</v>
      </c>
      <c r="BZ60" t="s">
        <v>373</v>
      </c>
      <c r="CA60" t="s">
        <v>373</v>
      </c>
      <c r="CB60" t="s">
        <v>373</v>
      </c>
      <c r="CC60" t="s">
        <v>372</v>
      </c>
      <c r="CD60" t="s">
        <v>373</v>
      </c>
      <c r="CE60" t="s">
        <v>374</v>
      </c>
      <c r="CF60" t="s">
        <v>390</v>
      </c>
      <c r="CG60" t="s">
        <v>390</v>
      </c>
      <c r="CH60" t="s">
        <v>390</v>
      </c>
      <c r="CI60" t="s">
        <v>390</v>
      </c>
      <c r="CJ60" s="25">
        <v>-66</v>
      </c>
      <c r="CK60" s="25">
        <v>-77</v>
      </c>
      <c r="CL60" s="25">
        <v>-77</v>
      </c>
      <c r="CM60" s="25">
        <v>-77</v>
      </c>
      <c r="CN60" s="25">
        <v>-77</v>
      </c>
      <c r="CO60" s="25">
        <v>-77</v>
      </c>
      <c r="CP60" t="s">
        <v>390</v>
      </c>
      <c r="CQ60" t="s">
        <v>390</v>
      </c>
      <c r="CR60" t="s">
        <v>390</v>
      </c>
      <c r="CS60" t="s">
        <v>390</v>
      </c>
      <c r="CT60" t="s">
        <v>390</v>
      </c>
      <c r="CU60" t="s">
        <v>390</v>
      </c>
      <c r="CV60" t="s">
        <v>390</v>
      </c>
      <c r="CW60" t="s">
        <v>390</v>
      </c>
      <c r="CX60" t="s">
        <v>390</v>
      </c>
      <c r="CY60" t="s">
        <v>390</v>
      </c>
      <c r="CZ60" t="s">
        <v>390</v>
      </c>
      <c r="DA60" t="s">
        <v>389</v>
      </c>
      <c r="DB60" t="s">
        <v>390</v>
      </c>
      <c r="DC60" t="s">
        <v>390</v>
      </c>
      <c r="DD60" t="s">
        <v>390</v>
      </c>
      <c r="DE60" t="s">
        <v>390</v>
      </c>
      <c r="DF60" t="s">
        <v>390</v>
      </c>
      <c r="DG60" t="s">
        <v>389</v>
      </c>
      <c r="DH60" t="s">
        <v>390</v>
      </c>
      <c r="DI60" s="25">
        <v>2</v>
      </c>
      <c r="DJ60" t="s">
        <v>373</v>
      </c>
      <c r="DK60" t="s">
        <v>373</v>
      </c>
      <c r="DL60" t="s">
        <v>373</v>
      </c>
      <c r="DM60" t="s">
        <v>373</v>
      </c>
      <c r="DN60" t="s">
        <v>374</v>
      </c>
      <c r="DO60" t="s">
        <v>373</v>
      </c>
      <c r="DP60" t="s">
        <v>373</v>
      </c>
      <c r="DQ60" t="s">
        <v>373</v>
      </c>
      <c r="DR60" t="s">
        <v>374</v>
      </c>
      <c r="DS60" t="s">
        <v>373</v>
      </c>
      <c r="DT60" t="s">
        <v>395</v>
      </c>
      <c r="DU60" s="25">
        <v>-99</v>
      </c>
      <c r="DV60" t="s">
        <v>373</v>
      </c>
      <c r="DW60" t="s">
        <v>373</v>
      </c>
      <c r="DX60" t="s">
        <v>373</v>
      </c>
      <c r="DY60" s="25">
        <v>-99</v>
      </c>
      <c r="DZ60" s="25">
        <v>-99</v>
      </c>
      <c r="EA60" s="25">
        <v>0</v>
      </c>
      <c r="EB60" s="25">
        <v>0</v>
      </c>
      <c r="EC60" s="25">
        <v>0</v>
      </c>
      <c r="ED60" s="25">
        <v>0</v>
      </c>
      <c r="EE60" s="25">
        <v>0</v>
      </c>
      <c r="EF60" s="25">
        <v>0</v>
      </c>
      <c r="EG60" s="25">
        <v>0</v>
      </c>
      <c r="EH60" s="25">
        <v>0</v>
      </c>
      <c r="EI60" s="25">
        <v>0</v>
      </c>
      <c r="EJ60" s="25">
        <v>0</v>
      </c>
      <c r="EK60" s="25">
        <v>0</v>
      </c>
      <c r="EL60" s="25">
        <v>0</v>
      </c>
      <c r="EM60" s="25">
        <v>0</v>
      </c>
      <c r="EN60" s="25">
        <v>0</v>
      </c>
      <c r="EO60" s="25">
        <v>0</v>
      </c>
      <c r="EP60" s="25">
        <v>4</v>
      </c>
      <c r="EQ60" s="25">
        <v>4</v>
      </c>
      <c r="ER60" s="25">
        <v>5</v>
      </c>
      <c r="ES60" s="25">
        <v>5</v>
      </c>
      <c r="ET60" s="25">
        <v>4</v>
      </c>
      <c r="EU60" s="25">
        <v>3</v>
      </c>
      <c r="EV60" s="25">
        <v>3</v>
      </c>
      <c r="EW60" s="25">
        <v>4</v>
      </c>
      <c r="EX60" s="25">
        <v>4</v>
      </c>
      <c r="EY60" s="25">
        <v>5</v>
      </c>
      <c r="EZ60" s="25">
        <v>5</v>
      </c>
      <c r="FA60" s="25">
        <v>4</v>
      </c>
      <c r="FB60" s="25">
        <v>4</v>
      </c>
      <c r="FC60" s="25">
        <v>1</v>
      </c>
      <c r="FD60" s="25">
        <v>3</v>
      </c>
      <c r="FE60" s="25">
        <v>4</v>
      </c>
      <c r="FF60" s="25">
        <v>4</v>
      </c>
      <c r="FG60" s="25">
        <v>2</v>
      </c>
      <c r="FH60" s="25">
        <v>4</v>
      </c>
      <c r="FI60" s="25">
        <v>5</v>
      </c>
      <c r="FJ60" s="25">
        <v>3</v>
      </c>
      <c r="FK60" s="27">
        <v>11</v>
      </c>
      <c r="FL60" s="27">
        <v>3</v>
      </c>
      <c r="FM60" s="27">
        <v>16</v>
      </c>
      <c r="FN60" s="27">
        <v>4</v>
      </c>
      <c r="FO60" s="27">
        <v>10</v>
      </c>
      <c r="FP60" s="25" t="s">
        <v>728</v>
      </c>
      <c r="FQ60" s="25" t="s">
        <v>729</v>
      </c>
      <c r="FR60" s="25" t="s">
        <v>730</v>
      </c>
      <c r="FS60" s="25" t="s">
        <v>731</v>
      </c>
      <c r="FT60" s="25" t="s">
        <v>732</v>
      </c>
      <c r="FU60" t="s">
        <v>372</v>
      </c>
      <c r="FV60" t="s">
        <v>373</v>
      </c>
      <c r="FW60" t="s">
        <v>372</v>
      </c>
      <c r="FX60" t="s">
        <v>372</v>
      </c>
      <c r="FY60" t="s">
        <v>373</v>
      </c>
      <c r="FZ60" s="25">
        <v>-99</v>
      </c>
      <c r="GA60" s="25" t="s">
        <v>733</v>
      </c>
      <c r="GB60" s="25" t="s">
        <v>734</v>
      </c>
      <c r="GC60" s="25">
        <v>-99</v>
      </c>
      <c r="GD60" s="25">
        <v>0</v>
      </c>
      <c r="GE60" s="25">
        <v>-99</v>
      </c>
      <c r="GF60" s="25" t="s">
        <v>735</v>
      </c>
      <c r="GG60" s="25">
        <v>1</v>
      </c>
      <c r="GH60" s="25">
        <v>0</v>
      </c>
      <c r="GI60" s="25">
        <v>0</v>
      </c>
      <c r="GJ60" s="25">
        <v>-77</v>
      </c>
      <c r="GK60" s="25">
        <v>-77</v>
      </c>
      <c r="GL60" s="25" t="s">
        <v>736</v>
      </c>
      <c r="GM60" s="25">
        <v>1</v>
      </c>
      <c r="GN60" s="25">
        <v>0</v>
      </c>
      <c r="GO60" s="25">
        <v>1358193779</v>
      </c>
      <c r="GP60" s="26">
        <v>41288.835405092592</v>
      </c>
      <c r="GQ60" s="26">
        <v>41288.855034722219</v>
      </c>
      <c r="GR60" s="25" t="s">
        <v>589</v>
      </c>
      <c r="GS60" s="25">
        <v>10</v>
      </c>
      <c r="GT60" s="25">
        <v>187</v>
      </c>
      <c r="GU60" s="25">
        <v>672</v>
      </c>
      <c r="GV60" s="25">
        <v>834</v>
      </c>
      <c r="GW60" s="25">
        <v>851</v>
      </c>
      <c r="GX60" s="25">
        <v>1313</v>
      </c>
      <c r="GY60" s="25">
        <v>1696</v>
      </c>
      <c r="GZ60" s="25">
        <v>0</v>
      </c>
      <c r="HA60" s="25">
        <v>854</v>
      </c>
      <c r="HB60" s="25">
        <v>1666</v>
      </c>
    </row>
    <row r="61" spans="1:210" s="25" customFormat="1">
      <c r="H61"/>
      <c r="I61"/>
      <c r="J61"/>
      <c r="K61"/>
      <c r="L61"/>
      <c r="M61"/>
      <c r="N61"/>
      <c r="O61"/>
      <c r="W61"/>
      <c r="X61"/>
      <c r="Y61"/>
      <c r="Z61"/>
      <c r="AA61"/>
      <c r="AC61" s="8"/>
      <c r="BR61" t="s">
        <v>390</v>
      </c>
      <c r="BS61" t="s">
        <v>390</v>
      </c>
      <c r="BT61" t="s">
        <v>390</v>
      </c>
      <c r="BU61" t="s">
        <v>390</v>
      </c>
      <c r="BV61" t="s">
        <v>390</v>
      </c>
      <c r="BW61" t="s">
        <v>389</v>
      </c>
      <c r="BX61" t="s">
        <v>390</v>
      </c>
      <c r="BY61" t="s">
        <v>390</v>
      </c>
      <c r="BZ61" t="s">
        <v>390</v>
      </c>
      <c r="CA61" t="s">
        <v>390</v>
      </c>
      <c r="CB61" t="s">
        <v>390</v>
      </c>
      <c r="CC61" t="s">
        <v>390</v>
      </c>
      <c r="CD61" t="s">
        <v>390</v>
      </c>
      <c r="CE61" t="s">
        <v>389</v>
      </c>
      <c r="CF61" t="s">
        <v>390</v>
      </c>
      <c r="CG61" t="s">
        <v>390</v>
      </c>
      <c r="CH61" t="s">
        <v>390</v>
      </c>
      <c r="CI61" t="s">
        <v>390</v>
      </c>
      <c r="CP61" t="s">
        <v>390</v>
      </c>
      <c r="CQ61" t="s">
        <v>390</v>
      </c>
      <c r="CR61" t="s">
        <v>390</v>
      </c>
      <c r="CS61" t="s">
        <v>390</v>
      </c>
      <c r="CT61" t="s">
        <v>390</v>
      </c>
      <c r="CU61" t="s">
        <v>390</v>
      </c>
      <c r="CV61" t="s">
        <v>390</v>
      </c>
      <c r="CW61" t="s">
        <v>390</v>
      </c>
      <c r="CX61" t="s">
        <v>390</v>
      </c>
      <c r="CY61" t="s">
        <v>390</v>
      </c>
      <c r="CZ61" t="s">
        <v>390</v>
      </c>
      <c r="DA61" t="s">
        <v>389</v>
      </c>
      <c r="DB61" t="s">
        <v>390</v>
      </c>
      <c r="DC61" t="s">
        <v>390</v>
      </c>
      <c r="DD61" t="s">
        <v>390</v>
      </c>
      <c r="DE61" t="s">
        <v>390</v>
      </c>
      <c r="DF61" t="s">
        <v>390</v>
      </c>
      <c r="DG61" t="s">
        <v>389</v>
      </c>
      <c r="DH61" t="s">
        <v>390</v>
      </c>
      <c r="DJ61" t="s">
        <v>390</v>
      </c>
      <c r="DK61" t="s">
        <v>390</v>
      </c>
      <c r="DL61" t="s">
        <v>390</v>
      </c>
      <c r="DM61" t="s">
        <v>390</v>
      </c>
      <c r="DN61" t="s">
        <v>389</v>
      </c>
      <c r="DO61" t="s">
        <v>390</v>
      </c>
      <c r="DP61" t="s">
        <v>390</v>
      </c>
      <c r="DQ61" t="s">
        <v>390</v>
      </c>
      <c r="DR61" t="s">
        <v>389</v>
      </c>
      <c r="DS61" t="s">
        <v>390</v>
      </c>
      <c r="DT61" t="s">
        <v>390</v>
      </c>
      <c r="DV61" t="s">
        <v>390</v>
      </c>
      <c r="DW61" t="s">
        <v>390</v>
      </c>
      <c r="DX61" t="s">
        <v>390</v>
      </c>
      <c r="FK61" s="27"/>
      <c r="FL61" s="27"/>
      <c r="FM61" s="27"/>
      <c r="FN61" s="27"/>
      <c r="FO61" s="27"/>
      <c r="FU61" t="s">
        <v>390</v>
      </c>
      <c r="FV61" t="s">
        <v>390</v>
      </c>
      <c r="FW61" t="s">
        <v>390</v>
      </c>
      <c r="FX61" t="s">
        <v>390</v>
      </c>
      <c r="FY61" t="s">
        <v>390</v>
      </c>
      <c r="GP61" s="26"/>
      <c r="GQ61" s="26"/>
    </row>
    <row r="62" spans="1:210" s="25" customFormat="1">
      <c r="A62" s="25">
        <v>99</v>
      </c>
      <c r="B62" s="25">
        <v>0</v>
      </c>
      <c r="C62" s="25">
        <v>0</v>
      </c>
      <c r="D62" s="25">
        <v>22</v>
      </c>
      <c r="E62" s="25">
        <v>381045</v>
      </c>
      <c r="F62" s="25">
        <v>557</v>
      </c>
      <c r="G62" s="25">
        <v>0</v>
      </c>
      <c r="H62" t="s">
        <v>373</v>
      </c>
      <c r="I62" t="s">
        <v>373</v>
      </c>
      <c r="J62" t="s">
        <v>373</v>
      </c>
      <c r="K62" t="s">
        <v>373</v>
      </c>
      <c r="L62" t="s">
        <v>373</v>
      </c>
      <c r="M62" t="s">
        <v>373</v>
      </c>
      <c r="N62" t="s">
        <v>373</v>
      </c>
      <c r="O62" t="s">
        <v>373</v>
      </c>
      <c r="P62" s="25">
        <v>-99</v>
      </c>
      <c r="Q62" s="25">
        <v>0</v>
      </c>
      <c r="R62" s="25">
        <v>-99</v>
      </c>
      <c r="S62" s="25">
        <v>0</v>
      </c>
      <c r="T62" s="25">
        <v>-99</v>
      </c>
      <c r="U62" s="25">
        <v>0</v>
      </c>
      <c r="V62" s="25">
        <v>-99</v>
      </c>
      <c r="W62" t="s">
        <v>395</v>
      </c>
      <c r="X62" t="s">
        <v>373</v>
      </c>
      <c r="Y62" t="s">
        <v>373</v>
      </c>
      <c r="Z62" t="s">
        <v>373</v>
      </c>
      <c r="AA62" t="s">
        <v>373</v>
      </c>
      <c r="AB62" s="25">
        <v>-99</v>
      </c>
      <c r="AC62" s="8">
        <v>0</v>
      </c>
      <c r="AD62" s="25">
        <v>0</v>
      </c>
      <c r="AE62" s="25">
        <v>0</v>
      </c>
      <c r="AF62" s="25">
        <v>0</v>
      </c>
      <c r="AG62" s="25">
        <v>0</v>
      </c>
      <c r="AH62" s="25">
        <v>0</v>
      </c>
      <c r="AI62" s="25">
        <v>0</v>
      </c>
      <c r="AJ62" s="25">
        <v>0</v>
      </c>
      <c r="AK62" s="25">
        <v>0</v>
      </c>
      <c r="AL62" s="25">
        <v>0</v>
      </c>
      <c r="AM62" s="25">
        <v>0</v>
      </c>
      <c r="AN62" s="25">
        <v>0</v>
      </c>
      <c r="AO62" s="25">
        <v>0</v>
      </c>
      <c r="AP62" s="25">
        <v>0</v>
      </c>
      <c r="AQ62" s="25">
        <v>0</v>
      </c>
      <c r="AR62" s="25">
        <v>0</v>
      </c>
      <c r="AS62" s="25">
        <v>0</v>
      </c>
      <c r="AT62" s="25">
        <v>0</v>
      </c>
      <c r="AU62" s="25">
        <v>0</v>
      </c>
      <c r="AV62" s="25">
        <v>0</v>
      </c>
      <c r="AW62" s="25">
        <v>0</v>
      </c>
      <c r="AX62" s="25">
        <v>0</v>
      </c>
      <c r="AY62" s="25">
        <v>0</v>
      </c>
      <c r="AZ62" s="25">
        <v>0</v>
      </c>
      <c r="BA62" s="25">
        <v>0</v>
      </c>
      <c r="BB62" s="25">
        <v>0</v>
      </c>
      <c r="BC62" s="25">
        <v>0</v>
      </c>
      <c r="BD62" s="25">
        <v>0</v>
      </c>
      <c r="BE62" s="25">
        <v>0</v>
      </c>
      <c r="BF62" s="25">
        <v>0</v>
      </c>
      <c r="BG62" s="25">
        <v>0</v>
      </c>
      <c r="BH62" s="25">
        <v>0</v>
      </c>
      <c r="BI62" s="25">
        <v>0</v>
      </c>
      <c r="BJ62" s="25">
        <v>0</v>
      </c>
      <c r="BK62" s="25">
        <v>0</v>
      </c>
      <c r="BL62" s="25">
        <v>0</v>
      </c>
      <c r="BM62" s="25">
        <v>0</v>
      </c>
      <c r="BN62" s="25">
        <v>0</v>
      </c>
      <c r="BO62" s="25">
        <v>0</v>
      </c>
      <c r="BP62" s="25">
        <v>0</v>
      </c>
      <c r="BQ62" s="25">
        <v>0</v>
      </c>
      <c r="BR62" t="s">
        <v>373</v>
      </c>
      <c r="BS62" t="s">
        <v>373</v>
      </c>
      <c r="BT62" t="s">
        <v>373</v>
      </c>
      <c r="BU62" t="s">
        <v>373</v>
      </c>
      <c r="BV62" t="s">
        <v>373</v>
      </c>
      <c r="BW62" t="s">
        <v>374</v>
      </c>
      <c r="BX62" t="s">
        <v>373</v>
      </c>
      <c r="BY62" t="s">
        <v>373</v>
      </c>
      <c r="BZ62" t="s">
        <v>373</v>
      </c>
      <c r="CA62" t="s">
        <v>373</v>
      </c>
      <c r="CB62" t="s">
        <v>373</v>
      </c>
      <c r="CC62" t="s">
        <v>373</v>
      </c>
      <c r="CD62" t="s">
        <v>373</v>
      </c>
      <c r="CE62" t="s">
        <v>374</v>
      </c>
      <c r="CF62" t="s">
        <v>373</v>
      </c>
      <c r="CG62" t="s">
        <v>373</v>
      </c>
      <c r="CH62" t="s">
        <v>373</v>
      </c>
      <c r="CI62" t="s">
        <v>373</v>
      </c>
      <c r="CJ62" s="25">
        <v>-99</v>
      </c>
      <c r="CK62" s="25">
        <v>0</v>
      </c>
      <c r="CL62" s="25">
        <v>0</v>
      </c>
      <c r="CM62" s="25">
        <v>0</v>
      </c>
      <c r="CN62" s="25">
        <v>0</v>
      </c>
      <c r="CO62" s="25">
        <v>0</v>
      </c>
      <c r="CP62" t="s">
        <v>373</v>
      </c>
      <c r="CQ62" t="s">
        <v>373</v>
      </c>
      <c r="CR62" t="s">
        <v>373</v>
      </c>
      <c r="CS62" t="s">
        <v>373</v>
      </c>
      <c r="CT62" t="s">
        <v>373</v>
      </c>
      <c r="CU62" t="s">
        <v>373</v>
      </c>
      <c r="CV62" t="s">
        <v>373</v>
      </c>
      <c r="CW62" t="s">
        <v>373</v>
      </c>
      <c r="CX62" t="s">
        <v>373</v>
      </c>
      <c r="CY62" t="s">
        <v>373</v>
      </c>
      <c r="CZ62" t="s">
        <v>373</v>
      </c>
      <c r="DA62" t="s">
        <v>374</v>
      </c>
      <c r="DB62" t="s">
        <v>373</v>
      </c>
      <c r="DC62" t="s">
        <v>373</v>
      </c>
      <c r="DD62" t="s">
        <v>373</v>
      </c>
      <c r="DE62" t="s">
        <v>373</v>
      </c>
      <c r="DF62" t="s">
        <v>373</v>
      </c>
      <c r="DG62" t="s">
        <v>374</v>
      </c>
      <c r="DH62" t="s">
        <v>373</v>
      </c>
      <c r="DI62" s="25">
        <v>0</v>
      </c>
      <c r="DJ62" t="s">
        <v>390</v>
      </c>
      <c r="DK62" t="s">
        <v>390</v>
      </c>
      <c r="DL62" t="s">
        <v>390</v>
      </c>
      <c r="DM62" t="s">
        <v>390</v>
      </c>
      <c r="DN62" t="s">
        <v>389</v>
      </c>
      <c r="DO62" t="s">
        <v>390</v>
      </c>
      <c r="DP62" t="s">
        <v>390</v>
      </c>
      <c r="DQ62" t="s">
        <v>390</v>
      </c>
      <c r="DR62" t="s">
        <v>389</v>
      </c>
      <c r="DS62" t="s">
        <v>390</v>
      </c>
      <c r="DT62" t="s">
        <v>390</v>
      </c>
      <c r="DU62" s="25">
        <v>-66</v>
      </c>
      <c r="DV62" t="s">
        <v>390</v>
      </c>
      <c r="DW62" t="s">
        <v>390</v>
      </c>
      <c r="DX62" t="s">
        <v>390</v>
      </c>
      <c r="DY62" s="25">
        <v>-66</v>
      </c>
      <c r="DZ62" s="25">
        <v>-66</v>
      </c>
      <c r="EA62" s="25">
        <v>0</v>
      </c>
      <c r="EB62" s="25">
        <v>0</v>
      </c>
      <c r="EC62" s="25">
        <v>0</v>
      </c>
      <c r="ED62" s="25">
        <v>0</v>
      </c>
      <c r="EE62" s="25">
        <v>0</v>
      </c>
      <c r="EF62" s="25">
        <v>0</v>
      </c>
      <c r="EG62" s="25">
        <v>0</v>
      </c>
      <c r="EH62" s="25">
        <v>0</v>
      </c>
      <c r="EI62" s="25">
        <v>0</v>
      </c>
      <c r="EJ62" s="25">
        <v>0</v>
      </c>
      <c r="EK62" s="25">
        <v>0</v>
      </c>
      <c r="EL62" s="25">
        <v>0</v>
      </c>
      <c r="EM62" s="25">
        <v>0</v>
      </c>
      <c r="EN62" s="25">
        <v>0</v>
      </c>
      <c r="EO62" s="25">
        <v>0</v>
      </c>
      <c r="EP62" s="25">
        <v>0</v>
      </c>
      <c r="EQ62" s="25">
        <v>0</v>
      </c>
      <c r="ER62" s="25">
        <v>0</v>
      </c>
      <c r="ES62" s="25">
        <v>0</v>
      </c>
      <c r="ET62" s="25">
        <v>0</v>
      </c>
      <c r="EU62" s="25">
        <v>0</v>
      </c>
      <c r="EV62" s="25">
        <v>0</v>
      </c>
      <c r="EW62" s="25">
        <v>0</v>
      </c>
      <c r="EX62" s="25">
        <v>0</v>
      </c>
      <c r="EY62" s="25">
        <v>0</v>
      </c>
      <c r="EZ62" s="25">
        <v>0</v>
      </c>
      <c r="FA62" s="25">
        <v>0</v>
      </c>
      <c r="FB62" s="25">
        <v>0</v>
      </c>
      <c r="FC62" s="25">
        <v>0</v>
      </c>
      <c r="FD62" s="25">
        <v>0</v>
      </c>
      <c r="FE62" s="25">
        <v>0</v>
      </c>
      <c r="FF62" s="25">
        <v>0</v>
      </c>
      <c r="FG62" s="25">
        <v>0</v>
      </c>
      <c r="FH62" s="25">
        <v>0</v>
      </c>
      <c r="FI62" s="25">
        <v>0</v>
      </c>
      <c r="FJ62" s="25">
        <v>0</v>
      </c>
      <c r="FK62" s="27">
        <v>0</v>
      </c>
      <c r="FL62" s="27">
        <v>0</v>
      </c>
      <c r="FM62" s="27">
        <v>0</v>
      </c>
      <c r="FN62" s="27">
        <v>0</v>
      </c>
      <c r="FO62" s="27">
        <v>0</v>
      </c>
      <c r="FP62" s="25">
        <v>-66</v>
      </c>
      <c r="FQ62" s="25">
        <v>-66</v>
      </c>
      <c r="FR62" s="25">
        <v>-66</v>
      </c>
      <c r="FS62" s="25">
        <v>-66</v>
      </c>
      <c r="FT62" s="25">
        <v>-66</v>
      </c>
      <c r="FU62" t="s">
        <v>390</v>
      </c>
      <c r="FV62" t="s">
        <v>390</v>
      </c>
      <c r="FW62" t="s">
        <v>390</v>
      </c>
      <c r="FX62" t="s">
        <v>390</v>
      </c>
      <c r="FY62" t="s">
        <v>390</v>
      </c>
      <c r="FZ62" s="25">
        <v>-99</v>
      </c>
      <c r="GA62" s="25">
        <v>-99</v>
      </c>
      <c r="GB62" s="25" t="s">
        <v>737</v>
      </c>
      <c r="GC62" s="25">
        <v>-99</v>
      </c>
      <c r="GD62" s="25">
        <v>0</v>
      </c>
      <c r="GE62" s="25">
        <v>-99</v>
      </c>
      <c r="GF62" s="25">
        <v>381045</v>
      </c>
      <c r="GG62" s="25">
        <v>0</v>
      </c>
      <c r="GH62" s="25">
        <v>1</v>
      </c>
      <c r="GI62" s="25">
        <v>0</v>
      </c>
      <c r="GJ62" s="25">
        <v>-77</v>
      </c>
      <c r="GK62" s="25">
        <v>-77</v>
      </c>
      <c r="GL62" s="25" t="s">
        <v>738</v>
      </c>
      <c r="GM62" s="25">
        <v>1</v>
      </c>
      <c r="GN62" s="25">
        <v>0</v>
      </c>
      <c r="GO62" s="25">
        <v>1358243145</v>
      </c>
      <c r="GP62" s="26">
        <v>41289.406770833331</v>
      </c>
      <c r="GQ62" s="26">
        <v>41289.413240740738</v>
      </c>
      <c r="GR62" s="25" t="s">
        <v>589</v>
      </c>
      <c r="GS62" s="25">
        <v>37</v>
      </c>
      <c r="GT62" s="25">
        <v>559</v>
      </c>
      <c r="GU62" s="25">
        <v>557</v>
      </c>
      <c r="GV62" s="25">
        <v>554</v>
      </c>
      <c r="GW62" s="25">
        <v>0</v>
      </c>
      <c r="GX62" s="25">
        <v>549</v>
      </c>
      <c r="GY62" s="25">
        <v>545</v>
      </c>
      <c r="GZ62" s="25">
        <v>553</v>
      </c>
      <c r="HA62" s="25">
        <v>551</v>
      </c>
      <c r="HB62" s="25">
        <v>0</v>
      </c>
    </row>
    <row r="63" spans="1:210" s="25" customFormat="1">
      <c r="A63" s="25">
        <v>100</v>
      </c>
      <c r="B63" s="25">
        <v>0</v>
      </c>
      <c r="C63" s="25">
        <v>0</v>
      </c>
      <c r="D63" s="25">
        <v>31</v>
      </c>
      <c r="E63" s="25">
        <v>379916</v>
      </c>
      <c r="F63" s="25">
        <v>1709</v>
      </c>
      <c r="G63" s="25">
        <v>7</v>
      </c>
      <c r="H63" t="s">
        <v>373</v>
      </c>
      <c r="I63" t="s">
        <v>373</v>
      </c>
      <c r="J63" t="s">
        <v>373</v>
      </c>
      <c r="K63" t="s">
        <v>373</v>
      </c>
      <c r="L63" t="s">
        <v>373</v>
      </c>
      <c r="M63" t="s">
        <v>373</v>
      </c>
      <c r="N63" t="s">
        <v>372</v>
      </c>
      <c r="O63" t="s">
        <v>372</v>
      </c>
      <c r="P63" s="25" t="s">
        <v>535</v>
      </c>
      <c r="Q63" s="25">
        <v>1</v>
      </c>
      <c r="R63" s="25" t="s">
        <v>376</v>
      </c>
      <c r="S63" s="25">
        <v>1</v>
      </c>
      <c r="T63" s="25">
        <v>-99</v>
      </c>
      <c r="U63" s="25">
        <v>4</v>
      </c>
      <c r="V63" s="25">
        <v>-99</v>
      </c>
      <c r="W63" t="s">
        <v>435</v>
      </c>
      <c r="X63" t="s">
        <v>372</v>
      </c>
      <c r="Y63" t="s">
        <v>373</v>
      </c>
      <c r="Z63" t="s">
        <v>373</v>
      </c>
      <c r="AA63" t="s">
        <v>373</v>
      </c>
      <c r="AB63" s="25">
        <v>-99</v>
      </c>
      <c r="AC63" s="8">
        <v>5</v>
      </c>
      <c r="AD63" s="25">
        <v>5</v>
      </c>
      <c r="AE63" s="25">
        <v>5</v>
      </c>
      <c r="AF63" s="25">
        <v>5</v>
      </c>
      <c r="AG63" s="25">
        <v>5</v>
      </c>
      <c r="AH63" s="25">
        <v>5</v>
      </c>
      <c r="AI63" s="25">
        <v>5</v>
      </c>
      <c r="AJ63" s="25">
        <v>4</v>
      </c>
      <c r="AK63" s="25">
        <v>3</v>
      </c>
      <c r="AL63" s="25">
        <v>3</v>
      </c>
      <c r="AM63" s="25">
        <v>4</v>
      </c>
      <c r="AN63" s="25">
        <v>3</v>
      </c>
      <c r="AO63" s="25">
        <v>3</v>
      </c>
      <c r="AP63" s="25">
        <v>3</v>
      </c>
      <c r="AQ63" s="25">
        <v>4</v>
      </c>
      <c r="AR63" s="25">
        <v>4</v>
      </c>
      <c r="AS63" s="25">
        <v>4</v>
      </c>
      <c r="AT63" s="25">
        <v>3</v>
      </c>
      <c r="AU63" s="25">
        <v>4</v>
      </c>
      <c r="AV63" s="25">
        <v>4</v>
      </c>
      <c r="AW63" s="25">
        <v>5</v>
      </c>
      <c r="AX63" s="25">
        <v>5</v>
      </c>
      <c r="AY63" s="25">
        <v>5</v>
      </c>
      <c r="AZ63" s="25">
        <v>5</v>
      </c>
      <c r="BA63" s="25">
        <v>4</v>
      </c>
      <c r="BB63" s="25">
        <v>4</v>
      </c>
      <c r="BC63" s="25">
        <v>4</v>
      </c>
      <c r="BD63" s="25">
        <v>2</v>
      </c>
      <c r="BE63" s="25">
        <v>2</v>
      </c>
      <c r="BF63" s="25">
        <v>3</v>
      </c>
      <c r="BG63" s="25">
        <v>4</v>
      </c>
      <c r="BH63" s="25">
        <v>3</v>
      </c>
      <c r="BI63" s="25">
        <v>4</v>
      </c>
      <c r="BJ63" s="25">
        <v>4</v>
      </c>
      <c r="BK63" s="25">
        <v>4</v>
      </c>
      <c r="BL63" s="25">
        <v>4</v>
      </c>
      <c r="BM63" s="25">
        <v>4</v>
      </c>
      <c r="BN63" s="25">
        <v>5</v>
      </c>
      <c r="BO63" s="25">
        <v>4</v>
      </c>
      <c r="BP63" s="25">
        <v>3</v>
      </c>
      <c r="BQ63" s="25">
        <v>4</v>
      </c>
      <c r="BR63" t="s">
        <v>372</v>
      </c>
      <c r="BS63" t="s">
        <v>373</v>
      </c>
      <c r="BT63" t="s">
        <v>372</v>
      </c>
      <c r="BU63" t="s">
        <v>372</v>
      </c>
      <c r="BV63" t="s">
        <v>373</v>
      </c>
      <c r="BW63" t="s">
        <v>374</v>
      </c>
      <c r="BX63" t="s">
        <v>373</v>
      </c>
      <c r="BY63" t="s">
        <v>373</v>
      </c>
      <c r="BZ63" t="s">
        <v>373</v>
      </c>
      <c r="CA63" t="s">
        <v>373</v>
      </c>
      <c r="CB63" t="s">
        <v>373</v>
      </c>
      <c r="CC63" t="s">
        <v>372</v>
      </c>
      <c r="CD63" t="s">
        <v>373</v>
      </c>
      <c r="CE63" t="s">
        <v>374</v>
      </c>
      <c r="CF63" t="s">
        <v>390</v>
      </c>
      <c r="CG63" t="s">
        <v>390</v>
      </c>
      <c r="CH63" t="s">
        <v>390</v>
      </c>
      <c r="CI63" t="s">
        <v>390</v>
      </c>
      <c r="CJ63" s="25">
        <v>-66</v>
      </c>
      <c r="CK63" s="25">
        <v>-77</v>
      </c>
      <c r="CL63" s="25">
        <v>-77</v>
      </c>
      <c r="CM63" s="25">
        <v>-77</v>
      </c>
      <c r="CN63" s="25">
        <v>-77</v>
      </c>
      <c r="CO63" s="25">
        <v>-77</v>
      </c>
      <c r="CP63" t="s">
        <v>390</v>
      </c>
      <c r="CQ63" t="s">
        <v>390</v>
      </c>
      <c r="CR63" t="s">
        <v>390</v>
      </c>
      <c r="CS63" t="s">
        <v>390</v>
      </c>
      <c r="CT63" t="s">
        <v>390</v>
      </c>
      <c r="CU63" t="s">
        <v>390</v>
      </c>
      <c r="CV63" t="s">
        <v>390</v>
      </c>
      <c r="CW63" t="s">
        <v>390</v>
      </c>
      <c r="CX63" t="s">
        <v>390</v>
      </c>
      <c r="CY63" t="s">
        <v>390</v>
      </c>
      <c r="CZ63" t="s">
        <v>390</v>
      </c>
      <c r="DA63" t="s">
        <v>389</v>
      </c>
      <c r="DB63" t="s">
        <v>390</v>
      </c>
      <c r="DC63" t="s">
        <v>390</v>
      </c>
      <c r="DD63" t="s">
        <v>390</v>
      </c>
      <c r="DE63" t="s">
        <v>390</v>
      </c>
      <c r="DF63" t="s">
        <v>390</v>
      </c>
      <c r="DG63" t="s">
        <v>389</v>
      </c>
      <c r="DH63" t="s">
        <v>390</v>
      </c>
      <c r="DI63" s="25">
        <v>2</v>
      </c>
      <c r="DJ63" t="s">
        <v>390</v>
      </c>
      <c r="DK63" t="s">
        <v>390</v>
      </c>
      <c r="DL63" t="s">
        <v>390</v>
      </c>
      <c r="DM63" t="s">
        <v>390</v>
      </c>
      <c r="DN63" t="s">
        <v>389</v>
      </c>
      <c r="DO63" t="s">
        <v>390</v>
      </c>
      <c r="DP63" t="s">
        <v>390</v>
      </c>
      <c r="DQ63" t="s">
        <v>390</v>
      </c>
      <c r="DR63" t="s">
        <v>389</v>
      </c>
      <c r="DS63" t="s">
        <v>390</v>
      </c>
      <c r="DT63" t="s">
        <v>390</v>
      </c>
      <c r="DU63" s="25">
        <v>-66</v>
      </c>
      <c r="DV63" t="s">
        <v>390</v>
      </c>
      <c r="DW63" t="s">
        <v>390</v>
      </c>
      <c r="DX63" t="s">
        <v>390</v>
      </c>
      <c r="DY63" s="25">
        <v>-66</v>
      </c>
      <c r="DZ63" s="25">
        <v>-66</v>
      </c>
      <c r="EA63" s="25">
        <v>4</v>
      </c>
      <c r="EB63" s="25">
        <v>4</v>
      </c>
      <c r="EC63" s="25">
        <v>4</v>
      </c>
      <c r="ED63" s="25">
        <v>2</v>
      </c>
      <c r="EE63" s="25">
        <v>3</v>
      </c>
      <c r="EF63" s="25">
        <v>3</v>
      </c>
      <c r="EG63" s="25">
        <v>0</v>
      </c>
      <c r="EH63" s="25">
        <v>4</v>
      </c>
      <c r="EI63" s="25">
        <v>4</v>
      </c>
      <c r="EJ63" s="25">
        <v>2</v>
      </c>
      <c r="EK63" s="25">
        <v>3</v>
      </c>
      <c r="EL63" s="25">
        <v>4</v>
      </c>
      <c r="EM63" s="25">
        <v>5</v>
      </c>
      <c r="EN63" s="25">
        <v>3</v>
      </c>
      <c r="EO63" s="25">
        <v>4</v>
      </c>
      <c r="EP63" s="25">
        <v>3</v>
      </c>
      <c r="EQ63" s="25">
        <v>4</v>
      </c>
      <c r="ER63" s="25">
        <v>3</v>
      </c>
      <c r="ES63" s="25">
        <v>3</v>
      </c>
      <c r="ET63" s="25">
        <v>4</v>
      </c>
      <c r="EU63" s="25">
        <v>3</v>
      </c>
      <c r="EV63" s="25">
        <v>3</v>
      </c>
      <c r="EW63" s="25">
        <v>5</v>
      </c>
      <c r="EX63" s="25">
        <v>4</v>
      </c>
      <c r="EY63" s="25">
        <v>4</v>
      </c>
      <c r="EZ63" s="25">
        <v>5</v>
      </c>
      <c r="FA63" s="25">
        <v>4</v>
      </c>
      <c r="FB63" s="25">
        <v>3</v>
      </c>
      <c r="FC63" s="25">
        <v>2</v>
      </c>
      <c r="FD63" s="25">
        <v>2</v>
      </c>
      <c r="FE63" s="25">
        <v>5</v>
      </c>
      <c r="FF63" s="25">
        <v>4</v>
      </c>
      <c r="FG63" s="25">
        <v>3</v>
      </c>
      <c r="FH63" s="25">
        <v>3</v>
      </c>
      <c r="FI63" s="25">
        <v>3</v>
      </c>
      <c r="FJ63" s="25">
        <v>3</v>
      </c>
      <c r="FK63" s="27">
        <v>16</v>
      </c>
      <c r="FL63" s="27">
        <v>11</v>
      </c>
      <c r="FM63" s="27">
        <v>8</v>
      </c>
      <c r="FN63" s="27">
        <v>5</v>
      </c>
      <c r="FO63" s="27">
        <v>12</v>
      </c>
      <c r="FP63" s="25" t="s">
        <v>739</v>
      </c>
      <c r="FQ63" s="25" t="s">
        <v>740</v>
      </c>
      <c r="FR63" s="25" t="s">
        <v>741</v>
      </c>
      <c r="FS63" s="25" t="s">
        <v>742</v>
      </c>
      <c r="FT63" s="25" t="s">
        <v>743</v>
      </c>
      <c r="FU63" t="s">
        <v>372</v>
      </c>
      <c r="FV63" t="s">
        <v>372</v>
      </c>
      <c r="FW63" t="s">
        <v>373</v>
      </c>
      <c r="FX63" t="s">
        <v>373</v>
      </c>
      <c r="FY63" t="s">
        <v>373</v>
      </c>
      <c r="FZ63" s="25">
        <v>-99</v>
      </c>
      <c r="GA63" s="25" t="s">
        <v>744</v>
      </c>
      <c r="GB63" s="25" t="s">
        <v>745</v>
      </c>
      <c r="GC63" s="25">
        <v>-99</v>
      </c>
      <c r="GD63" s="25">
        <v>0</v>
      </c>
      <c r="GE63" s="25">
        <v>-99</v>
      </c>
      <c r="GF63" s="25" t="s">
        <v>735</v>
      </c>
      <c r="GG63" s="25">
        <v>1</v>
      </c>
      <c r="GH63" s="25">
        <v>0</v>
      </c>
      <c r="GI63" s="25">
        <v>0</v>
      </c>
      <c r="GJ63" s="25">
        <v>-77</v>
      </c>
      <c r="GK63" s="25">
        <v>-77</v>
      </c>
      <c r="GL63" s="25" t="s">
        <v>746</v>
      </c>
      <c r="GM63" s="25">
        <v>1</v>
      </c>
      <c r="GN63" s="25">
        <v>0</v>
      </c>
      <c r="GO63" s="25">
        <v>1358263578</v>
      </c>
      <c r="GP63" s="26">
        <v>41289.643263888887</v>
      </c>
      <c r="GQ63" s="26">
        <v>41289.663043981483</v>
      </c>
      <c r="GR63" s="25" t="s">
        <v>589</v>
      </c>
      <c r="GS63" s="25">
        <v>39</v>
      </c>
      <c r="GT63" s="25">
        <v>132</v>
      </c>
      <c r="GU63" s="25">
        <v>569</v>
      </c>
      <c r="GV63" s="25">
        <v>631</v>
      </c>
      <c r="GW63" s="25">
        <v>0</v>
      </c>
      <c r="GX63" s="25">
        <v>1017</v>
      </c>
      <c r="GY63" s="25">
        <v>1709</v>
      </c>
      <c r="GZ63" s="25">
        <v>0</v>
      </c>
      <c r="HA63" s="25">
        <v>638</v>
      </c>
      <c r="HB63" s="25">
        <v>1666</v>
      </c>
    </row>
    <row r="64" spans="1:210" s="25" customFormat="1">
      <c r="A64" s="25">
        <v>101</v>
      </c>
      <c r="B64" s="25">
        <v>0</v>
      </c>
      <c r="C64" s="25">
        <v>0</v>
      </c>
      <c r="D64" s="25">
        <v>31</v>
      </c>
      <c r="E64" s="25">
        <v>379916</v>
      </c>
      <c r="F64" s="25">
        <v>2852</v>
      </c>
      <c r="G64" s="25">
        <v>3</v>
      </c>
      <c r="H64" t="s">
        <v>372</v>
      </c>
      <c r="I64" t="s">
        <v>373</v>
      </c>
      <c r="J64" t="s">
        <v>373</v>
      </c>
      <c r="K64" t="s">
        <v>372</v>
      </c>
      <c r="L64" t="s">
        <v>372</v>
      </c>
      <c r="M64" t="s">
        <v>373</v>
      </c>
      <c r="N64" t="s">
        <v>373</v>
      </c>
      <c r="O64" t="s">
        <v>373</v>
      </c>
      <c r="P64" s="25">
        <v>-99</v>
      </c>
      <c r="Q64" s="25">
        <v>2</v>
      </c>
      <c r="R64" s="25" t="s">
        <v>376</v>
      </c>
      <c r="S64" s="25">
        <v>8</v>
      </c>
      <c r="T64" s="25" t="s">
        <v>535</v>
      </c>
      <c r="U64" s="25">
        <v>1</v>
      </c>
      <c r="V64" s="25">
        <v>-99</v>
      </c>
      <c r="W64" t="s">
        <v>377</v>
      </c>
      <c r="X64" t="s">
        <v>373</v>
      </c>
      <c r="Y64" t="s">
        <v>372</v>
      </c>
      <c r="Z64" t="s">
        <v>373</v>
      </c>
      <c r="AA64" t="s">
        <v>373</v>
      </c>
      <c r="AB64" s="25">
        <v>-99</v>
      </c>
      <c r="AC64" s="8">
        <v>5</v>
      </c>
      <c r="AD64" s="25">
        <v>5</v>
      </c>
      <c r="AE64" s="25">
        <v>5</v>
      </c>
      <c r="AF64" s="25">
        <v>4</v>
      </c>
      <c r="AG64" s="25">
        <v>3</v>
      </c>
      <c r="AH64" s="25">
        <v>4</v>
      </c>
      <c r="AI64" s="25">
        <v>2</v>
      </c>
      <c r="AJ64" s="25">
        <v>2</v>
      </c>
      <c r="AK64" s="25">
        <v>2</v>
      </c>
      <c r="AL64" s="25">
        <v>2</v>
      </c>
      <c r="AM64" s="25">
        <v>4</v>
      </c>
      <c r="AN64" s="25">
        <v>3</v>
      </c>
      <c r="AO64" s="25">
        <v>2</v>
      </c>
      <c r="AP64" s="25">
        <v>4</v>
      </c>
      <c r="AQ64" s="25">
        <v>4</v>
      </c>
      <c r="AR64" s="25">
        <v>5</v>
      </c>
      <c r="AS64" s="25">
        <v>5</v>
      </c>
      <c r="AT64" s="25">
        <v>3</v>
      </c>
      <c r="AU64" s="25">
        <v>3</v>
      </c>
      <c r="AV64" s="25">
        <v>5</v>
      </c>
      <c r="AW64" s="25">
        <v>2</v>
      </c>
      <c r="AX64" s="25">
        <v>1</v>
      </c>
      <c r="AY64" s="25">
        <v>5</v>
      </c>
      <c r="AZ64" s="25">
        <v>3</v>
      </c>
      <c r="BA64" s="25">
        <v>2</v>
      </c>
      <c r="BB64" s="25">
        <v>5</v>
      </c>
      <c r="BC64" s="25">
        <v>5</v>
      </c>
      <c r="BD64" s="25">
        <v>4</v>
      </c>
      <c r="BE64" s="25">
        <v>2</v>
      </c>
      <c r="BF64" s="25">
        <v>4</v>
      </c>
      <c r="BG64" s="25">
        <v>5</v>
      </c>
      <c r="BH64" s="25">
        <v>2</v>
      </c>
      <c r="BI64" s="25">
        <v>4</v>
      </c>
      <c r="BJ64" s="25">
        <v>2</v>
      </c>
      <c r="BK64" s="25">
        <v>3</v>
      </c>
      <c r="BL64" s="25">
        <v>4</v>
      </c>
      <c r="BM64" s="25">
        <v>3</v>
      </c>
      <c r="BN64" s="25">
        <v>2</v>
      </c>
      <c r="BO64" s="25">
        <v>1</v>
      </c>
      <c r="BP64" s="25">
        <v>5</v>
      </c>
      <c r="BQ64" s="25">
        <v>4</v>
      </c>
      <c r="BR64" t="s">
        <v>372</v>
      </c>
      <c r="BS64" t="s">
        <v>372</v>
      </c>
      <c r="BT64" t="s">
        <v>372</v>
      </c>
      <c r="BU64" t="s">
        <v>373</v>
      </c>
      <c r="BV64" t="s">
        <v>373</v>
      </c>
      <c r="BW64" t="s">
        <v>374</v>
      </c>
      <c r="BX64" t="s">
        <v>373</v>
      </c>
      <c r="BY64" t="s">
        <v>373</v>
      </c>
      <c r="BZ64" t="s">
        <v>372</v>
      </c>
      <c r="CA64" t="s">
        <v>372</v>
      </c>
      <c r="CB64" t="s">
        <v>372</v>
      </c>
      <c r="CC64" t="s">
        <v>373</v>
      </c>
      <c r="CD64" t="s">
        <v>373</v>
      </c>
      <c r="CE64" t="s">
        <v>374</v>
      </c>
      <c r="CF64" t="s">
        <v>372</v>
      </c>
      <c r="CG64" t="s">
        <v>373</v>
      </c>
      <c r="CH64" t="s">
        <v>373</v>
      </c>
      <c r="CI64" t="s">
        <v>373</v>
      </c>
      <c r="CJ64" s="25">
        <v>-99</v>
      </c>
      <c r="CK64" s="25">
        <v>5</v>
      </c>
      <c r="CL64" s="25">
        <v>3</v>
      </c>
      <c r="CM64" s="25">
        <v>5</v>
      </c>
      <c r="CN64" s="25">
        <v>3</v>
      </c>
      <c r="CO64" s="25">
        <v>5</v>
      </c>
      <c r="CP64" t="s">
        <v>373</v>
      </c>
      <c r="CQ64" t="s">
        <v>372</v>
      </c>
      <c r="CR64" t="s">
        <v>373</v>
      </c>
      <c r="CS64" t="s">
        <v>373</v>
      </c>
      <c r="CT64" t="s">
        <v>373</v>
      </c>
      <c r="CU64" t="s">
        <v>373</v>
      </c>
      <c r="CV64" t="s">
        <v>372</v>
      </c>
      <c r="CW64" t="s">
        <v>373</v>
      </c>
      <c r="CX64" t="s">
        <v>373</v>
      </c>
      <c r="CY64" t="s">
        <v>372</v>
      </c>
      <c r="CZ64" t="s">
        <v>373</v>
      </c>
      <c r="DA64" t="s">
        <v>374</v>
      </c>
      <c r="DB64" t="s">
        <v>373</v>
      </c>
      <c r="DC64" t="s">
        <v>373</v>
      </c>
      <c r="DD64" t="s">
        <v>373</v>
      </c>
      <c r="DE64" t="s">
        <v>372</v>
      </c>
      <c r="DF64" t="s">
        <v>373</v>
      </c>
      <c r="DG64" t="s">
        <v>374</v>
      </c>
      <c r="DH64" t="s">
        <v>373</v>
      </c>
      <c r="DI64" s="25">
        <v>1</v>
      </c>
      <c r="DJ64" t="s">
        <v>372</v>
      </c>
      <c r="DK64" t="s">
        <v>373</v>
      </c>
      <c r="DL64" t="s">
        <v>373</v>
      </c>
      <c r="DM64" t="s">
        <v>373</v>
      </c>
      <c r="DN64" t="s">
        <v>374</v>
      </c>
      <c r="DO64" t="s">
        <v>373</v>
      </c>
      <c r="DP64" t="s">
        <v>373</v>
      </c>
      <c r="DQ64" t="s">
        <v>373</v>
      </c>
      <c r="DR64" t="s">
        <v>374</v>
      </c>
      <c r="DS64" t="s">
        <v>372</v>
      </c>
      <c r="DT64" t="s">
        <v>384</v>
      </c>
      <c r="DU64" s="25" t="s">
        <v>747</v>
      </c>
      <c r="DV64" t="s">
        <v>372</v>
      </c>
      <c r="DW64" t="s">
        <v>373</v>
      </c>
      <c r="DX64" t="s">
        <v>373</v>
      </c>
      <c r="DY64" s="25">
        <v>-99</v>
      </c>
      <c r="DZ64" s="25">
        <v>-99</v>
      </c>
      <c r="EA64" s="25">
        <v>1</v>
      </c>
      <c r="EB64" s="25">
        <v>1</v>
      </c>
      <c r="EC64" s="25">
        <v>1</v>
      </c>
      <c r="ED64" s="25">
        <v>1</v>
      </c>
      <c r="EE64" s="25">
        <v>1</v>
      </c>
      <c r="EF64" s="25">
        <v>1</v>
      </c>
      <c r="EG64" s="25">
        <v>1</v>
      </c>
      <c r="EH64" s="25">
        <v>4</v>
      </c>
      <c r="EI64" s="25">
        <v>3</v>
      </c>
      <c r="EJ64" s="25">
        <v>1</v>
      </c>
      <c r="EK64" s="25">
        <v>3</v>
      </c>
      <c r="EL64" s="25">
        <v>5</v>
      </c>
      <c r="EM64" s="25">
        <v>1</v>
      </c>
      <c r="EN64" s="25">
        <v>5</v>
      </c>
      <c r="EO64" s="25">
        <v>5</v>
      </c>
      <c r="EP64" s="25">
        <v>1</v>
      </c>
      <c r="EQ64" s="25">
        <v>2</v>
      </c>
      <c r="ER64" s="25">
        <v>0</v>
      </c>
      <c r="ES64" s="25">
        <v>3</v>
      </c>
      <c r="ET64" s="25">
        <v>5</v>
      </c>
      <c r="EU64" s="25">
        <v>1</v>
      </c>
      <c r="EV64" s="25">
        <v>4</v>
      </c>
      <c r="EW64" s="25">
        <v>5</v>
      </c>
      <c r="EX64" s="25">
        <v>4</v>
      </c>
      <c r="EY64" s="25">
        <v>5</v>
      </c>
      <c r="EZ64" s="25">
        <v>5</v>
      </c>
      <c r="FA64" s="25">
        <v>5</v>
      </c>
      <c r="FB64" s="25">
        <v>5</v>
      </c>
      <c r="FC64" s="25">
        <v>2</v>
      </c>
      <c r="FD64" s="25">
        <v>1</v>
      </c>
      <c r="FE64" s="25">
        <v>1</v>
      </c>
      <c r="FF64" s="25">
        <v>3</v>
      </c>
      <c r="FG64" s="25">
        <v>1</v>
      </c>
      <c r="FH64" s="25">
        <v>4</v>
      </c>
      <c r="FI64" s="25">
        <v>4</v>
      </c>
      <c r="FJ64" s="25">
        <v>2</v>
      </c>
      <c r="FK64" s="27">
        <v>10</v>
      </c>
      <c r="FL64" s="27">
        <v>5</v>
      </c>
      <c r="FM64" s="27">
        <v>8</v>
      </c>
      <c r="FN64" s="27">
        <v>13</v>
      </c>
      <c r="FO64" s="27">
        <v>12</v>
      </c>
      <c r="FP64" s="25" t="s">
        <v>748</v>
      </c>
      <c r="FQ64" s="25" t="s">
        <v>749</v>
      </c>
      <c r="FR64" s="25" t="s">
        <v>750</v>
      </c>
      <c r="FS64" s="25" t="s">
        <v>751</v>
      </c>
      <c r="FT64" s="25" t="s">
        <v>752</v>
      </c>
      <c r="FU64" t="s">
        <v>372</v>
      </c>
      <c r="FV64" t="s">
        <v>373</v>
      </c>
      <c r="FW64" t="s">
        <v>373</v>
      </c>
      <c r="FX64" t="s">
        <v>373</v>
      </c>
      <c r="FY64" t="s">
        <v>373</v>
      </c>
      <c r="FZ64" s="25" t="s">
        <v>753</v>
      </c>
      <c r="GA64" s="25" t="s">
        <v>754</v>
      </c>
      <c r="GB64" s="25" t="s">
        <v>637</v>
      </c>
      <c r="GC64" s="25">
        <v>-99</v>
      </c>
      <c r="GD64" s="25">
        <v>0</v>
      </c>
      <c r="GE64" s="25">
        <v>-99</v>
      </c>
      <c r="GF64" s="25" t="s">
        <v>621</v>
      </c>
      <c r="GG64" s="25">
        <v>0</v>
      </c>
      <c r="GH64" s="25">
        <v>1</v>
      </c>
      <c r="GI64" s="25">
        <v>0</v>
      </c>
      <c r="GJ64" s="25">
        <v>-77</v>
      </c>
      <c r="GK64" s="25">
        <v>-77</v>
      </c>
      <c r="GL64" s="25" t="s">
        <v>755</v>
      </c>
      <c r="GM64" s="25">
        <v>1</v>
      </c>
      <c r="GN64" s="25">
        <v>0</v>
      </c>
      <c r="GO64" s="25">
        <v>1358495438</v>
      </c>
      <c r="GP64" s="26">
        <v>41292.326828703706</v>
      </c>
      <c r="GQ64" s="26">
        <v>41292.359837962962</v>
      </c>
      <c r="GR64" s="25" t="s">
        <v>589</v>
      </c>
      <c r="GS64" s="25">
        <v>8</v>
      </c>
      <c r="GT64" s="25">
        <v>220</v>
      </c>
      <c r="GU64" s="25">
        <v>850</v>
      </c>
      <c r="GV64" s="25">
        <v>1014</v>
      </c>
      <c r="GW64" s="25">
        <v>1548</v>
      </c>
      <c r="GX64" s="25">
        <v>2000</v>
      </c>
      <c r="GY64" s="25">
        <v>2852</v>
      </c>
      <c r="GZ64" s="25">
        <v>1346</v>
      </c>
      <c r="HA64" s="25">
        <v>1362</v>
      </c>
      <c r="HB64" s="25">
        <v>2533</v>
      </c>
    </row>
    <row r="65" spans="1:210" s="25" customFormat="1">
      <c r="A65" s="25">
        <v>102</v>
      </c>
      <c r="B65" s="25">
        <v>0</v>
      </c>
      <c r="C65" s="25">
        <v>0</v>
      </c>
      <c r="D65" s="25">
        <v>31</v>
      </c>
      <c r="E65" s="25">
        <v>379916</v>
      </c>
      <c r="F65" s="25">
        <v>1790</v>
      </c>
      <c r="G65" s="25">
        <v>7</v>
      </c>
      <c r="H65" t="s">
        <v>373</v>
      </c>
      <c r="I65" t="s">
        <v>373</v>
      </c>
      <c r="J65" t="s">
        <v>373</v>
      </c>
      <c r="K65" t="s">
        <v>373</v>
      </c>
      <c r="L65" t="s">
        <v>373</v>
      </c>
      <c r="M65" t="s">
        <v>373</v>
      </c>
      <c r="N65" t="s">
        <v>373</v>
      </c>
      <c r="O65" t="s">
        <v>372</v>
      </c>
      <c r="P65" s="25" t="s">
        <v>756</v>
      </c>
      <c r="Q65" s="25">
        <v>1</v>
      </c>
      <c r="R65" s="25" t="s">
        <v>376</v>
      </c>
      <c r="S65" s="25">
        <v>8</v>
      </c>
      <c r="T65" s="25" t="s">
        <v>757</v>
      </c>
      <c r="U65" s="25">
        <v>2</v>
      </c>
      <c r="V65" s="25">
        <v>-99</v>
      </c>
      <c r="W65" t="s">
        <v>377</v>
      </c>
      <c r="X65" t="s">
        <v>372</v>
      </c>
      <c r="Y65" t="s">
        <v>373</v>
      </c>
      <c r="Z65" t="s">
        <v>373</v>
      </c>
      <c r="AA65" t="s">
        <v>373</v>
      </c>
      <c r="AB65" s="25">
        <v>-99</v>
      </c>
      <c r="AC65" s="8">
        <v>5</v>
      </c>
      <c r="AD65" s="25">
        <v>5</v>
      </c>
      <c r="AE65" s="25">
        <v>4</v>
      </c>
      <c r="AF65" s="25">
        <v>3</v>
      </c>
      <c r="AG65" s="25">
        <v>4</v>
      </c>
      <c r="AH65" s="25">
        <v>5</v>
      </c>
      <c r="AI65" s="25">
        <v>5</v>
      </c>
      <c r="AJ65" s="25">
        <v>5</v>
      </c>
      <c r="AK65" s="25">
        <v>3</v>
      </c>
      <c r="AL65" s="25">
        <v>5</v>
      </c>
      <c r="AM65" s="25">
        <v>4</v>
      </c>
      <c r="AN65" s="25">
        <v>1</v>
      </c>
      <c r="AO65" s="25">
        <v>5</v>
      </c>
      <c r="AP65" s="25">
        <v>3</v>
      </c>
      <c r="AQ65" s="25">
        <v>2</v>
      </c>
      <c r="AR65" s="25">
        <v>4</v>
      </c>
      <c r="AS65" s="25">
        <v>5</v>
      </c>
      <c r="AT65" s="25">
        <v>5</v>
      </c>
      <c r="AU65" s="25">
        <v>4</v>
      </c>
      <c r="AV65" s="25">
        <v>4</v>
      </c>
      <c r="AW65" s="25">
        <v>5</v>
      </c>
      <c r="AX65" s="25">
        <v>5</v>
      </c>
      <c r="AY65" s="25">
        <v>3</v>
      </c>
      <c r="AZ65" s="25">
        <v>4</v>
      </c>
      <c r="BA65" s="25">
        <v>3</v>
      </c>
      <c r="BB65" s="25">
        <v>3</v>
      </c>
      <c r="BC65" s="25">
        <v>4</v>
      </c>
      <c r="BD65" s="25">
        <v>5</v>
      </c>
      <c r="BE65" s="25">
        <v>5</v>
      </c>
      <c r="BF65" s="25">
        <v>4</v>
      </c>
      <c r="BG65" s="25">
        <v>5</v>
      </c>
      <c r="BH65" s="25">
        <v>4</v>
      </c>
      <c r="BI65" s="25">
        <v>5</v>
      </c>
      <c r="BJ65" s="25">
        <v>3</v>
      </c>
      <c r="BK65" s="25">
        <v>5</v>
      </c>
      <c r="BL65" s="25">
        <v>2</v>
      </c>
      <c r="BM65" s="25">
        <v>5</v>
      </c>
      <c r="BN65" s="25">
        <v>4</v>
      </c>
      <c r="BO65" s="25">
        <v>5</v>
      </c>
      <c r="BP65" s="25">
        <v>3</v>
      </c>
      <c r="BQ65" s="25">
        <v>4</v>
      </c>
      <c r="BR65" t="s">
        <v>372</v>
      </c>
      <c r="BS65" t="s">
        <v>373</v>
      </c>
      <c r="BT65" t="s">
        <v>373</v>
      </c>
      <c r="BU65" t="s">
        <v>372</v>
      </c>
      <c r="BV65" t="s">
        <v>373</v>
      </c>
      <c r="BW65" t="s">
        <v>374</v>
      </c>
      <c r="BX65" t="s">
        <v>373</v>
      </c>
      <c r="BY65" t="s">
        <v>373</v>
      </c>
      <c r="BZ65" t="s">
        <v>372</v>
      </c>
      <c r="CA65" t="s">
        <v>372</v>
      </c>
      <c r="CB65" t="s">
        <v>372</v>
      </c>
      <c r="CC65" t="s">
        <v>373</v>
      </c>
      <c r="CD65" t="s">
        <v>373</v>
      </c>
      <c r="CE65" t="s">
        <v>374</v>
      </c>
      <c r="CF65" t="s">
        <v>372</v>
      </c>
      <c r="CG65" t="s">
        <v>373</v>
      </c>
      <c r="CH65" t="s">
        <v>373</v>
      </c>
      <c r="CI65" t="s">
        <v>373</v>
      </c>
      <c r="CJ65" s="25">
        <v>-99</v>
      </c>
      <c r="CK65" s="25">
        <v>1</v>
      </c>
      <c r="CL65" s="25">
        <v>1</v>
      </c>
      <c r="CM65" s="25">
        <v>1</v>
      </c>
      <c r="CN65" s="25">
        <v>1</v>
      </c>
      <c r="CO65" s="25">
        <v>5</v>
      </c>
      <c r="CP65" t="s">
        <v>373</v>
      </c>
      <c r="CQ65" t="s">
        <v>372</v>
      </c>
      <c r="CR65" t="s">
        <v>372</v>
      </c>
      <c r="CS65" t="s">
        <v>373</v>
      </c>
      <c r="CT65" t="s">
        <v>373</v>
      </c>
      <c r="CU65" t="s">
        <v>372</v>
      </c>
      <c r="CV65" t="s">
        <v>372</v>
      </c>
      <c r="CW65" t="s">
        <v>373</v>
      </c>
      <c r="CX65" t="s">
        <v>373</v>
      </c>
      <c r="CY65" t="s">
        <v>372</v>
      </c>
      <c r="CZ65" t="s">
        <v>373</v>
      </c>
      <c r="DA65" t="s">
        <v>374</v>
      </c>
      <c r="DB65" t="s">
        <v>373</v>
      </c>
      <c r="DC65" t="s">
        <v>373</v>
      </c>
      <c r="DD65" t="s">
        <v>373</v>
      </c>
      <c r="DE65" t="s">
        <v>373</v>
      </c>
      <c r="DF65" t="s">
        <v>373</v>
      </c>
      <c r="DG65" t="s">
        <v>374</v>
      </c>
      <c r="DH65" t="s">
        <v>372</v>
      </c>
      <c r="DI65" s="25">
        <v>1</v>
      </c>
      <c r="DJ65" t="s">
        <v>372</v>
      </c>
      <c r="DK65" t="s">
        <v>373</v>
      </c>
      <c r="DL65" t="s">
        <v>373</v>
      </c>
      <c r="DM65" t="s">
        <v>373</v>
      </c>
      <c r="DN65" t="s">
        <v>374</v>
      </c>
      <c r="DO65" t="s">
        <v>372</v>
      </c>
      <c r="DP65" t="s">
        <v>373</v>
      </c>
      <c r="DQ65" t="s">
        <v>373</v>
      </c>
      <c r="DR65" t="s">
        <v>374</v>
      </c>
      <c r="DS65" t="s">
        <v>373</v>
      </c>
      <c r="DT65" t="s">
        <v>384</v>
      </c>
      <c r="DU65" s="25" t="s">
        <v>758</v>
      </c>
      <c r="DV65" t="s">
        <v>372</v>
      </c>
      <c r="DW65" t="s">
        <v>373</v>
      </c>
      <c r="DX65" t="s">
        <v>373</v>
      </c>
      <c r="DY65" s="25">
        <v>-99</v>
      </c>
      <c r="DZ65" s="25" t="s">
        <v>759</v>
      </c>
      <c r="EA65" s="25">
        <v>1</v>
      </c>
      <c r="EB65" s="25">
        <v>1</v>
      </c>
      <c r="EC65" s="25">
        <v>1</v>
      </c>
      <c r="ED65" s="25">
        <v>1</v>
      </c>
      <c r="EE65" s="25">
        <v>1</v>
      </c>
      <c r="EF65" s="25">
        <v>1</v>
      </c>
      <c r="EG65" s="25">
        <v>1</v>
      </c>
      <c r="EH65" s="25">
        <v>3</v>
      </c>
      <c r="EI65" s="25">
        <v>1</v>
      </c>
      <c r="EJ65" s="25">
        <v>4</v>
      </c>
      <c r="EK65" s="25">
        <v>1</v>
      </c>
      <c r="EL65" s="25">
        <v>1</v>
      </c>
      <c r="EM65" s="25">
        <v>1</v>
      </c>
      <c r="EN65" s="25">
        <v>1</v>
      </c>
      <c r="EO65" s="25">
        <v>1</v>
      </c>
      <c r="EP65" s="25">
        <v>3</v>
      </c>
      <c r="EQ65" s="25">
        <v>5</v>
      </c>
      <c r="ER65" s="25">
        <v>4</v>
      </c>
      <c r="ES65" s="25">
        <v>5</v>
      </c>
      <c r="ET65" s="25">
        <v>5</v>
      </c>
      <c r="EU65" s="25">
        <v>1</v>
      </c>
      <c r="EV65" s="25">
        <v>5</v>
      </c>
      <c r="EW65" s="25">
        <v>5</v>
      </c>
      <c r="EX65" s="25">
        <v>5</v>
      </c>
      <c r="EY65" s="25">
        <v>3</v>
      </c>
      <c r="EZ65" s="25">
        <v>5</v>
      </c>
      <c r="FA65" s="25">
        <v>5</v>
      </c>
      <c r="FB65" s="25">
        <v>4</v>
      </c>
      <c r="FC65" s="25">
        <v>1</v>
      </c>
      <c r="FD65" s="25">
        <v>1</v>
      </c>
      <c r="FE65" s="25">
        <v>5</v>
      </c>
      <c r="FF65" s="25">
        <v>5</v>
      </c>
      <c r="FG65" s="25">
        <v>3</v>
      </c>
      <c r="FH65" s="25">
        <v>5</v>
      </c>
      <c r="FI65" s="25">
        <v>4</v>
      </c>
      <c r="FJ65" s="25">
        <v>5</v>
      </c>
      <c r="FK65" s="27">
        <v>11</v>
      </c>
      <c r="FL65" s="27">
        <v>5</v>
      </c>
      <c r="FM65" s="27">
        <v>12</v>
      </c>
      <c r="FN65" s="27">
        <v>19</v>
      </c>
      <c r="FO65" s="27">
        <v>3</v>
      </c>
      <c r="FP65" s="25">
        <v>-99</v>
      </c>
      <c r="FQ65" s="25">
        <v>-99</v>
      </c>
      <c r="FR65" s="25">
        <v>-99</v>
      </c>
      <c r="FS65" s="25">
        <v>-99</v>
      </c>
      <c r="FT65" s="25">
        <v>-99</v>
      </c>
      <c r="FU65" t="s">
        <v>373</v>
      </c>
      <c r="FV65" t="s">
        <v>372</v>
      </c>
      <c r="FW65" t="s">
        <v>372</v>
      </c>
      <c r="FX65" t="s">
        <v>372</v>
      </c>
      <c r="FY65" t="s">
        <v>373</v>
      </c>
      <c r="FZ65" s="25">
        <v>-99</v>
      </c>
      <c r="GA65" s="25" t="s">
        <v>760</v>
      </c>
      <c r="GB65" s="25" t="s">
        <v>684</v>
      </c>
      <c r="GC65" s="25">
        <v>-99</v>
      </c>
      <c r="GD65" s="25">
        <v>0</v>
      </c>
      <c r="GE65" s="25">
        <v>-99</v>
      </c>
      <c r="GF65" s="25" t="s">
        <v>621</v>
      </c>
      <c r="GG65" s="25">
        <v>1</v>
      </c>
      <c r="GH65" s="25">
        <v>1</v>
      </c>
      <c r="GI65" s="25">
        <v>0</v>
      </c>
      <c r="GJ65" s="25">
        <v>-77</v>
      </c>
      <c r="GK65" s="25">
        <v>-77</v>
      </c>
      <c r="GL65" s="25" t="s">
        <v>761</v>
      </c>
      <c r="GM65" s="25">
        <v>1</v>
      </c>
      <c r="GN65" s="25">
        <v>0</v>
      </c>
      <c r="GO65" s="25">
        <v>1358516333</v>
      </c>
      <c r="GP65" s="26">
        <v>41292.568668981483</v>
      </c>
      <c r="GQ65" s="26">
        <v>41292.589386574073</v>
      </c>
      <c r="GR65" s="25" t="s">
        <v>589</v>
      </c>
      <c r="GS65" s="25">
        <v>66</v>
      </c>
      <c r="GT65" s="25">
        <v>180</v>
      </c>
      <c r="GU65" s="25">
        <v>1157</v>
      </c>
      <c r="GV65" s="25">
        <v>1241</v>
      </c>
      <c r="GW65" s="25">
        <v>1483</v>
      </c>
      <c r="GX65" s="25">
        <v>1730</v>
      </c>
      <c r="GY65" s="25">
        <v>1790</v>
      </c>
      <c r="GZ65" s="25">
        <v>1373</v>
      </c>
      <c r="HA65" s="25">
        <v>1379</v>
      </c>
      <c r="HB65" s="25">
        <v>1770</v>
      </c>
    </row>
    <row r="66" spans="1:210" s="25" customFormat="1">
      <c r="A66" s="25">
        <v>103</v>
      </c>
      <c r="B66" s="25">
        <v>0</v>
      </c>
      <c r="C66" s="25">
        <v>0</v>
      </c>
      <c r="D66" s="25">
        <v>31</v>
      </c>
      <c r="E66" s="25">
        <v>379916</v>
      </c>
      <c r="F66" s="25">
        <v>4672</v>
      </c>
      <c r="G66" s="25">
        <v>3</v>
      </c>
      <c r="H66" t="s">
        <v>372</v>
      </c>
      <c r="I66" t="s">
        <v>373</v>
      </c>
      <c r="J66" t="s">
        <v>372</v>
      </c>
      <c r="K66" t="s">
        <v>372</v>
      </c>
      <c r="L66" t="s">
        <v>372</v>
      </c>
      <c r="M66" t="s">
        <v>373</v>
      </c>
      <c r="N66" t="s">
        <v>373</v>
      </c>
      <c r="O66" t="s">
        <v>372</v>
      </c>
      <c r="P66" s="25" t="s">
        <v>762</v>
      </c>
      <c r="Q66" s="25">
        <v>1</v>
      </c>
      <c r="R66" s="25" t="s">
        <v>376</v>
      </c>
      <c r="S66" s="25">
        <v>8</v>
      </c>
      <c r="T66" s="25" t="s">
        <v>763</v>
      </c>
      <c r="U66" s="25">
        <v>1</v>
      </c>
      <c r="V66" s="25">
        <v>-99</v>
      </c>
      <c r="W66" t="s">
        <v>377</v>
      </c>
      <c r="X66" t="s">
        <v>373</v>
      </c>
      <c r="Y66" t="s">
        <v>372</v>
      </c>
      <c r="Z66" t="s">
        <v>373</v>
      </c>
      <c r="AA66" t="s">
        <v>373</v>
      </c>
      <c r="AB66" s="25">
        <v>-99</v>
      </c>
      <c r="AC66" s="8">
        <v>4</v>
      </c>
      <c r="AD66" s="25">
        <v>4</v>
      </c>
      <c r="AE66" s="25">
        <v>3</v>
      </c>
      <c r="AF66" s="25">
        <v>3</v>
      </c>
      <c r="AG66" s="25">
        <v>3</v>
      </c>
      <c r="AH66" s="25">
        <v>4</v>
      </c>
      <c r="AI66" s="25">
        <v>2</v>
      </c>
      <c r="AJ66" s="25">
        <v>3</v>
      </c>
      <c r="AK66" s="25">
        <v>3</v>
      </c>
      <c r="AL66" s="25">
        <v>3</v>
      </c>
      <c r="AM66" s="25">
        <v>4</v>
      </c>
      <c r="AN66" s="25">
        <v>5</v>
      </c>
      <c r="AO66" s="25">
        <v>5</v>
      </c>
      <c r="AP66" s="25">
        <v>5</v>
      </c>
      <c r="AQ66" s="25">
        <v>4</v>
      </c>
      <c r="AR66" s="25">
        <v>4</v>
      </c>
      <c r="AS66" s="25">
        <v>5</v>
      </c>
      <c r="AT66" s="25">
        <v>1</v>
      </c>
      <c r="AU66" s="25">
        <v>4</v>
      </c>
      <c r="AV66" s="25">
        <v>2</v>
      </c>
      <c r="AW66" s="25">
        <v>4</v>
      </c>
      <c r="AX66" s="25">
        <v>3</v>
      </c>
      <c r="AY66" s="25">
        <v>4</v>
      </c>
      <c r="AZ66" s="25">
        <v>4</v>
      </c>
      <c r="BA66" s="25">
        <v>1</v>
      </c>
      <c r="BB66" s="25">
        <v>3</v>
      </c>
      <c r="BC66" s="25">
        <v>1</v>
      </c>
      <c r="BD66" s="25">
        <v>1</v>
      </c>
      <c r="BE66" s="25">
        <v>2</v>
      </c>
      <c r="BF66" s="25">
        <v>2</v>
      </c>
      <c r="BG66" s="25">
        <v>5</v>
      </c>
      <c r="BH66" s="25">
        <v>3</v>
      </c>
      <c r="BI66" s="25">
        <v>4</v>
      </c>
      <c r="BJ66" s="25">
        <v>4</v>
      </c>
      <c r="BK66" s="25">
        <v>5</v>
      </c>
      <c r="BL66" s="25">
        <v>3</v>
      </c>
      <c r="BM66" s="25">
        <v>3</v>
      </c>
      <c r="BN66" s="25">
        <v>2</v>
      </c>
      <c r="BO66" s="25">
        <v>3</v>
      </c>
      <c r="BP66" s="25">
        <v>4</v>
      </c>
      <c r="BQ66" s="25">
        <v>4</v>
      </c>
      <c r="BR66" t="s">
        <v>372</v>
      </c>
      <c r="BS66" t="s">
        <v>372</v>
      </c>
      <c r="BT66" t="s">
        <v>372</v>
      </c>
      <c r="BU66" t="s">
        <v>373</v>
      </c>
      <c r="BV66" t="s">
        <v>373</v>
      </c>
      <c r="BW66" t="s">
        <v>374</v>
      </c>
      <c r="BX66" t="s">
        <v>373</v>
      </c>
      <c r="BY66" t="s">
        <v>373</v>
      </c>
      <c r="BZ66" t="s">
        <v>372</v>
      </c>
      <c r="CA66" t="s">
        <v>373</v>
      </c>
      <c r="CB66" t="s">
        <v>372</v>
      </c>
      <c r="CC66" t="s">
        <v>373</v>
      </c>
      <c r="CD66" t="s">
        <v>373</v>
      </c>
      <c r="CE66" t="s">
        <v>374</v>
      </c>
      <c r="CF66" t="s">
        <v>372</v>
      </c>
      <c r="CG66" t="s">
        <v>373</v>
      </c>
      <c r="CH66" t="s">
        <v>373</v>
      </c>
      <c r="CI66" t="s">
        <v>373</v>
      </c>
      <c r="CJ66" s="25">
        <v>-99</v>
      </c>
      <c r="CK66" s="25">
        <v>3</v>
      </c>
      <c r="CL66" s="25">
        <v>1</v>
      </c>
      <c r="CM66" s="25">
        <v>1</v>
      </c>
      <c r="CN66" s="25">
        <v>1</v>
      </c>
      <c r="CO66" s="25">
        <v>1</v>
      </c>
      <c r="CP66" t="s">
        <v>372</v>
      </c>
      <c r="CQ66" t="s">
        <v>372</v>
      </c>
      <c r="CR66" t="s">
        <v>373</v>
      </c>
      <c r="CS66" t="s">
        <v>373</v>
      </c>
      <c r="CT66" t="s">
        <v>373</v>
      </c>
      <c r="CU66" t="s">
        <v>373</v>
      </c>
      <c r="CV66" t="s">
        <v>372</v>
      </c>
      <c r="CW66" t="s">
        <v>373</v>
      </c>
      <c r="CX66" t="s">
        <v>373</v>
      </c>
      <c r="CY66" t="s">
        <v>372</v>
      </c>
      <c r="CZ66" t="s">
        <v>373</v>
      </c>
      <c r="DA66" t="s">
        <v>374</v>
      </c>
      <c r="DB66" t="s">
        <v>373</v>
      </c>
      <c r="DC66" t="s">
        <v>373</v>
      </c>
      <c r="DD66" t="s">
        <v>373</v>
      </c>
      <c r="DE66" t="s">
        <v>373</v>
      </c>
      <c r="DF66" t="s">
        <v>373</v>
      </c>
      <c r="DG66" t="s">
        <v>374</v>
      </c>
      <c r="DH66" t="s">
        <v>372</v>
      </c>
      <c r="DI66" s="25">
        <v>1</v>
      </c>
      <c r="DJ66" t="s">
        <v>372</v>
      </c>
      <c r="DK66" t="s">
        <v>372</v>
      </c>
      <c r="DL66" t="s">
        <v>373</v>
      </c>
      <c r="DM66" t="s">
        <v>373</v>
      </c>
      <c r="DN66" t="s">
        <v>374</v>
      </c>
      <c r="DO66" t="s">
        <v>372</v>
      </c>
      <c r="DP66" t="s">
        <v>373</v>
      </c>
      <c r="DQ66" t="s">
        <v>372</v>
      </c>
      <c r="DR66" t="s">
        <v>764</v>
      </c>
      <c r="DS66" t="s">
        <v>373</v>
      </c>
      <c r="DT66" t="s">
        <v>384</v>
      </c>
      <c r="DU66" s="25" t="e">
        <f>- No need  - external standards are often to complex and not suited for our project sizes</f>
        <v>#NAME?</v>
      </c>
      <c r="DV66" t="s">
        <v>372</v>
      </c>
      <c r="DW66" t="s">
        <v>373</v>
      </c>
      <c r="DX66" t="s">
        <v>373</v>
      </c>
      <c r="DY66" s="25">
        <v>-99</v>
      </c>
      <c r="DZ66" s="25">
        <v>-99</v>
      </c>
      <c r="EA66" s="25">
        <v>1</v>
      </c>
      <c r="EB66" s="25">
        <v>1</v>
      </c>
      <c r="EC66" s="25">
        <v>1</v>
      </c>
      <c r="ED66" s="25">
        <v>4</v>
      </c>
      <c r="EE66" s="25">
        <v>3</v>
      </c>
      <c r="EF66" s="25">
        <v>1</v>
      </c>
      <c r="EG66" s="25">
        <v>1</v>
      </c>
      <c r="EH66" s="25">
        <v>3</v>
      </c>
      <c r="EI66" s="25">
        <v>4</v>
      </c>
      <c r="EJ66" s="25">
        <v>1</v>
      </c>
      <c r="EK66" s="25">
        <v>1</v>
      </c>
      <c r="EL66" s="25">
        <v>2</v>
      </c>
      <c r="EM66" s="25">
        <v>2</v>
      </c>
      <c r="EN66" s="25">
        <v>3</v>
      </c>
      <c r="EO66" s="25">
        <v>3</v>
      </c>
      <c r="EP66" s="25">
        <v>2</v>
      </c>
      <c r="EQ66" s="25">
        <v>4</v>
      </c>
      <c r="ER66" s="25">
        <v>4</v>
      </c>
      <c r="ES66" s="25">
        <v>3</v>
      </c>
      <c r="ET66" s="25">
        <v>2</v>
      </c>
      <c r="EU66" s="25">
        <v>2</v>
      </c>
      <c r="EV66" s="25">
        <v>4</v>
      </c>
      <c r="EW66" s="25">
        <v>5</v>
      </c>
      <c r="EX66" s="25">
        <v>4</v>
      </c>
      <c r="EY66" s="25">
        <v>2</v>
      </c>
      <c r="EZ66" s="25">
        <v>4</v>
      </c>
      <c r="FA66" s="25">
        <v>4</v>
      </c>
      <c r="FB66" s="25">
        <v>4</v>
      </c>
      <c r="FC66" s="25">
        <v>3</v>
      </c>
      <c r="FD66" s="25">
        <v>1</v>
      </c>
      <c r="FE66" s="25">
        <v>3</v>
      </c>
      <c r="FF66" s="25">
        <v>3</v>
      </c>
      <c r="FG66" s="25">
        <v>4</v>
      </c>
      <c r="FH66" s="25">
        <v>5</v>
      </c>
      <c r="FI66" s="25">
        <v>2</v>
      </c>
      <c r="FJ66" s="25">
        <v>1</v>
      </c>
      <c r="FK66" s="27">
        <v>7</v>
      </c>
      <c r="FL66" s="27">
        <v>2</v>
      </c>
      <c r="FM66" s="27">
        <v>1</v>
      </c>
      <c r="FN66" s="27">
        <v>11</v>
      </c>
      <c r="FO66" s="27">
        <v>21</v>
      </c>
      <c r="FP66" s="25" t="s">
        <v>765</v>
      </c>
      <c r="FQ66" s="25" t="s">
        <v>766</v>
      </c>
      <c r="FR66" s="25" t="s">
        <v>766</v>
      </c>
      <c r="FS66" s="25" t="s">
        <v>767</v>
      </c>
      <c r="FT66" s="25" t="s">
        <v>767</v>
      </c>
      <c r="FU66" t="s">
        <v>372</v>
      </c>
      <c r="FV66" t="s">
        <v>373</v>
      </c>
      <c r="FW66" t="s">
        <v>373</v>
      </c>
      <c r="FX66" t="s">
        <v>372</v>
      </c>
      <c r="FY66" t="s">
        <v>373</v>
      </c>
      <c r="FZ66" s="25" t="s">
        <v>768</v>
      </c>
      <c r="GA66" s="25" t="s">
        <v>769</v>
      </c>
      <c r="GB66" s="25" t="s">
        <v>637</v>
      </c>
      <c r="GC66" s="25">
        <v>-99</v>
      </c>
      <c r="GD66" s="25">
        <v>0</v>
      </c>
      <c r="GE66" s="25">
        <v>-99</v>
      </c>
      <c r="GF66" s="25" t="s">
        <v>621</v>
      </c>
      <c r="GG66" s="25">
        <v>0</v>
      </c>
      <c r="GH66" s="25">
        <v>0</v>
      </c>
      <c r="GI66" s="25">
        <v>0</v>
      </c>
      <c r="GJ66" s="25">
        <v>-77</v>
      </c>
      <c r="GK66" s="25">
        <v>-77</v>
      </c>
      <c r="GL66" s="25" t="s">
        <v>770</v>
      </c>
      <c r="GM66" s="25">
        <v>1</v>
      </c>
      <c r="GN66" s="25">
        <v>0</v>
      </c>
      <c r="GO66" s="25">
        <v>1358845376</v>
      </c>
      <c r="GP66" s="26">
        <v>41296.37703703704</v>
      </c>
      <c r="GQ66" s="26">
        <v>41296.431111111109</v>
      </c>
      <c r="GR66" s="25" t="s">
        <v>589</v>
      </c>
      <c r="GS66" s="25">
        <v>48</v>
      </c>
      <c r="GT66" s="25">
        <v>260</v>
      </c>
      <c r="GU66" s="25">
        <v>1799</v>
      </c>
      <c r="GV66" s="25">
        <v>2034</v>
      </c>
      <c r="GW66" s="25">
        <v>2744</v>
      </c>
      <c r="GX66" s="25">
        <v>3856</v>
      </c>
      <c r="GY66" s="25">
        <v>4672</v>
      </c>
      <c r="GZ66" s="25">
        <v>2430</v>
      </c>
      <c r="HA66" s="25">
        <v>2442</v>
      </c>
      <c r="HB66" s="25">
        <v>4223</v>
      </c>
    </row>
    <row r="67" spans="1:210" s="25" customFormat="1">
      <c r="A67" s="25">
        <v>104</v>
      </c>
      <c r="B67" s="25">
        <v>0</v>
      </c>
      <c r="C67" s="25">
        <v>0</v>
      </c>
      <c r="D67" s="25">
        <v>22</v>
      </c>
      <c r="E67" s="25">
        <v>381096</v>
      </c>
      <c r="F67" s="25">
        <v>5</v>
      </c>
      <c r="G67" s="25">
        <v>3</v>
      </c>
      <c r="H67" t="s">
        <v>372</v>
      </c>
      <c r="I67" t="s">
        <v>373</v>
      </c>
      <c r="J67" t="s">
        <v>373</v>
      </c>
      <c r="K67" t="s">
        <v>373</v>
      </c>
      <c r="L67" t="s">
        <v>373</v>
      </c>
      <c r="M67" t="s">
        <v>373</v>
      </c>
      <c r="N67" t="s">
        <v>373</v>
      </c>
      <c r="O67" t="s">
        <v>373</v>
      </c>
      <c r="P67" s="25">
        <v>-99</v>
      </c>
      <c r="Q67" s="25">
        <v>1</v>
      </c>
      <c r="R67" s="25" t="s">
        <v>376</v>
      </c>
      <c r="S67" s="25">
        <v>2</v>
      </c>
      <c r="T67" s="25">
        <v>-99</v>
      </c>
      <c r="U67" s="25">
        <v>6</v>
      </c>
      <c r="V67" s="25" t="s">
        <v>771</v>
      </c>
      <c r="W67" t="s">
        <v>435</v>
      </c>
      <c r="X67" t="s">
        <v>373</v>
      </c>
      <c r="Y67" t="s">
        <v>373</v>
      </c>
      <c r="Z67" t="s">
        <v>372</v>
      </c>
      <c r="AA67" t="s">
        <v>373</v>
      </c>
      <c r="AB67" s="25">
        <v>-99</v>
      </c>
      <c r="AC67" s="8"/>
      <c r="AD67" s="25">
        <v>-77</v>
      </c>
      <c r="AE67" s="25">
        <v>-77</v>
      </c>
      <c r="AF67" s="25">
        <v>-77</v>
      </c>
      <c r="AG67" s="25">
        <v>-77</v>
      </c>
      <c r="AH67" s="25">
        <v>-77</v>
      </c>
      <c r="AI67" s="25">
        <v>-77</v>
      </c>
      <c r="AJ67" s="25">
        <v>-77</v>
      </c>
      <c r="AK67" s="25">
        <v>-77</v>
      </c>
      <c r="AL67" s="25">
        <v>-77</v>
      </c>
      <c r="AM67" s="25">
        <v>-77</v>
      </c>
      <c r="AN67" s="25">
        <v>-77</v>
      </c>
      <c r="AO67" s="25">
        <v>-77</v>
      </c>
      <c r="AP67" s="25">
        <v>-77</v>
      </c>
      <c r="AQ67" s="25">
        <v>-77</v>
      </c>
      <c r="AR67" s="25">
        <v>-77</v>
      </c>
      <c r="AS67" s="25">
        <v>-77</v>
      </c>
      <c r="AT67" s="25">
        <v>-77</v>
      </c>
      <c r="AU67" s="25">
        <v>-77</v>
      </c>
      <c r="AV67" s="25">
        <v>-77</v>
      </c>
      <c r="AW67" s="25">
        <v>-77</v>
      </c>
      <c r="AX67" s="25">
        <v>-77</v>
      </c>
      <c r="AY67" s="25">
        <v>-77</v>
      </c>
      <c r="AZ67" s="25">
        <v>-77</v>
      </c>
      <c r="BA67" s="25">
        <v>-77</v>
      </c>
      <c r="BB67" s="25">
        <v>-77</v>
      </c>
      <c r="BC67" s="25">
        <v>-77</v>
      </c>
      <c r="BD67" s="25">
        <v>-77</v>
      </c>
      <c r="BE67" s="25">
        <v>-77</v>
      </c>
      <c r="BF67" s="25">
        <v>-77</v>
      </c>
      <c r="BG67" s="25">
        <v>-77</v>
      </c>
      <c r="BH67" s="25">
        <v>-77</v>
      </c>
      <c r="BI67" s="25">
        <v>-77</v>
      </c>
      <c r="BJ67" s="25">
        <v>-77</v>
      </c>
      <c r="BK67" s="25">
        <v>-77</v>
      </c>
      <c r="BL67" s="25">
        <v>-77</v>
      </c>
      <c r="BM67" s="25">
        <v>-77</v>
      </c>
      <c r="BN67" s="25">
        <v>-77</v>
      </c>
      <c r="BO67" s="25">
        <v>-77</v>
      </c>
      <c r="BP67" s="25">
        <v>-77</v>
      </c>
      <c r="BQ67" s="25">
        <v>-77</v>
      </c>
      <c r="BR67" t="s">
        <v>390</v>
      </c>
      <c r="BS67" t="s">
        <v>390</v>
      </c>
      <c r="BT67" t="s">
        <v>390</v>
      </c>
      <c r="BU67" t="s">
        <v>390</v>
      </c>
      <c r="BV67" t="s">
        <v>390</v>
      </c>
      <c r="BW67" t="s">
        <v>389</v>
      </c>
      <c r="BX67" t="s">
        <v>390</v>
      </c>
      <c r="BY67" t="s">
        <v>390</v>
      </c>
      <c r="BZ67" t="s">
        <v>390</v>
      </c>
      <c r="CA67" t="s">
        <v>390</v>
      </c>
      <c r="CB67" t="s">
        <v>390</v>
      </c>
      <c r="CC67" t="s">
        <v>390</v>
      </c>
      <c r="CD67" t="s">
        <v>390</v>
      </c>
      <c r="CE67" t="s">
        <v>389</v>
      </c>
      <c r="CF67" t="s">
        <v>390</v>
      </c>
      <c r="CG67" t="s">
        <v>390</v>
      </c>
      <c r="CH67" t="s">
        <v>390</v>
      </c>
      <c r="CI67" t="s">
        <v>390</v>
      </c>
      <c r="CJ67" s="25">
        <v>-66</v>
      </c>
      <c r="CK67" s="25">
        <v>-77</v>
      </c>
      <c r="CL67" s="25">
        <v>-77</v>
      </c>
      <c r="CM67" s="25">
        <v>-77</v>
      </c>
      <c r="CN67" s="25">
        <v>-77</v>
      </c>
      <c r="CO67" s="25">
        <v>-77</v>
      </c>
      <c r="CP67" t="s">
        <v>390</v>
      </c>
      <c r="CQ67" t="s">
        <v>390</v>
      </c>
      <c r="CR67" t="s">
        <v>390</v>
      </c>
      <c r="CS67" t="s">
        <v>390</v>
      </c>
      <c r="CT67" t="s">
        <v>390</v>
      </c>
      <c r="CU67" t="s">
        <v>390</v>
      </c>
      <c r="CV67" t="s">
        <v>390</v>
      </c>
      <c r="CW67" t="s">
        <v>390</v>
      </c>
      <c r="CX67" t="s">
        <v>390</v>
      </c>
      <c r="CY67" t="s">
        <v>390</v>
      </c>
      <c r="CZ67" t="s">
        <v>390</v>
      </c>
      <c r="DA67" t="s">
        <v>389</v>
      </c>
      <c r="DB67" t="s">
        <v>390</v>
      </c>
      <c r="DC67" t="s">
        <v>390</v>
      </c>
      <c r="DD67" t="s">
        <v>390</v>
      </c>
      <c r="DE67" t="s">
        <v>390</v>
      </c>
      <c r="DF67" t="s">
        <v>390</v>
      </c>
      <c r="DG67" t="s">
        <v>389</v>
      </c>
      <c r="DH67" t="s">
        <v>390</v>
      </c>
      <c r="DI67" s="25">
        <v>-77</v>
      </c>
      <c r="DJ67" t="s">
        <v>390</v>
      </c>
      <c r="DK67" t="s">
        <v>390</v>
      </c>
      <c r="DL67" t="s">
        <v>390</v>
      </c>
      <c r="DM67" t="s">
        <v>390</v>
      </c>
      <c r="DN67" t="s">
        <v>389</v>
      </c>
      <c r="DO67" t="s">
        <v>390</v>
      </c>
      <c r="DP67" t="s">
        <v>390</v>
      </c>
      <c r="DQ67" t="s">
        <v>390</v>
      </c>
      <c r="DR67" t="s">
        <v>389</v>
      </c>
      <c r="DS67" t="s">
        <v>390</v>
      </c>
      <c r="DT67" t="s">
        <v>390</v>
      </c>
      <c r="DU67" s="25">
        <v>-66</v>
      </c>
      <c r="DV67" t="s">
        <v>390</v>
      </c>
      <c r="DW67" t="s">
        <v>390</v>
      </c>
      <c r="DX67" t="s">
        <v>390</v>
      </c>
      <c r="DY67" s="25">
        <v>-66</v>
      </c>
      <c r="DZ67" s="25">
        <v>-66</v>
      </c>
      <c r="EA67" s="25">
        <v>-77</v>
      </c>
      <c r="EB67" s="25">
        <v>-77</v>
      </c>
      <c r="EC67" s="25">
        <v>-77</v>
      </c>
      <c r="ED67" s="25">
        <v>-77</v>
      </c>
      <c r="EE67" s="25">
        <v>-77</v>
      </c>
      <c r="EF67" s="25">
        <v>-77</v>
      </c>
      <c r="EG67" s="25">
        <v>-77</v>
      </c>
      <c r="EH67" s="25">
        <v>-77</v>
      </c>
      <c r="EI67" s="25">
        <v>-77</v>
      </c>
      <c r="EJ67" s="25">
        <v>-77</v>
      </c>
      <c r="EK67" s="25">
        <v>-77</v>
      </c>
      <c r="EL67" s="25">
        <v>-77</v>
      </c>
      <c r="EM67" s="25">
        <v>-77</v>
      </c>
      <c r="EN67" s="25">
        <v>-77</v>
      </c>
      <c r="EO67" s="25">
        <v>-77</v>
      </c>
      <c r="EP67" s="25">
        <v>-77</v>
      </c>
      <c r="EQ67" s="25">
        <v>-77</v>
      </c>
      <c r="ER67" s="25">
        <v>-77</v>
      </c>
      <c r="ES67" s="25">
        <v>-77</v>
      </c>
      <c r="ET67" s="25">
        <v>-77</v>
      </c>
      <c r="EU67" s="25">
        <v>-77</v>
      </c>
      <c r="EV67" s="25">
        <v>-77</v>
      </c>
      <c r="EW67" s="25">
        <v>-77</v>
      </c>
      <c r="EX67" s="25">
        <v>-77</v>
      </c>
      <c r="EY67" s="25">
        <v>-77</v>
      </c>
      <c r="EZ67" s="25">
        <v>-77</v>
      </c>
      <c r="FA67" s="25">
        <v>-77</v>
      </c>
      <c r="FB67" s="25">
        <v>-77</v>
      </c>
      <c r="FC67" s="25">
        <v>-77</v>
      </c>
      <c r="FD67" s="25">
        <v>-77</v>
      </c>
      <c r="FE67" s="25">
        <v>-77</v>
      </c>
      <c r="FF67" s="25">
        <v>-77</v>
      </c>
      <c r="FG67" s="25">
        <v>-77</v>
      </c>
      <c r="FH67" s="25">
        <v>-77</v>
      </c>
      <c r="FI67" s="25">
        <v>-77</v>
      </c>
      <c r="FJ67" s="25">
        <v>-77</v>
      </c>
      <c r="FK67" s="27">
        <v>-77</v>
      </c>
      <c r="FL67" s="27">
        <v>-77</v>
      </c>
      <c r="FM67" s="27">
        <v>-77</v>
      </c>
      <c r="FN67" s="27">
        <v>-77</v>
      </c>
      <c r="FO67" s="27">
        <v>-77</v>
      </c>
      <c r="FP67" s="25">
        <v>-66</v>
      </c>
      <c r="FQ67" s="25">
        <v>-66</v>
      </c>
      <c r="FR67" s="25">
        <v>-66</v>
      </c>
      <c r="FS67" s="25">
        <v>-66</v>
      </c>
      <c r="FT67" s="25">
        <v>-66</v>
      </c>
      <c r="FU67" t="s">
        <v>390</v>
      </c>
      <c r="FV67" t="s">
        <v>390</v>
      </c>
      <c r="FW67" t="s">
        <v>390</v>
      </c>
      <c r="FX67" t="s">
        <v>390</v>
      </c>
      <c r="FY67" t="s">
        <v>390</v>
      </c>
      <c r="FZ67" s="25">
        <v>-66</v>
      </c>
      <c r="GA67" s="25">
        <v>-66</v>
      </c>
      <c r="GB67" s="25" t="s">
        <v>772</v>
      </c>
      <c r="GC67" s="25">
        <v>-99</v>
      </c>
      <c r="GD67" s="25">
        <v>0</v>
      </c>
      <c r="GE67" s="25">
        <v>-99</v>
      </c>
      <c r="GF67" s="25" t="s">
        <v>591</v>
      </c>
      <c r="GG67" s="25">
        <v>0</v>
      </c>
      <c r="GH67" s="25">
        <v>1</v>
      </c>
      <c r="GI67" s="25">
        <v>0</v>
      </c>
      <c r="GJ67" s="25">
        <v>-77</v>
      </c>
      <c r="GK67" s="25">
        <v>-77</v>
      </c>
      <c r="GL67" s="25" t="s">
        <v>773</v>
      </c>
      <c r="GM67" s="25">
        <v>1</v>
      </c>
      <c r="GN67" s="25">
        <v>0</v>
      </c>
      <c r="GO67" s="25">
        <v>1359473781</v>
      </c>
      <c r="GP67" s="26">
        <v>41303.650243055556</v>
      </c>
      <c r="GQ67" s="26">
        <v>41303.651400462964</v>
      </c>
      <c r="GR67" s="25" t="s">
        <v>589</v>
      </c>
      <c r="GS67" s="25">
        <v>5</v>
      </c>
      <c r="GT67" s="25">
        <v>100</v>
      </c>
      <c r="GU67" s="25">
        <v>0</v>
      </c>
      <c r="GV67" s="25">
        <v>0</v>
      </c>
      <c r="GW67" s="25">
        <v>0</v>
      </c>
      <c r="GX67" s="25">
        <v>0</v>
      </c>
      <c r="GY67" s="25">
        <v>0</v>
      </c>
      <c r="GZ67" s="25">
        <v>0</v>
      </c>
      <c r="HA67" s="25">
        <v>0</v>
      </c>
      <c r="HB67" s="25">
        <v>0</v>
      </c>
    </row>
    <row r="68" spans="1:210" s="25" customFormat="1">
      <c r="A68" s="25">
        <v>105</v>
      </c>
      <c r="B68" s="25">
        <v>0</v>
      </c>
      <c r="C68" s="25">
        <v>0</v>
      </c>
      <c r="D68" s="25">
        <v>31</v>
      </c>
      <c r="E68" s="25">
        <v>379916</v>
      </c>
      <c r="F68" s="25">
        <v>1742</v>
      </c>
      <c r="G68" s="25">
        <v>4</v>
      </c>
      <c r="H68" t="s">
        <v>373</v>
      </c>
      <c r="I68" t="s">
        <v>373</v>
      </c>
      <c r="J68" t="s">
        <v>373</v>
      </c>
      <c r="K68" t="s">
        <v>373</v>
      </c>
      <c r="L68" t="s">
        <v>372</v>
      </c>
      <c r="M68" t="s">
        <v>373</v>
      </c>
      <c r="N68" t="s">
        <v>373</v>
      </c>
      <c r="O68" t="s">
        <v>373</v>
      </c>
      <c r="P68" s="25">
        <v>-99</v>
      </c>
      <c r="Q68" s="25">
        <v>1</v>
      </c>
      <c r="R68" s="25" t="s">
        <v>376</v>
      </c>
      <c r="S68" s="25">
        <v>2</v>
      </c>
      <c r="T68" s="25">
        <v>-99</v>
      </c>
      <c r="U68" s="25">
        <v>2</v>
      </c>
      <c r="V68" s="25">
        <v>-99</v>
      </c>
      <c r="W68" t="s">
        <v>377</v>
      </c>
      <c r="X68" t="s">
        <v>373</v>
      </c>
      <c r="Y68" t="s">
        <v>372</v>
      </c>
      <c r="Z68" t="s">
        <v>373</v>
      </c>
      <c r="AA68" t="s">
        <v>373</v>
      </c>
      <c r="AB68" s="25">
        <v>-99</v>
      </c>
      <c r="AC68" s="8">
        <v>5</v>
      </c>
      <c r="AD68" s="25">
        <v>4</v>
      </c>
      <c r="AE68" s="25">
        <v>3</v>
      </c>
      <c r="AF68" s="25">
        <v>3</v>
      </c>
      <c r="AG68" s="25">
        <v>5</v>
      </c>
      <c r="AH68" s="25">
        <v>4</v>
      </c>
      <c r="AI68" s="25">
        <v>3</v>
      </c>
      <c r="AJ68" s="25">
        <v>3</v>
      </c>
      <c r="AK68" s="25">
        <v>2</v>
      </c>
      <c r="AL68" s="25">
        <v>4</v>
      </c>
      <c r="AM68" s="25">
        <v>5</v>
      </c>
      <c r="AN68" s="25">
        <v>1</v>
      </c>
      <c r="AO68" s="25">
        <v>5</v>
      </c>
      <c r="AP68" s="25">
        <v>5</v>
      </c>
      <c r="AQ68" s="25">
        <v>4</v>
      </c>
      <c r="AR68" s="25">
        <v>5</v>
      </c>
      <c r="AS68" s="25">
        <v>4</v>
      </c>
      <c r="AT68" s="25">
        <v>4</v>
      </c>
      <c r="AU68" s="25">
        <v>5</v>
      </c>
      <c r="AV68" s="25">
        <v>0</v>
      </c>
      <c r="AW68" s="25">
        <v>4</v>
      </c>
      <c r="AX68" s="25">
        <v>4</v>
      </c>
      <c r="AY68" s="25">
        <v>5</v>
      </c>
      <c r="AZ68" s="25">
        <v>4</v>
      </c>
      <c r="BA68" s="25">
        <v>3</v>
      </c>
      <c r="BB68" s="25">
        <v>5</v>
      </c>
      <c r="BC68" s="25">
        <v>5</v>
      </c>
      <c r="BD68" s="25">
        <v>3</v>
      </c>
      <c r="BE68" s="25">
        <v>5</v>
      </c>
      <c r="BF68" s="25">
        <v>3</v>
      </c>
      <c r="BG68" s="25">
        <v>5</v>
      </c>
      <c r="BH68" s="25">
        <v>5</v>
      </c>
      <c r="BI68" s="25">
        <v>3</v>
      </c>
      <c r="BJ68" s="25">
        <v>5</v>
      </c>
      <c r="BK68" s="25">
        <v>5</v>
      </c>
      <c r="BL68" s="25">
        <v>4</v>
      </c>
      <c r="BM68" s="25">
        <v>3</v>
      </c>
      <c r="BN68" s="25">
        <v>1</v>
      </c>
      <c r="BO68" s="25">
        <v>1</v>
      </c>
      <c r="BP68" s="25">
        <v>1</v>
      </c>
      <c r="BQ68" s="25">
        <v>3</v>
      </c>
      <c r="BR68" t="s">
        <v>372</v>
      </c>
      <c r="BS68" t="s">
        <v>372</v>
      </c>
      <c r="BT68" t="s">
        <v>373</v>
      </c>
      <c r="BU68" t="s">
        <v>372</v>
      </c>
      <c r="BV68" t="s">
        <v>373</v>
      </c>
      <c r="BW68" t="s">
        <v>374</v>
      </c>
      <c r="BX68" t="s">
        <v>373</v>
      </c>
      <c r="BY68" t="s">
        <v>373</v>
      </c>
      <c r="BZ68" t="s">
        <v>372</v>
      </c>
      <c r="CA68" t="s">
        <v>373</v>
      </c>
      <c r="CB68" t="s">
        <v>372</v>
      </c>
      <c r="CC68" t="s">
        <v>373</v>
      </c>
      <c r="CD68" t="s">
        <v>373</v>
      </c>
      <c r="CE68" t="s">
        <v>374</v>
      </c>
      <c r="CF68" t="s">
        <v>373</v>
      </c>
      <c r="CG68" t="s">
        <v>372</v>
      </c>
      <c r="CH68" t="s">
        <v>373</v>
      </c>
      <c r="CI68" t="s">
        <v>372</v>
      </c>
      <c r="CJ68" s="25" t="s">
        <v>774</v>
      </c>
      <c r="CK68" s="25">
        <v>4</v>
      </c>
      <c r="CL68" s="25">
        <v>4</v>
      </c>
      <c r="CM68" s="25">
        <v>1</v>
      </c>
      <c r="CN68" s="25">
        <v>1</v>
      </c>
      <c r="CO68" s="25">
        <v>1</v>
      </c>
      <c r="CP68" t="s">
        <v>372</v>
      </c>
      <c r="CQ68" t="s">
        <v>372</v>
      </c>
      <c r="CR68" t="s">
        <v>373</v>
      </c>
      <c r="CS68" t="s">
        <v>373</v>
      </c>
      <c r="CT68" t="s">
        <v>373</v>
      </c>
      <c r="CU68" t="s">
        <v>373</v>
      </c>
      <c r="CV68" t="s">
        <v>372</v>
      </c>
      <c r="CW68" t="s">
        <v>372</v>
      </c>
      <c r="CX68" t="s">
        <v>373</v>
      </c>
      <c r="CY68" t="s">
        <v>372</v>
      </c>
      <c r="CZ68" t="s">
        <v>373</v>
      </c>
      <c r="DA68" t="s">
        <v>374</v>
      </c>
      <c r="DB68" t="s">
        <v>373</v>
      </c>
      <c r="DC68" t="s">
        <v>373</v>
      </c>
      <c r="DD68" t="s">
        <v>373</v>
      </c>
      <c r="DE68" t="s">
        <v>373</v>
      </c>
      <c r="DF68" t="s">
        <v>373</v>
      </c>
      <c r="DG68" t="s">
        <v>374</v>
      </c>
      <c r="DH68" t="s">
        <v>372</v>
      </c>
      <c r="DI68" s="25">
        <v>1</v>
      </c>
      <c r="DJ68" t="s">
        <v>372</v>
      </c>
      <c r="DK68" t="s">
        <v>373</v>
      </c>
      <c r="DL68" t="s">
        <v>373</v>
      </c>
      <c r="DM68" t="s">
        <v>373</v>
      </c>
      <c r="DN68" t="s">
        <v>374</v>
      </c>
      <c r="DO68" t="s">
        <v>373</v>
      </c>
      <c r="DP68" t="s">
        <v>373</v>
      </c>
      <c r="DQ68" t="s">
        <v>372</v>
      </c>
      <c r="DR68" t="s">
        <v>775</v>
      </c>
      <c r="DS68" t="s">
        <v>373</v>
      </c>
      <c r="DT68" t="s">
        <v>384</v>
      </c>
      <c r="DU68" s="25" t="s">
        <v>776</v>
      </c>
      <c r="DV68" t="s">
        <v>372</v>
      </c>
      <c r="DW68" t="s">
        <v>373</v>
      </c>
      <c r="DX68" t="s">
        <v>373</v>
      </c>
      <c r="DY68" s="25">
        <v>-99</v>
      </c>
      <c r="DZ68" s="25">
        <v>-99</v>
      </c>
      <c r="EA68" s="25">
        <v>1</v>
      </c>
      <c r="EB68" s="25">
        <v>1</v>
      </c>
      <c r="EC68" s="25">
        <v>1</v>
      </c>
      <c r="ED68" s="25">
        <v>4</v>
      </c>
      <c r="EE68" s="25">
        <v>5</v>
      </c>
      <c r="EF68" s="25">
        <v>4</v>
      </c>
      <c r="EG68" s="25">
        <v>2</v>
      </c>
      <c r="EH68" s="25">
        <v>4</v>
      </c>
      <c r="EI68" s="25">
        <v>2</v>
      </c>
      <c r="EJ68" s="25">
        <v>1</v>
      </c>
      <c r="EK68" s="25">
        <v>5</v>
      </c>
      <c r="EL68" s="25">
        <v>4</v>
      </c>
      <c r="EM68" s="25">
        <v>2</v>
      </c>
      <c r="EN68" s="25">
        <v>4</v>
      </c>
      <c r="EO68" s="25">
        <v>5</v>
      </c>
      <c r="EP68" s="25">
        <v>3</v>
      </c>
      <c r="EQ68" s="25">
        <v>4</v>
      </c>
      <c r="ER68" s="25">
        <v>5</v>
      </c>
      <c r="ES68" s="25">
        <v>3</v>
      </c>
      <c r="ET68" s="25">
        <v>5</v>
      </c>
      <c r="EU68" s="25">
        <v>4</v>
      </c>
      <c r="EV68" s="25">
        <v>4</v>
      </c>
      <c r="EW68" s="25">
        <v>2</v>
      </c>
      <c r="EX68" s="25">
        <v>5</v>
      </c>
      <c r="EY68" s="25">
        <v>5</v>
      </c>
      <c r="EZ68" s="25">
        <v>4</v>
      </c>
      <c r="FA68" s="25">
        <v>1</v>
      </c>
      <c r="FB68" s="25">
        <v>4</v>
      </c>
      <c r="FC68" s="25">
        <v>2</v>
      </c>
      <c r="FD68" s="25">
        <v>3</v>
      </c>
      <c r="FE68" s="25">
        <v>4</v>
      </c>
      <c r="FF68" s="25">
        <v>4</v>
      </c>
      <c r="FG68" s="25">
        <v>3</v>
      </c>
      <c r="FH68" s="25">
        <v>3</v>
      </c>
      <c r="FI68" s="25">
        <v>5</v>
      </c>
      <c r="FJ68" s="25">
        <v>1</v>
      </c>
      <c r="FK68" s="27">
        <v>9</v>
      </c>
      <c r="FL68" s="27">
        <v>3</v>
      </c>
      <c r="FM68" s="27">
        <v>5</v>
      </c>
      <c r="FN68" s="27">
        <v>10</v>
      </c>
      <c r="FO68" s="27">
        <v>20</v>
      </c>
      <c r="FP68" s="25" t="s">
        <v>777</v>
      </c>
      <c r="FQ68" s="25" t="s">
        <v>778</v>
      </c>
      <c r="FR68" s="25" t="s">
        <v>777</v>
      </c>
      <c r="FS68" s="25" t="s">
        <v>779</v>
      </c>
      <c r="FT68" s="25" t="s">
        <v>780</v>
      </c>
      <c r="FU68" t="s">
        <v>372</v>
      </c>
      <c r="FV68" t="s">
        <v>373</v>
      </c>
      <c r="FW68" t="s">
        <v>372</v>
      </c>
      <c r="FX68" t="s">
        <v>373</v>
      </c>
      <c r="FY68" t="s">
        <v>372</v>
      </c>
      <c r="FZ68" s="25">
        <v>-99</v>
      </c>
      <c r="GA68" s="25" t="s">
        <v>781</v>
      </c>
      <c r="GB68" s="25" t="s">
        <v>782</v>
      </c>
      <c r="GC68" s="25">
        <v>-99</v>
      </c>
      <c r="GD68" s="25">
        <v>0</v>
      </c>
      <c r="GE68" s="25">
        <v>-99</v>
      </c>
      <c r="GF68" s="25" t="s">
        <v>621</v>
      </c>
      <c r="GG68" s="25">
        <v>0</v>
      </c>
      <c r="GH68" s="25">
        <v>1</v>
      </c>
      <c r="GI68" s="25">
        <v>0</v>
      </c>
      <c r="GJ68" s="25">
        <v>-77</v>
      </c>
      <c r="GK68" s="25">
        <v>-77</v>
      </c>
      <c r="GL68" s="25" t="s">
        <v>783</v>
      </c>
      <c r="GM68" s="25">
        <v>1</v>
      </c>
      <c r="GN68" s="25">
        <v>0</v>
      </c>
      <c r="GO68" s="25">
        <v>1359670358</v>
      </c>
      <c r="GP68" s="26">
        <v>41305.925439814811</v>
      </c>
      <c r="GQ68" s="26">
        <v>41305.945601851854</v>
      </c>
      <c r="GR68" s="25" t="s">
        <v>589</v>
      </c>
      <c r="GS68" s="25">
        <v>40</v>
      </c>
      <c r="GT68" s="25">
        <v>127</v>
      </c>
      <c r="GU68" s="25">
        <v>496</v>
      </c>
      <c r="GV68" s="25">
        <v>608</v>
      </c>
      <c r="GW68" s="25">
        <v>1070</v>
      </c>
      <c r="GX68" s="25">
        <v>1347</v>
      </c>
      <c r="GY68" s="25">
        <v>1742</v>
      </c>
      <c r="GZ68" s="25">
        <v>851</v>
      </c>
      <c r="HA68" s="25">
        <v>857</v>
      </c>
      <c r="HB68" s="25">
        <v>1720</v>
      </c>
    </row>
    <row r="69" spans="1:210">
      <c r="FK69" s="28"/>
      <c r="FL69" s="28"/>
      <c r="FM69" s="28"/>
      <c r="FN69" s="28"/>
      <c r="FO69" s="28"/>
    </row>
    <row r="70" spans="1:210">
      <c r="H70">
        <f t="shared" ref="H70:O70" si="0">COUNTIF(H6:H68,"quoted")</f>
        <v>21</v>
      </c>
      <c r="I70">
        <f t="shared" si="0"/>
        <v>16</v>
      </c>
      <c r="J70">
        <f t="shared" si="0"/>
        <v>20</v>
      </c>
      <c r="K70">
        <f t="shared" si="0"/>
        <v>18</v>
      </c>
      <c r="L70">
        <f t="shared" si="0"/>
        <v>21</v>
      </c>
      <c r="M70">
        <f t="shared" si="0"/>
        <v>4</v>
      </c>
      <c r="N70">
        <f t="shared" si="0"/>
        <v>15</v>
      </c>
      <c r="O70">
        <f t="shared" si="0"/>
        <v>20</v>
      </c>
      <c r="FK70" s="28"/>
      <c r="FL70" s="28"/>
      <c r="FM70" s="28"/>
      <c r="FN70" s="28"/>
      <c r="FO70" s="28"/>
    </row>
    <row r="71" spans="1:210">
      <c r="A71" t="s">
        <v>562</v>
      </c>
      <c r="G71">
        <f>MODE(G6:G68)</f>
        <v>7</v>
      </c>
      <c r="Q71">
        <f>MODE(Q6:Q68)</f>
        <v>1</v>
      </c>
      <c r="S71">
        <f>MODE(S6:S68)</f>
        <v>8</v>
      </c>
      <c r="U71">
        <f>MODE(U6:U68)</f>
        <v>1</v>
      </c>
      <c r="AC71">
        <f>MODE(AC6:AC68)</f>
        <v>5</v>
      </c>
      <c r="AD71">
        <f t="shared" ref="AD71:AK71" si="1">MODE(AD6:AD68)</f>
        <v>4</v>
      </c>
      <c r="AE71">
        <f t="shared" si="1"/>
        <v>4</v>
      </c>
      <c r="AF71">
        <f t="shared" si="1"/>
        <v>4</v>
      </c>
      <c r="AG71">
        <f t="shared" si="1"/>
        <v>4</v>
      </c>
      <c r="AH71">
        <f t="shared" si="1"/>
        <v>5</v>
      </c>
      <c r="AI71">
        <f t="shared" si="1"/>
        <v>4</v>
      </c>
      <c r="AJ71">
        <f t="shared" si="1"/>
        <v>4</v>
      </c>
      <c r="AK71">
        <f t="shared" si="1"/>
        <v>2</v>
      </c>
      <c r="AL71">
        <f>MODE(AL6:AL68)</f>
        <v>4</v>
      </c>
      <c r="AM71">
        <f t="shared" ref="AM71:BQ71" si="2">MODE(AM6:AM68)</f>
        <v>5</v>
      </c>
      <c r="AN71">
        <f t="shared" si="2"/>
        <v>1</v>
      </c>
      <c r="AO71">
        <f t="shared" si="2"/>
        <v>5</v>
      </c>
      <c r="AP71">
        <f t="shared" si="2"/>
        <v>4</v>
      </c>
      <c r="AQ71">
        <f t="shared" si="2"/>
        <v>4</v>
      </c>
      <c r="AR71">
        <f t="shared" si="2"/>
        <v>4</v>
      </c>
      <c r="AS71">
        <f t="shared" si="2"/>
        <v>5</v>
      </c>
      <c r="AT71">
        <f t="shared" si="2"/>
        <v>4</v>
      </c>
      <c r="AU71">
        <f t="shared" si="2"/>
        <v>4</v>
      </c>
      <c r="AV71">
        <f t="shared" si="2"/>
        <v>4</v>
      </c>
      <c r="AW71">
        <f t="shared" si="2"/>
        <v>4</v>
      </c>
      <c r="AX71">
        <f t="shared" si="2"/>
        <v>4</v>
      </c>
      <c r="AY71">
        <f t="shared" si="2"/>
        <v>5</v>
      </c>
      <c r="AZ71">
        <f t="shared" si="2"/>
        <v>4</v>
      </c>
      <c r="BA71">
        <f t="shared" si="2"/>
        <v>3</v>
      </c>
      <c r="BB71">
        <f t="shared" si="2"/>
        <v>4</v>
      </c>
      <c r="BC71">
        <f t="shared" si="2"/>
        <v>4</v>
      </c>
      <c r="BD71">
        <f t="shared" si="2"/>
        <v>1</v>
      </c>
      <c r="BE71">
        <f t="shared" si="2"/>
        <v>4</v>
      </c>
      <c r="BF71">
        <f t="shared" si="2"/>
        <v>4</v>
      </c>
      <c r="BG71">
        <f t="shared" si="2"/>
        <v>5</v>
      </c>
      <c r="BH71">
        <f t="shared" si="2"/>
        <v>4</v>
      </c>
      <c r="BI71">
        <f t="shared" si="2"/>
        <v>4</v>
      </c>
      <c r="BJ71">
        <f t="shared" si="2"/>
        <v>4</v>
      </c>
      <c r="BK71">
        <f t="shared" si="2"/>
        <v>4</v>
      </c>
      <c r="BL71">
        <f t="shared" si="2"/>
        <v>3</v>
      </c>
      <c r="BM71">
        <f t="shared" si="2"/>
        <v>3</v>
      </c>
      <c r="BN71">
        <f t="shared" si="2"/>
        <v>1</v>
      </c>
      <c r="BO71">
        <f t="shared" si="2"/>
        <v>5</v>
      </c>
      <c r="BP71">
        <f t="shared" si="2"/>
        <v>3</v>
      </c>
      <c r="BQ71">
        <f t="shared" si="2"/>
        <v>3</v>
      </c>
      <c r="CK71">
        <f>MODE(CK6:CK68)</f>
        <v>4</v>
      </c>
      <c r="CL71">
        <f>MODE(CL6:CL68)</f>
        <v>4</v>
      </c>
      <c r="CM71">
        <f>MODE(CM6:CM68)</f>
        <v>1</v>
      </c>
      <c r="CN71">
        <f>MODE(CN6:CN68)</f>
        <v>4</v>
      </c>
      <c r="CO71">
        <f>MODE(CO6:CO68)</f>
        <v>4</v>
      </c>
      <c r="DI71">
        <f>MODE(DI6:DI68)</f>
        <v>1</v>
      </c>
      <c r="DT71">
        <f>MODE(DT6:DT68)</f>
        <v>0</v>
      </c>
      <c r="EA71">
        <f>MODE(EA6:EA68)</f>
        <v>1</v>
      </c>
      <c r="EB71">
        <f t="shared" ref="EB71:FO71" si="3">MODE(EB6:EB68)</f>
        <v>1</v>
      </c>
      <c r="EC71">
        <f t="shared" si="3"/>
        <v>1</v>
      </c>
      <c r="ED71">
        <f t="shared" si="3"/>
        <v>1</v>
      </c>
      <c r="EE71">
        <f t="shared" si="3"/>
        <v>1</v>
      </c>
      <c r="EF71">
        <f t="shared" si="3"/>
        <v>1</v>
      </c>
      <c r="EG71">
        <f t="shared" si="3"/>
        <v>1</v>
      </c>
      <c r="EH71">
        <f t="shared" si="3"/>
        <v>3</v>
      </c>
      <c r="EI71">
        <f t="shared" si="3"/>
        <v>4</v>
      </c>
      <c r="EJ71">
        <f t="shared" si="3"/>
        <v>1</v>
      </c>
      <c r="EK71">
        <f t="shared" si="3"/>
        <v>2</v>
      </c>
      <c r="EL71">
        <f t="shared" si="3"/>
        <v>2</v>
      </c>
      <c r="EM71">
        <f t="shared" si="3"/>
        <v>2</v>
      </c>
      <c r="EN71">
        <f t="shared" si="3"/>
        <v>5</v>
      </c>
      <c r="EO71">
        <f t="shared" si="3"/>
        <v>1</v>
      </c>
      <c r="EP71">
        <f t="shared" si="3"/>
        <v>4</v>
      </c>
      <c r="EQ71">
        <f t="shared" si="3"/>
        <v>4</v>
      </c>
      <c r="ER71">
        <f t="shared" si="3"/>
        <v>4</v>
      </c>
      <c r="ES71">
        <f t="shared" si="3"/>
        <v>3</v>
      </c>
      <c r="ET71">
        <f t="shared" si="3"/>
        <v>4</v>
      </c>
      <c r="EU71">
        <f t="shared" si="3"/>
        <v>3</v>
      </c>
      <c r="EV71">
        <f t="shared" si="3"/>
        <v>3</v>
      </c>
      <c r="EW71">
        <f t="shared" si="3"/>
        <v>5</v>
      </c>
      <c r="EX71">
        <f t="shared" si="3"/>
        <v>4</v>
      </c>
      <c r="EY71">
        <f t="shared" si="3"/>
        <v>3</v>
      </c>
      <c r="EZ71">
        <f t="shared" si="3"/>
        <v>5</v>
      </c>
      <c r="FA71">
        <f t="shared" si="3"/>
        <v>4</v>
      </c>
      <c r="FB71">
        <f t="shared" si="3"/>
        <v>4</v>
      </c>
      <c r="FC71">
        <f t="shared" si="3"/>
        <v>1</v>
      </c>
      <c r="FD71">
        <f t="shared" si="3"/>
        <v>1</v>
      </c>
      <c r="FE71">
        <f t="shared" si="3"/>
        <v>4</v>
      </c>
      <c r="FF71">
        <f t="shared" si="3"/>
        <v>3</v>
      </c>
      <c r="FG71">
        <f t="shared" si="3"/>
        <v>2</v>
      </c>
      <c r="FH71">
        <f t="shared" si="3"/>
        <v>4</v>
      </c>
      <c r="FI71">
        <f t="shared" si="3"/>
        <v>3</v>
      </c>
      <c r="FJ71">
        <f t="shared" si="3"/>
        <v>3</v>
      </c>
      <c r="FK71" s="28">
        <f t="shared" si="3"/>
        <v>240</v>
      </c>
      <c r="FL71" s="28">
        <f t="shared" si="3"/>
        <v>-77</v>
      </c>
      <c r="FM71" s="28">
        <f t="shared" si="3"/>
        <v>8</v>
      </c>
      <c r="FN71" s="28">
        <f t="shared" si="3"/>
        <v>-77</v>
      </c>
      <c r="FO71" s="28">
        <f t="shared" si="3"/>
        <v>-77</v>
      </c>
    </row>
    <row r="72" spans="1:210">
      <c r="G72" t="s">
        <v>371</v>
      </c>
      <c r="Q72" t="s">
        <v>375</v>
      </c>
      <c r="S72" t="s">
        <v>28</v>
      </c>
      <c r="U72" t="s">
        <v>784</v>
      </c>
      <c r="W72" t="s">
        <v>377</v>
      </c>
      <c r="AC72" t="s">
        <v>378</v>
      </c>
      <c r="AD72" t="s">
        <v>568</v>
      </c>
      <c r="AE72" t="s">
        <v>568</v>
      </c>
      <c r="AF72" t="s">
        <v>568</v>
      </c>
      <c r="AG72" t="s">
        <v>568</v>
      </c>
      <c r="AH72" t="s">
        <v>380</v>
      </c>
      <c r="AI72" t="s">
        <v>569</v>
      </c>
      <c r="AJ72" t="s">
        <v>569</v>
      </c>
      <c r="AK72" t="s">
        <v>379</v>
      </c>
      <c r="AL72" t="s">
        <v>569</v>
      </c>
      <c r="AM72" t="s">
        <v>381</v>
      </c>
      <c r="AN72" t="s">
        <v>383</v>
      </c>
      <c r="AO72" t="s">
        <v>381</v>
      </c>
      <c r="AP72" t="s">
        <v>570</v>
      </c>
      <c r="AQ72" t="s">
        <v>570</v>
      </c>
      <c r="AR72" t="s">
        <v>571</v>
      </c>
      <c r="AS72" t="s">
        <v>382</v>
      </c>
      <c r="AT72" t="s">
        <v>571</v>
      </c>
      <c r="AU72" t="s">
        <v>571</v>
      </c>
      <c r="AV72" t="s">
        <v>571</v>
      </c>
      <c r="AW72" t="s">
        <v>571</v>
      </c>
      <c r="AX72" t="s">
        <v>571</v>
      </c>
      <c r="AY72" t="s">
        <v>382</v>
      </c>
      <c r="AZ72" t="s">
        <v>571</v>
      </c>
      <c r="BA72" t="s">
        <v>379</v>
      </c>
      <c r="BB72" t="s">
        <v>570</v>
      </c>
      <c r="BC72" t="s">
        <v>570</v>
      </c>
      <c r="BD72" t="s">
        <v>383</v>
      </c>
      <c r="BE72" t="s">
        <v>570</v>
      </c>
      <c r="BF72" t="s">
        <v>570</v>
      </c>
      <c r="BG72" t="s">
        <v>381</v>
      </c>
      <c r="BH72" t="s">
        <v>570</v>
      </c>
      <c r="BI72" t="s">
        <v>570</v>
      </c>
      <c r="BJ72" t="s">
        <v>570</v>
      </c>
      <c r="BK72" t="s">
        <v>570</v>
      </c>
      <c r="BL72" t="s">
        <v>379</v>
      </c>
      <c r="BM72" t="s">
        <v>379</v>
      </c>
      <c r="BN72" t="s">
        <v>383</v>
      </c>
      <c r="BO72" t="s">
        <v>381</v>
      </c>
      <c r="BP72" t="s">
        <v>379</v>
      </c>
      <c r="BQ72" t="s">
        <v>785</v>
      </c>
      <c r="CK72" t="s">
        <v>570</v>
      </c>
      <c r="CL72" t="s">
        <v>570</v>
      </c>
      <c r="CM72" t="s">
        <v>383</v>
      </c>
      <c r="CN72" t="s">
        <v>570</v>
      </c>
      <c r="CO72" t="s">
        <v>570</v>
      </c>
      <c r="DI72" t="s">
        <v>375</v>
      </c>
      <c r="DT72" s="5" t="s">
        <v>384</v>
      </c>
      <c r="EA72" t="s">
        <v>383</v>
      </c>
      <c r="EB72" t="s">
        <v>383</v>
      </c>
      <c r="EC72" t="s">
        <v>383</v>
      </c>
      <c r="ED72" t="s">
        <v>383</v>
      </c>
      <c r="EE72" t="s">
        <v>383</v>
      </c>
      <c r="EF72" t="s">
        <v>383</v>
      </c>
      <c r="EG72" t="s">
        <v>383</v>
      </c>
      <c r="EH72" t="s">
        <v>379</v>
      </c>
      <c r="EI72" t="s">
        <v>570</v>
      </c>
      <c r="EJ72" t="s">
        <v>383</v>
      </c>
      <c r="EK72" t="s">
        <v>572</v>
      </c>
      <c r="EL72" t="s">
        <v>383</v>
      </c>
      <c r="EM72" t="s">
        <v>572</v>
      </c>
      <c r="EN72" t="s">
        <v>381</v>
      </c>
      <c r="EO72" t="s">
        <v>383</v>
      </c>
      <c r="EP72" t="s">
        <v>570</v>
      </c>
      <c r="EQ72" t="s">
        <v>570</v>
      </c>
      <c r="ER72" t="s">
        <v>570</v>
      </c>
      <c r="ES72" t="s">
        <v>379</v>
      </c>
      <c r="ET72" t="s">
        <v>570</v>
      </c>
      <c r="EU72" t="s">
        <v>379</v>
      </c>
      <c r="EV72" t="s">
        <v>379</v>
      </c>
      <c r="EW72" t="s">
        <v>381</v>
      </c>
      <c r="EX72" t="s">
        <v>570</v>
      </c>
      <c r="EY72" t="s">
        <v>379</v>
      </c>
      <c r="EZ72" t="s">
        <v>381</v>
      </c>
      <c r="FA72" t="s">
        <v>570</v>
      </c>
      <c r="FB72" t="s">
        <v>570</v>
      </c>
      <c r="FC72" t="s">
        <v>383</v>
      </c>
      <c r="FD72" t="s">
        <v>383</v>
      </c>
      <c r="FE72" t="s">
        <v>570</v>
      </c>
      <c r="FF72" t="s">
        <v>379</v>
      </c>
      <c r="FG72" t="s">
        <v>572</v>
      </c>
      <c r="FH72" t="s">
        <v>570</v>
      </c>
      <c r="FI72" t="s">
        <v>379</v>
      </c>
      <c r="FJ72" t="s">
        <v>379</v>
      </c>
      <c r="FK72" s="28" t="s">
        <v>564</v>
      </c>
      <c r="FL72" s="28" t="s">
        <v>565</v>
      </c>
      <c r="FM72" s="28" t="s">
        <v>311</v>
      </c>
      <c r="FN72" s="28" t="s">
        <v>564</v>
      </c>
      <c r="FO72" s="28" t="s">
        <v>311</v>
      </c>
    </row>
    <row r="73" spans="1:210">
      <c r="FK73">
        <f>MODE(FK6:FO38)</f>
        <v>240</v>
      </c>
    </row>
    <row r="74" spans="1:210">
      <c r="A74" t="s">
        <v>563</v>
      </c>
      <c r="H74" s="22">
        <f t="shared" ref="H74:O74" si="4">COUNTIF(H6:H68,"quoted")/(COUNTIF(H6:H68,"quoted")+COUNTIF(H6:H68,"not quoted"))</f>
        <v>0.36206896551724138</v>
      </c>
      <c r="I74" s="22">
        <f t="shared" si="4"/>
        <v>0.27586206896551724</v>
      </c>
      <c r="J74" s="22">
        <f t="shared" si="4"/>
        <v>0.34482758620689657</v>
      </c>
      <c r="K74" s="22">
        <f t="shared" si="4"/>
        <v>0.31034482758620691</v>
      </c>
      <c r="L74" s="22">
        <f t="shared" si="4"/>
        <v>0.36206896551724138</v>
      </c>
      <c r="M74" s="22">
        <f t="shared" si="4"/>
        <v>6.8965517241379309E-2</v>
      </c>
      <c r="N74" s="22">
        <f t="shared" si="4"/>
        <v>0.25862068965517243</v>
      </c>
      <c r="O74" s="22">
        <f t="shared" si="4"/>
        <v>0.34482758620689657</v>
      </c>
      <c r="Q74" s="22">
        <f>COUNTIF(Q6:Q68,1)/(COUNTIF(Q6:Q68,1)+COUNTIF(Q6:Q68,2))</f>
        <v>0.7857142857142857</v>
      </c>
      <c r="X74" s="22">
        <f>COUNTIF(X6:X68,"quoted")/(COUNTIF(X6:X68,"quoted")+COUNTIF(X6:X68,"not quoted"))</f>
        <v>0.18965517241379309</v>
      </c>
      <c r="Y74" s="22">
        <f>COUNTIF(Y6:Y68,"quoted")/(COUNTIF(Y6:Y68,"quoted")+COUNTIF(Y6:Y68,"not quoted"))</f>
        <v>0.46551724137931033</v>
      </c>
      <c r="Z74" s="22">
        <f>COUNTIF(Z6:Z68,"quoted")/(COUNTIF(Z6:Z68,"quoted")+COUNTIF(Z6:Z68,"not quoted"))</f>
        <v>0.37931034482758619</v>
      </c>
      <c r="AA74" s="22">
        <f>COUNTIF(AA6:AA68,"quoted")/(COUNTIF(AA6:AA68,"quoted")+COUNTIF(AA6:AA68,"not quoted"))</f>
        <v>0.10344827586206896</v>
      </c>
      <c r="AB74" s="22"/>
      <c r="BR74" s="22">
        <f>COUNTIF(BR6:BR68,"quoted")/(COUNTIF(BR6:BR68,"quoted")+COUNTIF(BR6:BR68,"not quoted"))</f>
        <v>0.8</v>
      </c>
      <c r="BS74" s="22">
        <f t="shared" ref="BS74:CI74" si="5">COUNTIF(BS6:BS68,"quoted")/(COUNTIF(BS6:BS68,"quoted")+COUNTIF(BS6:BS68,"not quoted"))</f>
        <v>0.47272727272727272</v>
      </c>
      <c r="BT74" s="22">
        <f t="shared" si="5"/>
        <v>0.43636363636363634</v>
      </c>
      <c r="BU74" s="22">
        <f t="shared" si="5"/>
        <v>0.58181818181818179</v>
      </c>
      <c r="BV74" s="22">
        <f t="shared" si="5"/>
        <v>7.2727272727272724E-2</v>
      </c>
      <c r="BW74" s="22"/>
      <c r="BX74" s="22">
        <f t="shared" si="5"/>
        <v>9.0909090909090912E-2</v>
      </c>
      <c r="BY74" s="22">
        <f t="shared" si="5"/>
        <v>0.18181818181818182</v>
      </c>
      <c r="BZ74" s="22">
        <f t="shared" si="5"/>
        <v>0.43636363636363634</v>
      </c>
      <c r="CA74" s="22">
        <f t="shared" si="5"/>
        <v>0.45454545454545453</v>
      </c>
      <c r="CB74" s="22">
        <f t="shared" si="5"/>
        <v>0.45454545454545453</v>
      </c>
      <c r="CC74" s="22">
        <f t="shared" si="5"/>
        <v>0.14545454545454545</v>
      </c>
      <c r="CD74" s="22">
        <f t="shared" si="5"/>
        <v>9.0909090909090912E-2</v>
      </c>
      <c r="CE74" s="22"/>
      <c r="CF74" s="22">
        <f t="shared" si="5"/>
        <v>0.63829787234042556</v>
      </c>
      <c r="CG74" s="22">
        <f t="shared" si="5"/>
        <v>0.10638297872340426</v>
      </c>
      <c r="CH74" s="22">
        <f t="shared" si="5"/>
        <v>8.5106382978723402E-2</v>
      </c>
      <c r="CI74" s="22">
        <f t="shared" si="5"/>
        <v>0.25531914893617019</v>
      </c>
      <c r="CP74" s="22">
        <f>COUNTIF(CP6:CP68,"quoted")/(COUNTIF(CP6:CP68,"quoted")+COUNTIF(CP6:CP68,"not quoted"))</f>
        <v>0.44680851063829785</v>
      </c>
      <c r="CQ74" s="22">
        <f t="shared" ref="CQ74:DS74" si="6">COUNTIF(CQ6:CQ68,"quoted")/(COUNTIF(CQ6:CQ68,"quoted")+COUNTIF(CQ6:CQ68,"not quoted"))</f>
        <v>0.48936170212765956</v>
      </c>
      <c r="CR74" s="22">
        <f t="shared" si="6"/>
        <v>0.25531914893617019</v>
      </c>
      <c r="CS74" s="22">
        <f t="shared" si="6"/>
        <v>6.3829787234042548E-2</v>
      </c>
      <c r="CT74" s="22">
        <f t="shared" si="6"/>
        <v>0.25531914893617019</v>
      </c>
      <c r="CU74" s="22">
        <f t="shared" si="6"/>
        <v>0.2978723404255319</v>
      </c>
      <c r="CV74" s="22">
        <f t="shared" si="6"/>
        <v>0.53191489361702127</v>
      </c>
      <c r="CW74" s="22">
        <f t="shared" si="6"/>
        <v>0.27659574468085107</v>
      </c>
      <c r="CX74" s="22">
        <f t="shared" si="6"/>
        <v>0.21276595744680851</v>
      </c>
      <c r="CY74" s="22">
        <f t="shared" si="6"/>
        <v>0.61702127659574468</v>
      </c>
      <c r="CZ74" s="22">
        <f t="shared" si="6"/>
        <v>6.3829787234042548E-2</v>
      </c>
      <c r="DA74" s="22"/>
      <c r="DB74" s="22">
        <f t="shared" si="6"/>
        <v>0.10638297872340426</v>
      </c>
      <c r="DC74" s="22">
        <f t="shared" si="6"/>
        <v>0.34042553191489361</v>
      </c>
      <c r="DD74" s="22">
        <f t="shared" si="6"/>
        <v>0.31914893617021278</v>
      </c>
      <c r="DE74" s="22">
        <f t="shared" si="6"/>
        <v>0.53191489361702127</v>
      </c>
      <c r="DF74" s="22">
        <f t="shared" si="6"/>
        <v>4.2553191489361701E-2</v>
      </c>
      <c r="DG74" s="22"/>
      <c r="DH74" s="22">
        <f t="shared" si="6"/>
        <v>0.21276595744680851</v>
      </c>
      <c r="DI74" s="22"/>
      <c r="DJ74" s="22">
        <f t="shared" si="6"/>
        <v>0.78947368421052633</v>
      </c>
      <c r="DK74" s="22">
        <f t="shared" si="6"/>
        <v>0.31578947368421051</v>
      </c>
      <c r="DL74" s="22">
        <f t="shared" si="6"/>
        <v>2.6315789473684209E-2</v>
      </c>
      <c r="DM74" s="22">
        <f t="shared" si="6"/>
        <v>0.15789473684210525</v>
      </c>
      <c r="DN74" s="22"/>
      <c r="DO74" s="22">
        <f t="shared" si="6"/>
        <v>0.55263157894736847</v>
      </c>
      <c r="DP74" s="22">
        <f t="shared" si="6"/>
        <v>5.2631578947368418E-2</v>
      </c>
      <c r="DQ74" s="22">
        <f t="shared" si="6"/>
        <v>0.15789473684210525</v>
      </c>
      <c r="DR74" s="22"/>
      <c r="DS74" s="22">
        <f t="shared" si="6"/>
        <v>0.28947368421052633</v>
      </c>
      <c r="DV74" s="22">
        <f>COUNTIF(DV6:DV68,"quoted")/(COUNTIF(DV6:DV68,"quoted")+COUNTIF(DV6:DV68,"not quoted"))</f>
        <v>0.78947368421052633</v>
      </c>
      <c r="DW74" s="22">
        <f>COUNTIF(DW6:DW68,"quoted")/(COUNTIF(DW6:DW68,"quoted")+COUNTIF(DW6:DW68,"not quoted"))</f>
        <v>0.21052631578947367</v>
      </c>
      <c r="DX74" s="22">
        <f>COUNTIF(DX6:DX68,"quoted")/(COUNTIF(DX6:DX68,"quoted")+COUNTIF(DX6:DX68,"not quoted"))</f>
        <v>0.10526315789473684</v>
      </c>
    </row>
    <row r="75" spans="1:210">
      <c r="H75" s="22"/>
    </row>
    <row r="76" spans="1:210">
      <c r="A76" t="s">
        <v>566</v>
      </c>
      <c r="G76">
        <f>MEDIAN(G6:G38)</f>
        <v>4</v>
      </c>
      <c r="AC76">
        <f>MEDIAN(AC6:AC68)</f>
        <v>5</v>
      </c>
      <c r="AD76">
        <f t="shared" ref="AD76:BP76" si="7">MEDIAN(AD6:AD68)</f>
        <v>4</v>
      </c>
      <c r="AE76">
        <f t="shared" si="7"/>
        <v>4</v>
      </c>
      <c r="AF76">
        <f t="shared" si="7"/>
        <v>3</v>
      </c>
      <c r="AG76">
        <f t="shared" si="7"/>
        <v>4</v>
      </c>
      <c r="AH76">
        <f t="shared" si="7"/>
        <v>4</v>
      </c>
      <c r="AI76">
        <f t="shared" si="7"/>
        <v>3</v>
      </c>
      <c r="AJ76">
        <f t="shared" si="7"/>
        <v>3</v>
      </c>
      <c r="AK76">
        <f t="shared" si="7"/>
        <v>3</v>
      </c>
      <c r="AL76">
        <f t="shared" si="7"/>
        <v>4</v>
      </c>
      <c r="AM76">
        <f t="shared" si="7"/>
        <v>4</v>
      </c>
      <c r="AN76">
        <f t="shared" si="7"/>
        <v>2</v>
      </c>
      <c r="AO76">
        <f t="shared" si="7"/>
        <v>4</v>
      </c>
      <c r="AP76">
        <f t="shared" si="7"/>
        <v>4</v>
      </c>
      <c r="AQ76">
        <f t="shared" si="7"/>
        <v>4</v>
      </c>
      <c r="AR76">
        <f t="shared" si="7"/>
        <v>4</v>
      </c>
      <c r="AS76">
        <f t="shared" si="7"/>
        <v>4</v>
      </c>
      <c r="AT76">
        <f t="shared" si="7"/>
        <v>4</v>
      </c>
      <c r="AU76">
        <f t="shared" si="7"/>
        <v>4</v>
      </c>
      <c r="AV76">
        <f t="shared" si="7"/>
        <v>4</v>
      </c>
      <c r="AW76">
        <f t="shared" si="7"/>
        <v>4</v>
      </c>
      <c r="AX76">
        <f t="shared" si="7"/>
        <v>4</v>
      </c>
      <c r="AY76">
        <f t="shared" si="7"/>
        <v>4</v>
      </c>
      <c r="AZ76">
        <f t="shared" si="7"/>
        <v>4</v>
      </c>
      <c r="BA76">
        <f t="shared" si="7"/>
        <v>3</v>
      </c>
      <c r="BB76">
        <f t="shared" si="7"/>
        <v>4</v>
      </c>
      <c r="BC76">
        <f t="shared" si="7"/>
        <v>4</v>
      </c>
      <c r="BD76">
        <f t="shared" si="7"/>
        <v>2</v>
      </c>
      <c r="BE76">
        <f t="shared" si="7"/>
        <v>3</v>
      </c>
      <c r="BF76">
        <f t="shared" si="7"/>
        <v>4</v>
      </c>
      <c r="BG76">
        <f t="shared" si="7"/>
        <v>4</v>
      </c>
      <c r="BH76">
        <f t="shared" si="7"/>
        <v>3</v>
      </c>
      <c r="BI76">
        <f t="shared" si="7"/>
        <v>4</v>
      </c>
      <c r="BJ76">
        <f t="shared" si="7"/>
        <v>4</v>
      </c>
      <c r="BK76">
        <f t="shared" si="7"/>
        <v>4</v>
      </c>
      <c r="BL76">
        <f t="shared" si="7"/>
        <v>3</v>
      </c>
      <c r="BM76">
        <f t="shared" si="7"/>
        <v>3</v>
      </c>
      <c r="BN76">
        <f t="shared" si="7"/>
        <v>2</v>
      </c>
      <c r="BO76">
        <f t="shared" si="7"/>
        <v>4</v>
      </c>
      <c r="BP76">
        <f t="shared" si="7"/>
        <v>3</v>
      </c>
      <c r="CK76" s="23">
        <f>MEDIAN(CK6:CK68)</f>
        <v>3</v>
      </c>
      <c r="CL76" s="23">
        <f>MEDIAN(CL6:CL68)</f>
        <v>3</v>
      </c>
      <c r="CM76" s="23">
        <f>MEDIAN(CM6:CM68)</f>
        <v>2</v>
      </c>
      <c r="CN76" s="23">
        <f>MEDIAN(CN6:CN68)</f>
        <v>3</v>
      </c>
      <c r="CO76" s="23">
        <f>MEDIAN(CO6:CO68)</f>
        <v>3</v>
      </c>
      <c r="EA76" s="23">
        <f>MEDIAN(EA6:EA68)</f>
        <v>2</v>
      </c>
      <c r="EB76" s="23">
        <f t="shared" ref="EB76:FJ76" si="8">MEDIAN(EB6:EB68)</f>
        <v>1</v>
      </c>
      <c r="EC76" s="23">
        <f t="shared" si="8"/>
        <v>1</v>
      </c>
      <c r="ED76" s="23">
        <f t="shared" si="8"/>
        <v>1</v>
      </c>
      <c r="EE76" s="23">
        <f t="shared" si="8"/>
        <v>2</v>
      </c>
      <c r="EF76" s="23">
        <f t="shared" si="8"/>
        <v>2</v>
      </c>
      <c r="EG76" s="23">
        <f t="shared" si="8"/>
        <v>2</v>
      </c>
      <c r="EH76" s="23">
        <f t="shared" si="8"/>
        <v>3</v>
      </c>
      <c r="EI76" s="23">
        <f t="shared" si="8"/>
        <v>2</v>
      </c>
      <c r="EJ76" s="23">
        <f t="shared" si="8"/>
        <v>2</v>
      </c>
      <c r="EK76" s="24">
        <f t="shared" si="8"/>
        <v>2</v>
      </c>
      <c r="EL76" s="23">
        <f t="shared" si="8"/>
        <v>2</v>
      </c>
      <c r="EM76" s="24">
        <f t="shared" si="8"/>
        <v>2</v>
      </c>
      <c r="EN76" s="23">
        <f t="shared" si="8"/>
        <v>3</v>
      </c>
      <c r="EO76" s="23">
        <f t="shared" si="8"/>
        <v>2</v>
      </c>
      <c r="EP76" s="23">
        <f t="shared" si="8"/>
        <v>3</v>
      </c>
      <c r="EQ76" s="23">
        <f t="shared" si="8"/>
        <v>4</v>
      </c>
      <c r="ER76" s="23">
        <f t="shared" si="8"/>
        <v>3</v>
      </c>
      <c r="ES76" s="23">
        <f t="shared" si="8"/>
        <v>3</v>
      </c>
      <c r="ET76" s="23">
        <f t="shared" si="8"/>
        <v>4</v>
      </c>
      <c r="EU76" s="23">
        <f t="shared" si="8"/>
        <v>2.5</v>
      </c>
      <c r="EV76" s="23">
        <f t="shared" si="8"/>
        <v>3</v>
      </c>
      <c r="EW76" s="23">
        <f t="shared" si="8"/>
        <v>4</v>
      </c>
      <c r="EX76" s="24">
        <f t="shared" si="8"/>
        <v>4</v>
      </c>
      <c r="EY76" s="24">
        <f t="shared" si="8"/>
        <v>3</v>
      </c>
      <c r="EZ76" s="23">
        <f t="shared" si="8"/>
        <v>4</v>
      </c>
      <c r="FA76" s="23">
        <f t="shared" si="8"/>
        <v>3</v>
      </c>
      <c r="FB76" s="23">
        <f t="shared" si="8"/>
        <v>3</v>
      </c>
      <c r="FC76" s="23">
        <f t="shared" si="8"/>
        <v>2</v>
      </c>
      <c r="FD76" s="23">
        <f t="shared" si="8"/>
        <v>2</v>
      </c>
      <c r="FE76" s="24">
        <f t="shared" si="8"/>
        <v>4</v>
      </c>
      <c r="FF76" s="24">
        <f t="shared" si="8"/>
        <v>3</v>
      </c>
      <c r="FG76" s="24">
        <f t="shared" si="8"/>
        <v>2</v>
      </c>
      <c r="FH76" s="24">
        <f t="shared" si="8"/>
        <v>4</v>
      </c>
      <c r="FI76" s="24">
        <f t="shared" si="8"/>
        <v>3</v>
      </c>
      <c r="FJ76" s="24">
        <f t="shared" si="8"/>
        <v>3</v>
      </c>
    </row>
    <row r="77" spans="1:210">
      <c r="BA77" t="s">
        <v>379</v>
      </c>
      <c r="BD77" t="s">
        <v>572</v>
      </c>
      <c r="BE77" t="s">
        <v>379</v>
      </c>
      <c r="BH77" t="s">
        <v>379</v>
      </c>
      <c r="BO77" t="s">
        <v>570</v>
      </c>
      <c r="CK77" t="s">
        <v>379</v>
      </c>
      <c r="CL77" t="s">
        <v>379</v>
      </c>
      <c r="CM77" t="s">
        <v>572</v>
      </c>
      <c r="CN77" t="s">
        <v>379</v>
      </c>
      <c r="CO77" t="s">
        <v>379</v>
      </c>
      <c r="EF77" t="s">
        <v>572</v>
      </c>
      <c r="EI77" t="s">
        <v>572</v>
      </c>
      <c r="EJ77" t="s">
        <v>572</v>
      </c>
      <c r="EL77" t="s">
        <v>572</v>
      </c>
      <c r="EN77" t="s">
        <v>379</v>
      </c>
      <c r="EO77" t="s">
        <v>572</v>
      </c>
      <c r="EP77" t="s">
        <v>379</v>
      </c>
      <c r="EW77" t="s">
        <v>570</v>
      </c>
      <c r="EZ77" t="s">
        <v>570</v>
      </c>
      <c r="FA77" t="s">
        <v>379</v>
      </c>
      <c r="FB77" t="s">
        <v>379</v>
      </c>
      <c r="FC77" t="s">
        <v>572</v>
      </c>
    </row>
    <row r="79" spans="1:210">
      <c r="A79" t="s">
        <v>567</v>
      </c>
      <c r="G79">
        <f t="array" ref="G79">MEDIAN(ABS(MEDIAN(G6:G38)-G6:G38))</f>
        <v>3</v>
      </c>
      <c r="AC79">
        <f t="array" ref="AC79">MEDIAN(ABS(MEDIAN(AC6:AC68)-AC6:AC68))</f>
        <v>1</v>
      </c>
      <c r="AD79">
        <f t="array" ref="AD79">MEDIAN(ABS(MEDIAN(AD6:AD68)-AD6:AD68))</f>
        <v>1</v>
      </c>
      <c r="AE79">
        <f t="array" ref="AE79">MEDIAN(ABS(MEDIAN(AE6:AE68)-AE6:AE68))</f>
        <v>1</v>
      </c>
      <c r="AF79">
        <f t="array" ref="AF79">MEDIAN(ABS(MEDIAN(AF6:AF68)-AF6:AF68))</f>
        <v>1</v>
      </c>
      <c r="AG79">
        <f t="array" ref="AG79">MEDIAN(ABS(MEDIAN(AG6:AG68)-AG6:AG68))</f>
        <v>1</v>
      </c>
      <c r="AH79">
        <f t="array" ref="AH79">MEDIAN(ABS(MEDIAN(AH6:AH68)-AH6:AH68))</f>
        <v>1</v>
      </c>
      <c r="AI79">
        <f t="array" ref="AI79">MEDIAN(ABS(MEDIAN(AI6:AI68)-AI6:AI68))</f>
        <v>1</v>
      </c>
      <c r="AJ79">
        <f t="array" ref="AJ79">MEDIAN(ABS(MEDIAN(AJ6:AJ68)-AJ6:AJ68))</f>
        <v>1</v>
      </c>
      <c r="AK79">
        <f t="array" ref="AK79">MEDIAN(ABS(MEDIAN(AK6:AK68)-AK6:AK68))</f>
        <v>1</v>
      </c>
      <c r="AL79">
        <f t="array" ref="AL79">MEDIAN(ABS(MEDIAN(AL6:AL68)-AL6:AL68))</f>
        <v>1</v>
      </c>
      <c r="AM79">
        <f t="array" ref="AM79">MEDIAN(ABS(MEDIAN(AM6:AM68)-AM6:AM68))</f>
        <v>1</v>
      </c>
      <c r="AN79">
        <f t="array" ref="AN79">MEDIAN(ABS(MEDIAN(AN6:AN68)-AN6:AN68))</f>
        <v>1</v>
      </c>
      <c r="AO79">
        <f t="array" ref="AO79">MEDIAN(ABS(MEDIAN(AO6:AO68)-AO6:AO68))</f>
        <v>1</v>
      </c>
      <c r="AP79">
        <f t="array" ref="AP79">MEDIAN(ABS(MEDIAN(AP6:AP68)-AP6:AP68))</f>
        <v>1</v>
      </c>
      <c r="AQ79">
        <f t="array" ref="AQ79">MEDIAN(ABS(MEDIAN(AQ6:AQ68)-AQ6:AQ68))</f>
        <v>1</v>
      </c>
      <c r="AR79">
        <f t="array" ref="AR79">MEDIAN(ABS(MEDIAN(AR6:AR68)-AR6:AR68))</f>
        <v>1</v>
      </c>
      <c r="AS79">
        <f t="array" ref="AS79">MEDIAN(ABS(MEDIAN(AS6:AS68)-AS6:AS68))</f>
        <v>1</v>
      </c>
      <c r="AT79">
        <f t="array" ref="AT79">MEDIAN(ABS(MEDIAN(AT6:AT68)-AT6:AT68))</f>
        <v>1</v>
      </c>
      <c r="AU79">
        <f t="array" ref="AU79">MEDIAN(ABS(MEDIAN(AU6:AU68)-AU6:AU68))</f>
        <v>1</v>
      </c>
      <c r="AV79">
        <f t="array" ref="AV79">MEDIAN(ABS(MEDIAN(AV6:AV68)-AV6:AV68))</f>
        <v>1</v>
      </c>
      <c r="AW79">
        <f t="array" ref="AW79">MEDIAN(ABS(MEDIAN(AW6:AW68)-AW6:AW68))</f>
        <v>1</v>
      </c>
      <c r="AX79">
        <f t="array" ref="AX79">MEDIAN(ABS(MEDIAN(AX6:AX68)-AX6:AX68))</f>
        <v>1</v>
      </c>
      <c r="AY79">
        <f t="array" ref="AY79">MEDIAN(ABS(MEDIAN(AY6:AY68)-AY6:AY68))</f>
        <v>1</v>
      </c>
      <c r="AZ79">
        <f t="array" ref="AZ79">MEDIAN(ABS(MEDIAN(AZ6:AZ68)-AZ6:AZ68))</f>
        <v>1</v>
      </c>
      <c r="BA79">
        <f t="array" ref="BA79">MEDIAN(ABS(MEDIAN(BA6:BA68)-BA6:BA68))</f>
        <v>1</v>
      </c>
      <c r="BB79">
        <f t="array" ref="BB79">MEDIAN(ABS(MEDIAN(BB6:BB68)-BB6:BB68))</f>
        <v>1</v>
      </c>
      <c r="BC79">
        <f t="array" ref="BC79">MEDIAN(ABS(MEDIAN(BC6:BC68)-BC6:BC68))</f>
        <v>1</v>
      </c>
      <c r="BD79">
        <f t="array" ref="BD79">MEDIAN(ABS(MEDIAN(BD6:BD68)-BD6:BD68))</f>
        <v>1</v>
      </c>
      <c r="BE79">
        <f t="array" ref="BE79">MEDIAN(ABS(MEDIAN(BE6:BE68)-BE6:BE68))</f>
        <v>1</v>
      </c>
      <c r="BF79">
        <f t="array" ref="BF79">MEDIAN(ABS(MEDIAN(BF6:BF68)-BF6:BF68))</f>
        <v>1</v>
      </c>
      <c r="BG79">
        <f t="array" ref="BG79">MEDIAN(ABS(MEDIAN(BG6:BG68)-BG6:BG68))</f>
        <v>1</v>
      </c>
      <c r="BH79">
        <f t="array" ref="BH79">MEDIAN(ABS(MEDIAN(BH6:BH68)-BH6:BH68))</f>
        <v>1</v>
      </c>
      <c r="BI79">
        <f t="array" ref="BI79">MEDIAN(ABS(MEDIAN(BI6:BI68)-BI6:BI68))</f>
        <v>1</v>
      </c>
      <c r="BJ79">
        <f t="array" ref="BJ79">MEDIAN(ABS(MEDIAN(BJ6:BJ68)-BJ6:BJ68))</f>
        <v>1</v>
      </c>
      <c r="BK79">
        <f t="array" ref="BK79">MEDIAN(ABS(MEDIAN(BK6:BK68)-BK6:BK68))</f>
        <v>1</v>
      </c>
      <c r="BL79">
        <f t="array" ref="BL79">MEDIAN(ABS(MEDIAN(BL6:BL68)-BL6:BL68))</f>
        <v>1</v>
      </c>
      <c r="BM79">
        <f t="array" ref="BM79">MEDIAN(ABS(MEDIAN(BM6:BM68)-BM6:BM68))</f>
        <v>1</v>
      </c>
      <c r="BN79">
        <f t="array" ref="BN79">MEDIAN(ABS(MEDIAN(BN6:BN68)-BN6:BN68))</f>
        <v>1</v>
      </c>
      <c r="BO79">
        <f t="array" ref="BO79">MEDIAN(ABS(MEDIAN(BO6:BO68)-BO6:BO68))</f>
        <v>1</v>
      </c>
      <c r="BP79">
        <f t="array" ref="BP79">MEDIAN(ABS(MEDIAN(BP6:BP68)-BP6:BP68))</f>
        <v>1</v>
      </c>
      <c r="CK79" s="23">
        <f t="array" ref="CK79">MEDIAN(ABS(MEDIAN(CK6:CK68)-CK6:CK68))</f>
        <v>2</v>
      </c>
      <c r="CL79" s="23">
        <f t="array" ref="CL79">MEDIAN(ABS(MEDIAN(CL6:CL68)-CL6:CL68))</f>
        <v>1</v>
      </c>
      <c r="CM79" s="23">
        <f t="array" ref="CM79">MEDIAN(ABS(MEDIAN(CM6:CM68)-CM6:CM68))</f>
        <v>1</v>
      </c>
      <c r="CN79" s="23">
        <f t="array" ref="CN79">MEDIAN(ABS(MEDIAN(CN6:CN68)-CN6:CN68))</f>
        <v>2</v>
      </c>
      <c r="CO79" s="23">
        <f t="array" ref="CO79">MEDIAN(ABS(MEDIAN(CO6:CO68)-CO6:CO68))</f>
        <v>2</v>
      </c>
      <c r="EA79">
        <f t="array" ref="EA79">MEDIAN(ABS(MEDIAN(EA6:EA68)-EA6:EA68))</f>
        <v>1</v>
      </c>
      <c r="EB79">
        <f t="array" ref="EB79">MEDIAN(ABS(MEDIAN(EB6:EB68)-EB6:EB68))</f>
        <v>1</v>
      </c>
      <c r="EC79">
        <f t="array" ref="EC79">MEDIAN(ABS(MEDIAN(EC6:EC68)-EC6:EC68))</f>
        <v>1</v>
      </c>
      <c r="ED79">
        <f t="array" ref="ED79">MEDIAN(ABS(MEDIAN(ED6:ED68)-ED6:ED68))</f>
        <v>1</v>
      </c>
      <c r="EE79">
        <f t="array" ref="EE79">MEDIAN(ABS(MEDIAN(EE6:EE68)-EE6:EE68))</f>
        <v>1</v>
      </c>
      <c r="EF79">
        <f t="array" ref="EF79">MEDIAN(ABS(MEDIAN(EF6:EF68)-EF6:EF68))</f>
        <v>1</v>
      </c>
      <c r="EG79">
        <f t="array" ref="EG79">MEDIAN(ABS(MEDIAN(EG6:EG68)-EG6:EG68))</f>
        <v>1</v>
      </c>
      <c r="EH79">
        <f t="array" ref="EH79">MEDIAN(ABS(MEDIAN(EH6:EH68)-EH6:EH68))</f>
        <v>1</v>
      </c>
      <c r="EI79">
        <f t="array" ref="EI79">MEDIAN(ABS(MEDIAN(EI6:EI68)-EI6:EI68))</f>
        <v>1</v>
      </c>
      <c r="EJ79">
        <f t="array" ref="EJ79">MEDIAN(ABS(MEDIAN(EJ6:EJ68)-EJ6:EJ68))</f>
        <v>1</v>
      </c>
      <c r="EK79">
        <f t="array" ref="EK79">MEDIAN(ABS(MEDIAN(EK6:EK68)-EK6:EK68))</f>
        <v>1</v>
      </c>
      <c r="EL79">
        <f t="array" ref="EL79">MEDIAN(ABS(MEDIAN(EL6:EL68)-EL6:EL68))</f>
        <v>1</v>
      </c>
      <c r="EM79">
        <f t="array" ref="EM79">MEDIAN(ABS(MEDIAN(EM6:EM68)-EM6:EM68))</f>
        <v>1</v>
      </c>
      <c r="EN79">
        <f t="array" ref="EN79">MEDIAN(ABS(MEDIAN(EN6:EN68)-EN6:EN68))</f>
        <v>2</v>
      </c>
      <c r="EO79">
        <f t="array" ref="EO79">MEDIAN(ABS(MEDIAN(EO6:EO68)-EO6:EO68))</f>
        <v>2</v>
      </c>
      <c r="EP79">
        <f t="array" ref="EP79">MEDIAN(ABS(MEDIAN(EP6:EP68)-EP6:EP68))</f>
        <v>1</v>
      </c>
      <c r="EQ79">
        <f t="array" ref="EQ79">MEDIAN(ABS(MEDIAN(EQ6:EQ68)-EQ6:EQ68))</f>
        <v>1</v>
      </c>
      <c r="ER79">
        <f t="array" ref="ER79">MEDIAN(ABS(MEDIAN(ER6:ER68)-ER6:ER68))</f>
        <v>1</v>
      </c>
      <c r="ES79">
        <f t="array" ref="ES79">MEDIAN(ABS(MEDIAN(ES6:ES68)-ES6:ES68))</f>
        <v>1</v>
      </c>
      <c r="ET79">
        <f t="array" ref="ET79">MEDIAN(ABS(MEDIAN(ET6:ET68)-ET6:ET68))</f>
        <v>1</v>
      </c>
      <c r="EU79">
        <f t="array" ref="EU79">MEDIAN(ABS(MEDIAN(EU6:EU68)-EU6:EU68))</f>
        <v>1.5</v>
      </c>
      <c r="EV79">
        <f t="array" ref="EV79">MEDIAN(ABS(MEDIAN(EV6:EV68)-EV6:EV68))</f>
        <v>1</v>
      </c>
      <c r="EW79">
        <f t="array" ref="EW79">MEDIAN(ABS(MEDIAN(EW6:EW68)-EW6:EW68))</f>
        <v>1</v>
      </c>
      <c r="EX79">
        <f t="array" ref="EX79">MEDIAN(ABS(MEDIAN(EX6:EX68)-EX6:EX68))</f>
        <v>0</v>
      </c>
      <c r="EY79">
        <f t="array" ref="EY79">MEDIAN(ABS(MEDIAN(EY6:EY68)-EY6:EY68))</f>
        <v>2</v>
      </c>
      <c r="EZ79">
        <f t="array" ref="EZ79">MEDIAN(ABS(MEDIAN(EZ6:EZ68)-EZ6:EZ68))</f>
        <v>1</v>
      </c>
      <c r="FA79">
        <f t="array" ref="FA79">MEDIAN(ABS(MEDIAN(FA6:FA68)-FA6:FA68))</f>
        <v>1</v>
      </c>
      <c r="FB79">
        <f t="array" ref="FB79">MEDIAN(ABS(MEDIAN(FB6:FB68)-FB6:FB68))</f>
        <v>1</v>
      </c>
      <c r="FC79">
        <f t="array" ref="FC79">MEDIAN(ABS(MEDIAN(FC6:FC68)-FC6:FC68))</f>
        <v>1</v>
      </c>
      <c r="FD79">
        <f t="array" ref="FD79">MEDIAN(ABS(MEDIAN(FD6:FD68)-FD6:FD68))</f>
        <v>1</v>
      </c>
      <c r="FE79">
        <f t="array" ref="FE79">MEDIAN(ABS(MEDIAN(FE6:FE68)-FE6:FE68))</f>
        <v>1</v>
      </c>
      <c r="FF79">
        <f t="array" ref="FF79">MEDIAN(ABS(MEDIAN(FF6:FF68)-FF6:FF68))</f>
        <v>1</v>
      </c>
      <c r="FG79">
        <f t="array" ref="FG79">MEDIAN(ABS(MEDIAN(FG6:FG68)-FG6:FG68))</f>
        <v>1</v>
      </c>
      <c r="FH79">
        <f t="array" ref="FH79">MEDIAN(ABS(MEDIAN(FH6:FH68)-FH6:FH68))</f>
        <v>1</v>
      </c>
      <c r="FI79">
        <f t="array" ref="FI79">MEDIAN(ABS(MEDIAN(FI6:FI68)-FI6:FI68))</f>
        <v>1</v>
      </c>
      <c r="FJ79">
        <f t="array" ref="FJ79">MEDIAN(ABS(MEDIAN(FJ6:FJ68)-FJ6:FJ68))</f>
        <v>1</v>
      </c>
    </row>
    <row r="82" spans="1:155">
      <c r="A82" t="s">
        <v>574</v>
      </c>
      <c r="AR82" t="s">
        <v>575</v>
      </c>
      <c r="ET82" t="s">
        <v>576</v>
      </c>
      <c r="EX82" t="s">
        <v>576</v>
      </c>
      <c r="EY82" t="s">
        <v>576</v>
      </c>
    </row>
  </sheetData>
  <mergeCells count="34">
    <mergeCell ref="EA1:ER1"/>
    <mergeCell ref="CK3:CO3"/>
    <mergeCell ref="ES1:FJ1"/>
    <mergeCell ref="FK1:FY1"/>
    <mergeCell ref="H3:P3"/>
    <mergeCell ref="S3:T3"/>
    <mergeCell ref="U3:V3"/>
    <mergeCell ref="X3:AB3"/>
    <mergeCell ref="AC3:AG3"/>
    <mergeCell ref="AH3:AL3"/>
    <mergeCell ref="AM3:AQ3"/>
    <mergeCell ref="AR3:AZ3"/>
    <mergeCell ref="G1:AB1"/>
    <mergeCell ref="AC1:AW1"/>
    <mergeCell ref="AX1:BP1"/>
    <mergeCell ref="BQ1:DH1"/>
    <mergeCell ref="DI1:DZ1"/>
    <mergeCell ref="BA3:BK3"/>
    <mergeCell ref="BL3:BP3"/>
    <mergeCell ref="BR3:BW3"/>
    <mergeCell ref="BX3:CE3"/>
    <mergeCell ref="CF3:CJ3"/>
    <mergeCell ref="FU3:FY3"/>
    <mergeCell ref="CP3:CS3"/>
    <mergeCell ref="CT3:CV3"/>
    <mergeCell ref="CW3:DB3"/>
    <mergeCell ref="DC3:DH3"/>
    <mergeCell ref="DJ3:DN3"/>
    <mergeCell ref="DO3:DS3"/>
    <mergeCell ref="DV3:DY3"/>
    <mergeCell ref="EA3:EO3"/>
    <mergeCell ref="EP3:FJ3"/>
    <mergeCell ref="FK3:FO3"/>
    <mergeCell ref="FP3:FT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sqref="A1:A65536"/>
    </sheetView>
  </sheetViews>
  <sheetFormatPr baseColWidth="10" defaultRowHeight="12" x14ac:dyDescent="0"/>
  <sheetData>
    <row r="1" spans="1:4">
      <c r="A1" s="1" t="s">
        <v>87</v>
      </c>
      <c r="B1" s="2" t="s">
        <v>304</v>
      </c>
      <c r="C1" s="2" t="s">
        <v>312</v>
      </c>
      <c r="D1" s="2" t="s">
        <v>314</v>
      </c>
    </row>
    <row r="2" spans="1:4">
      <c r="A2" s="1">
        <v>5</v>
      </c>
      <c r="B2" s="2">
        <v>4</v>
      </c>
      <c r="C2" s="2">
        <v>4</v>
      </c>
      <c r="D2" s="2">
        <v>5</v>
      </c>
    </row>
    <row r="3" spans="1:4">
      <c r="A3" s="1">
        <v>4</v>
      </c>
      <c r="B3" s="2">
        <v>4</v>
      </c>
      <c r="C3" s="2">
        <v>3</v>
      </c>
      <c r="D3" s="2">
        <v>2</v>
      </c>
    </row>
    <row r="4" spans="1:4">
      <c r="A4" s="1">
        <v>5</v>
      </c>
      <c r="B4" s="2">
        <v>5</v>
      </c>
      <c r="C4" s="2">
        <v>5</v>
      </c>
      <c r="D4" s="2">
        <v>4</v>
      </c>
    </row>
    <row r="5" spans="1:4">
      <c r="A5" s="1">
        <v>5</v>
      </c>
      <c r="B5" s="2">
        <v>5</v>
      </c>
      <c r="C5" s="2">
        <v>4</v>
      </c>
      <c r="D5" s="2">
        <v>2</v>
      </c>
    </row>
    <row r="6" spans="1:4">
      <c r="A6" s="1">
        <v>4</v>
      </c>
      <c r="B6" s="2">
        <v>2</v>
      </c>
      <c r="C6" s="2">
        <v>1</v>
      </c>
      <c r="D6" s="2">
        <v>3</v>
      </c>
    </row>
    <row r="7" spans="1:4">
      <c r="A7" s="1">
        <v>5</v>
      </c>
      <c r="B7" s="2">
        <v>3</v>
      </c>
      <c r="C7" s="2">
        <v>3</v>
      </c>
      <c r="D7" s="2">
        <v>2</v>
      </c>
    </row>
    <row r="8" spans="1:4">
      <c r="A8" s="1">
        <v>5</v>
      </c>
      <c r="B8" s="2">
        <v>5</v>
      </c>
      <c r="C8" s="2">
        <v>3</v>
      </c>
      <c r="D8" s="2">
        <v>3</v>
      </c>
    </row>
    <row r="9" spans="1:4">
      <c r="A9" s="1">
        <v>5</v>
      </c>
      <c r="B9" s="2">
        <v>2</v>
      </c>
      <c r="C9" s="2">
        <v>4</v>
      </c>
      <c r="D9" s="2">
        <v>3</v>
      </c>
    </row>
    <row r="10" spans="1:4">
      <c r="A10" s="1"/>
      <c r="B10" s="2"/>
      <c r="C10" s="2"/>
      <c r="D10" s="2"/>
    </row>
    <row r="11" spans="1:4">
      <c r="A11" s="1">
        <v>3</v>
      </c>
      <c r="B11" s="2">
        <v>4</v>
      </c>
      <c r="C11" s="2">
        <v>4</v>
      </c>
      <c r="D11" s="2">
        <v>2</v>
      </c>
    </row>
    <row r="12" spans="1:4">
      <c r="A12" s="1">
        <v>2</v>
      </c>
      <c r="B12" s="2">
        <v>5</v>
      </c>
      <c r="C12" s="2">
        <v>4</v>
      </c>
      <c r="D12" s="2">
        <v>1</v>
      </c>
    </row>
    <row r="13" spans="1:4">
      <c r="A13" s="1">
        <v>5</v>
      </c>
      <c r="B13" s="2">
        <v>3</v>
      </c>
      <c r="C13" s="2">
        <v>4</v>
      </c>
      <c r="D13" s="2">
        <v>1</v>
      </c>
    </row>
    <row r="14" spans="1:4">
      <c r="A14" s="1">
        <v>4</v>
      </c>
      <c r="B14" s="2">
        <v>4</v>
      </c>
      <c r="C14" s="2">
        <v>4</v>
      </c>
      <c r="D14" s="2">
        <v>5</v>
      </c>
    </row>
    <row r="15" spans="1:4">
      <c r="A15" s="1">
        <v>4</v>
      </c>
      <c r="B15" s="2">
        <v>4</v>
      </c>
      <c r="C15" s="2">
        <v>4</v>
      </c>
      <c r="D15" s="2">
        <v>2</v>
      </c>
    </row>
    <row r="16" spans="1:4">
      <c r="A16" s="1">
        <v>3</v>
      </c>
      <c r="B16" s="2">
        <v>4</v>
      </c>
      <c r="C16" s="2">
        <v>4</v>
      </c>
      <c r="D16" s="2">
        <v>3</v>
      </c>
    </row>
    <row r="17" spans="1:4">
      <c r="A17" s="1">
        <v>5</v>
      </c>
      <c r="B17" s="2">
        <v>4</v>
      </c>
      <c r="C17" s="2">
        <v>4</v>
      </c>
      <c r="D17" s="2">
        <v>3</v>
      </c>
    </row>
    <row r="18" spans="1:4">
      <c r="A18" s="1">
        <v>3</v>
      </c>
      <c r="B18" s="2">
        <v>4</v>
      </c>
      <c r="C18" s="2">
        <v>2</v>
      </c>
      <c r="D18" s="2">
        <v>1</v>
      </c>
    </row>
    <row r="19" spans="1:4">
      <c r="A19" s="1">
        <v>5</v>
      </c>
      <c r="B19" s="2">
        <v>2</v>
      </c>
      <c r="C19" s="2">
        <v>2</v>
      </c>
      <c r="D19" s="2">
        <v>3</v>
      </c>
    </row>
    <row r="20" spans="1:4">
      <c r="A20" s="1">
        <v>3</v>
      </c>
      <c r="B20" s="2">
        <v>5</v>
      </c>
      <c r="C20" s="2">
        <v>1</v>
      </c>
      <c r="D20" s="2">
        <v>1</v>
      </c>
    </row>
    <row r="21" spans="1:4">
      <c r="A21" s="1"/>
      <c r="B21" s="2"/>
      <c r="C21" s="2"/>
      <c r="D21" s="2"/>
    </row>
    <row r="22" spans="1:4">
      <c r="A22" s="1">
        <v>4</v>
      </c>
      <c r="B22" s="2"/>
      <c r="C22" s="2"/>
      <c r="D22" s="2"/>
    </row>
    <row r="23" spans="1:4">
      <c r="A23" s="1">
        <v>2</v>
      </c>
      <c r="B23" s="2">
        <v>3</v>
      </c>
      <c r="C23" s="2">
        <v>3</v>
      </c>
      <c r="D23" s="2">
        <v>4</v>
      </c>
    </row>
    <row r="24" spans="1:4">
      <c r="A24" s="1">
        <v>4</v>
      </c>
      <c r="B24" s="2">
        <v>3</v>
      </c>
      <c r="C24" s="2">
        <v>4</v>
      </c>
      <c r="D24" s="2">
        <v>1</v>
      </c>
    </row>
    <row r="25" spans="1:4">
      <c r="A25" s="1">
        <v>4</v>
      </c>
      <c r="B25" s="2">
        <v>4</v>
      </c>
      <c r="C25" s="2">
        <v>3</v>
      </c>
      <c r="D25" s="2">
        <v>5</v>
      </c>
    </row>
    <row r="26" spans="1:4">
      <c r="A26" s="1">
        <v>3</v>
      </c>
      <c r="B26" s="2">
        <v>2</v>
      </c>
      <c r="C26" s="2">
        <v>2</v>
      </c>
      <c r="D26" s="2">
        <v>1</v>
      </c>
    </row>
    <row r="27" spans="1:4">
      <c r="A27" s="1">
        <v>4</v>
      </c>
      <c r="B27" s="2">
        <v>4</v>
      </c>
      <c r="C27" s="2">
        <v>4</v>
      </c>
      <c r="D27" s="2">
        <v>3</v>
      </c>
    </row>
    <row r="28" spans="1:4">
      <c r="A28" s="1">
        <v>4</v>
      </c>
      <c r="B28" s="2">
        <v>5</v>
      </c>
      <c r="C28" s="2">
        <v>5</v>
      </c>
      <c r="D28" s="2">
        <v>4</v>
      </c>
    </row>
    <row r="29" spans="1:4">
      <c r="A29" s="1">
        <v>4</v>
      </c>
      <c r="B29" s="2">
        <v>4</v>
      </c>
      <c r="C29" s="2">
        <v>4</v>
      </c>
      <c r="D29" s="2">
        <v>3</v>
      </c>
    </row>
    <row r="30" spans="1:4">
      <c r="A30" s="1">
        <v>4</v>
      </c>
      <c r="B30" s="2">
        <v>5</v>
      </c>
      <c r="C30" s="2">
        <v>4</v>
      </c>
      <c r="D30" s="2"/>
    </row>
    <row r="31" spans="1:4">
      <c r="A31" s="1">
        <v>5</v>
      </c>
      <c r="B31" s="2">
        <v>4</v>
      </c>
      <c r="C31" s="2">
        <v>4</v>
      </c>
      <c r="D31" s="2">
        <v>5</v>
      </c>
    </row>
    <row r="32" spans="1:4">
      <c r="A32" s="1">
        <v>3</v>
      </c>
      <c r="B32" s="2"/>
      <c r="C32" s="2"/>
      <c r="D32" s="2"/>
    </row>
    <row r="33" spans="1:4">
      <c r="A33" s="1"/>
      <c r="B33" s="2"/>
      <c r="C33" s="2"/>
      <c r="D33" s="2"/>
    </row>
    <row r="34" spans="1:4" ht="13" thickBot="1">
      <c r="A34" s="13">
        <v>5</v>
      </c>
      <c r="B34" s="11">
        <v>5</v>
      </c>
      <c r="C34" s="11">
        <v>3</v>
      </c>
      <c r="D34" s="11">
        <v>2</v>
      </c>
    </row>
    <row r="35" spans="1:4">
      <c r="A35" s="25">
        <v>4</v>
      </c>
      <c r="B35" s="25">
        <v>5</v>
      </c>
      <c r="C35" s="25">
        <v>4</v>
      </c>
      <c r="D35" s="25">
        <v>5</v>
      </c>
    </row>
    <row r="36" spans="1:4">
      <c r="A36" s="25">
        <v>-77</v>
      </c>
      <c r="B36" s="25">
        <v>-77</v>
      </c>
      <c r="C36" s="25">
        <v>-77</v>
      </c>
      <c r="D36" s="25">
        <v>-77</v>
      </c>
    </row>
    <row r="37" spans="1:4">
      <c r="A37" s="25">
        <v>5</v>
      </c>
      <c r="B37" s="25">
        <v>3</v>
      </c>
      <c r="C37" s="25">
        <v>3</v>
      </c>
      <c r="D37" s="25">
        <v>1</v>
      </c>
    </row>
    <row r="38" spans="1:4">
      <c r="A38" s="25">
        <v>4</v>
      </c>
      <c r="B38" s="25">
        <v>4</v>
      </c>
      <c r="C38" s="25">
        <v>4</v>
      </c>
      <c r="D38" s="25">
        <v>4</v>
      </c>
    </row>
    <row r="39" spans="1:4">
      <c r="A39" s="25">
        <v>4</v>
      </c>
      <c r="B39" s="25">
        <v>4</v>
      </c>
      <c r="C39" s="25">
        <v>4</v>
      </c>
      <c r="D39" s="25">
        <v>4</v>
      </c>
    </row>
    <row r="40" spans="1:4">
      <c r="A40" s="25">
        <v>5</v>
      </c>
      <c r="B40" s="25">
        <v>3</v>
      </c>
      <c r="C40" s="25">
        <v>4</v>
      </c>
      <c r="D40" s="25">
        <v>4</v>
      </c>
    </row>
    <row r="41" spans="1:4">
      <c r="A41" s="25">
        <v>5</v>
      </c>
      <c r="B41" s="25">
        <v>5</v>
      </c>
      <c r="C41" s="25">
        <v>4</v>
      </c>
      <c r="D41" s="25">
        <v>4</v>
      </c>
    </row>
    <row r="42" spans="1:4">
      <c r="A42" s="25">
        <v>5</v>
      </c>
      <c r="B42" s="25">
        <v>3</v>
      </c>
      <c r="C42" s="25">
        <v>5</v>
      </c>
      <c r="D42" s="25">
        <v>1</v>
      </c>
    </row>
    <row r="43" spans="1:4">
      <c r="A43" s="25">
        <v>4</v>
      </c>
      <c r="B43" s="25">
        <v>5</v>
      </c>
      <c r="C43" s="25">
        <v>4</v>
      </c>
      <c r="D43" s="25">
        <v>5</v>
      </c>
    </row>
    <row r="44" spans="1:4">
      <c r="A44" s="25">
        <v>4</v>
      </c>
      <c r="B44" s="25">
        <v>4</v>
      </c>
      <c r="C44" s="25">
        <v>4</v>
      </c>
      <c r="D44" s="25">
        <v>4</v>
      </c>
    </row>
    <row r="45" spans="1:4">
      <c r="A45" s="25">
        <v>5</v>
      </c>
      <c r="B45" s="25">
        <v>2</v>
      </c>
      <c r="C45" s="25">
        <v>4</v>
      </c>
      <c r="D45" s="25">
        <v>5</v>
      </c>
    </row>
    <row r="46" spans="1:4">
      <c r="A46" s="25">
        <v>5</v>
      </c>
      <c r="B46" s="25">
        <v>5</v>
      </c>
      <c r="C46" s="25">
        <v>4</v>
      </c>
      <c r="D46" s="25">
        <v>3</v>
      </c>
    </row>
    <row r="47" spans="1:4">
      <c r="A47" s="25">
        <v>-77</v>
      </c>
      <c r="B47" s="25">
        <v>-77</v>
      </c>
      <c r="C47" s="25">
        <v>-77</v>
      </c>
      <c r="D47" s="25">
        <v>-77</v>
      </c>
    </row>
    <row r="48" spans="1:4">
      <c r="A48" s="25">
        <v>4</v>
      </c>
      <c r="B48" s="25">
        <v>4</v>
      </c>
      <c r="C48" s="25">
        <v>4</v>
      </c>
      <c r="D48" s="25">
        <v>3</v>
      </c>
    </row>
    <row r="49" spans="1:4">
      <c r="A49" s="25">
        <v>-77</v>
      </c>
      <c r="B49" s="25">
        <v>-77</v>
      </c>
      <c r="C49" s="25">
        <v>-77</v>
      </c>
      <c r="D49" s="25">
        <v>-77</v>
      </c>
    </row>
    <row r="50" spans="1:4">
      <c r="A50" s="25">
        <v>5</v>
      </c>
      <c r="B50" s="25">
        <v>4</v>
      </c>
      <c r="C50" s="25">
        <v>4</v>
      </c>
      <c r="D50" s="25">
        <v>2</v>
      </c>
    </row>
    <row r="51" spans="1:4">
      <c r="A51" s="25">
        <v>4</v>
      </c>
      <c r="B51" s="25">
        <v>-77</v>
      </c>
      <c r="C51" s="25">
        <v>-77</v>
      </c>
      <c r="D51" s="25">
        <v>-77</v>
      </c>
    </row>
    <row r="52" spans="1:4">
      <c r="A52" s="25">
        <v>5</v>
      </c>
      <c r="B52" s="25">
        <v>4</v>
      </c>
      <c r="C52" s="25">
        <v>4</v>
      </c>
      <c r="D52" s="25">
        <v>4</v>
      </c>
    </row>
    <row r="53" spans="1:4">
      <c r="A53" s="25">
        <v>4</v>
      </c>
      <c r="B53" s="25">
        <v>5</v>
      </c>
      <c r="C53" s="25">
        <v>5</v>
      </c>
      <c r="D53" s="25">
        <v>3</v>
      </c>
    </row>
    <row r="54" spans="1:4">
      <c r="A54" s="25">
        <v>4</v>
      </c>
      <c r="B54" s="25">
        <v>5</v>
      </c>
      <c r="C54" s="25">
        <v>5</v>
      </c>
      <c r="D54" s="25">
        <v>3</v>
      </c>
    </row>
    <row r="55" spans="1:4">
      <c r="A55" s="25">
        <v>4</v>
      </c>
      <c r="B55" s="25">
        <v>5</v>
      </c>
      <c r="C55" s="25">
        <v>4</v>
      </c>
      <c r="D55" s="25">
        <v>5</v>
      </c>
    </row>
    <row r="56" spans="1:4">
      <c r="A56" s="25">
        <v>5</v>
      </c>
      <c r="B56" s="25">
        <v>4</v>
      </c>
      <c r="C56" s="25">
        <v>4</v>
      </c>
      <c r="D56" s="25">
        <v>5</v>
      </c>
    </row>
    <row r="57" spans="1:4">
      <c r="A57" s="25">
        <v>-77</v>
      </c>
      <c r="B57" s="25">
        <v>-77</v>
      </c>
      <c r="C57" s="25">
        <v>-77</v>
      </c>
      <c r="D57" s="25">
        <v>-77</v>
      </c>
    </row>
    <row r="58" spans="1:4">
      <c r="A58" s="25">
        <v>0</v>
      </c>
      <c r="B58" s="25">
        <v>0</v>
      </c>
      <c r="C58" s="25">
        <v>0</v>
      </c>
      <c r="D58" s="25">
        <v>0</v>
      </c>
    </row>
    <row r="59" spans="1:4">
      <c r="A59" s="25">
        <v>4</v>
      </c>
      <c r="B59" s="25">
        <v>4</v>
      </c>
      <c r="C59" s="25">
        <v>4</v>
      </c>
      <c r="D59" s="25">
        <v>4</v>
      </c>
    </row>
    <row r="60" spans="1:4">
      <c r="A60" s="25">
        <v>5</v>
      </c>
      <c r="B60" s="25">
        <v>5</v>
      </c>
      <c r="C60" s="25">
        <v>4</v>
      </c>
      <c r="D60" s="25">
        <v>5</v>
      </c>
    </row>
    <row r="61" spans="1:4">
      <c r="A61" s="25">
        <v>4</v>
      </c>
      <c r="B61" s="25">
        <v>5</v>
      </c>
      <c r="C61" s="25">
        <v>5</v>
      </c>
      <c r="D61" s="25">
        <v>3</v>
      </c>
    </row>
    <row r="62" spans="1:4">
      <c r="A62" s="25">
        <v>4</v>
      </c>
      <c r="B62" s="25">
        <v>2</v>
      </c>
      <c r="C62" s="25">
        <v>4</v>
      </c>
      <c r="D62" s="25">
        <v>2</v>
      </c>
    </row>
    <row r="63" spans="1:4">
      <c r="A63" s="25">
        <v>-77</v>
      </c>
      <c r="B63" s="25">
        <v>-77</v>
      </c>
      <c r="C63" s="25">
        <v>-77</v>
      </c>
      <c r="D63" s="25">
        <v>-77</v>
      </c>
    </row>
    <row r="64" spans="1:4">
      <c r="A64" s="25">
        <v>5</v>
      </c>
      <c r="B64" s="25">
        <v>5</v>
      </c>
      <c r="C64" s="25">
        <v>5</v>
      </c>
      <c r="D64" s="25">
        <v>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P84"/>
  <sheetViews>
    <sheetView zoomScale="75" zoomScaleNormal="75" zoomScalePageLayoutView="75" workbookViewId="0">
      <selection activeCell="G2" sqref="G2:K54"/>
    </sheetView>
  </sheetViews>
  <sheetFormatPr baseColWidth="10" defaultRowHeight="12" x14ac:dyDescent="0"/>
  <cols>
    <col min="1" max="1" width="30.33203125" bestFit="1" customWidth="1"/>
    <col min="2" max="2" width="16" customWidth="1"/>
    <col min="3" max="3" width="14.83203125" customWidth="1"/>
    <col min="4" max="4" width="17.1640625" customWidth="1"/>
    <col min="5" max="5" width="18.1640625" customWidth="1"/>
    <col min="6" max="6" width="16.6640625" customWidth="1"/>
    <col min="12" max="12" width="17.83203125" customWidth="1"/>
    <col min="17" max="17" width="10.83203125" customWidth="1"/>
    <col min="18" max="18" width="32.83203125" customWidth="1"/>
    <col min="19" max="19" width="66.33203125" customWidth="1"/>
    <col min="20" max="20" width="72.33203125" customWidth="1"/>
  </cols>
  <sheetData>
    <row r="1" spans="1:16" s="25" customFormat="1" ht="15">
      <c r="B1" s="105" t="s">
        <v>804</v>
      </c>
      <c r="C1" s="106"/>
      <c r="D1" s="106"/>
      <c r="E1" s="106"/>
      <c r="F1" s="106"/>
      <c r="G1" s="106"/>
      <c r="H1" s="106"/>
      <c r="I1" s="106"/>
      <c r="J1" s="106"/>
      <c r="K1" s="106"/>
      <c r="L1" s="106"/>
      <c r="M1" s="106"/>
      <c r="N1" s="106"/>
      <c r="O1" s="106"/>
      <c r="P1" s="107"/>
    </row>
    <row r="2" spans="1:16" s="25" customFormat="1" ht="15">
      <c r="B2" s="100" t="s">
        <v>787</v>
      </c>
      <c r="C2" s="101"/>
      <c r="D2" s="101"/>
      <c r="E2" s="101"/>
      <c r="F2" s="102"/>
      <c r="G2" s="103" t="s">
        <v>788</v>
      </c>
      <c r="H2" s="101"/>
      <c r="I2" s="101"/>
      <c r="J2" s="101"/>
      <c r="K2" s="102"/>
      <c r="L2" s="103" t="s">
        <v>789</v>
      </c>
      <c r="M2" s="101"/>
      <c r="N2" s="101"/>
      <c r="O2" s="101"/>
      <c r="P2" s="104"/>
    </row>
    <row r="3" spans="1:16" s="25" customFormat="1" ht="15">
      <c r="B3" s="37" t="s">
        <v>337</v>
      </c>
      <c r="C3" s="32" t="s">
        <v>337</v>
      </c>
      <c r="D3" s="32" t="s">
        <v>337</v>
      </c>
      <c r="E3" s="32" t="s">
        <v>337</v>
      </c>
      <c r="F3" s="33" t="s">
        <v>337</v>
      </c>
      <c r="G3" s="31" t="s">
        <v>348</v>
      </c>
      <c r="H3" s="32" t="s">
        <v>348</v>
      </c>
      <c r="I3" s="32" t="s">
        <v>348</v>
      </c>
      <c r="J3" s="32" t="s">
        <v>348</v>
      </c>
      <c r="K3" s="33" t="s">
        <v>348</v>
      </c>
      <c r="L3" s="31" t="s">
        <v>359</v>
      </c>
      <c r="M3" s="32" t="s">
        <v>359</v>
      </c>
      <c r="N3" s="32" t="s">
        <v>359</v>
      </c>
      <c r="O3" s="32" t="s">
        <v>359</v>
      </c>
      <c r="P3" s="38" t="s">
        <v>359</v>
      </c>
    </row>
    <row r="4" spans="1:16" s="25" customFormat="1" ht="16" thickBot="1">
      <c r="B4" s="39" t="s">
        <v>790</v>
      </c>
      <c r="C4" s="35" t="s">
        <v>340</v>
      </c>
      <c r="D4" s="35" t="s">
        <v>342</v>
      </c>
      <c r="E4" s="35" t="s">
        <v>344</v>
      </c>
      <c r="F4" s="36" t="s">
        <v>346</v>
      </c>
      <c r="G4" s="34" t="s">
        <v>790</v>
      </c>
      <c r="H4" s="35" t="s">
        <v>340</v>
      </c>
      <c r="I4" s="35" t="s">
        <v>342</v>
      </c>
      <c r="J4" s="35" t="s">
        <v>344</v>
      </c>
      <c r="K4" s="36" t="s">
        <v>346</v>
      </c>
      <c r="L4" s="34" t="s">
        <v>790</v>
      </c>
      <c r="M4" s="35" t="s">
        <v>340</v>
      </c>
      <c r="N4" s="35" t="s">
        <v>342</v>
      </c>
      <c r="O4" s="35" t="s">
        <v>344</v>
      </c>
      <c r="P4" s="40" t="s">
        <v>346</v>
      </c>
    </row>
    <row r="5" spans="1:16" s="25" customFormat="1" ht="13" thickTop="1">
      <c r="B5" s="8" t="s">
        <v>313</v>
      </c>
      <c r="C5" s="44" t="s">
        <v>794</v>
      </c>
      <c r="D5" s="50" t="s">
        <v>808</v>
      </c>
      <c r="E5" s="2"/>
      <c r="F5" s="3"/>
      <c r="G5" s="1" t="s">
        <v>386</v>
      </c>
      <c r="H5" s="2" t="s">
        <v>387</v>
      </c>
      <c r="I5" s="2" t="s">
        <v>388</v>
      </c>
      <c r="J5" s="2">
        <v>-66</v>
      </c>
      <c r="K5" s="3">
        <v>-66</v>
      </c>
      <c r="L5" s="1" t="s">
        <v>373</v>
      </c>
      <c r="M5" s="44" t="s">
        <v>372</v>
      </c>
      <c r="N5" s="2" t="s">
        <v>373</v>
      </c>
      <c r="O5" s="2">
        <v>-77</v>
      </c>
      <c r="P5" s="9">
        <v>-77</v>
      </c>
    </row>
    <row r="6" spans="1:16" s="25" customFormat="1">
      <c r="B6" s="42" t="s">
        <v>793</v>
      </c>
      <c r="C6" s="2"/>
      <c r="D6" s="2"/>
      <c r="E6" s="2"/>
      <c r="F6" s="3"/>
      <c r="G6" s="1" t="s">
        <v>394</v>
      </c>
      <c r="H6" s="2">
        <v>-66</v>
      </c>
      <c r="I6" s="2">
        <v>-66</v>
      </c>
      <c r="J6" s="2">
        <v>-66</v>
      </c>
      <c r="K6" s="3">
        <v>-66</v>
      </c>
      <c r="L6" s="1" t="s">
        <v>373</v>
      </c>
      <c r="M6" s="2">
        <v>-77</v>
      </c>
      <c r="N6" s="2">
        <v>-77</v>
      </c>
      <c r="O6" s="2">
        <v>-77</v>
      </c>
      <c r="P6" s="9">
        <v>-77</v>
      </c>
    </row>
    <row r="7" spans="1:16" s="25" customFormat="1">
      <c r="B7" s="51" t="s">
        <v>809</v>
      </c>
      <c r="C7" s="44" t="s">
        <v>795</v>
      </c>
      <c r="D7" s="44" t="s">
        <v>808</v>
      </c>
      <c r="E7" s="44" t="s">
        <v>793</v>
      </c>
      <c r="F7" s="44" t="s">
        <v>794</v>
      </c>
      <c r="G7" s="1" t="s">
        <v>407</v>
      </c>
      <c r="H7" s="2" t="s">
        <v>408</v>
      </c>
      <c r="I7" s="2" t="s">
        <v>409</v>
      </c>
      <c r="J7" s="2" t="s">
        <v>410</v>
      </c>
      <c r="K7" s="3" t="s">
        <v>411</v>
      </c>
      <c r="L7" s="46" t="s">
        <v>372</v>
      </c>
      <c r="M7" s="44" t="s">
        <v>372</v>
      </c>
      <c r="N7" s="44" t="s">
        <v>372</v>
      </c>
      <c r="O7" s="44" t="s">
        <v>372</v>
      </c>
      <c r="P7" s="45" t="s">
        <v>372</v>
      </c>
    </row>
    <row r="8" spans="1:16" s="25" customFormat="1">
      <c r="B8" s="51" t="s">
        <v>793</v>
      </c>
      <c r="C8" s="44" t="s">
        <v>801</v>
      </c>
      <c r="D8" s="2" t="s">
        <v>807</v>
      </c>
      <c r="E8" s="2" t="s">
        <v>792</v>
      </c>
      <c r="F8" s="3" t="s">
        <v>797</v>
      </c>
      <c r="G8" s="1" t="s">
        <v>416</v>
      </c>
      <c r="H8" s="2" t="s">
        <v>417</v>
      </c>
      <c r="I8" s="2" t="s">
        <v>418</v>
      </c>
      <c r="J8" s="2" t="s">
        <v>418</v>
      </c>
      <c r="K8" s="3" t="s">
        <v>419</v>
      </c>
      <c r="L8" s="46" t="s">
        <v>372</v>
      </c>
      <c r="M8" s="44" t="s">
        <v>372</v>
      </c>
      <c r="N8" s="2" t="s">
        <v>373</v>
      </c>
      <c r="O8" s="2" t="s">
        <v>373</v>
      </c>
      <c r="P8" s="9" t="s">
        <v>373</v>
      </c>
    </row>
    <row r="9" spans="1:16" s="25" customFormat="1">
      <c r="B9" s="51" t="s">
        <v>792</v>
      </c>
      <c r="C9" s="44" t="s">
        <v>801</v>
      </c>
      <c r="D9" s="2"/>
      <c r="E9" s="2"/>
      <c r="F9" s="3"/>
      <c r="G9" s="1" t="s">
        <v>422</v>
      </c>
      <c r="H9" s="2" t="s">
        <v>423</v>
      </c>
      <c r="I9" s="2">
        <v>-66</v>
      </c>
      <c r="J9" s="2">
        <v>-66</v>
      </c>
      <c r="K9" s="3">
        <v>-66</v>
      </c>
      <c r="L9" s="46" t="s">
        <v>372</v>
      </c>
      <c r="M9" s="44" t="s">
        <v>372</v>
      </c>
      <c r="N9" s="2">
        <v>-77</v>
      </c>
      <c r="O9" s="2">
        <v>-77</v>
      </c>
      <c r="P9" s="9">
        <v>-77</v>
      </c>
    </row>
    <row r="10" spans="1:16" s="25" customFormat="1">
      <c r="B10" s="51" t="s">
        <v>798</v>
      </c>
      <c r="C10" s="44" t="s">
        <v>299</v>
      </c>
      <c r="D10" s="2" t="s">
        <v>301</v>
      </c>
      <c r="E10" s="2" t="s">
        <v>809</v>
      </c>
      <c r="F10" s="3" t="s">
        <v>795</v>
      </c>
      <c r="G10" s="1" t="s">
        <v>426</v>
      </c>
      <c r="H10" s="2" t="s">
        <v>427</v>
      </c>
      <c r="I10" s="2" t="s">
        <v>428</v>
      </c>
      <c r="J10" s="2" t="s">
        <v>429</v>
      </c>
      <c r="K10" s="3" t="s">
        <v>430</v>
      </c>
      <c r="L10" s="46" t="s">
        <v>372</v>
      </c>
      <c r="M10" s="44" t="s">
        <v>372</v>
      </c>
      <c r="N10" s="2" t="s">
        <v>373</v>
      </c>
      <c r="O10" s="2" t="s">
        <v>373</v>
      </c>
      <c r="P10" s="9" t="s">
        <v>373</v>
      </c>
    </row>
    <row r="11" spans="1:16" s="25" customFormat="1">
      <c r="B11" s="51" t="s">
        <v>809</v>
      </c>
      <c r="C11" s="2" t="s">
        <v>795</v>
      </c>
      <c r="D11" s="2"/>
      <c r="E11" s="2"/>
      <c r="F11" s="3"/>
      <c r="G11" s="1">
        <v>-99</v>
      </c>
      <c r="H11" s="2">
        <v>-99</v>
      </c>
      <c r="I11" s="2">
        <v>-66</v>
      </c>
      <c r="J11" s="2">
        <v>-66</v>
      </c>
      <c r="K11" s="3">
        <v>-66</v>
      </c>
      <c r="L11" s="46" t="s">
        <v>372</v>
      </c>
      <c r="M11" s="2" t="s">
        <v>373</v>
      </c>
      <c r="N11" s="2">
        <v>-77</v>
      </c>
      <c r="O11" s="2">
        <v>-77</v>
      </c>
      <c r="P11" s="9">
        <v>-77</v>
      </c>
    </row>
    <row r="12" spans="1:16" s="25" customFormat="1">
      <c r="B12" s="51" t="s">
        <v>793</v>
      </c>
      <c r="C12" s="44" t="s">
        <v>808</v>
      </c>
      <c r="D12" s="2" t="s">
        <v>801</v>
      </c>
      <c r="E12" s="2" t="s">
        <v>796</v>
      </c>
      <c r="F12" s="3"/>
      <c r="G12" s="1">
        <v>-99</v>
      </c>
      <c r="H12" s="2">
        <v>-99</v>
      </c>
      <c r="I12" s="2">
        <v>-99</v>
      </c>
      <c r="J12" s="2">
        <v>-99</v>
      </c>
      <c r="K12" s="3">
        <v>-66</v>
      </c>
      <c r="L12" s="46" t="s">
        <v>372</v>
      </c>
      <c r="M12" s="44" t="s">
        <v>372</v>
      </c>
      <c r="N12" s="2" t="s">
        <v>373</v>
      </c>
      <c r="O12" s="2" t="s">
        <v>373</v>
      </c>
      <c r="P12" s="9">
        <v>-77</v>
      </c>
    </row>
    <row r="13" spans="1:16" s="25" customFormat="1">
      <c r="B13" s="51" t="s">
        <v>809</v>
      </c>
      <c r="C13" s="43" t="s">
        <v>793</v>
      </c>
      <c r="D13" s="50" t="s">
        <v>808</v>
      </c>
      <c r="E13" s="44" t="s">
        <v>796</v>
      </c>
      <c r="F13" s="3"/>
      <c r="G13" s="1" t="s">
        <v>437</v>
      </c>
      <c r="H13" s="2" t="s">
        <v>438</v>
      </c>
      <c r="I13" s="2" t="s">
        <v>439</v>
      </c>
      <c r="J13" s="2" t="s">
        <v>440</v>
      </c>
      <c r="K13" s="3">
        <v>-66</v>
      </c>
      <c r="L13" s="46" t="s">
        <v>372</v>
      </c>
      <c r="M13" s="2" t="s">
        <v>373</v>
      </c>
      <c r="N13" s="2" t="s">
        <v>373</v>
      </c>
      <c r="O13" s="44" t="s">
        <v>372</v>
      </c>
      <c r="P13" s="9">
        <v>-77</v>
      </c>
    </row>
    <row r="14" spans="1:16" s="25" customFormat="1">
      <c r="A14" s="55"/>
      <c r="B14" s="51" t="s">
        <v>792</v>
      </c>
      <c r="C14" s="2" t="s">
        <v>801</v>
      </c>
      <c r="D14" s="2" t="s">
        <v>798</v>
      </c>
      <c r="E14" s="2" t="s">
        <v>794</v>
      </c>
      <c r="F14" s="50" t="s">
        <v>808</v>
      </c>
      <c r="G14" s="1" t="s">
        <v>441</v>
      </c>
      <c r="H14" s="2" t="s">
        <v>442</v>
      </c>
      <c r="I14" s="2" t="s">
        <v>443</v>
      </c>
      <c r="J14" s="2" t="s">
        <v>444</v>
      </c>
      <c r="K14" s="3" t="s">
        <v>445</v>
      </c>
      <c r="L14" s="46" t="s">
        <v>372</v>
      </c>
      <c r="M14" s="2" t="s">
        <v>373</v>
      </c>
      <c r="N14" s="2" t="s">
        <v>373</v>
      </c>
      <c r="O14" s="2" t="s">
        <v>373</v>
      </c>
      <c r="P14" s="9" t="s">
        <v>373</v>
      </c>
    </row>
    <row r="15" spans="1:16" s="25" customFormat="1">
      <c r="B15" s="51" t="s">
        <v>793</v>
      </c>
      <c r="C15" s="2" t="s">
        <v>313</v>
      </c>
      <c r="D15" s="2" t="s">
        <v>792</v>
      </c>
      <c r="E15" s="2" t="s">
        <v>803</v>
      </c>
      <c r="F15" s="44" t="s">
        <v>808</v>
      </c>
      <c r="G15" s="1" t="s">
        <v>447</v>
      </c>
      <c r="H15" s="2" t="s">
        <v>448</v>
      </c>
      <c r="I15" s="2" t="s">
        <v>449</v>
      </c>
      <c r="J15" s="2" t="s">
        <v>450</v>
      </c>
      <c r="K15" s="3" t="s">
        <v>451</v>
      </c>
      <c r="L15" s="46" t="s">
        <v>372</v>
      </c>
      <c r="M15" s="2" t="s">
        <v>373</v>
      </c>
      <c r="N15" s="2" t="s">
        <v>373</v>
      </c>
      <c r="O15" s="2" t="s">
        <v>373</v>
      </c>
      <c r="P15" s="45" t="s">
        <v>372</v>
      </c>
    </row>
    <row r="16" spans="1:16" s="25" customFormat="1">
      <c r="B16" s="51" t="s">
        <v>792</v>
      </c>
      <c r="C16" s="2" t="s">
        <v>797</v>
      </c>
      <c r="D16" s="2" t="s">
        <v>806</v>
      </c>
      <c r="E16" s="44" t="s">
        <v>801</v>
      </c>
      <c r="F16" s="50" t="s">
        <v>808</v>
      </c>
      <c r="G16" s="1" t="s">
        <v>455</v>
      </c>
      <c r="H16" s="2" t="s">
        <v>456</v>
      </c>
      <c r="I16" s="2" t="s">
        <v>457</v>
      </c>
      <c r="J16" s="2" t="s">
        <v>458</v>
      </c>
      <c r="K16" s="3" t="s">
        <v>459</v>
      </c>
      <c r="L16" s="46" t="s">
        <v>372</v>
      </c>
      <c r="M16" s="2" t="s">
        <v>373</v>
      </c>
      <c r="N16" s="2" t="s">
        <v>373</v>
      </c>
      <c r="O16" s="44" t="s">
        <v>372</v>
      </c>
      <c r="P16" s="9" t="s">
        <v>373</v>
      </c>
    </row>
    <row r="17" spans="2:16" s="25" customFormat="1">
      <c r="B17" s="51" t="s">
        <v>793</v>
      </c>
      <c r="C17" s="2" t="s">
        <v>301</v>
      </c>
      <c r="D17" s="2" t="s">
        <v>806</v>
      </c>
      <c r="E17" s="2"/>
      <c r="F17" s="3"/>
      <c r="G17" s="1" t="s">
        <v>462</v>
      </c>
      <c r="H17" s="2" t="s">
        <v>463</v>
      </c>
      <c r="I17" s="2">
        <v>-99</v>
      </c>
      <c r="J17" s="2">
        <v>-66</v>
      </c>
      <c r="K17" s="3">
        <v>-66</v>
      </c>
      <c r="L17" s="46" t="s">
        <v>372</v>
      </c>
      <c r="M17" s="2" t="s">
        <v>373</v>
      </c>
      <c r="N17" s="2" t="s">
        <v>373</v>
      </c>
      <c r="O17" s="2">
        <v>-77</v>
      </c>
      <c r="P17" s="9">
        <v>-77</v>
      </c>
    </row>
    <row r="18" spans="2:16" s="25" customFormat="1">
      <c r="B18" s="8" t="s">
        <v>798</v>
      </c>
      <c r="C18" s="44" t="s">
        <v>793</v>
      </c>
      <c r="D18" s="2" t="s">
        <v>801</v>
      </c>
      <c r="E18" s="44" t="s">
        <v>307</v>
      </c>
      <c r="F18" s="3" t="s">
        <v>323</v>
      </c>
      <c r="G18" s="1" t="s">
        <v>470</v>
      </c>
      <c r="H18" s="2" t="s">
        <v>471</v>
      </c>
      <c r="I18" s="2" t="s">
        <v>472</v>
      </c>
      <c r="J18" s="2" t="s">
        <v>473</v>
      </c>
      <c r="K18" s="3" t="s">
        <v>474</v>
      </c>
      <c r="L18" s="1" t="s">
        <v>373</v>
      </c>
      <c r="M18" s="44" t="s">
        <v>372</v>
      </c>
      <c r="N18" s="2" t="s">
        <v>373</v>
      </c>
      <c r="O18" s="44" t="s">
        <v>372</v>
      </c>
      <c r="P18" s="9" t="s">
        <v>373</v>
      </c>
    </row>
    <row r="19" spans="2:16" s="25" customFormat="1">
      <c r="B19" s="8" t="s">
        <v>809</v>
      </c>
      <c r="C19" s="44" t="s">
        <v>799</v>
      </c>
      <c r="D19" s="44" t="s">
        <v>798</v>
      </c>
      <c r="E19" s="43" t="s">
        <v>793</v>
      </c>
      <c r="F19" s="3" t="s">
        <v>301</v>
      </c>
      <c r="G19" s="1" t="s">
        <v>476</v>
      </c>
      <c r="H19" s="2" t="s">
        <v>477</v>
      </c>
      <c r="I19" s="2" t="s">
        <v>478</v>
      </c>
      <c r="J19" s="2" t="s">
        <v>479</v>
      </c>
      <c r="K19" s="3">
        <v>-99</v>
      </c>
      <c r="L19" s="1" t="s">
        <v>373</v>
      </c>
      <c r="M19" s="44" t="s">
        <v>372</v>
      </c>
      <c r="N19" s="44" t="s">
        <v>372</v>
      </c>
      <c r="O19" s="2" t="s">
        <v>373</v>
      </c>
      <c r="P19" s="9" t="s">
        <v>373</v>
      </c>
    </row>
    <row r="20" spans="2:16" s="25" customFormat="1">
      <c r="B20" s="8" t="s">
        <v>803</v>
      </c>
      <c r="C20" s="2"/>
      <c r="D20" s="2"/>
      <c r="E20" s="2"/>
      <c r="F20" s="3"/>
      <c r="G20" s="1" t="s">
        <v>480</v>
      </c>
      <c r="H20" s="2">
        <v>-66</v>
      </c>
      <c r="I20" s="2">
        <v>-66</v>
      </c>
      <c r="J20" s="2">
        <v>-66</v>
      </c>
      <c r="K20" s="3">
        <v>-66</v>
      </c>
      <c r="L20" s="1" t="s">
        <v>373</v>
      </c>
      <c r="M20" s="2">
        <v>-77</v>
      </c>
      <c r="N20" s="2">
        <v>-77</v>
      </c>
      <c r="O20" s="2">
        <v>-77</v>
      </c>
      <c r="P20" s="9">
        <v>-77</v>
      </c>
    </row>
    <row r="21" spans="2:16" s="25" customFormat="1">
      <c r="B21" s="51" t="s">
        <v>798</v>
      </c>
      <c r="C21" s="2" t="s">
        <v>797</v>
      </c>
      <c r="D21" s="44" t="s">
        <v>795</v>
      </c>
      <c r="E21" s="44" t="s">
        <v>809</v>
      </c>
      <c r="F21" s="43" t="s">
        <v>793</v>
      </c>
      <c r="G21" s="1">
        <v>-99</v>
      </c>
      <c r="H21" s="2">
        <v>-99</v>
      </c>
      <c r="I21" s="2">
        <v>-99</v>
      </c>
      <c r="J21" s="2">
        <v>-99</v>
      </c>
      <c r="K21" s="3">
        <v>-99</v>
      </c>
      <c r="L21" s="46" t="s">
        <v>372</v>
      </c>
      <c r="M21" s="2" t="s">
        <v>373</v>
      </c>
      <c r="N21" s="44" t="s">
        <v>372</v>
      </c>
      <c r="O21" s="44" t="s">
        <v>372</v>
      </c>
      <c r="P21" s="9" t="s">
        <v>373</v>
      </c>
    </row>
    <row r="22" spans="2:16" s="25" customFormat="1">
      <c r="B22" s="51" t="s">
        <v>801</v>
      </c>
      <c r="C22" s="2" t="s">
        <v>301</v>
      </c>
      <c r="D22" s="2" t="s">
        <v>792</v>
      </c>
      <c r="E22" s="2" t="s">
        <v>809</v>
      </c>
      <c r="F22" s="3" t="s">
        <v>299</v>
      </c>
      <c r="G22" s="1" t="s">
        <v>485</v>
      </c>
      <c r="H22" s="2" t="s">
        <v>486</v>
      </c>
      <c r="I22" s="2" t="s">
        <v>487</v>
      </c>
      <c r="J22" s="2" t="s">
        <v>488</v>
      </c>
      <c r="K22" s="3" t="s">
        <v>485</v>
      </c>
      <c r="L22" s="46" t="s">
        <v>372</v>
      </c>
      <c r="M22" s="2" t="s">
        <v>373</v>
      </c>
      <c r="N22" s="2" t="s">
        <v>373</v>
      </c>
      <c r="O22" s="2" t="s">
        <v>373</v>
      </c>
      <c r="P22" s="9" t="s">
        <v>373</v>
      </c>
    </row>
    <row r="23" spans="2:16" s="25" customFormat="1">
      <c r="B23" s="8" t="s">
        <v>803</v>
      </c>
      <c r="C23" s="50" t="s">
        <v>808</v>
      </c>
      <c r="D23" s="2"/>
      <c r="E23" s="2"/>
      <c r="F23" s="3"/>
      <c r="G23" s="1" t="s">
        <v>492</v>
      </c>
      <c r="H23" s="2" t="s">
        <v>493</v>
      </c>
      <c r="I23" s="2">
        <v>-66</v>
      </c>
      <c r="J23" s="2">
        <v>-66</v>
      </c>
      <c r="K23" s="3">
        <v>-66</v>
      </c>
      <c r="L23" s="1" t="s">
        <v>373</v>
      </c>
      <c r="M23" s="2" t="s">
        <v>373</v>
      </c>
      <c r="N23" s="2">
        <v>-77</v>
      </c>
      <c r="O23" s="2">
        <v>-77</v>
      </c>
      <c r="P23" s="9">
        <v>-77</v>
      </c>
    </row>
    <row r="24" spans="2:16" s="25" customFormat="1">
      <c r="B24" s="42" t="s">
        <v>793</v>
      </c>
      <c r="C24" s="2" t="s">
        <v>797</v>
      </c>
      <c r="D24" s="2" t="s">
        <v>313</v>
      </c>
      <c r="E24" s="2" t="s">
        <v>792</v>
      </c>
      <c r="F24" s="3" t="s">
        <v>798</v>
      </c>
      <c r="G24" s="1" t="s">
        <v>495</v>
      </c>
      <c r="H24" s="2" t="s">
        <v>496</v>
      </c>
      <c r="I24" s="2" t="s">
        <v>497</v>
      </c>
      <c r="J24" s="2" t="s">
        <v>498</v>
      </c>
      <c r="K24" s="3" t="s">
        <v>499</v>
      </c>
      <c r="L24" s="1" t="s">
        <v>373</v>
      </c>
      <c r="M24" s="2" t="s">
        <v>373</v>
      </c>
      <c r="N24" s="2" t="s">
        <v>373</v>
      </c>
      <c r="O24" s="2" t="s">
        <v>373</v>
      </c>
      <c r="P24" s="9" t="s">
        <v>373</v>
      </c>
    </row>
    <row r="25" spans="2:16" s="25" customFormat="1">
      <c r="B25" s="8" t="s">
        <v>795</v>
      </c>
      <c r="C25" s="44" t="s">
        <v>809</v>
      </c>
      <c r="D25" s="2" t="s">
        <v>299</v>
      </c>
      <c r="E25" s="2"/>
      <c r="F25" s="3"/>
      <c r="G25" s="1" t="s">
        <v>503</v>
      </c>
      <c r="H25" s="2" t="s">
        <v>503</v>
      </c>
      <c r="I25" s="2" t="s">
        <v>503</v>
      </c>
      <c r="J25" s="2">
        <v>-66</v>
      </c>
      <c r="K25" s="3">
        <v>-66</v>
      </c>
      <c r="L25" s="1" t="s">
        <v>373</v>
      </c>
      <c r="M25" s="44" t="s">
        <v>372</v>
      </c>
      <c r="N25" s="2" t="s">
        <v>373</v>
      </c>
      <c r="O25" s="2">
        <v>-77</v>
      </c>
      <c r="P25" s="9">
        <v>-77</v>
      </c>
    </row>
    <row r="26" spans="2:16" s="25" customFormat="1">
      <c r="B26" s="51" t="s">
        <v>809</v>
      </c>
      <c r="C26" s="2" t="s">
        <v>307</v>
      </c>
      <c r="D26" s="44" t="s">
        <v>793</v>
      </c>
      <c r="E26" s="2" t="s">
        <v>807</v>
      </c>
      <c r="F26" s="3" t="s">
        <v>801</v>
      </c>
      <c r="G26" s="1">
        <v>-99</v>
      </c>
      <c r="H26" s="2">
        <v>-99</v>
      </c>
      <c r="I26" s="2">
        <v>-99</v>
      </c>
      <c r="J26" s="2">
        <v>-99</v>
      </c>
      <c r="K26" s="3">
        <v>-99</v>
      </c>
      <c r="L26" s="46" t="s">
        <v>372</v>
      </c>
      <c r="M26" s="2" t="s">
        <v>373</v>
      </c>
      <c r="N26" s="44" t="s">
        <v>372</v>
      </c>
      <c r="O26" s="2" t="s">
        <v>373</v>
      </c>
      <c r="P26" s="9" t="s">
        <v>373</v>
      </c>
    </row>
    <row r="27" spans="2:16" s="25" customFormat="1">
      <c r="B27" s="42" t="s">
        <v>793</v>
      </c>
      <c r="C27" s="44" t="s">
        <v>792</v>
      </c>
      <c r="D27" s="2" t="s">
        <v>797</v>
      </c>
      <c r="E27" s="44" t="s">
        <v>801</v>
      </c>
      <c r="F27" s="3" t="s">
        <v>809</v>
      </c>
      <c r="G27" s="1" t="s">
        <v>506</v>
      </c>
      <c r="H27" s="2" t="s">
        <v>507</v>
      </c>
      <c r="I27" s="2" t="s">
        <v>508</v>
      </c>
      <c r="J27" s="2" t="s">
        <v>509</v>
      </c>
      <c r="K27" s="3" t="s">
        <v>510</v>
      </c>
      <c r="L27" s="1" t="s">
        <v>373</v>
      </c>
      <c r="M27" s="44" t="s">
        <v>372</v>
      </c>
      <c r="N27" s="2" t="s">
        <v>373</v>
      </c>
      <c r="O27" s="44" t="s">
        <v>372</v>
      </c>
      <c r="P27" s="9" t="s">
        <v>373</v>
      </c>
    </row>
    <row r="28" spans="2:16" s="25" customFormat="1">
      <c r="B28" s="51" t="s">
        <v>792</v>
      </c>
      <c r="C28" s="2" t="s">
        <v>794</v>
      </c>
      <c r="D28" s="44" t="s">
        <v>809</v>
      </c>
      <c r="E28" s="43" t="s">
        <v>793</v>
      </c>
      <c r="F28" s="3" t="s">
        <v>798</v>
      </c>
      <c r="G28" s="1" t="s">
        <v>512</v>
      </c>
      <c r="H28" s="2" t="s">
        <v>513</v>
      </c>
      <c r="I28" s="2" t="s">
        <v>514</v>
      </c>
      <c r="J28" s="2" t="s">
        <v>514</v>
      </c>
      <c r="K28" s="3" t="s">
        <v>515</v>
      </c>
      <c r="L28" s="46" t="s">
        <v>372</v>
      </c>
      <c r="M28" s="2" t="s">
        <v>373</v>
      </c>
      <c r="N28" s="44" t="s">
        <v>372</v>
      </c>
      <c r="O28" s="2" t="s">
        <v>373</v>
      </c>
      <c r="P28" s="9" t="s">
        <v>373</v>
      </c>
    </row>
    <row r="29" spans="2:16" s="25" customFormat="1">
      <c r="B29" s="8" t="s">
        <v>792</v>
      </c>
      <c r="C29" s="43" t="s">
        <v>793</v>
      </c>
      <c r="D29" s="2" t="s">
        <v>797</v>
      </c>
      <c r="E29" s="2" t="s">
        <v>794</v>
      </c>
      <c r="F29" s="3" t="s">
        <v>803</v>
      </c>
      <c r="G29" s="1" t="s">
        <v>529</v>
      </c>
      <c r="H29" s="2" t="s">
        <v>530</v>
      </c>
      <c r="I29" s="2" t="s">
        <v>531</v>
      </c>
      <c r="J29" s="2" t="s">
        <v>532</v>
      </c>
      <c r="K29" s="3" t="s">
        <v>533</v>
      </c>
      <c r="L29" s="1" t="s">
        <v>373</v>
      </c>
      <c r="M29" s="2" t="s">
        <v>373</v>
      </c>
      <c r="N29" s="2" t="s">
        <v>373</v>
      </c>
      <c r="O29" s="2" t="s">
        <v>373</v>
      </c>
      <c r="P29" s="9" t="s">
        <v>373</v>
      </c>
    </row>
    <row r="30" spans="2:16" s="25" customFormat="1">
      <c r="B30" s="51" t="s">
        <v>792</v>
      </c>
      <c r="C30" s="44" t="s">
        <v>313</v>
      </c>
      <c r="D30" s="2" t="s">
        <v>301</v>
      </c>
      <c r="E30" s="2" t="s">
        <v>801</v>
      </c>
      <c r="F30" s="3" t="s">
        <v>795</v>
      </c>
      <c r="G30" s="1" t="s">
        <v>538</v>
      </c>
      <c r="H30" s="2" t="s">
        <v>539</v>
      </c>
      <c r="I30" s="2" t="s">
        <v>539</v>
      </c>
      <c r="J30" s="2" t="s">
        <v>540</v>
      </c>
      <c r="K30" s="3" t="s">
        <v>540</v>
      </c>
      <c r="L30" s="46" t="s">
        <v>372</v>
      </c>
      <c r="M30" s="44" t="s">
        <v>372</v>
      </c>
      <c r="N30" s="2" t="s">
        <v>373</v>
      </c>
      <c r="O30" s="2" t="s">
        <v>373</v>
      </c>
      <c r="P30" s="9" t="s">
        <v>373</v>
      </c>
    </row>
    <row r="31" spans="2:16" s="25" customFormat="1">
      <c r="B31" s="51" t="s">
        <v>793</v>
      </c>
      <c r="C31" s="2" t="s">
        <v>792</v>
      </c>
      <c r="D31" s="2" t="s">
        <v>801</v>
      </c>
      <c r="E31" s="2"/>
      <c r="F31" s="3"/>
      <c r="G31" s="1" t="s">
        <v>547</v>
      </c>
      <c r="H31" s="2">
        <v>-99</v>
      </c>
      <c r="I31" s="2" t="s">
        <v>548</v>
      </c>
      <c r="J31" s="2">
        <v>-66</v>
      </c>
      <c r="K31" s="3">
        <v>-66</v>
      </c>
      <c r="L31" s="46" t="s">
        <v>372</v>
      </c>
      <c r="M31" s="2" t="s">
        <v>373</v>
      </c>
      <c r="N31" s="2" t="s">
        <v>373</v>
      </c>
      <c r="O31" s="2">
        <v>-77</v>
      </c>
      <c r="P31" s="9">
        <v>-77</v>
      </c>
    </row>
    <row r="32" spans="2:16" s="25" customFormat="1">
      <c r="B32" s="51" t="s">
        <v>801</v>
      </c>
      <c r="C32" s="2" t="s">
        <v>792</v>
      </c>
      <c r="D32" s="2" t="s">
        <v>803</v>
      </c>
      <c r="E32" s="44" t="s">
        <v>795</v>
      </c>
      <c r="F32" s="3" t="s">
        <v>798</v>
      </c>
      <c r="G32" s="1" t="s">
        <v>552</v>
      </c>
      <c r="H32" s="2" t="s">
        <v>553</v>
      </c>
      <c r="I32" s="2" t="s">
        <v>554</v>
      </c>
      <c r="J32" s="2" t="s">
        <v>555</v>
      </c>
      <c r="K32" s="3" t="s">
        <v>555</v>
      </c>
      <c r="L32" s="46" t="s">
        <v>372</v>
      </c>
      <c r="M32" s="2" t="s">
        <v>373</v>
      </c>
      <c r="N32" s="2" t="s">
        <v>373</v>
      </c>
      <c r="O32" s="44" t="s">
        <v>372</v>
      </c>
      <c r="P32" s="9" t="s">
        <v>373</v>
      </c>
    </row>
    <row r="33" spans="2:16" s="25" customFormat="1">
      <c r="B33" s="51" t="s">
        <v>313</v>
      </c>
      <c r="C33" s="44" t="s">
        <v>792</v>
      </c>
      <c r="D33" s="44" t="s">
        <v>793</v>
      </c>
      <c r="E33" s="2" t="s">
        <v>807</v>
      </c>
      <c r="F33" s="3" t="s">
        <v>801</v>
      </c>
      <c r="G33" s="1" t="s">
        <v>580</v>
      </c>
      <c r="H33" s="2" t="s">
        <v>581</v>
      </c>
      <c r="I33" s="2" t="s">
        <v>582</v>
      </c>
      <c r="J33" s="2" t="s">
        <v>583</v>
      </c>
      <c r="K33" s="3" t="s">
        <v>584</v>
      </c>
      <c r="L33" s="46" t="s">
        <v>372</v>
      </c>
      <c r="M33" s="44" t="s">
        <v>372</v>
      </c>
      <c r="N33" s="44" t="s">
        <v>372</v>
      </c>
      <c r="O33" s="2" t="s">
        <v>373</v>
      </c>
      <c r="P33" s="9" t="s">
        <v>373</v>
      </c>
    </row>
    <row r="34" spans="2:16" s="25" customFormat="1">
      <c r="B34" s="51" t="s">
        <v>801</v>
      </c>
      <c r="C34" s="2" t="s">
        <v>798</v>
      </c>
      <c r="D34" s="2" t="s">
        <v>795</v>
      </c>
      <c r="E34" s="43" t="s">
        <v>793</v>
      </c>
      <c r="F34" s="3" t="s">
        <v>792</v>
      </c>
      <c r="G34" s="1">
        <v>-99</v>
      </c>
      <c r="H34" s="2">
        <v>-99</v>
      </c>
      <c r="I34" s="2">
        <v>-99</v>
      </c>
      <c r="J34" s="2">
        <v>-99</v>
      </c>
      <c r="K34" s="3">
        <v>-99</v>
      </c>
      <c r="L34" s="46" t="s">
        <v>372</v>
      </c>
      <c r="M34" s="2" t="s">
        <v>373</v>
      </c>
      <c r="N34" s="2" t="s">
        <v>373</v>
      </c>
      <c r="O34" s="2" t="s">
        <v>373</v>
      </c>
      <c r="P34" s="9" t="s">
        <v>373</v>
      </c>
    </row>
    <row r="35" spans="2:16" s="25" customFormat="1">
      <c r="B35" s="51" t="s">
        <v>798</v>
      </c>
      <c r="C35" s="44" t="s">
        <v>794</v>
      </c>
      <c r="D35" s="44" t="s">
        <v>799</v>
      </c>
      <c r="E35" s="2" t="s">
        <v>313</v>
      </c>
      <c r="F35" s="50" t="s">
        <v>808</v>
      </c>
      <c r="G35" s="1" t="s">
        <v>596</v>
      </c>
      <c r="H35" s="2" t="s">
        <v>597</v>
      </c>
      <c r="I35" s="2" t="s">
        <v>598</v>
      </c>
      <c r="J35" s="2" t="s">
        <v>599</v>
      </c>
      <c r="K35" s="3" t="s">
        <v>596</v>
      </c>
      <c r="L35" s="46" t="s">
        <v>372</v>
      </c>
      <c r="M35" s="44" t="s">
        <v>372</v>
      </c>
      <c r="N35" s="44" t="s">
        <v>372</v>
      </c>
      <c r="O35" s="2" t="s">
        <v>373</v>
      </c>
      <c r="P35" s="9" t="s">
        <v>373</v>
      </c>
    </row>
    <row r="36" spans="2:16" s="25" customFormat="1">
      <c r="B36" s="8" t="s">
        <v>307</v>
      </c>
      <c r="C36" s="2" t="s">
        <v>801</v>
      </c>
      <c r="D36" s="2" t="s">
        <v>797</v>
      </c>
      <c r="E36" s="43" t="s">
        <v>793</v>
      </c>
      <c r="F36" s="3" t="s">
        <v>798</v>
      </c>
      <c r="G36" s="1">
        <v>-66</v>
      </c>
      <c r="H36" s="2">
        <v>-66</v>
      </c>
      <c r="I36" s="2">
        <v>-66</v>
      </c>
      <c r="J36" s="2">
        <v>-66</v>
      </c>
      <c r="K36" s="3">
        <v>-66</v>
      </c>
      <c r="L36" s="1">
        <v>-77</v>
      </c>
      <c r="M36" s="2">
        <v>-77</v>
      </c>
      <c r="N36" s="2">
        <v>-77</v>
      </c>
      <c r="O36" s="2">
        <v>-77</v>
      </c>
      <c r="P36" s="9">
        <v>-77</v>
      </c>
    </row>
    <row r="37" spans="2:16" s="25" customFormat="1">
      <c r="B37" s="51" t="s">
        <v>307</v>
      </c>
      <c r="C37" s="2" t="s">
        <v>801</v>
      </c>
      <c r="D37" s="50" t="s">
        <v>808</v>
      </c>
      <c r="E37" s="2" t="s">
        <v>797</v>
      </c>
      <c r="F37" s="3" t="s">
        <v>794</v>
      </c>
      <c r="G37" s="1" t="s">
        <v>606</v>
      </c>
      <c r="H37" s="2" t="s">
        <v>607</v>
      </c>
      <c r="I37" s="2" t="s">
        <v>608</v>
      </c>
      <c r="J37" s="2" t="s">
        <v>609</v>
      </c>
      <c r="K37" s="3">
        <v>-99</v>
      </c>
      <c r="L37" s="46" t="s">
        <v>372</v>
      </c>
      <c r="M37" s="2" t="s">
        <v>373</v>
      </c>
      <c r="N37" s="2" t="s">
        <v>373</v>
      </c>
      <c r="O37" s="2" t="s">
        <v>373</v>
      </c>
      <c r="P37" s="9" t="s">
        <v>373</v>
      </c>
    </row>
    <row r="38" spans="2:16" s="25" customFormat="1">
      <c r="B38" s="51" t="s">
        <v>793</v>
      </c>
      <c r="C38" s="44" t="s">
        <v>798</v>
      </c>
      <c r="D38" s="2" t="s">
        <v>795</v>
      </c>
      <c r="E38" s="2" t="s">
        <v>801</v>
      </c>
      <c r="F38" s="3" t="s">
        <v>797</v>
      </c>
      <c r="G38" s="1" t="s">
        <v>616</v>
      </c>
      <c r="H38" s="2" t="s">
        <v>617</v>
      </c>
      <c r="I38" s="2">
        <v>-99</v>
      </c>
      <c r="J38" s="2" t="s">
        <v>618</v>
      </c>
      <c r="K38" s="3">
        <v>-99</v>
      </c>
      <c r="L38" s="46" t="s">
        <v>372</v>
      </c>
      <c r="M38" s="44" t="s">
        <v>372</v>
      </c>
      <c r="N38" s="2" t="s">
        <v>373</v>
      </c>
      <c r="O38" s="2" t="s">
        <v>373</v>
      </c>
      <c r="P38" s="9" t="s">
        <v>373</v>
      </c>
    </row>
    <row r="39" spans="2:16" s="25" customFormat="1">
      <c r="B39" s="8" t="s">
        <v>797</v>
      </c>
      <c r="C39" s="50" t="s">
        <v>808</v>
      </c>
      <c r="D39" s="2" t="s">
        <v>307</v>
      </c>
      <c r="E39" s="2" t="s">
        <v>305</v>
      </c>
      <c r="F39" s="3" t="s">
        <v>801</v>
      </c>
      <c r="G39" s="1" t="s">
        <v>626</v>
      </c>
      <c r="H39" s="2" t="s">
        <v>627</v>
      </c>
      <c r="I39" s="2" t="s">
        <v>627</v>
      </c>
      <c r="J39" s="2" t="s">
        <v>627</v>
      </c>
      <c r="K39" s="3" t="s">
        <v>628</v>
      </c>
      <c r="L39" s="1" t="s">
        <v>373</v>
      </c>
      <c r="M39" s="2" t="s">
        <v>373</v>
      </c>
      <c r="N39" s="2" t="s">
        <v>373</v>
      </c>
      <c r="O39" s="2" t="s">
        <v>373</v>
      </c>
      <c r="P39" s="9" t="s">
        <v>373</v>
      </c>
    </row>
    <row r="40" spans="2:16" s="25" customFormat="1">
      <c r="B40" s="51" t="s">
        <v>307</v>
      </c>
      <c r="C40" s="44" t="s">
        <v>797</v>
      </c>
      <c r="D40" s="2" t="s">
        <v>313</v>
      </c>
      <c r="E40" s="44" t="s">
        <v>793</v>
      </c>
      <c r="F40" s="3" t="s">
        <v>807</v>
      </c>
      <c r="G40" s="1">
        <v>-99</v>
      </c>
      <c r="H40" s="2">
        <v>-99</v>
      </c>
      <c r="I40" s="2">
        <v>-99</v>
      </c>
      <c r="J40" s="2">
        <v>-99</v>
      </c>
      <c r="K40" s="3">
        <v>-99</v>
      </c>
      <c r="L40" s="46" t="s">
        <v>372</v>
      </c>
      <c r="M40" s="44" t="s">
        <v>372</v>
      </c>
      <c r="N40" s="2" t="s">
        <v>373</v>
      </c>
      <c r="O40" s="44" t="s">
        <v>372</v>
      </c>
      <c r="P40" s="9" t="s">
        <v>373</v>
      </c>
    </row>
    <row r="41" spans="2:16" s="25" customFormat="1">
      <c r="B41" s="51" t="s">
        <v>793</v>
      </c>
      <c r="C41" s="44" t="s">
        <v>794</v>
      </c>
      <c r="D41" s="44" t="s">
        <v>808</v>
      </c>
      <c r="E41" s="2" t="s">
        <v>797</v>
      </c>
      <c r="F41" s="3" t="s">
        <v>801</v>
      </c>
      <c r="G41" s="1" t="s">
        <v>641</v>
      </c>
      <c r="H41" s="2" t="s">
        <v>642</v>
      </c>
      <c r="I41" s="2" t="s">
        <v>643</v>
      </c>
      <c r="J41" s="2" t="s">
        <v>644</v>
      </c>
      <c r="K41" s="3" t="s">
        <v>645</v>
      </c>
      <c r="L41" s="46" t="s">
        <v>372</v>
      </c>
      <c r="M41" s="44" t="s">
        <v>372</v>
      </c>
      <c r="N41" s="44" t="s">
        <v>372</v>
      </c>
      <c r="O41" s="2" t="s">
        <v>373</v>
      </c>
      <c r="P41" s="9" t="s">
        <v>373</v>
      </c>
    </row>
    <row r="42" spans="2:16" s="25" customFormat="1">
      <c r="B42" s="8" t="s">
        <v>797</v>
      </c>
      <c r="C42" s="2" t="s">
        <v>803</v>
      </c>
      <c r="D42" s="2" t="s">
        <v>313</v>
      </c>
      <c r="E42" s="2"/>
      <c r="F42" s="3"/>
      <c r="G42" s="1">
        <v>-99</v>
      </c>
      <c r="H42" s="2">
        <v>-99</v>
      </c>
      <c r="I42" s="2">
        <v>-99</v>
      </c>
      <c r="J42" s="2">
        <v>-66</v>
      </c>
      <c r="K42" s="3">
        <v>-66</v>
      </c>
      <c r="L42" s="1" t="s">
        <v>373</v>
      </c>
      <c r="M42" s="2" t="s">
        <v>373</v>
      </c>
      <c r="N42" s="2" t="s">
        <v>373</v>
      </c>
      <c r="O42" s="2">
        <v>-77</v>
      </c>
      <c r="P42" s="9">
        <v>-77</v>
      </c>
    </row>
    <row r="43" spans="2:16" s="25" customFormat="1">
      <c r="B43" s="51" t="s">
        <v>793</v>
      </c>
      <c r="C43" s="2" t="s">
        <v>795</v>
      </c>
      <c r="D43" s="2" t="s">
        <v>305</v>
      </c>
      <c r="E43" s="2" t="s">
        <v>803</v>
      </c>
      <c r="F43" s="3" t="s">
        <v>299</v>
      </c>
      <c r="G43" s="1" t="s">
        <v>654</v>
      </c>
      <c r="H43" s="2" t="s">
        <v>655</v>
      </c>
      <c r="I43" s="2" t="s">
        <v>656</v>
      </c>
      <c r="J43" s="2">
        <v>-99</v>
      </c>
      <c r="K43" s="3" t="s">
        <v>657</v>
      </c>
      <c r="L43" s="46" t="s">
        <v>372</v>
      </c>
      <c r="M43" s="2" t="s">
        <v>373</v>
      </c>
      <c r="N43" s="2" t="s">
        <v>373</v>
      </c>
      <c r="O43" s="2" t="s">
        <v>373</v>
      </c>
      <c r="P43" s="9" t="s">
        <v>373</v>
      </c>
    </row>
    <row r="44" spans="2:16" s="25" customFormat="1">
      <c r="B44" s="42" t="s">
        <v>793</v>
      </c>
      <c r="C44" s="2" t="s">
        <v>797</v>
      </c>
      <c r="D44" s="2" t="s">
        <v>299</v>
      </c>
      <c r="E44" s="2" t="s">
        <v>792</v>
      </c>
      <c r="F44" s="3" t="s">
        <v>795</v>
      </c>
      <c r="G44" s="1" t="s">
        <v>664</v>
      </c>
      <c r="H44" s="2" t="s">
        <v>665</v>
      </c>
      <c r="I44" s="2" t="s">
        <v>666</v>
      </c>
      <c r="J44" s="2" t="s">
        <v>667</v>
      </c>
      <c r="K44" s="3" t="s">
        <v>668</v>
      </c>
      <c r="L44" s="1" t="s">
        <v>373</v>
      </c>
      <c r="M44" s="2" t="s">
        <v>373</v>
      </c>
      <c r="N44" s="2" t="s">
        <v>373</v>
      </c>
      <c r="O44" s="2" t="s">
        <v>373</v>
      </c>
      <c r="P44" s="9" t="s">
        <v>373</v>
      </c>
    </row>
    <row r="45" spans="2:16" s="25" customFormat="1">
      <c r="B45" s="8" t="s">
        <v>299</v>
      </c>
      <c r="C45" s="2" t="s">
        <v>798</v>
      </c>
      <c r="D45" s="2" t="s">
        <v>797</v>
      </c>
      <c r="E45" s="2" t="s">
        <v>809</v>
      </c>
      <c r="F45" s="44" t="s">
        <v>301</v>
      </c>
      <c r="G45" s="1" t="s">
        <v>677</v>
      </c>
      <c r="H45" s="2" t="s">
        <v>678</v>
      </c>
      <c r="I45" s="2" t="s">
        <v>679</v>
      </c>
      <c r="J45" s="2" t="s">
        <v>680</v>
      </c>
      <c r="K45" s="3" t="s">
        <v>681</v>
      </c>
      <c r="L45" s="1" t="s">
        <v>373</v>
      </c>
      <c r="M45" s="2" t="s">
        <v>373</v>
      </c>
      <c r="N45" s="2" t="s">
        <v>373</v>
      </c>
      <c r="O45" s="2" t="s">
        <v>373</v>
      </c>
      <c r="P45" s="45" t="s">
        <v>372</v>
      </c>
    </row>
    <row r="46" spans="2:16" s="25" customFormat="1">
      <c r="B46" s="42" t="s">
        <v>793</v>
      </c>
      <c r="C46" s="44" t="s">
        <v>792</v>
      </c>
      <c r="D46" s="2" t="s">
        <v>797</v>
      </c>
      <c r="E46" s="2" t="s">
        <v>803</v>
      </c>
      <c r="F46" s="3" t="s">
        <v>798</v>
      </c>
      <c r="G46" s="1" t="s">
        <v>698</v>
      </c>
      <c r="H46" s="2" t="s">
        <v>698</v>
      </c>
      <c r="I46" s="2" t="s">
        <v>699</v>
      </c>
      <c r="J46" s="2" t="s">
        <v>700</v>
      </c>
      <c r="K46" s="3" t="s">
        <v>701</v>
      </c>
      <c r="L46" s="1" t="s">
        <v>373</v>
      </c>
      <c r="M46" s="44" t="s">
        <v>372</v>
      </c>
      <c r="N46" s="2" t="s">
        <v>373</v>
      </c>
      <c r="O46" s="2" t="s">
        <v>373</v>
      </c>
      <c r="P46" s="9" t="s">
        <v>373</v>
      </c>
    </row>
    <row r="47" spans="2:16" s="25" customFormat="1">
      <c r="B47" s="51" t="s">
        <v>793</v>
      </c>
      <c r="C47" s="2" t="s">
        <v>797</v>
      </c>
      <c r="D47" s="2" t="s">
        <v>792</v>
      </c>
      <c r="E47" s="2" t="s">
        <v>801</v>
      </c>
      <c r="F47" s="3" t="s">
        <v>307</v>
      </c>
      <c r="G47" s="1" t="s">
        <v>709</v>
      </c>
      <c r="H47" s="2" t="s">
        <v>710</v>
      </c>
      <c r="I47" s="2" t="s">
        <v>711</v>
      </c>
      <c r="J47" s="2" t="s">
        <v>712</v>
      </c>
      <c r="K47" s="3" t="s">
        <v>713</v>
      </c>
      <c r="L47" s="46" t="s">
        <v>372</v>
      </c>
      <c r="M47" s="2" t="s">
        <v>373</v>
      </c>
      <c r="N47" s="2" t="s">
        <v>373</v>
      </c>
      <c r="O47" s="2" t="s">
        <v>373</v>
      </c>
      <c r="P47" s="9" t="s">
        <v>373</v>
      </c>
    </row>
    <row r="48" spans="2:16" s="25" customFormat="1">
      <c r="B48" s="51" t="s">
        <v>798</v>
      </c>
      <c r="C48" s="43" t="s">
        <v>793</v>
      </c>
      <c r="D48" s="2" t="s">
        <v>797</v>
      </c>
      <c r="E48" s="44" t="s">
        <v>301</v>
      </c>
      <c r="F48" s="44" t="s">
        <v>305</v>
      </c>
      <c r="G48" s="1" t="s">
        <v>719</v>
      </c>
      <c r="H48" s="2" t="s">
        <v>720</v>
      </c>
      <c r="I48" s="2" t="s">
        <v>721</v>
      </c>
      <c r="J48" s="2" t="s">
        <v>722</v>
      </c>
      <c r="K48" s="3" t="s">
        <v>723</v>
      </c>
      <c r="L48" s="46" t="s">
        <v>372</v>
      </c>
      <c r="M48" s="2" t="s">
        <v>373</v>
      </c>
      <c r="N48" s="2" t="s">
        <v>373</v>
      </c>
      <c r="O48" s="44" t="s">
        <v>372</v>
      </c>
      <c r="P48" s="45" t="s">
        <v>372</v>
      </c>
    </row>
    <row r="49" spans="1:16" s="25" customFormat="1">
      <c r="B49" s="51" t="s">
        <v>792</v>
      </c>
      <c r="C49" s="2" t="s">
        <v>299</v>
      </c>
      <c r="D49" s="44" t="s">
        <v>801</v>
      </c>
      <c r="E49" s="44" t="s">
        <v>301</v>
      </c>
      <c r="F49" s="3" t="s">
        <v>313</v>
      </c>
      <c r="G49" s="1" t="s">
        <v>728</v>
      </c>
      <c r="H49" s="2" t="s">
        <v>729</v>
      </c>
      <c r="I49" s="2" t="s">
        <v>730</v>
      </c>
      <c r="J49" s="2" t="s">
        <v>731</v>
      </c>
      <c r="K49" s="3" t="s">
        <v>732</v>
      </c>
      <c r="L49" s="46" t="s">
        <v>372</v>
      </c>
      <c r="M49" s="2" t="s">
        <v>373</v>
      </c>
      <c r="N49" s="44" t="s">
        <v>372</v>
      </c>
      <c r="O49" s="44" t="s">
        <v>372</v>
      </c>
      <c r="P49" s="9" t="s">
        <v>373</v>
      </c>
    </row>
    <row r="50" spans="1:16" s="25" customFormat="1">
      <c r="B50" s="51" t="s">
        <v>801</v>
      </c>
      <c r="C50" s="44" t="s">
        <v>792</v>
      </c>
      <c r="D50" s="2" t="s">
        <v>797</v>
      </c>
      <c r="E50" s="43" t="s">
        <v>793</v>
      </c>
      <c r="F50" s="3" t="s">
        <v>803</v>
      </c>
      <c r="G50" s="1" t="s">
        <v>739</v>
      </c>
      <c r="H50" s="2" t="s">
        <v>740</v>
      </c>
      <c r="I50" s="2" t="s">
        <v>741</v>
      </c>
      <c r="J50" s="2" t="s">
        <v>742</v>
      </c>
      <c r="K50" s="3" t="s">
        <v>743</v>
      </c>
      <c r="L50" s="46" t="s">
        <v>372</v>
      </c>
      <c r="M50" s="44" t="s">
        <v>372</v>
      </c>
      <c r="N50" s="2" t="s">
        <v>373</v>
      </c>
      <c r="O50" s="2" t="s">
        <v>373</v>
      </c>
      <c r="P50" s="9" t="s">
        <v>373</v>
      </c>
    </row>
    <row r="51" spans="1:16" s="25" customFormat="1">
      <c r="B51" s="51" t="s">
        <v>313</v>
      </c>
      <c r="C51" s="43" t="s">
        <v>793</v>
      </c>
      <c r="D51" s="2" t="s">
        <v>797</v>
      </c>
      <c r="E51" s="2" t="s">
        <v>799</v>
      </c>
      <c r="F51" s="3" t="s">
        <v>803</v>
      </c>
      <c r="G51" s="1" t="s">
        <v>748</v>
      </c>
      <c r="H51" s="2" t="s">
        <v>749</v>
      </c>
      <c r="I51" s="2" t="s">
        <v>750</v>
      </c>
      <c r="J51" s="2" t="s">
        <v>751</v>
      </c>
      <c r="K51" s="3" t="s">
        <v>752</v>
      </c>
      <c r="L51" s="46" t="s">
        <v>372</v>
      </c>
      <c r="M51" s="2" t="s">
        <v>373</v>
      </c>
      <c r="N51" s="2" t="s">
        <v>373</v>
      </c>
      <c r="O51" s="2" t="s">
        <v>373</v>
      </c>
      <c r="P51" s="9" t="s">
        <v>373</v>
      </c>
    </row>
    <row r="52" spans="1:16">
      <c r="B52" s="8" t="s">
        <v>792</v>
      </c>
      <c r="C52" s="44" t="s">
        <v>793</v>
      </c>
      <c r="D52" s="44" t="s">
        <v>803</v>
      </c>
      <c r="E52" s="44" t="s">
        <v>798</v>
      </c>
      <c r="F52" s="3" t="s">
        <v>299</v>
      </c>
      <c r="G52" s="1">
        <v>-99</v>
      </c>
      <c r="H52" s="2">
        <v>-99</v>
      </c>
      <c r="I52" s="2">
        <v>-99</v>
      </c>
      <c r="J52" s="2">
        <v>-99</v>
      </c>
      <c r="K52" s="3">
        <v>-99</v>
      </c>
      <c r="L52" s="1" t="s">
        <v>373</v>
      </c>
      <c r="M52" s="44" t="s">
        <v>372</v>
      </c>
      <c r="N52" s="44" t="s">
        <v>372</v>
      </c>
      <c r="O52" s="44" t="s">
        <v>372</v>
      </c>
      <c r="P52" s="9" t="s">
        <v>373</v>
      </c>
    </row>
    <row r="53" spans="1:16">
      <c r="A53" s="55"/>
      <c r="B53" s="51" t="s">
        <v>307</v>
      </c>
      <c r="C53" s="2" t="s">
        <v>809</v>
      </c>
      <c r="D53" s="2" t="s">
        <v>795</v>
      </c>
      <c r="E53" s="44" t="s">
        <v>792</v>
      </c>
      <c r="F53" s="3" t="s">
        <v>807</v>
      </c>
      <c r="G53" s="1" t="s">
        <v>765</v>
      </c>
      <c r="H53" s="2" t="s">
        <v>766</v>
      </c>
      <c r="I53" s="2" t="s">
        <v>766</v>
      </c>
      <c r="J53" s="2" t="s">
        <v>767</v>
      </c>
      <c r="K53" s="3" t="s">
        <v>767</v>
      </c>
      <c r="L53" s="46" t="s">
        <v>372</v>
      </c>
      <c r="M53" s="2" t="s">
        <v>373</v>
      </c>
      <c r="N53" s="2" t="s">
        <v>373</v>
      </c>
      <c r="O53" s="44" t="s">
        <v>372</v>
      </c>
      <c r="P53" s="9" t="s">
        <v>373</v>
      </c>
    </row>
    <row r="54" spans="1:16" ht="13" thickBot="1">
      <c r="B54" s="52" t="s">
        <v>808</v>
      </c>
      <c r="C54" s="11" t="s">
        <v>299</v>
      </c>
      <c r="D54" s="48" t="s">
        <v>793</v>
      </c>
      <c r="E54" s="11" t="s">
        <v>313</v>
      </c>
      <c r="F54" s="48" t="s">
        <v>794</v>
      </c>
      <c r="G54" s="13" t="s">
        <v>777</v>
      </c>
      <c r="H54" s="11" t="s">
        <v>778</v>
      </c>
      <c r="I54" s="11" t="s">
        <v>777</v>
      </c>
      <c r="J54" s="11" t="s">
        <v>779</v>
      </c>
      <c r="K54" s="12" t="s">
        <v>780</v>
      </c>
      <c r="L54" s="49" t="s">
        <v>372</v>
      </c>
      <c r="M54" s="11" t="s">
        <v>373</v>
      </c>
      <c r="N54" s="48" t="s">
        <v>372</v>
      </c>
      <c r="O54" s="11" t="s">
        <v>373</v>
      </c>
      <c r="P54" s="47" t="s">
        <v>372</v>
      </c>
    </row>
    <row r="57" spans="1:16">
      <c r="O57" t="s">
        <v>810</v>
      </c>
      <c r="P57">
        <f>COUNTIF(L5:P54,"quoted")</f>
        <v>80</v>
      </c>
    </row>
    <row r="60" spans="1:16" ht="15">
      <c r="B60" s="103" t="s">
        <v>787</v>
      </c>
      <c r="C60" s="101"/>
      <c r="D60" s="101"/>
      <c r="E60" s="101"/>
      <c r="F60" s="102"/>
    </row>
    <row r="61" spans="1:16" ht="16" thickBot="1">
      <c r="A61" s="36" t="s">
        <v>791</v>
      </c>
      <c r="B61" s="34" t="s">
        <v>790</v>
      </c>
      <c r="C61" s="35" t="s">
        <v>340</v>
      </c>
      <c r="D61" s="35" t="s">
        <v>342</v>
      </c>
      <c r="E61" s="35" t="s">
        <v>344</v>
      </c>
      <c r="F61" s="36" t="s">
        <v>346</v>
      </c>
    </row>
    <row r="62" spans="1:16" ht="17" thickTop="1" thickBot="1">
      <c r="A62" s="25" t="s">
        <v>793</v>
      </c>
      <c r="B62">
        <f>COUNTIF(B5:B54,"Incomplete / hidden reqs.")</f>
        <v>14</v>
      </c>
      <c r="C62">
        <f>COUNTIF(C5:C54,"Incomplete / hidden reqs.")</f>
        <v>6</v>
      </c>
      <c r="D62">
        <f>COUNTIF(D5:D54,"Incomplete / hidden reqs.")</f>
        <v>3</v>
      </c>
      <c r="E62">
        <f>COUNTIF(E5:E54,"Incomplete / hidden reqs.")</f>
        <v>7</v>
      </c>
      <c r="F62">
        <f>COUNTIF(F5:F54,"Incomplete / hidden reqs.")</f>
        <v>1</v>
      </c>
      <c r="K62" s="36" t="s">
        <v>791</v>
      </c>
      <c r="L62" s="29" t="s">
        <v>813</v>
      </c>
      <c r="M62" s="30" t="s">
        <v>812</v>
      </c>
    </row>
    <row r="63" spans="1:16" ht="13" thickTop="1">
      <c r="A63" s="25" t="s">
        <v>808</v>
      </c>
      <c r="B63">
        <f>COUNTIF(B5:B54,"Inconsistent reqs.")</f>
        <v>1</v>
      </c>
      <c r="C63">
        <f>COUNTIF(C5:C54,"Inconsistent reqs.")</f>
        <v>3</v>
      </c>
      <c r="D63">
        <f>COUNTIF(D5:D54,"Inconsistent reqs.")</f>
        <v>5</v>
      </c>
      <c r="E63">
        <f>COUNTIF(E5:E54,"Inconsistent reqs.")</f>
        <v>0</v>
      </c>
      <c r="F63">
        <f>COUNTIF(F5:F54,"Inconsistent reqs.")</f>
        <v>4</v>
      </c>
      <c r="K63" s="25" t="s">
        <v>793</v>
      </c>
      <c r="L63">
        <f>SUM(B62:F62)</f>
        <v>31</v>
      </c>
      <c r="M63">
        <v>16</v>
      </c>
    </row>
    <row r="64" spans="1:16">
      <c r="A64" s="25" t="s">
        <v>299</v>
      </c>
      <c r="B64">
        <f>COUNTIF(B5:B54,"Terminological problems")</f>
        <v>1</v>
      </c>
      <c r="C64">
        <f>COUNTIF(C5:C54,"Terminological problems")</f>
        <v>3</v>
      </c>
      <c r="D64">
        <f>COUNTIF(D5:D54,"Terminological problems")</f>
        <v>2</v>
      </c>
      <c r="E64">
        <f>COUNTIF(E5:E54,"Terminological problems")</f>
        <v>0</v>
      </c>
      <c r="F64">
        <f>COUNTIF(F5:F54,"Terminological problems")</f>
        <v>3</v>
      </c>
      <c r="K64" s="25" t="s">
        <v>792</v>
      </c>
      <c r="L64">
        <f>SUM(B68:F68)</f>
        <v>22</v>
      </c>
      <c r="M64">
        <v>11</v>
      </c>
    </row>
    <row r="65" spans="1:13">
      <c r="A65" s="25" t="s">
        <v>301</v>
      </c>
      <c r="B65">
        <f>COUNTIF(B5:B54,"Unclear responsibilities")</f>
        <v>0</v>
      </c>
      <c r="C65">
        <f>COUNTIF(C5:C54,"Unclear responsibilities")</f>
        <v>2</v>
      </c>
      <c r="D65">
        <f>COUNTIF(D5:D54,"Unclear responsibilities")</f>
        <v>2</v>
      </c>
      <c r="E65">
        <f>COUNTIF(E5:E54,"Unclear responsibilities")</f>
        <v>2</v>
      </c>
      <c r="F65">
        <f>COUNTIF(F5:F54,"Unclear responsibilities")</f>
        <v>2</v>
      </c>
      <c r="K65" s="25" t="s">
        <v>801</v>
      </c>
      <c r="L65">
        <f>SUM(B77:F77)</f>
        <v>22</v>
      </c>
      <c r="M65">
        <v>9</v>
      </c>
    </row>
    <row r="66" spans="1:13">
      <c r="A66" s="25" t="s">
        <v>795</v>
      </c>
      <c r="B66">
        <f>COUNTIF(B5:B54,"Communication flaws in team")</f>
        <v>1</v>
      </c>
      <c r="C66">
        <f>COUNTIF(C5:C54,"Communication flaws in team")</f>
        <v>3</v>
      </c>
      <c r="D66">
        <f>COUNTIF(D5:D54,"Communication flaws in team")</f>
        <v>4</v>
      </c>
      <c r="E66">
        <f>COUNTIF(E5:E54,"Communication flaws in team")</f>
        <v>1</v>
      </c>
      <c r="F66">
        <f>COUNTIF(F5:F54,"Communication flaws in team")</f>
        <v>3</v>
      </c>
      <c r="K66" s="25" t="s">
        <v>797</v>
      </c>
      <c r="L66">
        <f>SUM(B70:F70)</f>
        <v>20</v>
      </c>
      <c r="M66">
        <v>1</v>
      </c>
    </row>
    <row r="67" spans="1:13">
      <c r="A67" s="25" t="s">
        <v>809</v>
      </c>
      <c r="B67">
        <f>COUNTIF(B5:B54,"Communication flaws to customer")</f>
        <v>5</v>
      </c>
      <c r="C67">
        <f>COUNTIF(C5:C54,"Communication flaws to customer")</f>
        <v>2</v>
      </c>
      <c r="D67">
        <f>COUNTIF(D5:D54,"Communication flaws to customer")</f>
        <v>1</v>
      </c>
      <c r="E67">
        <f>COUNTIF(E5:E54,"Communication flaws to customer")</f>
        <v>4</v>
      </c>
      <c r="F67">
        <f>COUNTIF(F5:F54,"Communication flaws to customer")</f>
        <v>1</v>
      </c>
      <c r="K67" s="25" t="s">
        <v>798</v>
      </c>
      <c r="L67">
        <f>SUM(B71:F71)</f>
        <v>16</v>
      </c>
      <c r="M67">
        <v>7</v>
      </c>
    </row>
    <row r="68" spans="1:13">
      <c r="A68" s="25" t="s">
        <v>792</v>
      </c>
      <c r="B68">
        <f>COUNTIF(B5:B54,"Moving targets")</f>
        <v>8</v>
      </c>
      <c r="C68">
        <f>COUNTIF(C5:C54,"Moving targets")</f>
        <v>6</v>
      </c>
      <c r="D68">
        <f>COUNTIF(D5:D54,"Moving targets")</f>
        <v>3</v>
      </c>
      <c r="E68">
        <f>COUNTIF(E5:E54,"Moving targets")</f>
        <v>4</v>
      </c>
      <c r="F68">
        <f>COUNTIF(F5:F54,"Moving targets")</f>
        <v>1</v>
      </c>
      <c r="K68" s="25" t="s">
        <v>809</v>
      </c>
      <c r="L68">
        <f>SUM(B67:F67)</f>
        <v>13</v>
      </c>
      <c r="M68">
        <v>7</v>
      </c>
    </row>
    <row r="69" spans="1:13">
      <c r="A69" s="25" t="s">
        <v>796</v>
      </c>
      <c r="B69">
        <f>COUNTIF(B5:B54,"Technically unfeasible reqs.")</f>
        <v>0</v>
      </c>
      <c r="C69">
        <f>COUNTIF(C5:C54,"Technically unfeasible reqs.")</f>
        <v>0</v>
      </c>
      <c r="D69">
        <f>COUNTIF(D5:D54,"Technically unfeasible reqs.")</f>
        <v>0</v>
      </c>
      <c r="E69">
        <f>COUNTIF(E5:E54,"Technically unfeasible reqs.")</f>
        <v>2</v>
      </c>
      <c r="F69">
        <f>COUNTIF(F5:F54,"Technically unfeasible reqs.")</f>
        <v>0</v>
      </c>
      <c r="K69" s="25" t="s">
        <v>808</v>
      </c>
      <c r="L69">
        <f>SUM(B63:F63)</f>
        <v>13</v>
      </c>
      <c r="M69">
        <v>5</v>
      </c>
    </row>
    <row r="70" spans="1:13">
      <c r="A70" s="25" t="s">
        <v>797</v>
      </c>
      <c r="B70">
        <f>COUNTIF(B5:B54,"Separation reqs. from known solutions")</f>
        <v>2</v>
      </c>
      <c r="C70">
        <f>COUNTIF(C5:C54,"Separation reqs. from known solutions")</f>
        <v>6</v>
      </c>
      <c r="D70">
        <f>COUNTIF(D5:D54,"Separation reqs. from known solutions")</f>
        <v>8</v>
      </c>
      <c r="E70">
        <f>COUNTIF(E5:E54,"Separation reqs. from known solutions")</f>
        <v>2</v>
      </c>
      <c r="F70">
        <f>COUNTIF(F5:F54,"Separation reqs. from known solutions")</f>
        <v>2</v>
      </c>
      <c r="K70" s="25" t="s">
        <v>795</v>
      </c>
      <c r="L70">
        <f>SUM(B66:F66)</f>
        <v>12</v>
      </c>
      <c r="M70">
        <v>3</v>
      </c>
    </row>
    <row r="71" spans="1:13">
      <c r="A71" s="25" t="s">
        <v>798</v>
      </c>
      <c r="B71">
        <f>COUNTIF(B5:B54,"Underspecified reqs.")</f>
        <v>5</v>
      </c>
      <c r="C71">
        <f>COUNTIF(C5:C54,"Underspecified reqs.")</f>
        <v>3</v>
      </c>
      <c r="D71">
        <f>COUNTIF(D5:D54,"Underspecified reqs.")</f>
        <v>2</v>
      </c>
      <c r="E71">
        <f>COUNTIF(E5:E54,"Underspecified reqs.")</f>
        <v>1</v>
      </c>
      <c r="F71">
        <f>COUNTIF(F5:F54,"Underspecified reqs.")</f>
        <v>5</v>
      </c>
      <c r="K71" s="25" t="s">
        <v>313</v>
      </c>
      <c r="L71">
        <f>SUM(B73:F73)</f>
        <v>11</v>
      </c>
      <c r="M71">
        <v>3</v>
      </c>
    </row>
    <row r="72" spans="1:13">
      <c r="A72" s="25" t="s">
        <v>794</v>
      </c>
      <c r="B72">
        <f>COUNTIF(B5:B54,"Unclear non-functional reqs.")</f>
        <v>0</v>
      </c>
      <c r="C72">
        <f>COUNTIF(C5:C54,"Unclear non-functional reqs.")</f>
        <v>4</v>
      </c>
      <c r="D72">
        <f>COUNTIF(D5:D54,"Unclear non-functional reqs.")</f>
        <v>0</v>
      </c>
      <c r="E72">
        <f>COUNTIF(E5:E54,"Unclear non-functional reqs.")</f>
        <v>2</v>
      </c>
      <c r="F72">
        <f>COUNTIF(F5:F54,"Unclear non-functional reqs.")</f>
        <v>3</v>
      </c>
      <c r="K72" s="25" t="s">
        <v>803</v>
      </c>
      <c r="L72">
        <f>SUM(B80:F80)</f>
        <v>11</v>
      </c>
      <c r="M72">
        <v>1</v>
      </c>
    </row>
    <row r="73" spans="1:13">
      <c r="A73" s="25" t="s">
        <v>313</v>
      </c>
      <c r="B73">
        <f>COUNTIF(B5:B54,"Missing traceability")</f>
        <v>3</v>
      </c>
      <c r="C73">
        <f>COUNTIF(C5:C54,"Missing traceability")</f>
        <v>2</v>
      </c>
      <c r="D73">
        <f>COUNTIF(D5:D54,"Missing traceability")</f>
        <v>3</v>
      </c>
      <c r="E73">
        <f>COUNTIF(E5:E54,"Missing traceability")</f>
        <v>2</v>
      </c>
      <c r="F73">
        <f>COUNTIF(F5:F54,"Missing traceability")</f>
        <v>1</v>
      </c>
      <c r="K73" s="25" t="s">
        <v>794</v>
      </c>
      <c r="L73">
        <f>SUM(B72:F72)</f>
        <v>9</v>
      </c>
      <c r="M73">
        <v>5</v>
      </c>
    </row>
    <row r="74" spans="1:13">
      <c r="A74" s="25" t="s">
        <v>799</v>
      </c>
      <c r="B74">
        <f>COUNTIF(B5:B54,"Weak access to customer needs")</f>
        <v>0</v>
      </c>
      <c r="C74">
        <f>COUNTIF(C5:C54,"Weak access to customer needs")</f>
        <v>1</v>
      </c>
      <c r="D74">
        <f>COUNTIF(D5:D54,"Weak access to customer needs")</f>
        <v>1</v>
      </c>
      <c r="E74">
        <f>COUNTIF(E5:E54,"Weak access to customer needs")</f>
        <v>1</v>
      </c>
      <c r="F74">
        <f>COUNTIF(F5:F54,"Weak access to customer needs")</f>
        <v>0</v>
      </c>
      <c r="K74" s="25" t="s">
        <v>299</v>
      </c>
      <c r="L74">
        <f>SUM(B64:F64)</f>
        <v>9</v>
      </c>
      <c r="M74">
        <v>1</v>
      </c>
    </row>
    <row r="75" spans="1:13">
      <c r="A75" s="25" t="s">
        <v>800</v>
      </c>
      <c r="B75">
        <f>COUNTIF(B5:B54,"Weak domain knowledge")</f>
        <v>0</v>
      </c>
      <c r="C75">
        <f>COUNTIF(C5:C54,"Weak domain knowledge")</f>
        <v>0</v>
      </c>
      <c r="D75">
        <f>COUNTIF(D5:D54,"Weak domain knowledge")</f>
        <v>0</v>
      </c>
      <c r="E75">
        <f>COUNTIF(E5:E54,"Weak domain knowledge")</f>
        <v>0</v>
      </c>
      <c r="F75">
        <f>COUNTIF(F5:F54,"Weak domain knowledge")</f>
        <v>0</v>
      </c>
      <c r="K75" s="50" t="s">
        <v>307</v>
      </c>
      <c r="L75">
        <f>SUM(B82:F82)</f>
        <v>8</v>
      </c>
      <c r="M75">
        <v>4</v>
      </c>
    </row>
    <row r="76" spans="1:13">
      <c r="A76" s="25" t="s">
        <v>323</v>
      </c>
      <c r="B76">
        <f>COUNTIF(B5:B54,"Weak relationship to customer")</f>
        <v>0</v>
      </c>
      <c r="C76">
        <f>COUNTIF(C5:C54,"Weak relationship to customer")</f>
        <v>0</v>
      </c>
      <c r="D76">
        <f>COUNTIF(D5:D54,"Weak relationship to customer")</f>
        <v>0</v>
      </c>
      <c r="E76">
        <f>COUNTIF(E5:E54,"Weak relationship to customer")</f>
        <v>0</v>
      </c>
      <c r="F76">
        <f>COUNTIF(F5:F54,"Weak relationship to customer")</f>
        <v>1</v>
      </c>
      <c r="K76" s="25" t="s">
        <v>301</v>
      </c>
      <c r="L76">
        <f>SUM(B65:F65)</f>
        <v>8</v>
      </c>
      <c r="M76">
        <v>3</v>
      </c>
    </row>
    <row r="77" spans="1:13">
      <c r="A77" s="25" t="s">
        <v>801</v>
      </c>
      <c r="B77">
        <f>COUNTIF(B5:B54,"Time boxing")</f>
        <v>4</v>
      </c>
      <c r="C77">
        <f>COUNTIF(C5:C54,"Time boxing")</f>
        <v>5</v>
      </c>
      <c r="D77">
        <f>COUNTIF(D5:D54,"Time boxing")</f>
        <v>4</v>
      </c>
      <c r="E77">
        <f>COUNTIF(E5:E54,"Time boxing")</f>
        <v>5</v>
      </c>
      <c r="F77">
        <f>COUNTIF(F5:F54,"Time boxing")</f>
        <v>4</v>
      </c>
      <c r="K77" s="25" t="s">
        <v>802</v>
      </c>
      <c r="L77">
        <f>SUM(B79:F79)</f>
        <v>5</v>
      </c>
      <c r="M77">
        <v>0</v>
      </c>
    </row>
    <row r="78" spans="1:13">
      <c r="A78" s="25" t="s">
        <v>806</v>
      </c>
      <c r="B78">
        <f>COUNTIF(B5:B54,"High degree of innovation vs. need for formal acceptance")</f>
        <v>0</v>
      </c>
      <c r="C78">
        <f>COUNTIF(C5:C54,"High degree of innovation vs. need for formal acceptance")</f>
        <v>0</v>
      </c>
      <c r="D78">
        <f>COUNTIF(D5:D54,"High degree of innovation vs. need for formal acceptance")</f>
        <v>2</v>
      </c>
      <c r="E78">
        <f>COUNTIF(E5:E54,"High degree of innovation vs. need for formal acceptance")</f>
        <v>0</v>
      </c>
      <c r="F78">
        <f>COUNTIF(F5:F54,"High degree of innovation vs. need for formal acceptance")</f>
        <v>0</v>
      </c>
      <c r="K78" s="25" t="s">
        <v>799</v>
      </c>
      <c r="L78">
        <f>SUM(B74:F74)</f>
        <v>3</v>
      </c>
      <c r="M78">
        <v>2</v>
      </c>
    </row>
    <row r="79" spans="1:13">
      <c r="A79" s="25" t="s">
        <v>802</v>
      </c>
      <c r="B79">
        <f>COUNTIF(B5:B54,"Volatile domain")</f>
        <v>0</v>
      </c>
      <c r="C79">
        <f>COUNTIF(C5:C54,"Volatile domain")</f>
        <v>0</v>
      </c>
      <c r="D79">
        <f>COUNTIF(D5:D54,"Volatile domain")</f>
        <v>1</v>
      </c>
      <c r="E79">
        <f>COUNTIF(E5:E54,"Volatile domain")</f>
        <v>2</v>
      </c>
      <c r="F79">
        <f>COUNTIF(F5:F54,"Volatile domain")</f>
        <v>2</v>
      </c>
      <c r="K79" s="25" t="s">
        <v>305</v>
      </c>
      <c r="L79">
        <f>SUM(B81:F81)</f>
        <v>3</v>
      </c>
      <c r="M79">
        <v>1</v>
      </c>
    </row>
    <row r="80" spans="1:13">
      <c r="A80" s="25" t="s">
        <v>803</v>
      </c>
      <c r="B80">
        <f>COUNTIF(B5:B54,"Gold plating")</f>
        <v>2</v>
      </c>
      <c r="C80">
        <f>COUNTIF(C5:C54,"Gold plating")</f>
        <v>1</v>
      </c>
      <c r="D80">
        <f>COUNTIF(D5:D54,"Gold plating")</f>
        <v>2</v>
      </c>
      <c r="E80">
        <f>COUNTIF(E5:E54,"Gold plating")</f>
        <v>3</v>
      </c>
      <c r="F80">
        <f>COUNTIF(F5:F54,"Gold plating")</f>
        <v>3</v>
      </c>
      <c r="K80" s="25" t="s">
        <v>796</v>
      </c>
      <c r="L80">
        <f>SUM(B69:F69)</f>
        <v>2</v>
      </c>
      <c r="M80">
        <v>1</v>
      </c>
    </row>
    <row r="81" spans="1:13">
      <c r="A81" s="25" t="s">
        <v>305</v>
      </c>
      <c r="B81">
        <f>COUNTIF(B5:B54,"Insufficient support by project lead")</f>
        <v>0</v>
      </c>
      <c r="C81">
        <f>COUNTIF(C5:C54,"Insufficient support by project lead")</f>
        <v>0</v>
      </c>
      <c r="D81">
        <f>COUNTIF(D5:D54,"Insufficient support by project lead")</f>
        <v>1</v>
      </c>
      <c r="E81">
        <f>COUNTIF(E5:E54,"Insufficient support by project lead")</f>
        <v>1</v>
      </c>
      <c r="F81">
        <f>COUNTIF(F5:F54,"Insufficient support by project lead")</f>
        <v>1</v>
      </c>
      <c r="K81" s="25" t="s">
        <v>806</v>
      </c>
      <c r="L81">
        <f>SUM(B78:F78)</f>
        <v>2</v>
      </c>
      <c r="M81">
        <v>0</v>
      </c>
    </row>
    <row r="82" spans="1:13" ht="13" thickBot="1">
      <c r="A82" s="41" t="s">
        <v>307</v>
      </c>
      <c r="B82" s="30">
        <f>COUNTIF(B5:B54,"Insufficient support by customer")</f>
        <v>4</v>
      </c>
      <c r="C82" s="30">
        <f>COUNTIF(C5:C54,"Insufficient support by customer")</f>
        <v>1</v>
      </c>
      <c r="D82" s="30">
        <f>COUNTIF(D5:D54,"Insufficient support by customer")</f>
        <v>1</v>
      </c>
      <c r="E82" s="30">
        <f>COUNTIF(E5:E54,"Insufficient support by customer")</f>
        <v>1</v>
      </c>
      <c r="F82" s="30">
        <f>COUNTIF(F5:F54,"Insufficient support by customer")</f>
        <v>1</v>
      </c>
      <c r="K82" s="25" t="s">
        <v>323</v>
      </c>
      <c r="L82">
        <f>SUM(B76:F76)</f>
        <v>1</v>
      </c>
      <c r="M82">
        <v>0</v>
      </c>
    </row>
    <row r="83" spans="1:13" ht="13" thickTop="1">
      <c r="A83" t="s">
        <v>805</v>
      </c>
      <c r="B83">
        <f>SUM(B62:B82)</f>
        <v>50</v>
      </c>
      <c r="C83">
        <f>SUM(C62:C82)</f>
        <v>48</v>
      </c>
      <c r="D83">
        <f>SUM(D62:D82)</f>
        <v>45</v>
      </c>
      <c r="E83">
        <f>SUM(E62:E82)</f>
        <v>40</v>
      </c>
      <c r="F83">
        <f>SUM(F62:F82)</f>
        <v>38</v>
      </c>
      <c r="K83" s="25" t="s">
        <v>800</v>
      </c>
      <c r="L83">
        <f>SUM(B75:F75)</f>
        <v>0</v>
      </c>
      <c r="M83">
        <v>0</v>
      </c>
    </row>
    <row r="84" spans="1:13">
      <c r="G84">
        <f>SUM(M63:M81)</f>
        <v>80</v>
      </c>
      <c r="I84" t="s">
        <v>811</v>
      </c>
    </row>
  </sheetData>
  <mergeCells count="5">
    <mergeCell ref="B2:F2"/>
    <mergeCell ref="G2:K2"/>
    <mergeCell ref="L2:P2"/>
    <mergeCell ref="B60:F60"/>
    <mergeCell ref="B1:P1"/>
  </mergeCells>
  <phoneticPr fontId="3" type="noConversion"/>
  <pageMargins left="0.75000000000000011" right="0.75000000000000011" top="1" bottom="1" header="0.5" footer="0.5"/>
  <pageSetup paperSize="9" scale="28" orientation="landscape" horizontalDpi="4294967292" verticalDpi="4294967292"/>
  <drawing r:id="rId1"/>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9"/>
  <sheetViews>
    <sheetView topLeftCell="A47" workbookViewId="0">
      <selection activeCell="F62" sqref="F62"/>
    </sheetView>
  </sheetViews>
  <sheetFormatPr baseColWidth="10" defaultRowHeight="12" x14ac:dyDescent="0"/>
  <cols>
    <col min="2" max="2" width="43.5" style="67" customWidth="1"/>
    <col min="3" max="3" width="65.1640625" style="53" customWidth="1"/>
    <col min="4" max="4" width="21.6640625" style="53" customWidth="1"/>
    <col min="5" max="5" width="55" style="53" customWidth="1"/>
    <col min="6" max="6" width="17" style="53" customWidth="1"/>
    <col min="7" max="7" width="10.83203125" customWidth="1"/>
  </cols>
  <sheetData>
    <row r="1" spans="2:6">
      <c r="B1" s="64" t="s">
        <v>819</v>
      </c>
      <c r="C1" s="68" t="s">
        <v>818</v>
      </c>
    </row>
    <row r="3" spans="2:6" ht="16" thickBot="1">
      <c r="B3" s="65" t="s">
        <v>791</v>
      </c>
      <c r="C3" s="110" t="s">
        <v>788</v>
      </c>
      <c r="D3" s="111"/>
      <c r="E3" s="110" t="s">
        <v>814</v>
      </c>
      <c r="F3" s="112"/>
    </row>
    <row r="4" spans="2:6" ht="16" thickTop="1">
      <c r="B4" s="66" t="s">
        <v>817</v>
      </c>
      <c r="C4" s="69" t="s">
        <v>815</v>
      </c>
      <c r="D4" s="58" t="s">
        <v>1150</v>
      </c>
      <c r="E4" s="59" t="s">
        <v>815</v>
      </c>
      <c r="F4" s="59" t="s">
        <v>915</v>
      </c>
    </row>
    <row r="5" spans="2:6">
      <c r="B5" s="113" t="s">
        <v>793</v>
      </c>
      <c r="C5" s="62" t="s">
        <v>394</v>
      </c>
      <c r="D5" s="70">
        <v>1</v>
      </c>
      <c r="E5" s="62" t="s">
        <v>410</v>
      </c>
      <c r="F5" s="63" t="s">
        <v>857</v>
      </c>
    </row>
    <row r="6" spans="2:6" ht="36">
      <c r="B6" s="114"/>
      <c r="C6" s="57" t="s">
        <v>416</v>
      </c>
      <c r="D6" s="71">
        <v>2</v>
      </c>
      <c r="E6" s="57" t="s">
        <v>530</v>
      </c>
      <c r="F6" s="61" t="s">
        <v>858</v>
      </c>
    </row>
    <row r="7" spans="2:6">
      <c r="B7" s="114"/>
      <c r="C7" s="57" t="s">
        <v>438</v>
      </c>
      <c r="D7" s="71">
        <v>3</v>
      </c>
      <c r="E7" s="57" t="s">
        <v>664</v>
      </c>
      <c r="F7" s="61" t="s">
        <v>859</v>
      </c>
    </row>
    <row r="8" spans="2:6">
      <c r="B8" s="114"/>
      <c r="C8" s="57" t="s">
        <v>447</v>
      </c>
      <c r="D8" s="71" t="s">
        <v>825</v>
      </c>
      <c r="E8" s="57" t="s">
        <v>709</v>
      </c>
      <c r="F8" s="61" t="s">
        <v>860</v>
      </c>
    </row>
    <row r="9" spans="2:6" ht="24">
      <c r="B9" s="114"/>
      <c r="C9" s="57" t="s">
        <v>462</v>
      </c>
      <c r="D9" s="71">
        <v>6</v>
      </c>
      <c r="E9" s="57" t="s">
        <v>749</v>
      </c>
      <c r="F9" s="61" t="s">
        <v>861</v>
      </c>
    </row>
    <row r="10" spans="2:6">
      <c r="B10" s="114"/>
      <c r="C10" s="57" t="s">
        <v>471</v>
      </c>
      <c r="D10" s="71">
        <v>7</v>
      </c>
      <c r="E10" s="57"/>
      <c r="F10" s="61"/>
    </row>
    <row r="11" spans="2:6" ht="24">
      <c r="B11" s="114"/>
      <c r="C11" s="72" t="s">
        <v>479</v>
      </c>
      <c r="D11" s="71">
        <v>8</v>
      </c>
      <c r="E11" s="72" t="s">
        <v>479</v>
      </c>
      <c r="F11" s="61" t="s">
        <v>862</v>
      </c>
    </row>
    <row r="12" spans="2:6">
      <c r="B12" s="114"/>
      <c r="C12" s="57" t="s">
        <v>495</v>
      </c>
      <c r="D12" s="71" t="s">
        <v>826</v>
      </c>
      <c r="E12" s="57"/>
      <c r="F12" s="61"/>
    </row>
    <row r="13" spans="2:6">
      <c r="B13" s="114"/>
      <c r="C13" s="57" t="s">
        <v>506</v>
      </c>
      <c r="D13" s="71">
        <v>11</v>
      </c>
      <c r="E13" s="57"/>
      <c r="F13" s="61"/>
    </row>
    <row r="14" spans="2:6">
      <c r="B14" s="114"/>
      <c r="C14" s="57" t="s">
        <v>514</v>
      </c>
      <c r="D14" s="71" t="s">
        <v>827</v>
      </c>
      <c r="E14" s="57"/>
      <c r="F14" s="61"/>
    </row>
    <row r="15" spans="2:6">
      <c r="B15" s="114"/>
      <c r="C15" s="57" t="s">
        <v>547</v>
      </c>
      <c r="D15" s="71">
        <v>14</v>
      </c>
      <c r="E15" s="57"/>
      <c r="F15" s="61"/>
    </row>
    <row r="16" spans="2:6">
      <c r="B16" s="114"/>
      <c r="C16" s="57" t="s">
        <v>582</v>
      </c>
      <c r="D16" s="71">
        <v>15</v>
      </c>
      <c r="E16" s="57"/>
      <c r="F16" s="61"/>
    </row>
    <row r="17" spans="2:6" ht="24">
      <c r="B17" s="114"/>
      <c r="C17" s="57" t="s">
        <v>616</v>
      </c>
      <c r="D17" s="71">
        <v>16</v>
      </c>
      <c r="E17" s="57"/>
      <c r="F17" s="73"/>
    </row>
    <row r="18" spans="2:6">
      <c r="B18" s="114"/>
      <c r="C18" s="57" t="s">
        <v>641</v>
      </c>
      <c r="D18" s="71">
        <v>17</v>
      </c>
      <c r="E18" s="57"/>
      <c r="F18" s="73"/>
    </row>
    <row r="19" spans="2:6">
      <c r="B19" s="114"/>
      <c r="C19" s="57" t="s">
        <v>654</v>
      </c>
      <c r="D19" s="71">
        <v>18</v>
      </c>
      <c r="E19" s="57"/>
      <c r="F19" s="61"/>
    </row>
    <row r="20" spans="2:6">
      <c r="B20" s="114"/>
      <c r="C20" s="57" t="s">
        <v>698</v>
      </c>
      <c r="D20" s="71">
        <v>19</v>
      </c>
      <c r="E20" s="57"/>
      <c r="F20" s="61"/>
    </row>
    <row r="21" spans="2:6" ht="60">
      <c r="B21" s="114"/>
      <c r="C21" s="72" t="s">
        <v>822</v>
      </c>
      <c r="D21" s="71" t="s">
        <v>828</v>
      </c>
      <c r="E21" s="72" t="s">
        <v>720</v>
      </c>
      <c r="F21" s="73" t="s">
        <v>863</v>
      </c>
    </row>
    <row r="22" spans="2:6">
      <c r="B22" s="114"/>
      <c r="C22" s="57" t="s">
        <v>742</v>
      </c>
      <c r="D22" s="71">
        <v>22</v>
      </c>
      <c r="E22" s="57"/>
      <c r="F22" s="73"/>
    </row>
    <row r="23" spans="2:6" ht="24">
      <c r="B23" s="114"/>
      <c r="C23" s="57" t="s">
        <v>777</v>
      </c>
      <c r="D23" s="71">
        <v>28</v>
      </c>
      <c r="E23" s="57"/>
      <c r="F23" s="73"/>
    </row>
    <row r="24" spans="2:6">
      <c r="B24" s="108" t="s">
        <v>792</v>
      </c>
      <c r="C24" s="60" t="s">
        <v>418</v>
      </c>
      <c r="D24" s="60">
        <v>23</v>
      </c>
      <c r="E24" s="60" t="s">
        <v>422</v>
      </c>
      <c r="F24" s="74" t="s">
        <v>864</v>
      </c>
    </row>
    <row r="25" spans="2:6" ht="36">
      <c r="B25" s="109"/>
      <c r="C25" s="54" t="s">
        <v>441</v>
      </c>
      <c r="D25" s="54">
        <v>29</v>
      </c>
      <c r="E25" s="54" t="s">
        <v>498</v>
      </c>
      <c r="F25" s="56" t="s">
        <v>865</v>
      </c>
    </row>
    <row r="26" spans="2:6" ht="24">
      <c r="B26" s="109"/>
      <c r="C26" s="54" t="s">
        <v>449</v>
      </c>
      <c r="D26" s="54">
        <v>30</v>
      </c>
      <c r="E26" s="54" t="s">
        <v>529</v>
      </c>
      <c r="F26" s="56" t="s">
        <v>866</v>
      </c>
    </row>
    <row r="27" spans="2:6" ht="24">
      <c r="B27" s="109"/>
      <c r="C27" s="54" t="s">
        <v>455</v>
      </c>
      <c r="D27" s="54">
        <v>31</v>
      </c>
      <c r="E27" s="54" t="s">
        <v>821</v>
      </c>
      <c r="F27" s="56" t="s">
        <v>867</v>
      </c>
    </row>
    <row r="28" spans="2:6">
      <c r="B28" s="109"/>
      <c r="C28" s="54" t="s">
        <v>487</v>
      </c>
      <c r="D28" s="54">
        <v>32</v>
      </c>
      <c r="E28" s="54" t="s">
        <v>711</v>
      </c>
      <c r="F28" s="56" t="s">
        <v>868</v>
      </c>
    </row>
    <row r="29" spans="2:6">
      <c r="B29" s="109"/>
      <c r="C29" s="54" t="s">
        <v>507</v>
      </c>
      <c r="D29" s="54" t="s">
        <v>829</v>
      </c>
      <c r="E29" s="54"/>
      <c r="F29" s="56"/>
    </row>
    <row r="30" spans="2:6" ht="24">
      <c r="B30" s="109"/>
      <c r="C30" s="54" t="s">
        <v>512</v>
      </c>
      <c r="D30" s="54" t="s">
        <v>848</v>
      </c>
      <c r="E30" s="54"/>
      <c r="F30" s="56"/>
    </row>
    <row r="31" spans="2:6">
      <c r="B31" s="109"/>
      <c r="C31" s="54" t="s">
        <v>538</v>
      </c>
      <c r="D31" s="54">
        <v>38</v>
      </c>
      <c r="E31" s="54"/>
      <c r="F31" s="56"/>
    </row>
    <row r="32" spans="2:6">
      <c r="B32" s="109"/>
      <c r="C32" s="54" t="s">
        <v>553</v>
      </c>
      <c r="D32" s="54">
        <v>39</v>
      </c>
      <c r="E32" s="54"/>
      <c r="F32" s="56"/>
    </row>
    <row r="33" spans="2:6">
      <c r="B33" s="109"/>
      <c r="C33" s="54" t="s">
        <v>581</v>
      </c>
      <c r="D33" s="54">
        <v>40</v>
      </c>
      <c r="E33" s="54"/>
      <c r="F33" s="56"/>
    </row>
    <row r="34" spans="2:6">
      <c r="B34" s="109"/>
      <c r="C34" s="54" t="s">
        <v>698</v>
      </c>
      <c r="D34" s="54">
        <v>41</v>
      </c>
      <c r="E34" s="54"/>
      <c r="F34" s="56"/>
    </row>
    <row r="35" spans="2:6">
      <c r="B35" s="109"/>
      <c r="C35" s="54" t="s">
        <v>728</v>
      </c>
      <c r="D35" s="54">
        <v>42</v>
      </c>
      <c r="E35" s="54"/>
      <c r="F35" s="56"/>
    </row>
    <row r="36" spans="2:6" ht="24">
      <c r="B36" s="109"/>
      <c r="C36" s="54" t="s">
        <v>740</v>
      </c>
      <c r="D36" s="54" t="s">
        <v>849</v>
      </c>
      <c r="E36" s="54"/>
      <c r="F36" s="56"/>
    </row>
    <row r="37" spans="2:6" ht="24">
      <c r="B37" s="109"/>
      <c r="C37" s="54" t="s">
        <v>767</v>
      </c>
      <c r="D37" s="54" t="s">
        <v>830</v>
      </c>
      <c r="E37" s="54"/>
      <c r="F37" s="56"/>
    </row>
    <row r="38" spans="2:6">
      <c r="B38" s="108" t="s">
        <v>801</v>
      </c>
      <c r="C38" s="60" t="s">
        <v>417</v>
      </c>
      <c r="D38" s="60">
        <v>46</v>
      </c>
      <c r="E38" s="60" t="s">
        <v>442</v>
      </c>
      <c r="F38" s="74" t="s">
        <v>869</v>
      </c>
    </row>
    <row r="39" spans="2:6" ht="24">
      <c r="B39" s="109"/>
      <c r="C39" s="54" t="s">
        <v>423</v>
      </c>
      <c r="D39" s="54">
        <v>47</v>
      </c>
      <c r="E39" s="54" t="s">
        <v>548</v>
      </c>
      <c r="F39" s="56" t="s">
        <v>870</v>
      </c>
    </row>
    <row r="40" spans="2:6" ht="24">
      <c r="B40" s="109"/>
      <c r="C40" s="54" t="s">
        <v>458</v>
      </c>
      <c r="D40" s="54">
        <v>48</v>
      </c>
      <c r="E40" s="54" t="s">
        <v>645</v>
      </c>
      <c r="F40" s="56" t="s">
        <v>871</v>
      </c>
    </row>
    <row r="41" spans="2:6">
      <c r="B41" s="109"/>
      <c r="C41" s="54" t="s">
        <v>472</v>
      </c>
      <c r="D41" s="54">
        <v>49</v>
      </c>
      <c r="E41" s="54" t="s">
        <v>712</v>
      </c>
      <c r="F41" s="56" t="s">
        <v>872</v>
      </c>
    </row>
    <row r="42" spans="2:6">
      <c r="B42" s="109"/>
      <c r="C42" s="54" t="s">
        <v>485</v>
      </c>
      <c r="D42" s="54">
        <v>50</v>
      </c>
      <c r="E42" s="54"/>
      <c r="F42" s="56"/>
    </row>
    <row r="43" spans="2:6" ht="24">
      <c r="B43" s="109"/>
      <c r="C43" s="75" t="s">
        <v>509</v>
      </c>
      <c r="D43" s="54" t="s">
        <v>831</v>
      </c>
      <c r="E43" s="76"/>
      <c r="F43" s="56"/>
    </row>
    <row r="44" spans="2:6">
      <c r="B44" s="109"/>
      <c r="C44" s="54" t="s">
        <v>540</v>
      </c>
      <c r="D44" s="54">
        <v>54</v>
      </c>
      <c r="E44" s="54"/>
      <c r="F44" s="56"/>
    </row>
    <row r="45" spans="2:6">
      <c r="B45" s="109"/>
      <c r="C45" s="54" t="s">
        <v>552</v>
      </c>
      <c r="D45" s="54" t="s">
        <v>832</v>
      </c>
      <c r="E45" s="54"/>
      <c r="F45" s="56"/>
    </row>
    <row r="46" spans="2:6">
      <c r="B46" s="109"/>
      <c r="C46" s="54" t="s">
        <v>584</v>
      </c>
      <c r="D46" s="54">
        <v>57</v>
      </c>
      <c r="E46" s="54"/>
      <c r="F46" s="56"/>
    </row>
    <row r="47" spans="2:6">
      <c r="B47" s="109"/>
      <c r="C47" s="54" t="s">
        <v>607</v>
      </c>
      <c r="D47" s="54">
        <v>58</v>
      </c>
      <c r="E47" s="54"/>
      <c r="F47" s="56"/>
    </row>
    <row r="48" spans="2:6" ht="24">
      <c r="B48" s="109"/>
      <c r="C48" s="54" t="s">
        <v>618</v>
      </c>
      <c r="D48" s="54">
        <v>59</v>
      </c>
      <c r="E48" s="54"/>
      <c r="F48" s="56"/>
    </row>
    <row r="49" spans="2:6">
      <c r="B49" s="109"/>
      <c r="C49" s="54" t="s">
        <v>628</v>
      </c>
      <c r="D49" s="54">
        <v>60</v>
      </c>
      <c r="E49" s="54"/>
      <c r="F49" s="56"/>
    </row>
    <row r="50" spans="2:6">
      <c r="B50" s="109"/>
      <c r="C50" s="54" t="s">
        <v>730</v>
      </c>
      <c r="D50" s="54" t="s">
        <v>833</v>
      </c>
      <c r="E50" s="54"/>
      <c r="F50" s="56"/>
    </row>
    <row r="51" spans="2:6">
      <c r="B51" s="109"/>
      <c r="C51" s="54" t="s">
        <v>739</v>
      </c>
      <c r="D51" s="54">
        <v>63</v>
      </c>
      <c r="E51" s="54"/>
      <c r="F51" s="56"/>
    </row>
    <row r="52" spans="2:6" ht="24">
      <c r="B52" s="108" t="s">
        <v>797</v>
      </c>
      <c r="C52" s="60" t="s">
        <v>419</v>
      </c>
      <c r="D52" s="60">
        <v>64</v>
      </c>
      <c r="E52" s="60" t="s">
        <v>531</v>
      </c>
      <c r="F52" s="74" t="s">
        <v>873</v>
      </c>
    </row>
    <row r="53" spans="2:6" ht="24">
      <c r="B53" s="109"/>
      <c r="C53" s="54" t="s">
        <v>456</v>
      </c>
      <c r="D53" s="54">
        <v>65</v>
      </c>
      <c r="E53" s="54" t="s">
        <v>609</v>
      </c>
      <c r="F53" s="56" t="s">
        <v>874</v>
      </c>
    </row>
    <row r="54" spans="2:6" ht="36">
      <c r="B54" s="109"/>
      <c r="C54" s="54"/>
      <c r="D54" s="54"/>
      <c r="E54" s="54" t="s">
        <v>846</v>
      </c>
      <c r="F54" s="56" t="s">
        <v>875</v>
      </c>
    </row>
    <row r="55" spans="2:6">
      <c r="B55" s="109"/>
      <c r="C55" s="54" t="s">
        <v>508</v>
      </c>
      <c r="D55" s="54" t="s">
        <v>851</v>
      </c>
      <c r="E55" s="54" t="s">
        <v>665</v>
      </c>
      <c r="F55" s="56" t="s">
        <v>876</v>
      </c>
    </row>
    <row r="56" spans="2:6">
      <c r="B56" s="109"/>
      <c r="C56" s="54" t="s">
        <v>626</v>
      </c>
      <c r="D56" s="54">
        <v>68</v>
      </c>
      <c r="E56" s="54" t="s">
        <v>710</v>
      </c>
      <c r="F56" s="56" t="s">
        <v>877</v>
      </c>
    </row>
    <row r="57" spans="2:6" ht="24">
      <c r="B57" s="109"/>
      <c r="C57" s="54" t="s">
        <v>679</v>
      </c>
      <c r="D57" s="54" t="s">
        <v>834</v>
      </c>
      <c r="E57" s="54" t="s">
        <v>750</v>
      </c>
      <c r="F57" s="56" t="s">
        <v>878</v>
      </c>
    </row>
    <row r="58" spans="2:6">
      <c r="B58" s="109"/>
      <c r="C58" s="54" t="s">
        <v>699</v>
      </c>
      <c r="D58" s="54">
        <v>71</v>
      </c>
      <c r="E58" s="54"/>
      <c r="F58" s="56"/>
    </row>
    <row r="59" spans="2:6">
      <c r="B59" s="109"/>
      <c r="C59" s="54" t="s">
        <v>721</v>
      </c>
      <c r="D59" s="54">
        <v>72</v>
      </c>
      <c r="E59" s="54"/>
      <c r="F59" s="56"/>
    </row>
    <row r="60" spans="2:6" ht="24">
      <c r="B60" s="109"/>
      <c r="C60" s="54" t="s">
        <v>741</v>
      </c>
      <c r="D60" s="54">
        <v>73</v>
      </c>
      <c r="E60" s="54"/>
      <c r="F60" s="56"/>
    </row>
    <row r="61" spans="2:6" ht="48">
      <c r="B61" s="108" t="s">
        <v>798</v>
      </c>
      <c r="C61" s="60" t="s">
        <v>426</v>
      </c>
      <c r="D61" s="60">
        <v>74</v>
      </c>
      <c r="E61" s="60" t="s">
        <v>478</v>
      </c>
      <c r="F61" s="74" t="s">
        <v>879</v>
      </c>
    </row>
    <row r="62" spans="2:6" ht="24">
      <c r="B62" s="109"/>
      <c r="C62" s="54" t="s">
        <v>470</v>
      </c>
      <c r="D62" s="54">
        <v>75</v>
      </c>
      <c r="E62" s="54" t="s">
        <v>499</v>
      </c>
      <c r="F62" s="56" t="s">
        <v>880</v>
      </c>
    </row>
    <row r="63" spans="2:6" ht="24">
      <c r="B63" s="109"/>
      <c r="C63" s="54" t="s">
        <v>515</v>
      </c>
      <c r="D63" s="54" t="s">
        <v>835</v>
      </c>
      <c r="E63" s="54"/>
      <c r="F63" s="56"/>
    </row>
    <row r="64" spans="2:6">
      <c r="B64" s="109"/>
      <c r="C64" s="54" t="s">
        <v>555</v>
      </c>
      <c r="D64" s="54" t="s">
        <v>836</v>
      </c>
      <c r="E64" s="54"/>
      <c r="F64" s="56"/>
    </row>
    <row r="65" spans="2:6">
      <c r="B65" s="109"/>
      <c r="C65" s="54" t="s">
        <v>596</v>
      </c>
      <c r="D65" s="54">
        <v>80</v>
      </c>
      <c r="E65" s="54"/>
      <c r="F65" s="56"/>
    </row>
    <row r="66" spans="2:6" ht="24">
      <c r="B66" s="109"/>
      <c r="C66" s="54" t="s">
        <v>617</v>
      </c>
      <c r="D66" s="54">
        <v>81</v>
      </c>
      <c r="E66" s="54"/>
      <c r="F66" s="56"/>
    </row>
    <row r="67" spans="2:6" ht="24">
      <c r="B67" s="109"/>
      <c r="C67" s="54" t="s">
        <v>678</v>
      </c>
      <c r="D67" s="54" t="s">
        <v>847</v>
      </c>
      <c r="E67" s="54"/>
      <c r="F67" s="56"/>
    </row>
    <row r="68" spans="2:6">
      <c r="B68" s="109"/>
      <c r="C68" s="54" t="s">
        <v>701</v>
      </c>
      <c r="D68" s="54">
        <v>83</v>
      </c>
      <c r="E68" s="54"/>
      <c r="F68" s="56"/>
    </row>
    <row r="69" spans="2:6" ht="36">
      <c r="B69" s="109"/>
      <c r="C69" s="54" t="s">
        <v>719</v>
      </c>
      <c r="D69" s="54" t="s">
        <v>850</v>
      </c>
      <c r="E69" s="54"/>
      <c r="F69" s="56"/>
    </row>
    <row r="70" spans="2:6" ht="24">
      <c r="B70" s="108" t="s">
        <v>809</v>
      </c>
      <c r="C70" s="60" t="s">
        <v>429</v>
      </c>
      <c r="D70" s="60">
        <v>87</v>
      </c>
      <c r="E70" s="60" t="s">
        <v>407</v>
      </c>
      <c r="F70" s="74" t="s">
        <v>881</v>
      </c>
    </row>
    <row r="71" spans="2:6" ht="24">
      <c r="B71" s="109"/>
      <c r="C71" s="76" t="s">
        <v>476</v>
      </c>
      <c r="D71" s="54">
        <v>88</v>
      </c>
      <c r="E71" s="76" t="s">
        <v>476</v>
      </c>
      <c r="F71" s="56" t="s">
        <v>882</v>
      </c>
    </row>
    <row r="72" spans="2:6">
      <c r="B72" s="109"/>
      <c r="C72" s="54" t="s">
        <v>488</v>
      </c>
      <c r="D72" s="54">
        <v>89</v>
      </c>
      <c r="E72" s="54"/>
      <c r="F72" s="56"/>
    </row>
    <row r="73" spans="2:6">
      <c r="B73" s="109"/>
      <c r="C73" s="54" t="s">
        <v>503</v>
      </c>
      <c r="D73" s="54">
        <v>90</v>
      </c>
      <c r="E73" s="54"/>
      <c r="F73" s="56"/>
    </row>
    <row r="74" spans="2:6">
      <c r="B74" s="109"/>
      <c r="C74" s="54" t="s">
        <v>510</v>
      </c>
      <c r="D74" s="54">
        <v>91</v>
      </c>
      <c r="E74" s="54"/>
      <c r="F74" s="56"/>
    </row>
    <row r="75" spans="2:6" ht="24">
      <c r="B75" s="109"/>
      <c r="C75" s="76" t="s">
        <v>680</v>
      </c>
      <c r="D75" s="54">
        <v>92</v>
      </c>
      <c r="E75" s="76" t="s">
        <v>680</v>
      </c>
      <c r="F75" s="56" t="s">
        <v>883</v>
      </c>
    </row>
    <row r="76" spans="2:6" ht="24">
      <c r="B76" s="109"/>
      <c r="C76" s="54" t="s">
        <v>766</v>
      </c>
      <c r="D76" s="54">
        <v>93</v>
      </c>
      <c r="E76" s="54"/>
      <c r="F76" s="56"/>
    </row>
    <row r="77" spans="2:6">
      <c r="B77" s="108" t="s">
        <v>808</v>
      </c>
      <c r="C77" s="60" t="s">
        <v>439</v>
      </c>
      <c r="D77" s="60" t="s">
        <v>837</v>
      </c>
      <c r="E77" s="60" t="s">
        <v>388</v>
      </c>
      <c r="F77" s="74" t="s">
        <v>884</v>
      </c>
    </row>
    <row r="78" spans="2:6">
      <c r="B78" s="109"/>
      <c r="C78" s="54" t="s">
        <v>443</v>
      </c>
      <c r="D78" s="54">
        <v>96</v>
      </c>
      <c r="E78" s="54" t="s">
        <v>409</v>
      </c>
      <c r="F78" s="56" t="s">
        <v>885</v>
      </c>
    </row>
    <row r="79" spans="2:6" ht="24">
      <c r="B79" s="109"/>
      <c r="C79" s="54" t="s">
        <v>445</v>
      </c>
      <c r="D79" s="54"/>
      <c r="E79" s="54" t="s">
        <v>643</v>
      </c>
      <c r="F79" s="56" t="s">
        <v>886</v>
      </c>
    </row>
    <row r="80" spans="2:6">
      <c r="B80" s="109"/>
      <c r="C80" s="54" t="s">
        <v>451</v>
      </c>
      <c r="D80" s="54">
        <v>97</v>
      </c>
      <c r="E80" s="54"/>
      <c r="F80" s="56"/>
    </row>
    <row r="81" spans="2:6">
      <c r="B81" s="109"/>
      <c r="C81" s="54" t="s">
        <v>459</v>
      </c>
      <c r="D81" s="54"/>
      <c r="E81" s="54"/>
      <c r="F81" s="56"/>
    </row>
    <row r="82" spans="2:6">
      <c r="B82" s="109"/>
      <c r="C82" s="54" t="s">
        <v>493</v>
      </c>
      <c r="D82" s="54"/>
      <c r="E82" s="54"/>
      <c r="F82" s="56"/>
    </row>
    <row r="83" spans="2:6">
      <c r="B83" s="109"/>
      <c r="C83" s="54" t="s">
        <v>596</v>
      </c>
      <c r="D83" s="54">
        <v>98</v>
      </c>
      <c r="E83" s="54"/>
      <c r="F83" s="56"/>
    </row>
    <row r="84" spans="2:6">
      <c r="B84" s="109"/>
      <c r="C84" s="54" t="s">
        <v>608</v>
      </c>
      <c r="D84" s="54">
        <v>99</v>
      </c>
      <c r="E84" s="54"/>
      <c r="F84" s="56"/>
    </row>
    <row r="85" spans="2:6">
      <c r="B85" s="109"/>
      <c r="C85" s="54" t="s">
        <v>627</v>
      </c>
      <c r="D85" s="54" t="s">
        <v>853</v>
      </c>
      <c r="E85" s="54"/>
      <c r="F85" s="56"/>
    </row>
    <row r="86" spans="2:6" ht="24">
      <c r="B86" s="109"/>
      <c r="C86" s="54" t="s">
        <v>777</v>
      </c>
      <c r="D86" s="54">
        <v>101</v>
      </c>
      <c r="E86" s="54"/>
      <c r="F86" s="56"/>
    </row>
    <row r="87" spans="2:6">
      <c r="B87" s="108" t="s">
        <v>795</v>
      </c>
      <c r="C87" s="60" t="s">
        <v>430</v>
      </c>
      <c r="D87" s="60">
        <v>102</v>
      </c>
      <c r="E87" s="60" t="s">
        <v>408</v>
      </c>
      <c r="F87" s="74" t="s">
        <v>887</v>
      </c>
    </row>
    <row r="88" spans="2:6" ht="24">
      <c r="B88" s="109"/>
      <c r="C88" s="54" t="s">
        <v>503</v>
      </c>
      <c r="D88" s="54">
        <v>103</v>
      </c>
      <c r="E88" s="54" t="s">
        <v>437</v>
      </c>
      <c r="F88" s="56" t="s">
        <v>888</v>
      </c>
    </row>
    <row r="89" spans="2:6" ht="24">
      <c r="B89" s="109"/>
      <c r="C89" s="54" t="s">
        <v>514</v>
      </c>
      <c r="D89" s="54" t="s">
        <v>838</v>
      </c>
      <c r="E89" s="54" t="s">
        <v>655</v>
      </c>
      <c r="F89" s="56" t="s">
        <v>889</v>
      </c>
    </row>
    <row r="90" spans="2:6">
      <c r="B90" s="109"/>
      <c r="C90" s="54" t="s">
        <v>540</v>
      </c>
      <c r="D90" s="54">
        <v>106</v>
      </c>
      <c r="E90" s="54" t="s">
        <v>668</v>
      </c>
      <c r="F90" s="56" t="s">
        <v>890</v>
      </c>
    </row>
    <row r="91" spans="2:6">
      <c r="B91" s="109"/>
      <c r="C91" s="54" t="s">
        <v>555</v>
      </c>
      <c r="D91" s="54" t="s">
        <v>855</v>
      </c>
      <c r="E91" s="54"/>
      <c r="F91" s="56"/>
    </row>
    <row r="92" spans="2:6" ht="24">
      <c r="B92" s="109"/>
      <c r="C92" s="54" t="s">
        <v>766</v>
      </c>
      <c r="D92" s="54" t="s">
        <v>839</v>
      </c>
      <c r="E92" s="54"/>
      <c r="F92" s="56"/>
    </row>
    <row r="93" spans="2:6">
      <c r="B93" s="108" t="s">
        <v>313</v>
      </c>
      <c r="C93" s="60" t="s">
        <v>448</v>
      </c>
      <c r="D93" s="60">
        <v>111</v>
      </c>
      <c r="E93" s="60" t="s">
        <v>386</v>
      </c>
      <c r="F93" s="74" t="s">
        <v>891</v>
      </c>
    </row>
    <row r="94" spans="2:6" ht="24">
      <c r="B94" s="109"/>
      <c r="C94" s="54" t="s">
        <v>497</v>
      </c>
      <c r="D94" s="54"/>
      <c r="E94" s="54"/>
      <c r="F94" s="56"/>
    </row>
    <row r="95" spans="2:6">
      <c r="B95" s="109"/>
      <c r="C95" s="54" t="s">
        <v>539</v>
      </c>
      <c r="D95" s="54">
        <v>112</v>
      </c>
      <c r="E95" s="54"/>
      <c r="F95" s="56"/>
    </row>
    <row r="96" spans="2:6">
      <c r="B96" s="109"/>
      <c r="C96" s="54" t="s">
        <v>580</v>
      </c>
      <c r="D96" s="54">
        <v>113</v>
      </c>
      <c r="E96" s="54"/>
      <c r="F96" s="56"/>
    </row>
    <row r="97" spans="2:6">
      <c r="B97" s="109"/>
      <c r="C97" s="54" t="s">
        <v>599</v>
      </c>
      <c r="D97" s="54">
        <v>114</v>
      </c>
      <c r="E97" s="54"/>
      <c r="F97" s="56"/>
    </row>
    <row r="98" spans="2:6">
      <c r="B98" s="109"/>
      <c r="C98" s="54" t="s">
        <v>732</v>
      </c>
      <c r="D98" s="54">
        <v>115</v>
      </c>
      <c r="E98" s="54"/>
      <c r="F98" s="56"/>
    </row>
    <row r="99" spans="2:6" ht="24">
      <c r="B99" s="109"/>
      <c r="C99" s="76" t="s">
        <v>748</v>
      </c>
      <c r="D99" s="54">
        <v>116</v>
      </c>
      <c r="E99" s="76" t="s">
        <v>823</v>
      </c>
      <c r="F99" s="56" t="s">
        <v>892</v>
      </c>
    </row>
    <row r="100" spans="2:6">
      <c r="B100" s="109"/>
      <c r="C100" s="54" t="s">
        <v>779</v>
      </c>
      <c r="D100" s="54">
        <v>117</v>
      </c>
      <c r="E100" s="54"/>
      <c r="F100" s="56"/>
    </row>
    <row r="101" spans="2:6">
      <c r="B101" s="108" t="s">
        <v>803</v>
      </c>
      <c r="C101" s="60" t="s">
        <v>450</v>
      </c>
      <c r="D101" s="60">
        <v>118</v>
      </c>
      <c r="E101" s="60" t="s">
        <v>752</v>
      </c>
      <c r="F101" s="74" t="s">
        <v>893</v>
      </c>
    </row>
    <row r="102" spans="2:6">
      <c r="B102" s="109"/>
      <c r="C102" s="54" t="s">
        <v>480</v>
      </c>
      <c r="D102" s="54" t="s">
        <v>852</v>
      </c>
      <c r="E102" s="54"/>
      <c r="F102" s="56"/>
    </row>
    <row r="103" spans="2:6">
      <c r="B103" s="109"/>
      <c r="C103" s="54" t="s">
        <v>492</v>
      </c>
      <c r="D103" s="54" t="s">
        <v>840</v>
      </c>
      <c r="E103" s="54"/>
      <c r="F103" s="56"/>
    </row>
    <row r="104" spans="2:6" ht="36">
      <c r="B104" s="109"/>
      <c r="C104" s="76" t="s">
        <v>845</v>
      </c>
      <c r="D104" s="54">
        <v>123</v>
      </c>
      <c r="E104" s="76" t="s">
        <v>533</v>
      </c>
      <c r="F104" s="56" t="s">
        <v>894</v>
      </c>
    </row>
    <row r="105" spans="2:6">
      <c r="B105" s="109"/>
      <c r="C105" s="54" t="s">
        <v>554</v>
      </c>
      <c r="D105" s="54" t="s">
        <v>841</v>
      </c>
      <c r="E105" s="54"/>
      <c r="F105" s="56"/>
    </row>
    <row r="106" spans="2:6">
      <c r="B106" s="109"/>
      <c r="C106" s="54" t="s">
        <v>743</v>
      </c>
      <c r="D106" s="54">
        <v>126</v>
      </c>
      <c r="E106" s="54"/>
      <c r="F106" s="56"/>
    </row>
    <row r="107" spans="2:6">
      <c r="B107" s="109"/>
      <c r="C107" s="54" t="s">
        <v>700</v>
      </c>
      <c r="D107" s="54" t="s">
        <v>842</v>
      </c>
      <c r="E107" s="54"/>
      <c r="F107" s="56"/>
    </row>
    <row r="108" spans="2:6">
      <c r="B108" s="108" t="s">
        <v>794</v>
      </c>
      <c r="C108" s="60" t="s">
        <v>444</v>
      </c>
      <c r="D108" s="60">
        <v>129</v>
      </c>
      <c r="E108" s="60" t="s">
        <v>387</v>
      </c>
      <c r="F108" s="74" t="s">
        <v>895</v>
      </c>
    </row>
    <row r="109" spans="2:6">
      <c r="B109" s="109"/>
      <c r="C109" s="54" t="s">
        <v>513</v>
      </c>
      <c r="D109" s="54">
        <v>130</v>
      </c>
      <c r="E109" s="54" t="s">
        <v>411</v>
      </c>
      <c r="F109" s="56" t="s">
        <v>896</v>
      </c>
    </row>
    <row r="110" spans="2:6" ht="36">
      <c r="B110" s="109"/>
      <c r="C110" s="54" t="s">
        <v>597</v>
      </c>
      <c r="D110" s="54">
        <v>131</v>
      </c>
      <c r="E110" s="54" t="s">
        <v>532</v>
      </c>
      <c r="F110" s="56" t="s">
        <v>897</v>
      </c>
    </row>
    <row r="111" spans="2:6" ht="24">
      <c r="B111" s="109"/>
      <c r="C111" s="54" t="s">
        <v>780</v>
      </c>
      <c r="D111" s="54">
        <v>132</v>
      </c>
      <c r="E111" s="54" t="s">
        <v>820</v>
      </c>
      <c r="F111" s="56" t="s">
        <v>898</v>
      </c>
    </row>
    <row r="112" spans="2:6">
      <c r="B112" s="108" t="s">
        <v>299</v>
      </c>
      <c r="C112" s="60" t="s">
        <v>427</v>
      </c>
      <c r="D112" s="60">
        <v>133</v>
      </c>
      <c r="E112" s="60" t="s">
        <v>666</v>
      </c>
      <c r="F112" s="74" t="s">
        <v>899</v>
      </c>
    </row>
    <row r="113" spans="2:6">
      <c r="B113" s="109"/>
      <c r="C113" s="54" t="s">
        <v>485</v>
      </c>
      <c r="D113" s="54">
        <v>134</v>
      </c>
      <c r="E113" s="54"/>
      <c r="F113" s="56"/>
    </row>
    <row r="114" spans="2:6">
      <c r="B114" s="109"/>
      <c r="C114" s="54" t="s">
        <v>503</v>
      </c>
      <c r="D114" s="54">
        <v>135</v>
      </c>
      <c r="E114" s="54"/>
      <c r="F114" s="56"/>
    </row>
    <row r="115" spans="2:6">
      <c r="B115" s="109"/>
      <c r="C115" s="54" t="s">
        <v>657</v>
      </c>
      <c r="D115" s="54">
        <v>136</v>
      </c>
      <c r="E115" s="54"/>
      <c r="F115" s="56"/>
    </row>
    <row r="116" spans="2:6" ht="24">
      <c r="B116" s="109"/>
      <c r="C116" s="76" t="s">
        <v>677</v>
      </c>
      <c r="D116" s="54">
        <v>137</v>
      </c>
      <c r="E116" s="82" t="s">
        <v>677</v>
      </c>
      <c r="F116" s="56" t="s">
        <v>900</v>
      </c>
    </row>
    <row r="117" spans="2:6">
      <c r="B117" s="109"/>
      <c r="C117" s="54" t="s">
        <v>778</v>
      </c>
      <c r="D117" s="54">
        <v>138</v>
      </c>
      <c r="E117" s="54"/>
      <c r="F117" s="56"/>
    </row>
    <row r="118" spans="2:6">
      <c r="B118" s="109"/>
      <c r="C118" s="54" t="s">
        <v>729</v>
      </c>
      <c r="D118" s="54">
        <v>139</v>
      </c>
      <c r="E118" s="54"/>
      <c r="F118" s="56"/>
    </row>
    <row r="119" spans="2:6">
      <c r="B119" s="108" t="s">
        <v>307</v>
      </c>
      <c r="C119" s="60" t="s">
        <v>627</v>
      </c>
      <c r="D119" s="60" t="s">
        <v>854</v>
      </c>
      <c r="E119" s="60" t="s">
        <v>473</v>
      </c>
      <c r="F119" s="74" t="s">
        <v>901</v>
      </c>
    </row>
    <row r="120" spans="2:6" ht="24">
      <c r="B120" s="109"/>
      <c r="C120" s="76" t="s">
        <v>606</v>
      </c>
      <c r="D120" s="54">
        <v>141</v>
      </c>
      <c r="E120" s="76" t="s">
        <v>606</v>
      </c>
      <c r="F120" s="56" t="s">
        <v>902</v>
      </c>
    </row>
    <row r="121" spans="2:6">
      <c r="B121" s="109"/>
      <c r="C121" s="54" t="s">
        <v>765</v>
      </c>
      <c r="D121" s="54">
        <v>142</v>
      </c>
      <c r="E121" s="54" t="s">
        <v>713</v>
      </c>
      <c r="F121" s="56" t="s">
        <v>903</v>
      </c>
    </row>
    <row r="122" spans="2:6">
      <c r="B122" s="108" t="s">
        <v>301</v>
      </c>
      <c r="C122" s="60" t="s">
        <v>428</v>
      </c>
      <c r="D122" s="60">
        <v>143</v>
      </c>
      <c r="E122" s="60"/>
      <c r="F122" s="74"/>
    </row>
    <row r="123" spans="2:6">
      <c r="B123" s="109"/>
      <c r="C123" s="54" t="s">
        <v>463</v>
      </c>
      <c r="D123" s="54">
        <v>144</v>
      </c>
      <c r="E123" s="54"/>
      <c r="F123" s="56"/>
    </row>
    <row r="124" spans="2:6">
      <c r="B124" s="109"/>
      <c r="C124" s="54" t="s">
        <v>486</v>
      </c>
      <c r="D124" s="54">
        <v>145</v>
      </c>
      <c r="E124" s="54"/>
      <c r="F124" s="56"/>
    </row>
    <row r="125" spans="2:6">
      <c r="B125" s="109"/>
      <c r="C125" s="54" t="s">
        <v>539</v>
      </c>
      <c r="D125" s="54">
        <v>146</v>
      </c>
      <c r="E125" s="54"/>
      <c r="F125" s="56"/>
    </row>
    <row r="126" spans="2:6" ht="24">
      <c r="B126" s="109"/>
      <c r="C126" s="54" t="s">
        <v>681</v>
      </c>
      <c r="D126" s="54" t="s">
        <v>843</v>
      </c>
      <c r="E126" s="54"/>
      <c r="F126" s="56"/>
    </row>
    <row r="127" spans="2:6">
      <c r="B127" s="109"/>
      <c r="C127" s="54" t="s">
        <v>722</v>
      </c>
      <c r="D127" s="54">
        <v>149</v>
      </c>
      <c r="E127" s="54"/>
      <c r="F127" s="56"/>
    </row>
    <row r="128" spans="2:6">
      <c r="B128" s="109"/>
      <c r="C128" s="54" t="s">
        <v>731</v>
      </c>
      <c r="D128" s="54">
        <v>150</v>
      </c>
      <c r="E128" s="54"/>
      <c r="F128" s="56"/>
    </row>
    <row r="129" spans="2:6">
      <c r="B129" s="108" t="s">
        <v>802</v>
      </c>
      <c r="C129" s="60" t="s">
        <v>418</v>
      </c>
      <c r="D129" s="60">
        <v>151</v>
      </c>
      <c r="E129" s="60"/>
      <c r="F129" s="74"/>
    </row>
    <row r="130" spans="2:6" ht="16" customHeight="1">
      <c r="B130" s="109"/>
      <c r="C130" s="54" t="s">
        <v>583</v>
      </c>
      <c r="D130" s="54">
        <v>152</v>
      </c>
      <c r="E130" s="54"/>
      <c r="F130" s="56"/>
    </row>
    <row r="131" spans="2:6" ht="24">
      <c r="B131" s="109"/>
      <c r="C131" s="54" t="s">
        <v>767</v>
      </c>
      <c r="D131" s="54" t="s">
        <v>844</v>
      </c>
      <c r="E131" s="54"/>
      <c r="F131" s="56"/>
    </row>
    <row r="132" spans="2:6" ht="36">
      <c r="B132" s="108" t="s">
        <v>799</v>
      </c>
      <c r="C132" s="77" t="s">
        <v>477</v>
      </c>
      <c r="D132" s="60">
        <v>154</v>
      </c>
      <c r="E132" s="77" t="s">
        <v>477</v>
      </c>
      <c r="F132" s="74" t="s">
        <v>904</v>
      </c>
    </row>
    <row r="133" spans="2:6">
      <c r="B133" s="109"/>
      <c r="C133" s="54" t="s">
        <v>598</v>
      </c>
      <c r="D133" s="54">
        <v>155</v>
      </c>
      <c r="E133" s="54" t="s">
        <v>751</v>
      </c>
      <c r="F133" s="56" t="s">
        <v>905</v>
      </c>
    </row>
    <row r="134" spans="2:6">
      <c r="B134" s="108" t="s">
        <v>305</v>
      </c>
      <c r="C134" s="60" t="s">
        <v>627</v>
      </c>
      <c r="D134" s="60">
        <v>156</v>
      </c>
      <c r="E134" s="60" t="s">
        <v>656</v>
      </c>
      <c r="F134" s="74" t="s">
        <v>906</v>
      </c>
    </row>
    <row r="135" spans="2:6" ht="24">
      <c r="B135" s="109"/>
      <c r="C135" s="76" t="s">
        <v>723</v>
      </c>
      <c r="D135" s="54">
        <v>157</v>
      </c>
      <c r="E135" s="76" t="s">
        <v>723</v>
      </c>
      <c r="F135" s="56" t="s">
        <v>907</v>
      </c>
    </row>
    <row r="136" spans="2:6">
      <c r="B136" s="80" t="s">
        <v>796</v>
      </c>
      <c r="C136" s="60" t="s">
        <v>440</v>
      </c>
      <c r="D136" s="60" t="s">
        <v>856</v>
      </c>
      <c r="E136" s="60"/>
      <c r="F136" s="74"/>
    </row>
    <row r="137" spans="2:6">
      <c r="B137" s="80" t="s">
        <v>806</v>
      </c>
      <c r="C137" s="60" t="s">
        <v>457</v>
      </c>
      <c r="D137" s="60">
        <v>159</v>
      </c>
      <c r="E137" s="60"/>
      <c r="F137" s="74"/>
    </row>
    <row r="138" spans="2:6">
      <c r="B138" s="80" t="s">
        <v>323</v>
      </c>
      <c r="C138" s="60" t="s">
        <v>474</v>
      </c>
      <c r="D138" s="60">
        <v>160</v>
      </c>
      <c r="E138" s="60"/>
      <c r="F138" s="74"/>
    </row>
    <row r="139" spans="2:6">
      <c r="B139" s="81" t="s">
        <v>800</v>
      </c>
      <c r="C139" s="78"/>
      <c r="D139" s="78"/>
      <c r="E139" s="78"/>
      <c r="F139" s="79"/>
    </row>
  </sheetData>
  <mergeCells count="19">
    <mergeCell ref="C3:D3"/>
    <mergeCell ref="E3:F3"/>
    <mergeCell ref="B5:B23"/>
    <mergeCell ref="B24:B37"/>
    <mergeCell ref="B38:B51"/>
    <mergeCell ref="B52:B60"/>
    <mergeCell ref="B61:B69"/>
    <mergeCell ref="B70:B76"/>
    <mergeCell ref="B77:B86"/>
    <mergeCell ref="B87:B92"/>
    <mergeCell ref="B122:B128"/>
    <mergeCell ref="B129:B131"/>
    <mergeCell ref="B132:B133"/>
    <mergeCell ref="B134:B135"/>
    <mergeCell ref="B93:B100"/>
    <mergeCell ref="B101:B107"/>
    <mergeCell ref="B108:B111"/>
    <mergeCell ref="B112:B118"/>
    <mergeCell ref="B119:B12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140"/>
  <sheetViews>
    <sheetView topLeftCell="A12" workbookViewId="0">
      <selection activeCell="A19" sqref="A19"/>
    </sheetView>
  </sheetViews>
  <sheetFormatPr baseColWidth="10" defaultRowHeight="12" x14ac:dyDescent="0"/>
  <cols>
    <col min="2" max="2" width="32.5" customWidth="1"/>
    <col min="3" max="3" width="47.83203125" customWidth="1"/>
    <col min="6" max="6" width="51.83203125" customWidth="1"/>
  </cols>
  <sheetData>
    <row r="4" spans="2:7" ht="16" thickBot="1">
      <c r="B4" s="65" t="s">
        <v>791</v>
      </c>
      <c r="C4" s="110" t="s">
        <v>788</v>
      </c>
      <c r="D4" s="111"/>
      <c r="E4" s="112"/>
      <c r="F4" s="110" t="s">
        <v>814</v>
      </c>
      <c r="G4" s="112"/>
    </row>
    <row r="5" spans="2:7" ht="31" thickTop="1">
      <c r="B5" s="66" t="s">
        <v>817</v>
      </c>
      <c r="C5" s="69" t="s">
        <v>815</v>
      </c>
      <c r="D5" s="58" t="s">
        <v>816</v>
      </c>
      <c r="E5" s="58" t="s">
        <v>824</v>
      </c>
      <c r="F5" s="59" t="s">
        <v>815</v>
      </c>
      <c r="G5" s="59" t="s">
        <v>816</v>
      </c>
    </row>
    <row r="6" spans="2:7" ht="24">
      <c r="B6" s="113" t="s">
        <v>793</v>
      </c>
      <c r="C6" s="62" t="s">
        <v>394</v>
      </c>
      <c r="D6" s="70"/>
      <c r="E6" s="62"/>
      <c r="F6" s="62" t="s">
        <v>410</v>
      </c>
      <c r="G6" s="63"/>
    </row>
    <row r="7" spans="2:7" ht="36">
      <c r="B7" s="114"/>
      <c r="C7" s="57" t="s">
        <v>416</v>
      </c>
      <c r="D7" s="71"/>
      <c r="E7" s="57"/>
      <c r="F7" s="57" t="s">
        <v>530</v>
      </c>
      <c r="G7" s="61"/>
    </row>
    <row r="8" spans="2:7">
      <c r="B8" s="114"/>
      <c r="C8" s="57" t="s">
        <v>438</v>
      </c>
      <c r="D8" s="71"/>
      <c r="E8" s="57"/>
      <c r="F8" s="57" t="s">
        <v>664</v>
      </c>
      <c r="G8" s="61"/>
    </row>
    <row r="9" spans="2:7">
      <c r="B9" s="114"/>
      <c r="C9" s="57" t="s">
        <v>447</v>
      </c>
      <c r="D9" s="71"/>
      <c r="E9" s="57"/>
      <c r="F9" s="57" t="s">
        <v>709</v>
      </c>
      <c r="G9" s="61"/>
    </row>
    <row r="10" spans="2:7" ht="24">
      <c r="B10" s="114"/>
      <c r="C10" s="57" t="s">
        <v>462</v>
      </c>
      <c r="D10" s="71"/>
      <c r="E10" s="57"/>
      <c r="F10" s="57" t="s">
        <v>749</v>
      </c>
      <c r="G10" s="61"/>
    </row>
    <row r="11" spans="2:7">
      <c r="B11" s="114"/>
      <c r="C11" s="57" t="s">
        <v>471</v>
      </c>
      <c r="D11" s="71"/>
      <c r="E11" s="57"/>
      <c r="F11" s="57"/>
      <c r="G11" s="61"/>
    </row>
    <row r="12" spans="2:7" ht="24">
      <c r="B12" s="114"/>
      <c r="C12" s="72" t="s">
        <v>479</v>
      </c>
      <c r="D12" s="71"/>
      <c r="E12" s="57"/>
      <c r="F12" s="72" t="s">
        <v>479</v>
      </c>
      <c r="G12" s="61"/>
    </row>
    <row r="13" spans="2:7">
      <c r="B13" s="114"/>
      <c r="C13" s="57" t="s">
        <v>495</v>
      </c>
      <c r="D13" s="71"/>
      <c r="E13" s="57"/>
      <c r="F13" s="57"/>
      <c r="G13" s="61"/>
    </row>
    <row r="14" spans="2:7">
      <c r="B14" s="114"/>
      <c r="C14" s="57" t="s">
        <v>506</v>
      </c>
      <c r="D14" s="71"/>
      <c r="E14" s="57"/>
      <c r="F14" s="57"/>
      <c r="G14" s="61"/>
    </row>
    <row r="15" spans="2:7">
      <c r="B15" s="114"/>
      <c r="C15" s="57" t="s">
        <v>514</v>
      </c>
      <c r="D15" s="71"/>
      <c r="E15" s="57"/>
      <c r="F15" s="57"/>
      <c r="G15" s="61"/>
    </row>
    <row r="16" spans="2:7">
      <c r="B16" s="114"/>
      <c r="C16" s="57" t="s">
        <v>547</v>
      </c>
      <c r="D16" s="71"/>
      <c r="E16" s="57"/>
      <c r="F16" s="57"/>
      <c r="G16" s="61"/>
    </row>
    <row r="17" spans="2:7">
      <c r="B17" s="114"/>
      <c r="C17" s="57" t="s">
        <v>582</v>
      </c>
      <c r="D17" s="71"/>
      <c r="E17" s="57"/>
      <c r="F17" s="57"/>
      <c r="G17" s="61"/>
    </row>
    <row r="18" spans="2:7" ht="24">
      <c r="B18" s="114"/>
      <c r="C18" s="57" t="s">
        <v>616</v>
      </c>
      <c r="D18" s="71"/>
      <c r="E18" s="57"/>
      <c r="F18" s="57"/>
      <c r="G18" s="73"/>
    </row>
    <row r="19" spans="2:7">
      <c r="B19" s="114"/>
      <c r="C19" s="57" t="s">
        <v>641</v>
      </c>
      <c r="D19" s="71"/>
      <c r="E19" s="57"/>
      <c r="F19" s="57"/>
      <c r="G19" s="73"/>
    </row>
    <row r="20" spans="2:7">
      <c r="B20" s="114"/>
      <c r="C20" s="57" t="s">
        <v>654</v>
      </c>
      <c r="D20" s="71"/>
      <c r="E20" s="57"/>
      <c r="F20" s="57"/>
      <c r="G20" s="61"/>
    </row>
    <row r="21" spans="2:7">
      <c r="B21" s="114"/>
      <c r="C21" s="57" t="s">
        <v>698</v>
      </c>
      <c r="D21" s="71"/>
      <c r="E21" s="57"/>
      <c r="F21" s="57"/>
      <c r="G21" s="61"/>
    </row>
    <row r="22" spans="2:7" ht="72">
      <c r="B22" s="114"/>
      <c r="C22" s="72" t="s">
        <v>822</v>
      </c>
      <c r="D22" s="71"/>
      <c r="E22" s="57"/>
      <c r="F22" s="72" t="s">
        <v>720</v>
      </c>
      <c r="G22" s="73"/>
    </row>
    <row r="23" spans="2:7">
      <c r="B23" s="114"/>
      <c r="C23" s="57" t="s">
        <v>742</v>
      </c>
      <c r="D23" s="71"/>
      <c r="E23" s="57"/>
      <c r="F23" s="57"/>
      <c r="G23" s="73"/>
    </row>
    <row r="24" spans="2:7" ht="24">
      <c r="B24" s="114"/>
      <c r="C24" s="57" t="s">
        <v>777</v>
      </c>
      <c r="D24" s="71"/>
      <c r="E24" s="57"/>
      <c r="F24" s="57"/>
      <c r="G24" s="73"/>
    </row>
    <row r="25" spans="2:7" ht="24">
      <c r="B25" s="108" t="s">
        <v>792</v>
      </c>
      <c r="C25" s="60" t="s">
        <v>418</v>
      </c>
      <c r="D25" s="60"/>
      <c r="E25" s="60"/>
      <c r="F25" s="60" t="s">
        <v>422</v>
      </c>
      <c r="G25" s="74"/>
    </row>
    <row r="26" spans="2:7" ht="36">
      <c r="B26" s="109"/>
      <c r="C26" s="54" t="s">
        <v>441</v>
      </c>
      <c r="D26" s="54"/>
      <c r="E26" s="54"/>
      <c r="F26" s="54" t="s">
        <v>498</v>
      </c>
      <c r="G26" s="56"/>
    </row>
    <row r="27" spans="2:7" ht="24">
      <c r="B27" s="109"/>
      <c r="C27" s="54" t="s">
        <v>449</v>
      </c>
      <c r="D27" s="54"/>
      <c r="E27" s="54"/>
      <c r="F27" s="54" t="s">
        <v>529</v>
      </c>
      <c r="G27" s="56"/>
    </row>
    <row r="28" spans="2:7" ht="24">
      <c r="B28" s="109"/>
      <c r="C28" s="54" t="s">
        <v>455</v>
      </c>
      <c r="D28" s="54"/>
      <c r="E28" s="54"/>
      <c r="F28" s="54" t="s">
        <v>821</v>
      </c>
      <c r="G28" s="56"/>
    </row>
    <row r="29" spans="2:7">
      <c r="B29" s="109"/>
      <c r="C29" s="54" t="s">
        <v>487</v>
      </c>
      <c r="D29" s="54"/>
      <c r="E29" s="54"/>
      <c r="F29" s="54" t="s">
        <v>711</v>
      </c>
      <c r="G29" s="56"/>
    </row>
    <row r="30" spans="2:7" ht="24">
      <c r="B30" s="109"/>
      <c r="C30" s="54" t="s">
        <v>507</v>
      </c>
      <c r="D30" s="54"/>
      <c r="E30" s="54"/>
      <c r="F30" s="54"/>
      <c r="G30" s="56"/>
    </row>
    <row r="31" spans="2:7" ht="24">
      <c r="B31" s="109"/>
      <c r="C31" s="54" t="s">
        <v>512</v>
      </c>
      <c r="D31" s="54"/>
      <c r="E31" s="54"/>
      <c r="F31" s="54"/>
      <c r="G31" s="56"/>
    </row>
    <row r="32" spans="2:7">
      <c r="B32" s="109"/>
      <c r="C32" s="54" t="s">
        <v>538</v>
      </c>
      <c r="D32" s="54"/>
      <c r="E32" s="54"/>
      <c r="F32" s="54"/>
      <c r="G32" s="56"/>
    </row>
    <row r="33" spans="2:7">
      <c r="B33" s="109"/>
      <c r="C33" s="54" t="s">
        <v>553</v>
      </c>
      <c r="D33" s="54"/>
      <c r="E33" s="54"/>
      <c r="F33" s="54"/>
      <c r="G33" s="56"/>
    </row>
    <row r="34" spans="2:7">
      <c r="B34" s="109"/>
      <c r="C34" s="54" t="s">
        <v>581</v>
      </c>
      <c r="D34" s="54"/>
      <c r="E34" s="54"/>
      <c r="F34" s="54"/>
      <c r="G34" s="56"/>
    </row>
    <row r="35" spans="2:7">
      <c r="B35" s="109"/>
      <c r="C35" s="54" t="s">
        <v>698</v>
      </c>
      <c r="D35" s="54"/>
      <c r="E35" s="54"/>
      <c r="F35" s="54"/>
      <c r="G35" s="56"/>
    </row>
    <row r="36" spans="2:7">
      <c r="B36" s="109"/>
      <c r="C36" s="54" t="s">
        <v>728</v>
      </c>
      <c r="D36" s="54"/>
      <c r="E36" s="54"/>
      <c r="F36" s="54"/>
      <c r="G36" s="56"/>
    </row>
    <row r="37" spans="2:7" ht="24">
      <c r="B37" s="109"/>
      <c r="C37" s="54" t="s">
        <v>740</v>
      </c>
      <c r="D37" s="54"/>
      <c r="E37" s="54"/>
      <c r="F37" s="54"/>
      <c r="G37" s="56"/>
    </row>
    <row r="38" spans="2:7" ht="24">
      <c r="B38" s="109"/>
      <c r="C38" s="54" t="s">
        <v>767</v>
      </c>
      <c r="D38" s="54"/>
      <c r="E38" s="54"/>
      <c r="F38" s="54"/>
      <c r="G38" s="56"/>
    </row>
    <row r="39" spans="2:7">
      <c r="B39" s="108" t="s">
        <v>801</v>
      </c>
      <c r="C39" s="60" t="s">
        <v>417</v>
      </c>
      <c r="D39" s="60"/>
      <c r="E39" s="60"/>
      <c r="F39" s="60" t="s">
        <v>442</v>
      </c>
      <c r="G39" s="74"/>
    </row>
    <row r="40" spans="2:7" ht="24">
      <c r="B40" s="109"/>
      <c r="C40" s="54" t="s">
        <v>423</v>
      </c>
      <c r="D40" s="54"/>
      <c r="E40" s="54"/>
      <c r="F40" s="54" t="s">
        <v>548</v>
      </c>
      <c r="G40" s="56"/>
    </row>
    <row r="41" spans="2:7" ht="24">
      <c r="B41" s="109"/>
      <c r="C41" s="54" t="s">
        <v>458</v>
      </c>
      <c r="D41" s="54"/>
      <c r="E41" s="54"/>
      <c r="F41" s="54" t="s">
        <v>645</v>
      </c>
      <c r="G41" s="56"/>
    </row>
    <row r="42" spans="2:7">
      <c r="B42" s="109"/>
      <c r="C42" s="54" t="s">
        <v>472</v>
      </c>
      <c r="D42" s="54"/>
      <c r="E42" s="54"/>
      <c r="F42" s="54" t="s">
        <v>712</v>
      </c>
      <c r="G42" s="56"/>
    </row>
    <row r="43" spans="2:7">
      <c r="B43" s="109"/>
      <c r="C43" s="54" t="s">
        <v>485</v>
      </c>
      <c r="D43" s="54"/>
      <c r="E43" s="54"/>
      <c r="F43" s="54"/>
      <c r="G43" s="56"/>
    </row>
    <row r="44" spans="2:7" ht="24">
      <c r="B44" s="109"/>
      <c r="C44" s="75" t="s">
        <v>509</v>
      </c>
      <c r="D44" s="54"/>
      <c r="E44" s="54"/>
      <c r="F44" s="76"/>
      <c r="G44" s="56"/>
    </row>
    <row r="45" spans="2:7">
      <c r="B45" s="109"/>
      <c r="C45" s="54" t="s">
        <v>540</v>
      </c>
      <c r="D45" s="54"/>
      <c r="E45" s="54"/>
      <c r="F45" s="54"/>
      <c r="G45" s="56"/>
    </row>
    <row r="46" spans="2:7" ht="24">
      <c r="B46" s="109"/>
      <c r="C46" s="54" t="s">
        <v>552</v>
      </c>
      <c r="D46" s="54"/>
      <c r="E46" s="54"/>
      <c r="F46" s="54"/>
      <c r="G46" s="56"/>
    </row>
    <row r="47" spans="2:7">
      <c r="B47" s="109"/>
      <c r="C47" s="54" t="s">
        <v>584</v>
      </c>
      <c r="D47" s="54"/>
      <c r="E47" s="54"/>
      <c r="F47" s="54"/>
      <c r="G47" s="56"/>
    </row>
    <row r="48" spans="2:7" ht="24">
      <c r="B48" s="109"/>
      <c r="C48" s="54" t="s">
        <v>607</v>
      </c>
      <c r="D48" s="54"/>
      <c r="E48" s="54"/>
      <c r="F48" s="54"/>
      <c r="G48" s="56"/>
    </row>
    <row r="49" spans="2:7" ht="24">
      <c r="B49" s="109"/>
      <c r="C49" s="54" t="s">
        <v>618</v>
      </c>
      <c r="D49" s="54"/>
      <c r="E49" s="54"/>
      <c r="F49" s="54"/>
      <c r="G49" s="56"/>
    </row>
    <row r="50" spans="2:7">
      <c r="B50" s="109"/>
      <c r="C50" s="54" t="s">
        <v>628</v>
      </c>
      <c r="D50" s="54"/>
      <c r="E50" s="54"/>
      <c r="F50" s="54"/>
      <c r="G50" s="56"/>
    </row>
    <row r="51" spans="2:7">
      <c r="B51" s="109"/>
      <c r="C51" s="54" t="s">
        <v>730</v>
      </c>
      <c r="D51" s="54"/>
      <c r="E51" s="54"/>
      <c r="F51" s="54"/>
      <c r="G51" s="56"/>
    </row>
    <row r="52" spans="2:7" ht="24">
      <c r="B52" s="109"/>
      <c r="C52" s="54" t="s">
        <v>739</v>
      </c>
      <c r="D52" s="54"/>
      <c r="E52" s="54"/>
      <c r="F52" s="54"/>
      <c r="G52" s="56"/>
    </row>
    <row r="53" spans="2:7" ht="24">
      <c r="B53" s="108" t="s">
        <v>797</v>
      </c>
      <c r="C53" s="60" t="s">
        <v>419</v>
      </c>
      <c r="D53" s="60"/>
      <c r="E53" s="60"/>
      <c r="F53" s="60" t="s">
        <v>531</v>
      </c>
      <c r="G53" s="74"/>
    </row>
    <row r="54" spans="2:7" ht="24">
      <c r="B54" s="109"/>
      <c r="C54" s="54" t="s">
        <v>456</v>
      </c>
      <c r="D54" s="54"/>
      <c r="E54" s="54"/>
      <c r="F54" s="54" t="s">
        <v>609</v>
      </c>
      <c r="G54" s="56"/>
    </row>
    <row r="55" spans="2:7" ht="24">
      <c r="B55" s="109"/>
      <c r="C55" s="54" t="s">
        <v>496</v>
      </c>
      <c r="D55" s="54"/>
      <c r="E55" s="54"/>
      <c r="F55" s="54" t="s">
        <v>644</v>
      </c>
      <c r="G55" s="56"/>
    </row>
    <row r="56" spans="2:7">
      <c r="B56" s="109"/>
      <c r="C56" s="54" t="s">
        <v>508</v>
      </c>
      <c r="D56" s="54"/>
      <c r="E56" s="54"/>
      <c r="F56" s="54" t="s">
        <v>665</v>
      </c>
      <c r="G56" s="56"/>
    </row>
    <row r="57" spans="2:7">
      <c r="B57" s="109"/>
      <c r="C57" s="54" t="s">
        <v>626</v>
      </c>
      <c r="D57" s="54"/>
      <c r="E57" s="54"/>
      <c r="F57" s="54" t="s">
        <v>710</v>
      </c>
      <c r="G57" s="56"/>
    </row>
    <row r="58" spans="2:7" ht="24">
      <c r="B58" s="109"/>
      <c r="C58" s="54" t="s">
        <v>679</v>
      </c>
      <c r="D58" s="54"/>
      <c r="E58" s="54"/>
      <c r="F58" s="54" t="s">
        <v>750</v>
      </c>
      <c r="G58" s="56"/>
    </row>
    <row r="59" spans="2:7">
      <c r="B59" s="109"/>
      <c r="C59" s="54" t="s">
        <v>699</v>
      </c>
      <c r="D59" s="54"/>
      <c r="E59" s="54"/>
      <c r="F59" s="54"/>
      <c r="G59" s="56"/>
    </row>
    <row r="60" spans="2:7">
      <c r="B60" s="109"/>
      <c r="C60" s="54" t="s">
        <v>721</v>
      </c>
      <c r="D60" s="54"/>
      <c r="E60" s="54"/>
      <c r="F60" s="54"/>
      <c r="G60" s="56"/>
    </row>
    <row r="61" spans="2:7" ht="24">
      <c r="B61" s="109"/>
      <c r="C61" s="54" t="s">
        <v>741</v>
      </c>
      <c r="D61" s="54"/>
      <c r="E61" s="54"/>
      <c r="F61" s="54"/>
      <c r="G61" s="56"/>
    </row>
    <row r="62" spans="2:7" ht="48">
      <c r="B62" s="108" t="s">
        <v>798</v>
      </c>
      <c r="C62" s="60" t="s">
        <v>426</v>
      </c>
      <c r="D62" s="60"/>
      <c r="E62" s="60"/>
      <c r="F62" s="60" t="s">
        <v>478</v>
      </c>
      <c r="G62" s="74"/>
    </row>
    <row r="63" spans="2:7" ht="24">
      <c r="B63" s="109"/>
      <c r="C63" s="54" t="s">
        <v>470</v>
      </c>
      <c r="D63" s="54"/>
      <c r="E63" s="54"/>
      <c r="F63" s="54" t="s">
        <v>499</v>
      </c>
      <c r="G63" s="56"/>
    </row>
    <row r="64" spans="2:7" ht="24">
      <c r="B64" s="109"/>
      <c r="C64" s="54" t="s">
        <v>515</v>
      </c>
      <c r="D64" s="54"/>
      <c r="E64" s="54"/>
      <c r="F64" s="54"/>
      <c r="G64" s="56"/>
    </row>
    <row r="65" spans="2:7">
      <c r="B65" s="109"/>
      <c r="C65" s="54" t="s">
        <v>555</v>
      </c>
      <c r="D65" s="54"/>
      <c r="E65" s="54"/>
      <c r="F65" s="54"/>
      <c r="G65" s="56"/>
    </row>
    <row r="66" spans="2:7" ht="24">
      <c r="B66" s="109"/>
      <c r="C66" s="54" t="s">
        <v>596</v>
      </c>
      <c r="D66" s="54"/>
      <c r="E66" s="54"/>
      <c r="F66" s="54"/>
      <c r="G66" s="56"/>
    </row>
    <row r="67" spans="2:7" ht="24">
      <c r="B67" s="109"/>
      <c r="C67" s="54" t="s">
        <v>617</v>
      </c>
      <c r="D67" s="54"/>
      <c r="E67" s="54"/>
      <c r="F67" s="54"/>
      <c r="G67" s="56"/>
    </row>
    <row r="68" spans="2:7" ht="36">
      <c r="B68" s="109"/>
      <c r="C68" s="54" t="s">
        <v>678</v>
      </c>
      <c r="D68" s="54"/>
      <c r="E68" s="54"/>
      <c r="F68" s="54"/>
      <c r="G68" s="56"/>
    </row>
    <row r="69" spans="2:7">
      <c r="B69" s="109"/>
      <c r="C69" s="54" t="s">
        <v>701</v>
      </c>
      <c r="D69" s="54"/>
      <c r="E69" s="54"/>
      <c r="F69" s="54"/>
      <c r="G69" s="56"/>
    </row>
    <row r="70" spans="2:7" ht="48">
      <c r="B70" s="109"/>
      <c r="C70" s="54" t="s">
        <v>719</v>
      </c>
      <c r="D70" s="54"/>
      <c r="E70" s="54"/>
      <c r="F70" s="54"/>
      <c r="G70" s="56"/>
    </row>
    <row r="71" spans="2:7" ht="24">
      <c r="B71" s="108" t="s">
        <v>809</v>
      </c>
      <c r="C71" s="60" t="s">
        <v>429</v>
      </c>
      <c r="D71" s="60"/>
      <c r="E71" s="60"/>
      <c r="F71" s="60" t="s">
        <v>407</v>
      </c>
      <c r="G71" s="74"/>
    </row>
    <row r="72" spans="2:7" ht="36">
      <c r="B72" s="109"/>
      <c r="C72" s="76" t="s">
        <v>476</v>
      </c>
      <c r="D72" s="54"/>
      <c r="E72" s="54"/>
      <c r="F72" s="76" t="s">
        <v>476</v>
      </c>
      <c r="G72" s="56"/>
    </row>
    <row r="73" spans="2:7">
      <c r="B73" s="109"/>
      <c r="C73" s="54" t="s">
        <v>488</v>
      </c>
      <c r="D73" s="54"/>
      <c r="E73" s="54"/>
      <c r="F73" s="54"/>
      <c r="G73" s="56"/>
    </row>
    <row r="74" spans="2:7">
      <c r="B74" s="109"/>
      <c r="C74" s="54" t="s">
        <v>503</v>
      </c>
      <c r="D74" s="54"/>
      <c r="E74" s="54"/>
      <c r="F74" s="54"/>
      <c r="G74" s="56"/>
    </row>
    <row r="75" spans="2:7">
      <c r="B75" s="109"/>
      <c r="C75" s="54" t="s">
        <v>510</v>
      </c>
      <c r="D75" s="54"/>
      <c r="E75" s="54"/>
      <c r="F75" s="54"/>
      <c r="G75" s="56"/>
    </row>
    <row r="76" spans="2:7" ht="24">
      <c r="B76" s="109"/>
      <c r="C76" s="76" t="s">
        <v>680</v>
      </c>
      <c r="D76" s="54"/>
      <c r="E76" s="54"/>
      <c r="F76" s="76" t="s">
        <v>680</v>
      </c>
      <c r="G76" s="56"/>
    </row>
    <row r="77" spans="2:7" ht="24">
      <c r="B77" s="109"/>
      <c r="C77" s="54" t="s">
        <v>766</v>
      </c>
      <c r="D77" s="54"/>
      <c r="E77" s="54"/>
      <c r="F77" s="54"/>
      <c r="G77" s="56"/>
    </row>
    <row r="78" spans="2:7">
      <c r="B78" s="108" t="s">
        <v>808</v>
      </c>
      <c r="C78" s="60" t="s">
        <v>439</v>
      </c>
      <c r="D78" s="60"/>
      <c r="E78" s="60"/>
      <c r="F78" s="60" t="s">
        <v>388</v>
      </c>
      <c r="G78" s="74"/>
    </row>
    <row r="79" spans="2:7" ht="24">
      <c r="B79" s="109"/>
      <c r="C79" s="54" t="s">
        <v>443</v>
      </c>
      <c r="D79" s="54"/>
      <c r="E79" s="54"/>
      <c r="F79" s="54" t="s">
        <v>409</v>
      </c>
      <c r="G79" s="56"/>
    </row>
    <row r="80" spans="2:7" ht="36">
      <c r="B80" s="109"/>
      <c r="C80" s="54" t="s">
        <v>445</v>
      </c>
      <c r="D80" s="54"/>
      <c r="E80" s="54"/>
      <c r="F80" s="54" t="s">
        <v>643</v>
      </c>
      <c r="G80" s="56"/>
    </row>
    <row r="81" spans="2:7">
      <c r="B81" s="109"/>
      <c r="C81" s="54" t="s">
        <v>451</v>
      </c>
      <c r="D81" s="54"/>
      <c r="E81" s="54"/>
      <c r="F81" s="54"/>
      <c r="G81" s="56"/>
    </row>
    <row r="82" spans="2:7">
      <c r="B82" s="109"/>
      <c r="C82" s="54" t="s">
        <v>459</v>
      </c>
      <c r="D82" s="54"/>
      <c r="E82" s="54"/>
      <c r="F82" s="54"/>
      <c r="G82" s="56"/>
    </row>
    <row r="83" spans="2:7">
      <c r="B83" s="109"/>
      <c r="C83" s="54" t="s">
        <v>493</v>
      </c>
      <c r="D83" s="54"/>
      <c r="E83" s="54"/>
      <c r="F83" s="54"/>
      <c r="G83" s="56"/>
    </row>
    <row r="84" spans="2:7" ht="24">
      <c r="B84" s="109"/>
      <c r="C84" s="54" t="s">
        <v>596</v>
      </c>
      <c r="D84" s="54"/>
      <c r="E84" s="54"/>
      <c r="F84" s="54"/>
      <c r="G84" s="56"/>
    </row>
    <row r="85" spans="2:7">
      <c r="B85" s="109"/>
      <c r="C85" s="54" t="s">
        <v>608</v>
      </c>
      <c r="D85" s="54"/>
      <c r="E85" s="54"/>
      <c r="F85" s="54"/>
      <c r="G85" s="56"/>
    </row>
    <row r="86" spans="2:7">
      <c r="B86" s="109"/>
      <c r="C86" s="54" t="s">
        <v>627</v>
      </c>
      <c r="D86" s="54"/>
      <c r="E86" s="54"/>
      <c r="F86" s="54"/>
      <c r="G86" s="56"/>
    </row>
    <row r="87" spans="2:7" ht="24">
      <c r="B87" s="109"/>
      <c r="C87" s="54" t="s">
        <v>777</v>
      </c>
      <c r="D87" s="54"/>
      <c r="E87" s="54"/>
      <c r="F87" s="54"/>
      <c r="G87" s="56"/>
    </row>
    <row r="88" spans="2:7">
      <c r="B88" s="108" t="s">
        <v>795</v>
      </c>
      <c r="C88" s="60" t="s">
        <v>430</v>
      </c>
      <c r="D88" s="60"/>
      <c r="E88" s="60"/>
      <c r="F88" s="60" t="s">
        <v>408</v>
      </c>
      <c r="G88" s="74"/>
    </row>
    <row r="89" spans="2:7" ht="24">
      <c r="B89" s="109"/>
      <c r="C89" s="54" t="s">
        <v>503</v>
      </c>
      <c r="D89" s="54"/>
      <c r="E89" s="54"/>
      <c r="F89" s="54" t="s">
        <v>437</v>
      </c>
      <c r="G89" s="56"/>
    </row>
    <row r="90" spans="2:7" ht="24">
      <c r="B90" s="109"/>
      <c r="C90" s="54" t="s">
        <v>514</v>
      </c>
      <c r="D90" s="54"/>
      <c r="E90" s="54"/>
      <c r="F90" s="54" t="s">
        <v>655</v>
      </c>
      <c r="G90" s="56"/>
    </row>
    <row r="91" spans="2:7">
      <c r="B91" s="109"/>
      <c r="C91" s="54" t="s">
        <v>540</v>
      </c>
      <c r="D91" s="54"/>
      <c r="E91" s="54"/>
      <c r="F91" s="54" t="s">
        <v>668</v>
      </c>
      <c r="G91" s="56"/>
    </row>
    <row r="92" spans="2:7">
      <c r="B92" s="109"/>
      <c r="C92" s="54" t="s">
        <v>555</v>
      </c>
      <c r="D92" s="54"/>
      <c r="E92" s="54"/>
      <c r="F92" s="54"/>
      <c r="G92" s="56"/>
    </row>
    <row r="93" spans="2:7" ht="24">
      <c r="B93" s="109"/>
      <c r="C93" s="54" t="s">
        <v>766</v>
      </c>
      <c r="D93" s="54"/>
      <c r="E93" s="54"/>
      <c r="F93" s="54"/>
      <c r="G93" s="56"/>
    </row>
    <row r="94" spans="2:7">
      <c r="B94" s="108" t="s">
        <v>313</v>
      </c>
      <c r="C94" s="60" t="s">
        <v>448</v>
      </c>
      <c r="D94" s="60"/>
      <c r="E94" s="60"/>
      <c r="F94" s="60" t="s">
        <v>386</v>
      </c>
      <c r="G94" s="74"/>
    </row>
    <row r="95" spans="2:7" ht="24">
      <c r="B95" s="109"/>
      <c r="C95" s="54" t="s">
        <v>497</v>
      </c>
      <c r="D95" s="54"/>
      <c r="E95" s="54"/>
      <c r="F95" s="54"/>
      <c r="G95" s="56"/>
    </row>
    <row r="96" spans="2:7">
      <c r="B96" s="109"/>
      <c r="C96" s="54" t="s">
        <v>539</v>
      </c>
      <c r="D96" s="54"/>
      <c r="E96" s="54"/>
      <c r="F96" s="54"/>
      <c r="G96" s="56"/>
    </row>
    <row r="97" spans="2:7">
      <c r="B97" s="109"/>
      <c r="C97" s="54" t="s">
        <v>580</v>
      </c>
      <c r="D97" s="54"/>
      <c r="E97" s="54"/>
      <c r="F97" s="54"/>
      <c r="G97" s="56"/>
    </row>
    <row r="98" spans="2:7">
      <c r="B98" s="109"/>
      <c r="C98" s="54" t="s">
        <v>599</v>
      </c>
      <c r="D98" s="54"/>
      <c r="E98" s="54"/>
      <c r="F98" s="54"/>
      <c r="G98" s="56"/>
    </row>
    <row r="99" spans="2:7">
      <c r="B99" s="109"/>
      <c r="C99" s="54" t="s">
        <v>732</v>
      </c>
      <c r="D99" s="54"/>
      <c r="E99" s="54"/>
      <c r="F99" s="54"/>
      <c r="G99" s="56"/>
    </row>
    <row r="100" spans="2:7" ht="24">
      <c r="B100" s="109"/>
      <c r="C100" s="76" t="s">
        <v>748</v>
      </c>
      <c r="D100" s="54"/>
      <c r="E100" s="54"/>
      <c r="F100" s="76" t="s">
        <v>823</v>
      </c>
      <c r="G100" s="56"/>
    </row>
    <row r="101" spans="2:7">
      <c r="B101" s="109"/>
      <c r="C101" s="54" t="s">
        <v>779</v>
      </c>
      <c r="D101" s="54"/>
      <c r="E101" s="54"/>
      <c r="F101" s="54"/>
      <c r="G101" s="56"/>
    </row>
    <row r="102" spans="2:7">
      <c r="B102" s="108" t="s">
        <v>803</v>
      </c>
      <c r="C102" s="60" t="s">
        <v>450</v>
      </c>
      <c r="D102" s="60"/>
      <c r="E102" s="60"/>
      <c r="F102" s="60" t="s">
        <v>752</v>
      </c>
      <c r="G102" s="74"/>
    </row>
    <row r="103" spans="2:7">
      <c r="B103" s="109"/>
      <c r="C103" s="54" t="s">
        <v>480</v>
      </c>
      <c r="D103" s="54"/>
      <c r="E103" s="54"/>
      <c r="F103" s="54"/>
      <c r="G103" s="56"/>
    </row>
    <row r="104" spans="2:7">
      <c r="B104" s="109"/>
      <c r="C104" s="54" t="s">
        <v>492</v>
      </c>
      <c r="D104" s="54"/>
      <c r="E104" s="54"/>
      <c r="F104" s="54"/>
      <c r="G104" s="56"/>
    </row>
    <row r="105" spans="2:7" ht="48">
      <c r="B105" s="109"/>
      <c r="C105" s="76" t="s">
        <v>533</v>
      </c>
      <c r="D105" s="54"/>
      <c r="E105" s="54"/>
      <c r="F105" s="76" t="s">
        <v>533</v>
      </c>
      <c r="G105" s="56"/>
    </row>
    <row r="106" spans="2:7">
      <c r="B106" s="109"/>
      <c r="C106" s="54" t="s">
        <v>554</v>
      </c>
      <c r="D106" s="54"/>
      <c r="E106" s="54"/>
      <c r="F106" s="54"/>
      <c r="G106" s="56"/>
    </row>
    <row r="107" spans="2:7">
      <c r="B107" s="109"/>
      <c r="C107" s="54" t="s">
        <v>743</v>
      </c>
      <c r="D107" s="54"/>
      <c r="E107" s="54"/>
      <c r="F107" s="54"/>
      <c r="G107" s="56"/>
    </row>
    <row r="108" spans="2:7">
      <c r="B108" s="109"/>
      <c r="C108" s="54" t="s">
        <v>700</v>
      </c>
      <c r="D108" s="54"/>
      <c r="E108" s="54"/>
      <c r="F108" s="54"/>
      <c r="G108" s="56"/>
    </row>
    <row r="109" spans="2:7">
      <c r="B109" s="108" t="s">
        <v>794</v>
      </c>
      <c r="C109" s="60" t="s">
        <v>444</v>
      </c>
      <c r="D109" s="60"/>
      <c r="E109" s="60"/>
      <c r="F109" s="60" t="s">
        <v>387</v>
      </c>
      <c r="G109" s="74"/>
    </row>
    <row r="110" spans="2:7">
      <c r="B110" s="109"/>
      <c r="C110" s="54" t="s">
        <v>513</v>
      </c>
      <c r="D110" s="54"/>
      <c r="E110" s="54"/>
      <c r="F110" s="54" t="s">
        <v>411</v>
      </c>
      <c r="G110" s="56"/>
    </row>
    <row r="111" spans="2:7" ht="36">
      <c r="B111" s="109"/>
      <c r="C111" s="54" t="s">
        <v>597</v>
      </c>
      <c r="D111" s="54"/>
      <c r="E111" s="54"/>
      <c r="F111" s="54" t="s">
        <v>532</v>
      </c>
      <c r="G111" s="56"/>
    </row>
    <row r="112" spans="2:7" ht="24">
      <c r="B112" s="109"/>
      <c r="C112" s="54" t="s">
        <v>780</v>
      </c>
      <c r="D112" s="54"/>
      <c r="E112" s="54"/>
      <c r="F112" s="54" t="s">
        <v>820</v>
      </c>
      <c r="G112" s="56"/>
    </row>
    <row r="113" spans="2:7">
      <c r="B113" s="108" t="s">
        <v>299</v>
      </c>
      <c r="C113" s="60" t="s">
        <v>427</v>
      </c>
      <c r="D113" s="60"/>
      <c r="E113" s="60"/>
      <c r="F113" s="60" t="s">
        <v>666</v>
      </c>
      <c r="G113" s="74"/>
    </row>
    <row r="114" spans="2:7">
      <c r="B114" s="109"/>
      <c r="C114" s="54" t="s">
        <v>485</v>
      </c>
      <c r="D114" s="54"/>
      <c r="E114" s="54"/>
      <c r="F114" s="54"/>
      <c r="G114" s="56"/>
    </row>
    <row r="115" spans="2:7">
      <c r="B115" s="109"/>
      <c r="C115" s="54" t="s">
        <v>503</v>
      </c>
      <c r="D115" s="54"/>
      <c r="E115" s="54"/>
      <c r="F115" s="54"/>
      <c r="G115" s="56"/>
    </row>
    <row r="116" spans="2:7" ht="24">
      <c r="B116" s="109"/>
      <c r="C116" s="54" t="s">
        <v>657</v>
      </c>
      <c r="D116" s="54"/>
      <c r="E116" s="54"/>
      <c r="F116" s="54"/>
      <c r="G116" s="56"/>
    </row>
    <row r="117" spans="2:7" ht="24">
      <c r="B117" s="109"/>
      <c r="C117" s="54" t="s">
        <v>677</v>
      </c>
      <c r="D117" s="54"/>
      <c r="E117" s="54"/>
      <c r="F117" s="54"/>
      <c r="G117" s="56"/>
    </row>
    <row r="118" spans="2:7">
      <c r="B118" s="109"/>
      <c r="C118" s="54" t="s">
        <v>778</v>
      </c>
      <c r="D118" s="54"/>
      <c r="E118" s="54"/>
      <c r="F118" s="54"/>
      <c r="G118" s="56"/>
    </row>
    <row r="119" spans="2:7">
      <c r="B119" s="109"/>
      <c r="C119" s="54" t="s">
        <v>729</v>
      </c>
      <c r="D119" s="54"/>
      <c r="E119" s="54"/>
      <c r="F119" s="54"/>
      <c r="G119" s="56"/>
    </row>
    <row r="120" spans="2:7">
      <c r="B120" s="108" t="s">
        <v>307</v>
      </c>
      <c r="C120" s="60" t="s">
        <v>627</v>
      </c>
      <c r="D120" s="60"/>
      <c r="E120" s="60"/>
      <c r="F120" s="60" t="s">
        <v>473</v>
      </c>
      <c r="G120" s="74"/>
    </row>
    <row r="121" spans="2:7" ht="24">
      <c r="B121" s="109"/>
      <c r="C121" s="76" t="s">
        <v>606</v>
      </c>
      <c r="D121" s="54"/>
      <c r="E121" s="54"/>
      <c r="F121" s="76" t="s">
        <v>606</v>
      </c>
      <c r="G121" s="56"/>
    </row>
    <row r="122" spans="2:7" ht="24">
      <c r="B122" s="109"/>
      <c r="C122" s="54" t="s">
        <v>765</v>
      </c>
      <c r="D122" s="54"/>
      <c r="E122" s="54"/>
      <c r="F122" s="54" t="s">
        <v>713</v>
      </c>
      <c r="G122" s="56"/>
    </row>
    <row r="123" spans="2:7">
      <c r="B123" s="108" t="s">
        <v>301</v>
      </c>
      <c r="C123" s="60" t="s">
        <v>428</v>
      </c>
      <c r="D123" s="60"/>
      <c r="E123" s="60"/>
      <c r="F123" s="60"/>
      <c r="G123" s="74"/>
    </row>
    <row r="124" spans="2:7">
      <c r="B124" s="109"/>
      <c r="C124" s="54" t="s">
        <v>463</v>
      </c>
      <c r="D124" s="54"/>
      <c r="E124" s="54"/>
      <c r="F124" s="54"/>
      <c r="G124" s="56"/>
    </row>
    <row r="125" spans="2:7">
      <c r="B125" s="109"/>
      <c r="C125" s="54" t="s">
        <v>486</v>
      </c>
      <c r="D125" s="54"/>
      <c r="E125" s="54"/>
      <c r="F125" s="54"/>
      <c r="G125" s="56"/>
    </row>
    <row r="126" spans="2:7">
      <c r="B126" s="109"/>
      <c r="C126" s="54" t="s">
        <v>539</v>
      </c>
      <c r="D126" s="54"/>
      <c r="E126" s="54"/>
      <c r="F126" s="54"/>
      <c r="G126" s="56"/>
    </row>
    <row r="127" spans="2:7" ht="36">
      <c r="B127" s="109"/>
      <c r="C127" s="54" t="s">
        <v>681</v>
      </c>
      <c r="D127" s="54"/>
      <c r="E127" s="54"/>
      <c r="F127" s="54"/>
      <c r="G127" s="56"/>
    </row>
    <row r="128" spans="2:7">
      <c r="B128" s="109"/>
      <c r="C128" s="54" t="s">
        <v>722</v>
      </c>
      <c r="D128" s="54"/>
      <c r="E128" s="54"/>
      <c r="F128" s="54"/>
      <c r="G128" s="56"/>
    </row>
    <row r="129" spans="2:7">
      <c r="B129" s="109"/>
      <c r="C129" s="54" t="s">
        <v>731</v>
      </c>
      <c r="D129" s="54"/>
      <c r="E129" s="54"/>
      <c r="F129" s="54"/>
      <c r="G129" s="56"/>
    </row>
    <row r="130" spans="2:7" ht="24">
      <c r="B130" s="108" t="s">
        <v>802</v>
      </c>
      <c r="C130" s="60" t="s">
        <v>418</v>
      </c>
      <c r="D130" s="60"/>
      <c r="E130" s="60"/>
      <c r="F130" s="60"/>
      <c r="G130" s="74"/>
    </row>
    <row r="131" spans="2:7">
      <c r="B131" s="109"/>
      <c r="C131" s="54" t="s">
        <v>583</v>
      </c>
      <c r="D131" s="54"/>
      <c r="E131" s="54"/>
      <c r="F131" s="54"/>
      <c r="G131" s="56"/>
    </row>
    <row r="132" spans="2:7" ht="24">
      <c r="B132" s="109"/>
      <c r="C132" s="54" t="s">
        <v>767</v>
      </c>
      <c r="D132" s="54"/>
      <c r="E132" s="54"/>
      <c r="F132" s="54"/>
      <c r="G132" s="56"/>
    </row>
    <row r="133" spans="2:7" ht="36">
      <c r="B133" s="108" t="s">
        <v>799</v>
      </c>
      <c r="C133" s="77" t="s">
        <v>477</v>
      </c>
      <c r="D133" s="60"/>
      <c r="E133" s="60"/>
      <c r="F133" s="77" t="s">
        <v>477</v>
      </c>
      <c r="G133" s="74"/>
    </row>
    <row r="134" spans="2:7">
      <c r="B134" s="109"/>
      <c r="C134" s="54" t="s">
        <v>598</v>
      </c>
      <c r="D134" s="54"/>
      <c r="E134" s="54"/>
      <c r="F134" s="54" t="s">
        <v>751</v>
      </c>
      <c r="G134" s="56"/>
    </row>
    <row r="135" spans="2:7">
      <c r="B135" s="108" t="s">
        <v>305</v>
      </c>
      <c r="C135" s="60" t="s">
        <v>627</v>
      </c>
      <c r="D135" s="60"/>
      <c r="E135" s="60"/>
      <c r="F135" s="60" t="s">
        <v>656</v>
      </c>
      <c r="G135" s="74"/>
    </row>
    <row r="136" spans="2:7" ht="36">
      <c r="B136" s="109"/>
      <c r="C136" s="76" t="s">
        <v>723</v>
      </c>
      <c r="D136" s="54"/>
      <c r="E136" s="54"/>
      <c r="F136" s="76" t="s">
        <v>723</v>
      </c>
      <c r="G136" s="56"/>
    </row>
    <row r="137" spans="2:7">
      <c r="B137" s="80" t="s">
        <v>796</v>
      </c>
      <c r="C137" s="60" t="s">
        <v>440</v>
      </c>
      <c r="D137" s="60"/>
      <c r="E137" s="60"/>
      <c r="F137" s="60"/>
      <c r="G137" s="74"/>
    </row>
    <row r="138" spans="2:7">
      <c r="B138" s="80" t="s">
        <v>806</v>
      </c>
      <c r="C138" s="60" t="s">
        <v>457</v>
      </c>
      <c r="D138" s="60"/>
      <c r="E138" s="60"/>
      <c r="F138" s="60"/>
      <c r="G138" s="74"/>
    </row>
    <row r="139" spans="2:7">
      <c r="B139" s="80" t="s">
        <v>323</v>
      </c>
      <c r="C139" s="60" t="s">
        <v>474</v>
      </c>
      <c r="D139" s="60"/>
      <c r="E139" s="60"/>
      <c r="F139" s="60"/>
      <c r="G139" s="74"/>
    </row>
    <row r="140" spans="2:7">
      <c r="B140" s="81" t="s">
        <v>800</v>
      </c>
      <c r="C140" s="78"/>
      <c r="D140" s="78"/>
      <c r="E140" s="78"/>
      <c r="F140" s="78"/>
      <c r="G140" s="79"/>
    </row>
  </sheetData>
  <mergeCells count="19">
    <mergeCell ref="F4:G4"/>
    <mergeCell ref="B6:B24"/>
    <mergeCell ref="B25:B38"/>
    <mergeCell ref="B39:B52"/>
    <mergeCell ref="B123:B129"/>
    <mergeCell ref="B53:B61"/>
    <mergeCell ref="B62:B70"/>
    <mergeCell ref="B71:B77"/>
    <mergeCell ref="B78:B87"/>
    <mergeCell ref="C4:E4"/>
    <mergeCell ref="B130:B132"/>
    <mergeCell ref="B133:B134"/>
    <mergeCell ref="B135:B136"/>
    <mergeCell ref="B88:B93"/>
    <mergeCell ref="B94:B101"/>
    <mergeCell ref="B102:B108"/>
    <mergeCell ref="B109:B112"/>
    <mergeCell ref="B113:B119"/>
    <mergeCell ref="B120:B122"/>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opLeftCell="A54" workbookViewId="0">
      <selection activeCell="D68" sqref="D68"/>
    </sheetView>
  </sheetViews>
  <sheetFormatPr baseColWidth="10" defaultRowHeight="12" x14ac:dyDescent="0"/>
  <cols>
    <col min="1" max="1" width="23.6640625" style="53" customWidth="1"/>
    <col min="2" max="2" width="24.83203125" style="53" customWidth="1"/>
    <col min="3" max="3" width="23.1640625" style="53" customWidth="1"/>
    <col min="4" max="5" width="22.33203125" style="53" customWidth="1"/>
    <col min="6" max="6" width="15.5" style="53" customWidth="1"/>
    <col min="7" max="7" width="12.5" style="53" customWidth="1"/>
    <col min="8" max="8" width="45.33203125" style="53" customWidth="1"/>
    <col min="9" max="9" width="10.83203125" style="53"/>
    <col min="10" max="10" width="30" customWidth="1"/>
  </cols>
  <sheetData>
    <row r="1" spans="1:10" s="83" customFormat="1" ht="15">
      <c r="A1" s="84" t="s">
        <v>912</v>
      </c>
      <c r="B1" s="84" t="s">
        <v>913</v>
      </c>
      <c r="C1" s="84" t="s">
        <v>914</v>
      </c>
      <c r="D1" s="84" t="s">
        <v>816</v>
      </c>
      <c r="E1" s="84" t="s">
        <v>1093</v>
      </c>
      <c r="F1" s="84" t="s">
        <v>1092</v>
      </c>
      <c r="G1" s="84" t="s">
        <v>908</v>
      </c>
      <c r="H1" s="84" t="s">
        <v>1134</v>
      </c>
      <c r="I1" s="84"/>
      <c r="J1" s="90" t="s">
        <v>1244</v>
      </c>
    </row>
    <row r="2" spans="1:10">
      <c r="A2" s="53" t="s">
        <v>909</v>
      </c>
      <c r="D2" s="53" t="s">
        <v>916</v>
      </c>
      <c r="E2" s="53" t="s">
        <v>910</v>
      </c>
      <c r="F2" s="53" t="s">
        <v>910</v>
      </c>
      <c r="G2" s="53">
        <v>1</v>
      </c>
      <c r="H2" s="85"/>
    </row>
    <row r="3" spans="1:10">
      <c r="A3" s="53" t="s">
        <v>909</v>
      </c>
      <c r="D3" s="53" t="s">
        <v>917</v>
      </c>
      <c r="E3" s="53" t="s">
        <v>911</v>
      </c>
      <c r="F3" s="53" t="s">
        <v>911</v>
      </c>
      <c r="G3" s="53">
        <v>1</v>
      </c>
      <c r="H3" s="85"/>
    </row>
    <row r="4" spans="1:10">
      <c r="A4" s="53" t="s">
        <v>909</v>
      </c>
      <c r="D4" s="53" t="s">
        <v>801</v>
      </c>
      <c r="E4" s="53" t="s">
        <v>927</v>
      </c>
      <c r="F4" s="53" t="s">
        <v>927</v>
      </c>
      <c r="G4" s="53">
        <v>1</v>
      </c>
      <c r="H4" s="85"/>
    </row>
    <row r="5" spans="1:10" ht="24">
      <c r="A5" s="53" t="s">
        <v>909</v>
      </c>
      <c r="D5" s="53" t="s">
        <v>918</v>
      </c>
      <c r="E5" s="53" t="s">
        <v>928</v>
      </c>
      <c r="F5" s="53" t="s">
        <v>928</v>
      </c>
      <c r="G5" s="53">
        <v>1</v>
      </c>
      <c r="H5" s="85"/>
    </row>
    <row r="6" spans="1:10">
      <c r="A6" s="53" t="s">
        <v>909</v>
      </c>
      <c r="D6" s="53" t="s">
        <v>919</v>
      </c>
      <c r="E6" s="53" t="s">
        <v>929</v>
      </c>
      <c r="F6" s="53" t="s">
        <v>929</v>
      </c>
      <c r="G6" s="53">
        <v>1</v>
      </c>
      <c r="H6" s="85"/>
    </row>
    <row r="7" spans="1:10" ht="24">
      <c r="A7" s="53" t="s">
        <v>909</v>
      </c>
      <c r="D7" s="53" t="s">
        <v>809</v>
      </c>
      <c r="E7" s="53" t="s">
        <v>930</v>
      </c>
      <c r="F7" s="53" t="s">
        <v>930</v>
      </c>
      <c r="G7" s="53">
        <v>1</v>
      </c>
      <c r="H7" s="85"/>
    </row>
    <row r="8" spans="1:10">
      <c r="A8" s="53" t="s">
        <v>909</v>
      </c>
      <c r="D8" s="53" t="s">
        <v>920</v>
      </c>
      <c r="E8" s="53" t="s">
        <v>931</v>
      </c>
      <c r="F8" s="53" t="s">
        <v>931</v>
      </c>
      <c r="G8" s="53">
        <v>1</v>
      </c>
      <c r="H8" s="85"/>
    </row>
    <row r="9" spans="1:10" ht="24">
      <c r="A9" s="53" t="s">
        <v>909</v>
      </c>
      <c r="D9" s="53" t="s">
        <v>795</v>
      </c>
      <c r="E9" s="53" t="s">
        <v>932</v>
      </c>
      <c r="F9" s="53" t="s">
        <v>932</v>
      </c>
      <c r="G9" s="53">
        <v>1</v>
      </c>
      <c r="H9" s="85"/>
    </row>
    <row r="10" spans="1:10">
      <c r="A10" s="53" t="s">
        <v>909</v>
      </c>
      <c r="D10" s="53" t="s">
        <v>921</v>
      </c>
      <c r="E10" s="53" t="s">
        <v>933</v>
      </c>
      <c r="F10" s="53" t="s">
        <v>933</v>
      </c>
      <c r="G10" s="53">
        <v>1</v>
      </c>
      <c r="H10" s="85"/>
    </row>
    <row r="11" spans="1:10">
      <c r="A11" s="53" t="s">
        <v>909</v>
      </c>
      <c r="D11" s="53" t="s">
        <v>803</v>
      </c>
      <c r="E11" s="53" t="s">
        <v>934</v>
      </c>
      <c r="F11" s="53" t="s">
        <v>934</v>
      </c>
      <c r="G11" s="53">
        <v>1</v>
      </c>
      <c r="H11" s="85"/>
    </row>
    <row r="12" spans="1:10">
      <c r="A12" s="53" t="s">
        <v>909</v>
      </c>
      <c r="D12" s="53" t="s">
        <v>922</v>
      </c>
      <c r="E12" s="53" t="s">
        <v>935</v>
      </c>
      <c r="F12" s="53" t="s">
        <v>935</v>
      </c>
      <c r="G12" s="53">
        <v>1</v>
      </c>
      <c r="H12" s="85"/>
    </row>
    <row r="13" spans="1:10" ht="24">
      <c r="A13" s="53" t="s">
        <v>909</v>
      </c>
      <c r="D13" s="53" t="s">
        <v>923</v>
      </c>
      <c r="E13" s="53" t="s">
        <v>936</v>
      </c>
      <c r="F13" s="53" t="s">
        <v>936</v>
      </c>
      <c r="G13" s="53">
        <v>1</v>
      </c>
      <c r="H13" s="85"/>
    </row>
    <row r="14" spans="1:10">
      <c r="A14" s="53" t="s">
        <v>909</v>
      </c>
      <c r="D14" s="53" t="s">
        <v>301</v>
      </c>
      <c r="E14" s="53" t="s">
        <v>937</v>
      </c>
      <c r="F14" s="53" t="s">
        <v>937</v>
      </c>
      <c r="G14" s="53">
        <v>1</v>
      </c>
      <c r="H14" s="85"/>
    </row>
    <row r="15" spans="1:10">
      <c r="A15" s="53" t="s">
        <v>909</v>
      </c>
      <c r="D15" s="53" t="s">
        <v>807</v>
      </c>
      <c r="E15" s="53" t="s">
        <v>938</v>
      </c>
      <c r="F15" s="53" t="s">
        <v>938</v>
      </c>
      <c r="G15" s="53">
        <v>1</v>
      </c>
      <c r="H15" s="85"/>
    </row>
    <row r="16" spans="1:10" ht="24">
      <c r="A16" s="53" t="s">
        <v>909</v>
      </c>
      <c r="D16" s="53" t="s">
        <v>799</v>
      </c>
      <c r="E16" s="53" t="s">
        <v>939</v>
      </c>
      <c r="F16" s="53" t="s">
        <v>939</v>
      </c>
      <c r="G16" s="53">
        <v>1</v>
      </c>
      <c r="H16" s="85"/>
    </row>
    <row r="17" spans="1:10" ht="24">
      <c r="A17" s="53" t="s">
        <v>909</v>
      </c>
      <c r="D17" s="53" t="s">
        <v>305</v>
      </c>
      <c r="E17" s="53" t="s">
        <v>940</v>
      </c>
      <c r="F17" s="53" t="s">
        <v>940</v>
      </c>
      <c r="G17" s="53">
        <v>1</v>
      </c>
      <c r="H17" s="85"/>
    </row>
    <row r="18" spans="1:10">
      <c r="A18" s="53" t="s">
        <v>909</v>
      </c>
      <c r="D18" s="53" t="s">
        <v>924</v>
      </c>
      <c r="E18" s="53" t="s">
        <v>941</v>
      </c>
      <c r="F18" s="53" t="s">
        <v>941</v>
      </c>
      <c r="G18" s="53">
        <v>1</v>
      </c>
      <c r="H18" s="85"/>
    </row>
    <row r="19" spans="1:10" ht="24">
      <c r="A19" s="53" t="s">
        <v>909</v>
      </c>
      <c r="D19" s="53" t="s">
        <v>323</v>
      </c>
      <c r="E19" s="53" t="s">
        <v>942</v>
      </c>
      <c r="F19" s="53" t="s">
        <v>942</v>
      </c>
      <c r="G19" s="53">
        <v>1</v>
      </c>
      <c r="H19" s="85"/>
    </row>
    <row r="20" spans="1:10" ht="24">
      <c r="A20" s="53" t="s">
        <v>909</v>
      </c>
      <c r="D20" s="53" t="s">
        <v>925</v>
      </c>
      <c r="E20" s="53" t="s">
        <v>943</v>
      </c>
      <c r="F20" s="53" t="s">
        <v>943</v>
      </c>
      <c r="G20" s="53">
        <v>1</v>
      </c>
      <c r="H20" s="85"/>
    </row>
    <row r="21" spans="1:10">
      <c r="A21" s="53" t="s">
        <v>909</v>
      </c>
      <c r="D21" s="53" t="s">
        <v>926</v>
      </c>
      <c r="E21" s="53" t="s">
        <v>944</v>
      </c>
      <c r="F21" s="53" t="s">
        <v>944</v>
      </c>
      <c r="G21" s="53">
        <v>1</v>
      </c>
      <c r="H21" s="85"/>
    </row>
    <row r="22" spans="1:10" ht="24">
      <c r="A22" s="53" t="s">
        <v>788</v>
      </c>
      <c r="B22" s="53" t="s">
        <v>945</v>
      </c>
      <c r="D22" s="53" t="s">
        <v>946</v>
      </c>
      <c r="E22" s="53" t="s">
        <v>1094</v>
      </c>
      <c r="F22" s="53" t="s">
        <v>1023</v>
      </c>
      <c r="G22" s="53">
        <v>4</v>
      </c>
    </row>
    <row r="23" spans="1:10">
      <c r="A23" s="53" t="s">
        <v>788</v>
      </c>
      <c r="B23" s="53" t="s">
        <v>945</v>
      </c>
      <c r="D23" s="53" t="s">
        <v>947</v>
      </c>
      <c r="E23" s="53" t="s">
        <v>1095</v>
      </c>
      <c r="F23" s="53" t="s">
        <v>1024</v>
      </c>
      <c r="G23" s="53">
        <v>5</v>
      </c>
    </row>
    <row r="24" spans="1:10">
      <c r="A24" s="53" t="s">
        <v>788</v>
      </c>
      <c r="B24" s="53" t="s">
        <v>945</v>
      </c>
      <c r="D24" s="53" t="s">
        <v>948</v>
      </c>
      <c r="E24" s="53" t="s">
        <v>1096</v>
      </c>
      <c r="F24" s="53" t="s">
        <v>1025</v>
      </c>
      <c r="G24" s="53">
        <v>3</v>
      </c>
    </row>
    <row r="25" spans="1:10">
      <c r="A25" s="53" t="s">
        <v>788</v>
      </c>
      <c r="B25" s="53" t="s">
        <v>945</v>
      </c>
      <c r="D25" s="53" t="s">
        <v>949</v>
      </c>
      <c r="E25" s="53" t="s">
        <v>1097</v>
      </c>
      <c r="F25" s="53" t="s">
        <v>1026</v>
      </c>
      <c r="G25" s="53">
        <v>2</v>
      </c>
    </row>
    <row r="26" spans="1:10" ht="24">
      <c r="A26" s="53" t="s">
        <v>788</v>
      </c>
      <c r="B26" s="53" t="s">
        <v>945</v>
      </c>
      <c r="D26" s="53" t="s">
        <v>950</v>
      </c>
      <c r="E26" s="53" t="s">
        <v>1098</v>
      </c>
      <c r="F26" s="53" t="s">
        <v>1027</v>
      </c>
      <c r="G26" s="53">
        <v>8</v>
      </c>
    </row>
    <row r="27" spans="1:10" ht="15">
      <c r="A27" s="53" t="s">
        <v>788</v>
      </c>
      <c r="B27" s="53" t="s">
        <v>945</v>
      </c>
      <c r="D27" s="53" t="s">
        <v>951</v>
      </c>
      <c r="E27" s="53" t="s">
        <v>1247</v>
      </c>
      <c r="F27" s="53" t="s">
        <v>1028</v>
      </c>
      <c r="G27" s="53">
        <v>3</v>
      </c>
      <c r="J27" s="91" t="s">
        <v>1248</v>
      </c>
    </row>
    <row r="28" spans="1:10">
      <c r="A28" s="53" t="s">
        <v>788</v>
      </c>
      <c r="B28" s="53" t="s">
        <v>945</v>
      </c>
      <c r="D28" s="53" t="s">
        <v>952</v>
      </c>
      <c r="E28" s="53" t="s">
        <v>1099</v>
      </c>
      <c r="F28" s="53" t="s">
        <v>1029</v>
      </c>
      <c r="G28" s="53">
        <v>5</v>
      </c>
    </row>
    <row r="29" spans="1:10">
      <c r="A29" s="53" t="s">
        <v>788</v>
      </c>
      <c r="B29" s="53" t="s">
        <v>945</v>
      </c>
      <c r="D29" s="53" t="s">
        <v>953</v>
      </c>
      <c r="E29" s="53" t="s">
        <v>1100</v>
      </c>
      <c r="F29" s="53" t="s">
        <v>1030</v>
      </c>
      <c r="G29" s="53">
        <v>5</v>
      </c>
    </row>
    <row r="30" spans="1:10" ht="48">
      <c r="A30" s="53" t="s">
        <v>788</v>
      </c>
      <c r="B30" s="53" t="s">
        <v>954</v>
      </c>
      <c r="C30" s="53" t="s">
        <v>955</v>
      </c>
      <c r="D30" s="53" t="s">
        <v>956</v>
      </c>
      <c r="E30" s="53" t="s">
        <v>1101</v>
      </c>
      <c r="F30" s="53" t="s">
        <v>1031</v>
      </c>
      <c r="G30" s="53">
        <v>22</v>
      </c>
    </row>
    <row r="31" spans="1:10">
      <c r="A31" s="53" t="s">
        <v>788</v>
      </c>
      <c r="B31" s="53" t="s">
        <v>954</v>
      </c>
      <c r="C31" s="53" t="s">
        <v>955</v>
      </c>
      <c r="D31" s="53" t="s">
        <v>957</v>
      </c>
      <c r="E31" s="53" t="s">
        <v>1102</v>
      </c>
      <c r="F31" s="53" t="s">
        <v>1032</v>
      </c>
      <c r="G31" s="53">
        <v>2</v>
      </c>
    </row>
    <row r="32" spans="1:10">
      <c r="A32" s="53" t="s">
        <v>788</v>
      </c>
      <c r="B32" s="53" t="s">
        <v>954</v>
      </c>
      <c r="C32" s="53" t="s">
        <v>955</v>
      </c>
      <c r="D32" s="53" t="s">
        <v>958</v>
      </c>
      <c r="E32" s="53">
        <v>95</v>
      </c>
      <c r="F32" s="53" t="s">
        <v>1033</v>
      </c>
      <c r="G32" s="53">
        <v>1</v>
      </c>
    </row>
    <row r="33" spans="1:8">
      <c r="A33" s="53" t="s">
        <v>788</v>
      </c>
      <c r="B33" s="53" t="s">
        <v>954</v>
      </c>
      <c r="C33" s="53" t="s">
        <v>955</v>
      </c>
      <c r="D33" s="53" t="s">
        <v>1142</v>
      </c>
      <c r="E33" s="53" t="s">
        <v>1146</v>
      </c>
      <c r="F33" s="53" t="s">
        <v>1143</v>
      </c>
      <c r="G33" s="53">
        <v>4</v>
      </c>
    </row>
    <row r="34" spans="1:8" ht="24">
      <c r="A34" s="53" t="s">
        <v>788</v>
      </c>
      <c r="B34" s="53" t="s">
        <v>954</v>
      </c>
      <c r="C34" s="53" t="s">
        <v>959</v>
      </c>
      <c r="D34" s="53" t="s">
        <v>960</v>
      </c>
      <c r="E34" s="53" t="s">
        <v>1103</v>
      </c>
      <c r="F34" s="53" t="s">
        <v>1034</v>
      </c>
      <c r="G34" s="53">
        <v>7</v>
      </c>
    </row>
    <row r="35" spans="1:8">
      <c r="A35" s="53" t="s">
        <v>788</v>
      </c>
      <c r="B35" s="53" t="s">
        <v>954</v>
      </c>
      <c r="C35" s="53" t="s">
        <v>959</v>
      </c>
      <c r="D35" s="53" t="s">
        <v>961</v>
      </c>
      <c r="E35" s="53">
        <v>143</v>
      </c>
      <c r="F35" s="53" t="s">
        <v>1035</v>
      </c>
      <c r="G35" s="53">
        <v>1</v>
      </c>
    </row>
    <row r="36" spans="1:8" ht="36">
      <c r="A36" s="53" t="s">
        <v>788</v>
      </c>
      <c r="B36" s="53" t="s">
        <v>954</v>
      </c>
      <c r="C36" s="53" t="s">
        <v>959</v>
      </c>
      <c r="D36" s="53" t="s">
        <v>962</v>
      </c>
      <c r="E36" s="53" t="s">
        <v>1104</v>
      </c>
      <c r="F36" s="53" t="s">
        <v>1036</v>
      </c>
      <c r="G36" s="53">
        <v>6</v>
      </c>
      <c r="H36" s="53" t="s">
        <v>1135</v>
      </c>
    </row>
    <row r="37" spans="1:8">
      <c r="A37" s="53" t="s">
        <v>788</v>
      </c>
      <c r="B37" s="53" t="s">
        <v>954</v>
      </c>
      <c r="C37" s="53" t="s">
        <v>963</v>
      </c>
      <c r="D37" s="53" t="s">
        <v>964</v>
      </c>
      <c r="E37" s="53">
        <v>144</v>
      </c>
      <c r="F37" s="53" t="s">
        <v>1037</v>
      </c>
      <c r="G37" s="53">
        <v>1</v>
      </c>
    </row>
    <row r="38" spans="1:8">
      <c r="A38" s="53" t="s">
        <v>788</v>
      </c>
      <c r="B38" s="53" t="s">
        <v>954</v>
      </c>
      <c r="C38" s="53" t="s">
        <v>965</v>
      </c>
      <c r="D38" s="53" t="s">
        <v>966</v>
      </c>
      <c r="E38" s="53" t="s">
        <v>1105</v>
      </c>
      <c r="F38" s="53" t="s">
        <v>1038</v>
      </c>
      <c r="G38" s="53">
        <v>4</v>
      </c>
    </row>
    <row r="39" spans="1:8">
      <c r="A39" s="53" t="s">
        <v>788</v>
      </c>
      <c r="B39" s="53" t="s">
        <v>954</v>
      </c>
      <c r="C39" s="53" t="s">
        <v>965</v>
      </c>
      <c r="D39" s="53" t="s">
        <v>967</v>
      </c>
      <c r="E39" s="53" t="s">
        <v>1106</v>
      </c>
      <c r="F39" s="53" t="s">
        <v>1039</v>
      </c>
      <c r="G39" s="53">
        <v>4</v>
      </c>
    </row>
    <row r="40" spans="1:8">
      <c r="A40" s="53" t="s">
        <v>788</v>
      </c>
      <c r="B40" s="53" t="s">
        <v>954</v>
      </c>
      <c r="C40" s="53" t="s">
        <v>968</v>
      </c>
      <c r="D40" s="53" t="s">
        <v>969</v>
      </c>
      <c r="E40" s="53">
        <v>99</v>
      </c>
      <c r="F40" s="53" t="s">
        <v>1040</v>
      </c>
      <c r="G40" s="53">
        <v>1</v>
      </c>
    </row>
    <row r="41" spans="1:8">
      <c r="A41" s="53" t="s">
        <v>788</v>
      </c>
      <c r="B41" s="53" t="s">
        <v>954</v>
      </c>
      <c r="C41" s="53" t="s">
        <v>968</v>
      </c>
      <c r="D41" s="53" t="s">
        <v>970</v>
      </c>
      <c r="E41" s="53" t="s">
        <v>1107</v>
      </c>
      <c r="F41" s="53" t="s">
        <v>1041</v>
      </c>
      <c r="G41" s="53">
        <v>3</v>
      </c>
    </row>
    <row r="42" spans="1:8">
      <c r="A42" s="53" t="s">
        <v>788</v>
      </c>
      <c r="B42" s="53" t="s">
        <v>954</v>
      </c>
      <c r="C42" s="53" t="s">
        <v>968</v>
      </c>
      <c r="D42" s="53" t="s">
        <v>971</v>
      </c>
      <c r="E42" s="53">
        <v>64</v>
      </c>
      <c r="F42" s="53" t="s">
        <v>1042</v>
      </c>
      <c r="G42" s="53">
        <v>1</v>
      </c>
    </row>
    <row r="43" spans="1:8">
      <c r="A43" s="53" t="s">
        <v>788</v>
      </c>
      <c r="B43" s="53" t="s">
        <v>954</v>
      </c>
      <c r="C43" s="53" t="s">
        <v>64</v>
      </c>
      <c r="D43" s="53" t="s">
        <v>972</v>
      </c>
      <c r="E43" s="53" t="s">
        <v>1108</v>
      </c>
      <c r="F43" s="53" t="s">
        <v>1043</v>
      </c>
      <c r="G43" s="53">
        <v>3</v>
      </c>
    </row>
    <row r="44" spans="1:8">
      <c r="A44" s="53" t="s">
        <v>788</v>
      </c>
      <c r="B44" s="53" t="s">
        <v>954</v>
      </c>
      <c r="C44" s="53" t="s">
        <v>64</v>
      </c>
      <c r="D44" s="53" t="s">
        <v>973</v>
      </c>
      <c r="E44" s="53" t="s">
        <v>1109</v>
      </c>
      <c r="F44" s="53" t="s">
        <v>1044</v>
      </c>
      <c r="G44" s="53">
        <v>2</v>
      </c>
    </row>
    <row r="45" spans="1:8">
      <c r="A45" s="53" t="s">
        <v>788</v>
      </c>
      <c r="B45" s="53" t="s">
        <v>954</v>
      </c>
      <c r="C45" s="53" t="s">
        <v>64</v>
      </c>
      <c r="D45" s="53" t="s">
        <v>974</v>
      </c>
      <c r="E45" s="53" t="s">
        <v>1110</v>
      </c>
      <c r="F45" s="53" t="s">
        <v>1045</v>
      </c>
      <c r="G45" s="53">
        <v>2</v>
      </c>
    </row>
    <row r="46" spans="1:8">
      <c r="A46" s="53" t="s">
        <v>788</v>
      </c>
      <c r="B46" s="53" t="s">
        <v>954</v>
      </c>
      <c r="C46" s="53" t="s">
        <v>64</v>
      </c>
      <c r="D46" s="53" t="s">
        <v>975</v>
      </c>
      <c r="E46" s="53" t="s">
        <v>1111</v>
      </c>
      <c r="F46" s="53" t="s">
        <v>1046</v>
      </c>
      <c r="G46" s="53">
        <v>3</v>
      </c>
    </row>
    <row r="47" spans="1:8">
      <c r="A47" s="53" t="s">
        <v>788</v>
      </c>
      <c r="B47" s="53" t="s">
        <v>954</v>
      </c>
      <c r="C47" s="53" t="s">
        <v>64</v>
      </c>
      <c r="D47" s="53" t="s">
        <v>976</v>
      </c>
      <c r="E47" s="53">
        <v>57</v>
      </c>
      <c r="F47" s="53" t="s">
        <v>1047</v>
      </c>
      <c r="G47" s="53">
        <v>1</v>
      </c>
    </row>
    <row r="48" spans="1:8">
      <c r="A48" s="53" t="s">
        <v>788</v>
      </c>
      <c r="B48" s="53" t="s">
        <v>954</v>
      </c>
      <c r="C48" s="53" t="s">
        <v>64</v>
      </c>
      <c r="D48" s="53" t="s">
        <v>1243</v>
      </c>
      <c r="E48" s="53">
        <v>159</v>
      </c>
      <c r="F48" s="53" t="s">
        <v>1048</v>
      </c>
      <c r="G48" s="53">
        <v>1</v>
      </c>
    </row>
    <row r="49" spans="1:10" ht="24">
      <c r="A49" s="53" t="s">
        <v>788</v>
      </c>
      <c r="B49" s="53" t="s">
        <v>977</v>
      </c>
      <c r="D49" s="53" t="s">
        <v>978</v>
      </c>
      <c r="E49" s="53">
        <v>162</v>
      </c>
      <c r="F49" s="53" t="s">
        <v>1049</v>
      </c>
      <c r="G49" s="53">
        <v>1</v>
      </c>
    </row>
    <row r="50" spans="1:10" ht="24">
      <c r="A50" s="53" t="s">
        <v>788</v>
      </c>
      <c r="B50" s="53" t="s">
        <v>977</v>
      </c>
      <c r="D50" s="53" t="s">
        <v>979</v>
      </c>
      <c r="E50" s="53" t="s">
        <v>1112</v>
      </c>
      <c r="F50" s="53" t="s">
        <v>1050</v>
      </c>
      <c r="G50" s="53">
        <v>10</v>
      </c>
    </row>
    <row r="51" spans="1:10" ht="24">
      <c r="A51" s="53" t="s">
        <v>788</v>
      </c>
      <c r="B51" s="53" t="s">
        <v>977</v>
      </c>
      <c r="D51" s="53" t="s">
        <v>980</v>
      </c>
      <c r="E51" s="53" t="s">
        <v>1113</v>
      </c>
      <c r="F51" s="53" t="s">
        <v>1051</v>
      </c>
      <c r="G51" s="53">
        <v>9</v>
      </c>
    </row>
    <row r="52" spans="1:10">
      <c r="A52" s="53" t="s">
        <v>788</v>
      </c>
      <c r="B52" s="53" t="s">
        <v>977</v>
      </c>
      <c r="D52" s="53" t="s">
        <v>981</v>
      </c>
      <c r="E52" s="53" t="s">
        <v>1133</v>
      </c>
      <c r="F52" s="53" t="s">
        <v>1052</v>
      </c>
      <c r="G52" s="53">
        <v>2</v>
      </c>
    </row>
    <row r="53" spans="1:10" ht="36">
      <c r="A53" s="53" t="s">
        <v>788</v>
      </c>
      <c r="B53" s="53" t="s">
        <v>977</v>
      </c>
      <c r="D53" s="53" t="s">
        <v>982</v>
      </c>
      <c r="E53" s="53" t="s">
        <v>1114</v>
      </c>
      <c r="F53" s="53" t="s">
        <v>1053</v>
      </c>
      <c r="G53" s="53">
        <v>12</v>
      </c>
      <c r="H53" s="53" t="s">
        <v>1141</v>
      </c>
    </row>
    <row r="54" spans="1:10" ht="36">
      <c r="A54" s="53" t="s">
        <v>788</v>
      </c>
      <c r="B54" s="53" t="s">
        <v>977</v>
      </c>
      <c r="D54" s="53" t="s">
        <v>983</v>
      </c>
      <c r="E54" s="53" t="s">
        <v>1115</v>
      </c>
      <c r="F54" s="53" t="s">
        <v>1054</v>
      </c>
      <c r="G54" s="53">
        <v>12</v>
      </c>
    </row>
    <row r="55" spans="1:10" ht="24">
      <c r="A55" s="53" t="s">
        <v>788</v>
      </c>
      <c r="B55" s="53" t="s">
        <v>977</v>
      </c>
      <c r="D55" s="53" t="s">
        <v>984</v>
      </c>
      <c r="E55" s="53" t="s">
        <v>1116</v>
      </c>
      <c r="F55" s="53" t="s">
        <v>1055</v>
      </c>
      <c r="G55" s="53">
        <v>7</v>
      </c>
    </row>
    <row r="56" spans="1:10" ht="15">
      <c r="A56" s="53" t="s">
        <v>788</v>
      </c>
      <c r="B56" s="53" t="s">
        <v>977</v>
      </c>
      <c r="D56" s="53" t="s">
        <v>985</v>
      </c>
      <c r="E56" s="53">
        <v>113</v>
      </c>
      <c r="F56" s="53" t="s">
        <v>1056</v>
      </c>
      <c r="G56" s="53">
        <v>1</v>
      </c>
      <c r="H56" s="54" t="s">
        <v>580</v>
      </c>
      <c r="J56" s="89" t="s">
        <v>1245</v>
      </c>
    </row>
    <row r="57" spans="1:10">
      <c r="A57" s="53" t="s">
        <v>788</v>
      </c>
      <c r="B57" s="53" t="s">
        <v>977</v>
      </c>
      <c r="D57" s="53" t="s">
        <v>986</v>
      </c>
      <c r="E57" s="53" t="s">
        <v>1117</v>
      </c>
      <c r="F57" s="53" t="s">
        <v>1057</v>
      </c>
      <c r="G57" s="53">
        <v>2</v>
      </c>
    </row>
    <row r="58" spans="1:10">
      <c r="A58" s="53" t="s">
        <v>788</v>
      </c>
      <c r="B58" s="53" t="s">
        <v>977</v>
      </c>
      <c r="D58" s="53" t="s">
        <v>987</v>
      </c>
      <c r="E58" s="53" t="s">
        <v>1118</v>
      </c>
      <c r="F58" s="53" t="s">
        <v>1058</v>
      </c>
      <c r="G58" s="53">
        <v>3</v>
      </c>
    </row>
    <row r="59" spans="1:10">
      <c r="A59" s="53" t="s">
        <v>788</v>
      </c>
      <c r="B59" s="53" t="s">
        <v>977</v>
      </c>
      <c r="D59" s="53" t="s">
        <v>988</v>
      </c>
      <c r="E59" s="53">
        <v>118</v>
      </c>
      <c r="F59" s="53" t="s">
        <v>1059</v>
      </c>
      <c r="G59" s="53">
        <v>1</v>
      </c>
    </row>
    <row r="60" spans="1:10">
      <c r="A60" s="53" t="s">
        <v>788</v>
      </c>
      <c r="B60" s="53" t="s">
        <v>977</v>
      </c>
      <c r="D60" s="53" t="s">
        <v>921</v>
      </c>
      <c r="E60" s="53">
        <v>116</v>
      </c>
      <c r="F60" s="53" t="s">
        <v>1060</v>
      </c>
      <c r="G60" s="53">
        <v>1</v>
      </c>
    </row>
    <row r="61" spans="1:10" ht="24">
      <c r="A61" s="53" t="s">
        <v>788</v>
      </c>
      <c r="B61" s="53" t="s">
        <v>977</v>
      </c>
      <c r="D61" s="53" t="s">
        <v>1144</v>
      </c>
      <c r="E61" s="53">
        <v>48</v>
      </c>
      <c r="F61" s="53" t="s">
        <v>1145</v>
      </c>
      <c r="G61" s="53">
        <v>1</v>
      </c>
    </row>
    <row r="62" spans="1:10" ht="25">
      <c r="A62" s="53" t="s">
        <v>814</v>
      </c>
      <c r="B62" s="53" t="s">
        <v>989</v>
      </c>
      <c r="C62" s="53" t="s">
        <v>991</v>
      </c>
      <c r="D62" s="53" t="s">
        <v>993</v>
      </c>
      <c r="E62" s="53" t="s">
        <v>1250</v>
      </c>
      <c r="F62" s="53" t="s">
        <v>1061</v>
      </c>
      <c r="G62" s="53">
        <v>2</v>
      </c>
      <c r="H62" s="53" t="s">
        <v>709</v>
      </c>
      <c r="J62" s="89" t="s">
        <v>1246</v>
      </c>
    </row>
    <row r="63" spans="1:10" ht="15">
      <c r="A63" s="53" t="s">
        <v>814</v>
      </c>
      <c r="B63" s="53" t="s">
        <v>989</v>
      </c>
      <c r="C63" s="53" t="s">
        <v>991</v>
      </c>
      <c r="D63" s="53" t="s">
        <v>1249</v>
      </c>
      <c r="E63" s="53" t="s">
        <v>880</v>
      </c>
      <c r="F63" s="53" t="s">
        <v>1149</v>
      </c>
      <c r="G63" s="53">
        <v>1</v>
      </c>
      <c r="J63" s="89"/>
    </row>
    <row r="64" spans="1:10" ht="24">
      <c r="A64" s="53" t="s">
        <v>814</v>
      </c>
      <c r="B64" s="53" t="s">
        <v>989</v>
      </c>
      <c r="C64" s="53" t="s">
        <v>991</v>
      </c>
      <c r="D64" s="53" t="s">
        <v>994</v>
      </c>
      <c r="E64" s="53" t="s">
        <v>1119</v>
      </c>
      <c r="F64" s="53" t="s">
        <v>1062</v>
      </c>
      <c r="G64" s="53">
        <v>2</v>
      </c>
    </row>
    <row r="65" spans="1:9" ht="36">
      <c r="A65" s="53" t="s">
        <v>814</v>
      </c>
      <c r="B65" s="53" t="s">
        <v>989</v>
      </c>
      <c r="C65" s="53" t="s">
        <v>991</v>
      </c>
      <c r="D65" s="53" t="s">
        <v>995</v>
      </c>
      <c r="E65" s="53" t="s">
        <v>1120</v>
      </c>
      <c r="F65" s="53" t="s">
        <v>1063</v>
      </c>
      <c r="G65" s="53">
        <v>2</v>
      </c>
      <c r="H65" s="53" t="s">
        <v>1136</v>
      </c>
    </row>
    <row r="66" spans="1:9">
      <c r="A66" s="53" t="s">
        <v>814</v>
      </c>
      <c r="B66" s="53" t="s">
        <v>989</v>
      </c>
      <c r="C66" s="53" t="s">
        <v>991</v>
      </c>
      <c r="D66" s="53" t="s">
        <v>996</v>
      </c>
      <c r="E66" s="53" t="s">
        <v>896</v>
      </c>
      <c r="F66" s="53" t="s">
        <v>1064</v>
      </c>
      <c r="G66" s="53">
        <v>1</v>
      </c>
    </row>
    <row r="67" spans="1:9" ht="24">
      <c r="A67" s="53" t="s">
        <v>814</v>
      </c>
      <c r="B67" s="53" t="s">
        <v>989</v>
      </c>
      <c r="C67" s="53" t="s">
        <v>991</v>
      </c>
      <c r="D67" s="53" t="s">
        <v>1299</v>
      </c>
      <c r="E67" s="53" t="s">
        <v>1121</v>
      </c>
      <c r="F67" s="53" t="s">
        <v>1065</v>
      </c>
      <c r="G67" s="53">
        <v>3</v>
      </c>
    </row>
    <row r="68" spans="1:9">
      <c r="A68" s="53" t="s">
        <v>814</v>
      </c>
      <c r="B68" s="53" t="s">
        <v>989</v>
      </c>
      <c r="C68" s="53" t="s">
        <v>991</v>
      </c>
      <c r="D68" s="53" t="s">
        <v>997</v>
      </c>
      <c r="E68" s="53" t="s">
        <v>885</v>
      </c>
      <c r="F68" s="53" t="s">
        <v>1066</v>
      </c>
      <c r="G68" s="53">
        <v>1</v>
      </c>
    </row>
    <row r="69" spans="1:9" s="88" customFormat="1">
      <c r="A69" s="87" t="s">
        <v>814</v>
      </c>
      <c r="B69" s="87" t="s">
        <v>989</v>
      </c>
      <c r="C69" s="87" t="s">
        <v>991</v>
      </c>
      <c r="D69" s="87" t="s">
        <v>1147</v>
      </c>
      <c r="E69" s="87" t="s">
        <v>1148</v>
      </c>
      <c r="F69" s="87" t="s">
        <v>1149</v>
      </c>
      <c r="G69" s="87">
        <v>1</v>
      </c>
      <c r="H69" s="87"/>
      <c r="I69" s="87"/>
    </row>
    <row r="70" spans="1:9">
      <c r="A70" s="53" t="s">
        <v>814</v>
      </c>
      <c r="B70" s="53" t="s">
        <v>989</v>
      </c>
      <c r="C70" s="53" t="s">
        <v>991</v>
      </c>
      <c r="D70" s="53" t="s">
        <v>998</v>
      </c>
      <c r="E70" s="53" t="s">
        <v>892</v>
      </c>
      <c r="F70" s="53" t="s">
        <v>1067</v>
      </c>
      <c r="G70" s="53">
        <v>1</v>
      </c>
    </row>
    <row r="71" spans="1:9" ht="60">
      <c r="A71" s="53" t="s">
        <v>814</v>
      </c>
      <c r="B71" s="53" t="s">
        <v>989</v>
      </c>
      <c r="C71" s="53" t="s">
        <v>992</v>
      </c>
      <c r="D71" s="53" t="s">
        <v>999</v>
      </c>
      <c r="E71" s="53" t="s">
        <v>1122</v>
      </c>
      <c r="F71" s="53" t="s">
        <v>1068</v>
      </c>
      <c r="G71" s="53">
        <v>2</v>
      </c>
      <c r="H71" s="53" t="s">
        <v>1137</v>
      </c>
    </row>
    <row r="72" spans="1:9" ht="48">
      <c r="A72" s="53" t="s">
        <v>814</v>
      </c>
      <c r="B72" s="53" t="s">
        <v>989</v>
      </c>
      <c r="C72" s="53" t="s">
        <v>992</v>
      </c>
      <c r="D72" s="53" t="s">
        <v>1000</v>
      </c>
      <c r="E72" s="53" t="s">
        <v>1123</v>
      </c>
      <c r="F72" s="53" t="s">
        <v>1069</v>
      </c>
      <c r="G72" s="53">
        <v>6</v>
      </c>
      <c r="H72" s="53" t="s">
        <v>1138</v>
      </c>
    </row>
    <row r="73" spans="1:9">
      <c r="A73" s="53" t="s">
        <v>814</v>
      </c>
      <c r="B73" s="53" t="s">
        <v>989</v>
      </c>
      <c r="C73" s="53" t="s">
        <v>992</v>
      </c>
      <c r="D73" s="53" t="s">
        <v>1001</v>
      </c>
      <c r="E73" s="53" t="s">
        <v>864</v>
      </c>
      <c r="F73" s="53" t="s">
        <v>1070</v>
      </c>
      <c r="G73" s="53">
        <v>1</v>
      </c>
    </row>
    <row r="74" spans="1:9">
      <c r="A74" s="53" t="s">
        <v>814</v>
      </c>
      <c r="B74" s="53" t="s">
        <v>989</v>
      </c>
      <c r="C74" s="53" t="s">
        <v>992</v>
      </c>
      <c r="D74" s="53" t="s">
        <v>1002</v>
      </c>
      <c r="E74" s="53" t="s">
        <v>1124</v>
      </c>
      <c r="F74" s="53" t="s">
        <v>1071</v>
      </c>
      <c r="G74" s="53">
        <v>1</v>
      </c>
    </row>
    <row r="75" spans="1:9">
      <c r="A75" s="53" t="s">
        <v>814</v>
      </c>
      <c r="B75" s="53" t="s">
        <v>989</v>
      </c>
      <c r="C75" s="53" t="s">
        <v>992</v>
      </c>
      <c r="D75" s="53" t="s">
        <v>1003</v>
      </c>
      <c r="E75" s="53" t="s">
        <v>893</v>
      </c>
      <c r="F75" s="53" t="s">
        <v>1072</v>
      </c>
      <c r="G75" s="53">
        <v>1</v>
      </c>
    </row>
    <row r="76" spans="1:9" ht="36">
      <c r="A76" s="53" t="s">
        <v>814</v>
      </c>
      <c r="B76" s="53" t="s">
        <v>989</v>
      </c>
      <c r="C76" s="53" t="s">
        <v>992</v>
      </c>
      <c r="D76" s="53" t="s">
        <v>1004</v>
      </c>
      <c r="E76" s="53" t="s">
        <v>889</v>
      </c>
      <c r="F76" s="53" t="s">
        <v>1073</v>
      </c>
      <c r="G76" s="53">
        <v>1</v>
      </c>
      <c r="H76" s="54" t="s">
        <v>655</v>
      </c>
    </row>
    <row r="77" spans="1:9">
      <c r="A77" s="53" t="s">
        <v>814</v>
      </c>
      <c r="B77" s="53" t="s">
        <v>989</v>
      </c>
      <c r="C77" s="53" t="s">
        <v>992</v>
      </c>
      <c r="D77" s="53" t="s">
        <v>1005</v>
      </c>
      <c r="E77" s="53" t="s">
        <v>887</v>
      </c>
      <c r="F77" s="53" t="s">
        <v>1074</v>
      </c>
      <c r="G77" s="53">
        <v>1</v>
      </c>
    </row>
    <row r="78" spans="1:9" ht="24">
      <c r="A78" s="53" t="s">
        <v>814</v>
      </c>
      <c r="B78" s="53" t="s">
        <v>989</v>
      </c>
      <c r="C78" s="53" t="s">
        <v>992</v>
      </c>
      <c r="D78" s="53" t="s">
        <v>1006</v>
      </c>
      <c r="E78" s="53" t="s">
        <v>883</v>
      </c>
      <c r="F78" s="53" t="s">
        <v>1075</v>
      </c>
      <c r="G78" s="53">
        <v>1</v>
      </c>
      <c r="H78" s="53" t="s">
        <v>680</v>
      </c>
    </row>
    <row r="79" spans="1:9">
      <c r="A79" s="53" t="s">
        <v>814</v>
      </c>
      <c r="B79" s="53" t="s">
        <v>989</v>
      </c>
      <c r="C79" s="53" t="s">
        <v>992</v>
      </c>
      <c r="D79" s="53" t="s">
        <v>1007</v>
      </c>
      <c r="E79" s="53" t="s">
        <v>1125</v>
      </c>
      <c r="F79" s="53" t="s">
        <v>1076</v>
      </c>
      <c r="G79" s="53">
        <v>3</v>
      </c>
      <c r="H79" s="53" t="s">
        <v>1140</v>
      </c>
    </row>
    <row r="80" spans="1:9">
      <c r="A80" s="53" t="s">
        <v>814</v>
      </c>
      <c r="B80" s="53" t="s">
        <v>989</v>
      </c>
      <c r="C80" s="53" t="s">
        <v>992</v>
      </c>
      <c r="D80" s="53" t="s">
        <v>1008</v>
      </c>
      <c r="E80" s="53" t="s">
        <v>884</v>
      </c>
      <c r="F80" s="53" t="s">
        <v>1077</v>
      </c>
      <c r="G80" s="53">
        <v>1</v>
      </c>
    </row>
    <row r="81" spans="1:8" ht="24">
      <c r="A81" s="53" t="s">
        <v>814</v>
      </c>
      <c r="B81" s="53" t="s">
        <v>989</v>
      </c>
      <c r="C81" s="53" t="s">
        <v>992</v>
      </c>
      <c r="D81" s="53" t="s">
        <v>1009</v>
      </c>
      <c r="E81" s="53" t="s">
        <v>891</v>
      </c>
      <c r="F81" s="53" t="s">
        <v>1078</v>
      </c>
      <c r="G81" s="53">
        <v>1</v>
      </c>
    </row>
    <row r="82" spans="1:8">
      <c r="A82" s="53" t="s">
        <v>814</v>
      </c>
      <c r="B82" s="53" t="s">
        <v>989</v>
      </c>
      <c r="C82" s="53" t="s">
        <v>992</v>
      </c>
      <c r="D82" s="53" t="s">
        <v>1010</v>
      </c>
      <c r="E82" s="53" t="s">
        <v>903</v>
      </c>
      <c r="F82" s="53" t="s">
        <v>1079</v>
      </c>
      <c r="G82" s="53">
        <v>1</v>
      </c>
    </row>
    <row r="83" spans="1:8" ht="24">
      <c r="A83" s="53" t="s">
        <v>814</v>
      </c>
      <c r="B83" s="53" t="s">
        <v>989</v>
      </c>
      <c r="C83" s="53" t="s">
        <v>992</v>
      </c>
      <c r="D83" s="53" t="s">
        <v>1011</v>
      </c>
      <c r="E83" s="53" t="s">
        <v>1126</v>
      </c>
      <c r="F83" s="53" t="s">
        <v>1080</v>
      </c>
      <c r="G83" s="53">
        <v>3</v>
      </c>
    </row>
    <row r="84" spans="1:8" ht="36">
      <c r="A84" s="53" t="s">
        <v>814</v>
      </c>
      <c r="B84" s="53" t="s">
        <v>989</v>
      </c>
      <c r="C84" s="53" t="s">
        <v>992</v>
      </c>
      <c r="D84" s="53" t="s">
        <v>1012</v>
      </c>
      <c r="E84" s="53" t="s">
        <v>1127</v>
      </c>
      <c r="F84" s="53" t="s">
        <v>1081</v>
      </c>
      <c r="G84" s="53">
        <v>4</v>
      </c>
      <c r="H84" s="53" t="s">
        <v>1139</v>
      </c>
    </row>
    <row r="85" spans="1:8">
      <c r="A85" s="53" t="s">
        <v>814</v>
      </c>
      <c r="B85" s="53" t="s">
        <v>990</v>
      </c>
      <c r="D85" s="53" t="s">
        <v>1013</v>
      </c>
      <c r="E85" s="53" t="s">
        <v>1128</v>
      </c>
      <c r="F85" s="53" t="s">
        <v>1082</v>
      </c>
      <c r="G85" s="53">
        <v>2</v>
      </c>
    </row>
    <row r="86" spans="1:8" ht="36">
      <c r="A86" s="53" t="s">
        <v>814</v>
      </c>
      <c r="B86" s="53" t="s">
        <v>990</v>
      </c>
      <c r="D86" s="53" t="s">
        <v>1014</v>
      </c>
      <c r="E86" s="53" t="s">
        <v>1129</v>
      </c>
      <c r="F86" s="53" t="s">
        <v>1083</v>
      </c>
      <c r="G86" s="53">
        <v>2</v>
      </c>
    </row>
    <row r="87" spans="1:8">
      <c r="A87" s="53" t="s">
        <v>814</v>
      </c>
      <c r="B87" s="53" t="s">
        <v>990</v>
      </c>
      <c r="D87" s="53" t="s">
        <v>1015</v>
      </c>
      <c r="E87" s="53" t="s">
        <v>1130</v>
      </c>
      <c r="F87" s="53" t="s">
        <v>1084</v>
      </c>
      <c r="G87" s="53">
        <v>3</v>
      </c>
    </row>
    <row r="88" spans="1:8">
      <c r="A88" s="53" t="s">
        <v>814</v>
      </c>
      <c r="B88" s="53" t="s">
        <v>990</v>
      </c>
      <c r="D88" s="53" t="s">
        <v>1016</v>
      </c>
      <c r="E88" s="53" t="s">
        <v>863</v>
      </c>
      <c r="F88" s="53" t="s">
        <v>1085</v>
      </c>
      <c r="G88" s="53">
        <v>1</v>
      </c>
    </row>
    <row r="89" spans="1:8" ht="24">
      <c r="A89" s="53" t="s">
        <v>814</v>
      </c>
      <c r="B89" s="53" t="s">
        <v>990</v>
      </c>
      <c r="D89" s="53" t="s">
        <v>1017</v>
      </c>
      <c r="E89" s="53" t="s">
        <v>876</v>
      </c>
      <c r="F89" s="53" t="s">
        <v>1086</v>
      </c>
      <c r="G89" s="53">
        <v>1</v>
      </c>
    </row>
    <row r="90" spans="1:8">
      <c r="A90" s="53" t="s">
        <v>814</v>
      </c>
      <c r="B90" s="53" t="s">
        <v>990</v>
      </c>
      <c r="D90" s="53" t="s">
        <v>1018</v>
      </c>
      <c r="E90" s="53" t="s">
        <v>899</v>
      </c>
      <c r="F90" s="53" t="s">
        <v>1087</v>
      </c>
      <c r="G90" s="53">
        <v>1</v>
      </c>
    </row>
    <row r="91" spans="1:8" ht="24">
      <c r="A91" s="53" t="s">
        <v>814</v>
      </c>
      <c r="B91" s="53" t="s">
        <v>990</v>
      </c>
      <c r="D91" s="53" t="s">
        <v>1019</v>
      </c>
      <c r="E91" s="53" t="s">
        <v>890</v>
      </c>
      <c r="F91" s="53" t="s">
        <v>1088</v>
      </c>
      <c r="G91" s="53">
        <v>1</v>
      </c>
    </row>
    <row r="92" spans="1:8" ht="36">
      <c r="A92" s="53" t="s">
        <v>814</v>
      </c>
      <c r="B92" s="53" t="s">
        <v>990</v>
      </c>
      <c r="D92" s="53" t="s">
        <v>1020</v>
      </c>
      <c r="E92" s="53" t="s">
        <v>861</v>
      </c>
      <c r="F92" s="53" t="s">
        <v>1089</v>
      </c>
      <c r="G92" s="53">
        <v>1</v>
      </c>
      <c r="H92" s="53" t="s">
        <v>749</v>
      </c>
    </row>
    <row r="93" spans="1:8" ht="24">
      <c r="A93" s="53" t="s">
        <v>814</v>
      </c>
      <c r="B93" s="53" t="s">
        <v>990</v>
      </c>
      <c r="D93" s="53" t="s">
        <v>1021</v>
      </c>
      <c r="E93" s="53" t="s">
        <v>1131</v>
      </c>
      <c r="F93" s="53" t="s">
        <v>1090</v>
      </c>
      <c r="G93" s="53">
        <v>1</v>
      </c>
    </row>
    <row r="94" spans="1:8">
      <c r="A94" s="53" t="s">
        <v>814</v>
      </c>
      <c r="B94" s="53" t="s">
        <v>990</v>
      </c>
      <c r="D94" s="53" t="s">
        <v>1022</v>
      </c>
      <c r="E94" s="53" t="s">
        <v>1132</v>
      </c>
      <c r="F94" s="53" t="s">
        <v>1091</v>
      </c>
      <c r="G94" s="53">
        <v>1</v>
      </c>
    </row>
    <row r="103" spans="4:4">
      <c r="D103" s="8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2"/>
  <sheetViews>
    <sheetView zoomScale="50" zoomScaleNormal="50" zoomScalePageLayoutView="50" workbookViewId="0">
      <selection activeCell="T102" sqref="T102"/>
    </sheetView>
  </sheetViews>
  <sheetFormatPr baseColWidth="10" defaultRowHeight="12" x14ac:dyDescent="0"/>
  <cols>
    <col min="1" max="1" width="29.83203125" customWidth="1"/>
    <col min="2" max="2" width="24.1640625" customWidth="1"/>
  </cols>
  <sheetData>
    <row r="1" spans="1:62">
      <c r="A1" s="25"/>
      <c r="B1" s="25" t="s">
        <v>1151</v>
      </c>
      <c r="C1" s="25" t="s">
        <v>1152</v>
      </c>
      <c r="D1" s="25" t="s">
        <v>1153</v>
      </c>
      <c r="E1" s="25" t="s">
        <v>1154</v>
      </c>
      <c r="F1" s="25" t="s">
        <v>1155</v>
      </c>
      <c r="G1" s="25" t="s">
        <v>1156</v>
      </c>
      <c r="H1" s="25" t="s">
        <v>1157</v>
      </c>
      <c r="I1" s="25" t="s">
        <v>1158</v>
      </c>
      <c r="J1" s="25" t="s">
        <v>1159</v>
      </c>
      <c r="K1" s="25" t="s">
        <v>1160</v>
      </c>
      <c r="L1" s="25" t="s">
        <v>1161</v>
      </c>
      <c r="M1" s="25" t="s">
        <v>1162</v>
      </c>
      <c r="N1" s="25" t="s">
        <v>1163</v>
      </c>
      <c r="O1" s="25" t="s">
        <v>1164</v>
      </c>
      <c r="P1" s="25" t="s">
        <v>1165</v>
      </c>
      <c r="Q1" s="25" t="s">
        <v>1166</v>
      </c>
      <c r="R1" s="25" t="s">
        <v>1167</v>
      </c>
      <c r="S1" s="25" t="s">
        <v>1168</v>
      </c>
      <c r="T1" s="25" t="s">
        <v>1169</v>
      </c>
      <c r="U1" s="25" t="s">
        <v>1170</v>
      </c>
      <c r="V1" s="25" t="s">
        <v>1171</v>
      </c>
      <c r="W1" s="25" t="s">
        <v>1172</v>
      </c>
      <c r="X1" s="25" t="s">
        <v>1173</v>
      </c>
      <c r="Y1" s="25" t="s">
        <v>1174</v>
      </c>
      <c r="Z1" s="25" t="s">
        <v>1175</v>
      </c>
      <c r="AA1" s="25" t="s">
        <v>1176</v>
      </c>
      <c r="AB1" s="25" t="s">
        <v>1177</v>
      </c>
      <c r="AC1" s="25" t="s">
        <v>1178</v>
      </c>
      <c r="AD1" s="25" t="s">
        <v>1179</v>
      </c>
      <c r="AE1" s="25" t="s">
        <v>1180</v>
      </c>
      <c r="AF1" s="25" t="s">
        <v>1181</v>
      </c>
      <c r="AG1" s="25" t="s">
        <v>1182</v>
      </c>
      <c r="AH1" s="25" t="s">
        <v>1183</v>
      </c>
      <c r="AI1" s="25" t="s">
        <v>1184</v>
      </c>
      <c r="AJ1" s="25" t="s">
        <v>1185</v>
      </c>
      <c r="AK1" s="25" t="s">
        <v>1186</v>
      </c>
      <c r="AL1" s="25" t="s">
        <v>1187</v>
      </c>
      <c r="AM1" s="25" t="s">
        <v>1188</v>
      </c>
      <c r="AN1" s="25" t="s">
        <v>1189</v>
      </c>
      <c r="AO1" s="25" t="s">
        <v>1190</v>
      </c>
      <c r="AP1" s="25" t="s">
        <v>1191</v>
      </c>
      <c r="AQ1" s="25" t="s">
        <v>1192</v>
      </c>
      <c r="AR1" s="25" t="s">
        <v>1193</v>
      </c>
      <c r="AS1" s="25" t="s">
        <v>1194</v>
      </c>
      <c r="AT1" s="25" t="s">
        <v>1195</v>
      </c>
      <c r="AU1" s="25" t="s">
        <v>1142</v>
      </c>
      <c r="AV1" s="25" t="s">
        <v>1196</v>
      </c>
      <c r="AW1" s="25" t="s">
        <v>1197</v>
      </c>
      <c r="AX1" s="25" t="s">
        <v>1198</v>
      </c>
      <c r="AY1" s="25" t="s">
        <v>1199</v>
      </c>
      <c r="AZ1" s="25" t="s">
        <v>1200</v>
      </c>
      <c r="BA1" s="25" t="s">
        <v>1201</v>
      </c>
      <c r="BB1" s="25" t="s">
        <v>1202</v>
      </c>
      <c r="BC1" s="25" t="s">
        <v>1203</v>
      </c>
      <c r="BD1" s="25" t="s">
        <v>1204</v>
      </c>
      <c r="BE1" s="25" t="s">
        <v>1205</v>
      </c>
      <c r="BF1" s="25" t="s">
        <v>1206</v>
      </c>
      <c r="BG1" s="25" t="s">
        <v>1207</v>
      </c>
      <c r="BH1" s="25" t="s">
        <v>1208</v>
      </c>
      <c r="BI1" s="25" t="s">
        <v>1209</v>
      </c>
      <c r="BJ1" s="25" t="s">
        <v>1210</v>
      </c>
    </row>
    <row r="2" spans="1:62">
      <c r="A2" s="25" t="s">
        <v>1151</v>
      </c>
      <c r="B2" s="25">
        <v>0</v>
      </c>
      <c r="C2" s="25">
        <v>0</v>
      </c>
      <c r="D2" s="25">
        <v>0</v>
      </c>
      <c r="E2" s="25">
        <v>0</v>
      </c>
      <c r="F2" s="25">
        <v>0</v>
      </c>
      <c r="G2" s="25">
        <v>0</v>
      </c>
      <c r="H2" s="25">
        <v>0</v>
      </c>
      <c r="I2" s="25">
        <v>0</v>
      </c>
      <c r="J2" s="25">
        <v>0</v>
      </c>
      <c r="K2" s="25">
        <v>0</v>
      </c>
      <c r="L2" s="25">
        <v>0</v>
      </c>
      <c r="M2" s="25">
        <v>0</v>
      </c>
      <c r="N2" s="25">
        <v>0</v>
      </c>
      <c r="O2" s="25">
        <v>0</v>
      </c>
      <c r="P2" s="25">
        <v>0</v>
      </c>
      <c r="Q2" s="25">
        <v>0</v>
      </c>
      <c r="R2" s="25">
        <v>0</v>
      </c>
      <c r="S2" s="25">
        <v>0</v>
      </c>
      <c r="T2" s="25">
        <v>0</v>
      </c>
      <c r="U2" s="25">
        <v>0</v>
      </c>
      <c r="V2" s="25">
        <v>0</v>
      </c>
      <c r="W2" s="25">
        <v>0</v>
      </c>
      <c r="X2" s="25">
        <v>1</v>
      </c>
      <c r="Y2" s="25">
        <v>0</v>
      </c>
      <c r="Z2" s="25">
        <v>0</v>
      </c>
      <c r="AA2" s="25">
        <v>0</v>
      </c>
      <c r="AB2" s="25">
        <v>1</v>
      </c>
      <c r="AC2" s="25">
        <v>2</v>
      </c>
      <c r="AD2" s="25">
        <v>0</v>
      </c>
      <c r="AE2" s="25">
        <v>0</v>
      </c>
      <c r="AF2" s="25">
        <v>0</v>
      </c>
      <c r="AG2" s="25">
        <v>0</v>
      </c>
      <c r="AH2" s="25">
        <v>0</v>
      </c>
      <c r="AI2" s="25">
        <v>0</v>
      </c>
      <c r="AJ2" s="25">
        <v>0</v>
      </c>
      <c r="AK2" s="25">
        <v>2</v>
      </c>
      <c r="AL2" s="25">
        <v>0</v>
      </c>
      <c r="AM2" s="25">
        <v>0</v>
      </c>
      <c r="AN2" s="25">
        <v>0</v>
      </c>
      <c r="AO2" s="25">
        <v>1</v>
      </c>
      <c r="AP2" s="25">
        <v>0</v>
      </c>
      <c r="AQ2" s="25">
        <v>0</v>
      </c>
      <c r="AR2" s="25">
        <v>0</v>
      </c>
      <c r="AS2" s="25">
        <v>0</v>
      </c>
      <c r="AT2" s="25">
        <v>0</v>
      </c>
      <c r="AU2" s="25">
        <v>0</v>
      </c>
      <c r="AV2" s="25">
        <v>0</v>
      </c>
      <c r="AW2" s="25">
        <v>0</v>
      </c>
      <c r="AX2" s="25">
        <v>1</v>
      </c>
      <c r="AY2" s="25">
        <v>0</v>
      </c>
      <c r="AZ2" s="25">
        <v>0</v>
      </c>
      <c r="BA2" s="25">
        <v>2</v>
      </c>
      <c r="BB2" s="25">
        <v>0</v>
      </c>
      <c r="BC2" s="25">
        <v>0</v>
      </c>
      <c r="BD2" s="25">
        <v>0</v>
      </c>
      <c r="BE2" s="25">
        <v>0</v>
      </c>
      <c r="BF2" s="25">
        <v>0</v>
      </c>
      <c r="BG2" s="25">
        <v>0</v>
      </c>
      <c r="BH2" s="25">
        <v>0</v>
      </c>
      <c r="BI2" s="25">
        <v>0</v>
      </c>
      <c r="BJ2" s="25">
        <v>0</v>
      </c>
    </row>
    <row r="3" spans="1:62">
      <c r="A3" s="25" t="s">
        <v>1152</v>
      </c>
      <c r="B3" s="25">
        <v>0</v>
      </c>
      <c r="C3" s="25">
        <v>0</v>
      </c>
      <c r="D3" s="25">
        <v>0</v>
      </c>
      <c r="E3" s="25">
        <v>0</v>
      </c>
      <c r="F3" s="25">
        <v>0</v>
      </c>
      <c r="G3" s="25">
        <v>0</v>
      </c>
      <c r="H3" s="25">
        <v>0</v>
      </c>
      <c r="I3" s="25">
        <v>0</v>
      </c>
      <c r="J3" s="25">
        <v>0</v>
      </c>
      <c r="K3" s="25">
        <v>0</v>
      </c>
      <c r="L3" s="25">
        <v>0</v>
      </c>
      <c r="M3" s="25">
        <v>0</v>
      </c>
      <c r="N3" s="25">
        <v>0</v>
      </c>
      <c r="O3" s="25">
        <v>0</v>
      </c>
      <c r="P3" s="25">
        <v>0</v>
      </c>
      <c r="Q3" s="25">
        <v>0</v>
      </c>
      <c r="R3" s="25">
        <v>0</v>
      </c>
      <c r="S3" s="25">
        <v>0</v>
      </c>
      <c r="T3" s="25">
        <v>0</v>
      </c>
      <c r="U3" s="25">
        <v>0</v>
      </c>
      <c r="V3" s="25">
        <v>0</v>
      </c>
      <c r="W3" s="25">
        <v>0</v>
      </c>
      <c r="X3" s="25">
        <v>0</v>
      </c>
      <c r="Y3" s="25">
        <v>0</v>
      </c>
      <c r="Z3" s="25">
        <v>1</v>
      </c>
      <c r="AA3" s="25">
        <v>0</v>
      </c>
      <c r="AB3" s="25">
        <v>0</v>
      </c>
      <c r="AC3" s="25">
        <v>1</v>
      </c>
      <c r="AD3" s="25">
        <v>1</v>
      </c>
      <c r="AE3" s="25">
        <v>0</v>
      </c>
      <c r="AF3" s="25">
        <v>0</v>
      </c>
      <c r="AG3" s="25">
        <v>0</v>
      </c>
      <c r="AH3" s="25">
        <v>1</v>
      </c>
      <c r="AI3" s="25">
        <v>0</v>
      </c>
      <c r="AJ3" s="25">
        <v>1</v>
      </c>
      <c r="AK3" s="25">
        <v>1</v>
      </c>
      <c r="AL3" s="25">
        <v>0</v>
      </c>
      <c r="AM3" s="25">
        <v>0</v>
      </c>
      <c r="AN3" s="25">
        <v>0</v>
      </c>
      <c r="AO3" s="25">
        <v>0</v>
      </c>
      <c r="AP3" s="25">
        <v>0</v>
      </c>
      <c r="AQ3" s="25">
        <v>0</v>
      </c>
      <c r="AR3" s="25">
        <v>0</v>
      </c>
      <c r="AS3" s="25">
        <v>0</v>
      </c>
      <c r="AT3" s="25">
        <v>0</v>
      </c>
      <c r="AU3" s="25">
        <v>0</v>
      </c>
      <c r="AV3" s="25">
        <v>0</v>
      </c>
      <c r="AW3" s="25">
        <v>0</v>
      </c>
      <c r="AX3" s="25">
        <v>2</v>
      </c>
      <c r="AY3" s="25">
        <v>0</v>
      </c>
      <c r="AZ3" s="25">
        <v>0</v>
      </c>
      <c r="BA3" s="25">
        <v>0</v>
      </c>
      <c r="BB3" s="25">
        <v>0</v>
      </c>
      <c r="BC3" s="25">
        <v>0</v>
      </c>
      <c r="BD3" s="25">
        <v>0</v>
      </c>
      <c r="BE3" s="25">
        <v>0</v>
      </c>
      <c r="BF3" s="25">
        <v>1</v>
      </c>
      <c r="BG3" s="25">
        <v>0</v>
      </c>
      <c r="BH3" s="25">
        <v>0</v>
      </c>
      <c r="BI3" s="25">
        <v>0</v>
      </c>
      <c r="BJ3" s="25">
        <v>0</v>
      </c>
    </row>
    <row r="4" spans="1:62">
      <c r="A4" s="25" t="s">
        <v>1153</v>
      </c>
      <c r="B4" s="25">
        <v>0</v>
      </c>
      <c r="C4" s="25">
        <v>0</v>
      </c>
      <c r="D4" s="25">
        <v>0</v>
      </c>
      <c r="E4" s="25">
        <v>0</v>
      </c>
      <c r="F4" s="25">
        <v>0</v>
      </c>
      <c r="G4" s="25">
        <v>0</v>
      </c>
      <c r="H4" s="25">
        <v>0</v>
      </c>
      <c r="I4" s="25">
        <v>0</v>
      </c>
      <c r="J4" s="25">
        <v>0</v>
      </c>
      <c r="K4" s="25">
        <v>0</v>
      </c>
      <c r="L4" s="25">
        <v>0</v>
      </c>
      <c r="M4" s="25">
        <v>0</v>
      </c>
      <c r="N4" s="25">
        <v>0</v>
      </c>
      <c r="O4" s="25">
        <v>0</v>
      </c>
      <c r="P4" s="25">
        <v>0</v>
      </c>
      <c r="Q4" s="25">
        <v>0</v>
      </c>
      <c r="R4" s="25">
        <v>0</v>
      </c>
      <c r="S4" s="25">
        <v>0</v>
      </c>
      <c r="T4" s="25">
        <v>0</v>
      </c>
      <c r="U4" s="25">
        <v>0</v>
      </c>
      <c r="V4" s="25">
        <v>0</v>
      </c>
      <c r="W4" s="25">
        <v>0</v>
      </c>
      <c r="X4" s="25">
        <v>0</v>
      </c>
      <c r="Y4" s="25">
        <v>1</v>
      </c>
      <c r="Z4" s="25">
        <v>0</v>
      </c>
      <c r="AA4" s="25">
        <v>0</v>
      </c>
      <c r="AB4" s="25">
        <v>1</v>
      </c>
      <c r="AC4" s="25">
        <v>1</v>
      </c>
      <c r="AD4" s="25">
        <v>0</v>
      </c>
      <c r="AE4" s="25">
        <v>0</v>
      </c>
      <c r="AF4" s="25">
        <v>1</v>
      </c>
      <c r="AG4" s="25">
        <v>0</v>
      </c>
      <c r="AH4" s="25">
        <v>0</v>
      </c>
      <c r="AI4" s="25">
        <v>0</v>
      </c>
      <c r="AJ4" s="25">
        <v>0</v>
      </c>
      <c r="AK4" s="25">
        <v>0</v>
      </c>
      <c r="AL4" s="25">
        <v>0</v>
      </c>
      <c r="AM4" s="25">
        <v>0</v>
      </c>
      <c r="AN4" s="25">
        <v>0</v>
      </c>
      <c r="AO4" s="25">
        <v>0</v>
      </c>
      <c r="AP4" s="25">
        <v>0</v>
      </c>
      <c r="AQ4" s="25">
        <v>0</v>
      </c>
      <c r="AR4" s="25">
        <v>0</v>
      </c>
      <c r="AS4" s="25">
        <v>1</v>
      </c>
      <c r="AT4" s="25">
        <v>0</v>
      </c>
      <c r="AU4" s="25">
        <v>0</v>
      </c>
      <c r="AV4" s="25">
        <v>0</v>
      </c>
      <c r="AW4" s="25">
        <v>0</v>
      </c>
      <c r="AX4" s="25">
        <v>1</v>
      </c>
      <c r="AY4" s="25">
        <v>0</v>
      </c>
      <c r="AZ4" s="25">
        <v>0</v>
      </c>
      <c r="BA4" s="25">
        <v>0</v>
      </c>
      <c r="BB4" s="25">
        <v>1</v>
      </c>
      <c r="BC4" s="25">
        <v>0</v>
      </c>
      <c r="BD4" s="25">
        <v>0</v>
      </c>
      <c r="BE4" s="25">
        <v>1</v>
      </c>
      <c r="BF4" s="25">
        <v>0</v>
      </c>
      <c r="BG4" s="25">
        <v>0</v>
      </c>
      <c r="BH4" s="25">
        <v>0</v>
      </c>
      <c r="BI4" s="25">
        <v>0</v>
      </c>
      <c r="BJ4" s="25">
        <v>0</v>
      </c>
    </row>
    <row r="5" spans="1:62">
      <c r="A5" s="25" t="s">
        <v>1154</v>
      </c>
      <c r="B5" s="25">
        <v>0</v>
      </c>
      <c r="C5" s="25">
        <v>0</v>
      </c>
      <c r="D5" s="25">
        <v>0</v>
      </c>
      <c r="E5" s="25">
        <v>0</v>
      </c>
      <c r="F5" s="25">
        <v>0</v>
      </c>
      <c r="G5" s="25">
        <v>0</v>
      </c>
      <c r="H5" s="25">
        <v>0</v>
      </c>
      <c r="I5" s="25">
        <v>0</v>
      </c>
      <c r="J5" s="25">
        <v>0</v>
      </c>
      <c r="K5" s="25">
        <v>0</v>
      </c>
      <c r="L5" s="25">
        <v>0</v>
      </c>
      <c r="M5" s="25">
        <v>0</v>
      </c>
      <c r="N5" s="25">
        <v>0</v>
      </c>
      <c r="O5" s="25">
        <v>0</v>
      </c>
      <c r="P5" s="25">
        <v>0</v>
      </c>
      <c r="Q5" s="25">
        <v>0</v>
      </c>
      <c r="R5" s="25">
        <v>0</v>
      </c>
      <c r="S5" s="25">
        <v>0</v>
      </c>
      <c r="T5" s="25">
        <v>0</v>
      </c>
      <c r="U5" s="25">
        <v>0</v>
      </c>
      <c r="V5" s="25">
        <v>0</v>
      </c>
      <c r="W5" s="25">
        <v>0</v>
      </c>
      <c r="X5" s="25">
        <v>0</v>
      </c>
      <c r="Y5" s="25">
        <v>0</v>
      </c>
      <c r="Z5" s="25">
        <v>0</v>
      </c>
      <c r="AA5" s="25">
        <v>0</v>
      </c>
      <c r="AB5" s="25">
        <v>0</v>
      </c>
      <c r="AC5" s="25">
        <v>0</v>
      </c>
      <c r="AD5" s="25">
        <v>0</v>
      </c>
      <c r="AE5" s="25">
        <v>0</v>
      </c>
      <c r="AF5" s="25">
        <v>0</v>
      </c>
      <c r="AG5" s="25">
        <v>0</v>
      </c>
      <c r="AH5" s="25">
        <v>0</v>
      </c>
      <c r="AI5" s="25">
        <v>0</v>
      </c>
      <c r="AJ5" s="25">
        <v>0</v>
      </c>
      <c r="AK5" s="25">
        <v>0</v>
      </c>
      <c r="AL5" s="25">
        <v>0</v>
      </c>
      <c r="AM5" s="25">
        <v>0</v>
      </c>
      <c r="AN5" s="25">
        <v>0</v>
      </c>
      <c r="AO5" s="25">
        <v>0</v>
      </c>
      <c r="AP5" s="25">
        <v>0</v>
      </c>
      <c r="AQ5" s="25">
        <v>0</v>
      </c>
      <c r="AR5" s="25">
        <v>0</v>
      </c>
      <c r="AS5" s="25">
        <v>0</v>
      </c>
      <c r="AT5" s="25">
        <v>0</v>
      </c>
      <c r="AU5" s="25">
        <v>0</v>
      </c>
      <c r="AV5" s="25">
        <v>0</v>
      </c>
      <c r="AW5" s="25">
        <v>0</v>
      </c>
      <c r="AX5" s="25">
        <v>0</v>
      </c>
      <c r="AY5" s="25">
        <v>0</v>
      </c>
      <c r="AZ5" s="25">
        <v>0</v>
      </c>
      <c r="BA5" s="25">
        <v>0</v>
      </c>
      <c r="BB5" s="25">
        <v>0</v>
      </c>
      <c r="BC5" s="25">
        <v>0</v>
      </c>
      <c r="BD5" s="25">
        <v>0</v>
      </c>
      <c r="BE5" s="25">
        <v>0</v>
      </c>
      <c r="BF5" s="25">
        <v>0</v>
      </c>
      <c r="BG5" s="25">
        <v>0</v>
      </c>
      <c r="BH5" s="25">
        <v>0</v>
      </c>
      <c r="BI5" s="25">
        <v>0</v>
      </c>
      <c r="BJ5" s="25">
        <v>0</v>
      </c>
    </row>
    <row r="6" spans="1:62">
      <c r="A6" s="25" t="s">
        <v>1155</v>
      </c>
      <c r="B6" s="25">
        <v>0</v>
      </c>
      <c r="C6" s="25">
        <v>0</v>
      </c>
      <c r="D6" s="25">
        <v>0</v>
      </c>
      <c r="E6" s="25">
        <v>0</v>
      </c>
      <c r="F6" s="25">
        <v>0</v>
      </c>
      <c r="G6" s="25">
        <v>0</v>
      </c>
      <c r="H6" s="25">
        <v>0</v>
      </c>
      <c r="I6" s="25">
        <v>0</v>
      </c>
      <c r="J6" s="25">
        <v>0</v>
      </c>
      <c r="K6" s="25">
        <v>0</v>
      </c>
      <c r="L6" s="25">
        <v>0</v>
      </c>
      <c r="M6" s="25">
        <v>0</v>
      </c>
      <c r="N6" s="25">
        <v>0</v>
      </c>
      <c r="O6" s="25">
        <v>0</v>
      </c>
      <c r="P6" s="25">
        <v>0</v>
      </c>
      <c r="Q6" s="25">
        <v>0</v>
      </c>
      <c r="R6" s="25">
        <v>0</v>
      </c>
      <c r="S6" s="25">
        <v>0</v>
      </c>
      <c r="T6" s="25">
        <v>0</v>
      </c>
      <c r="U6" s="25">
        <v>0</v>
      </c>
      <c r="V6" s="25">
        <v>0</v>
      </c>
      <c r="W6" s="25">
        <v>0</v>
      </c>
      <c r="X6" s="25">
        <v>1</v>
      </c>
      <c r="Y6" s="25">
        <v>0</v>
      </c>
      <c r="Z6" s="25">
        <v>0</v>
      </c>
      <c r="AA6" s="25">
        <v>0</v>
      </c>
      <c r="AB6" s="25">
        <v>0</v>
      </c>
      <c r="AC6" s="25">
        <v>0</v>
      </c>
      <c r="AD6" s="25">
        <v>0</v>
      </c>
      <c r="AE6" s="25">
        <v>0</v>
      </c>
      <c r="AF6" s="25">
        <v>0</v>
      </c>
      <c r="AG6" s="25">
        <v>0</v>
      </c>
      <c r="AH6" s="25">
        <v>0</v>
      </c>
      <c r="AI6" s="25">
        <v>0</v>
      </c>
      <c r="AJ6" s="25">
        <v>0</v>
      </c>
      <c r="AK6" s="25">
        <v>0</v>
      </c>
      <c r="AL6" s="25">
        <v>0</v>
      </c>
      <c r="AM6" s="25">
        <v>1</v>
      </c>
      <c r="AN6" s="25">
        <v>0</v>
      </c>
      <c r="AO6" s="25">
        <v>0</v>
      </c>
      <c r="AP6" s="25">
        <v>0</v>
      </c>
      <c r="AQ6" s="25">
        <v>0</v>
      </c>
      <c r="AR6" s="25">
        <v>0</v>
      </c>
      <c r="AS6" s="25">
        <v>0</v>
      </c>
      <c r="AT6" s="25">
        <v>0</v>
      </c>
      <c r="AU6" s="25">
        <v>0</v>
      </c>
      <c r="AV6" s="25">
        <v>0</v>
      </c>
      <c r="AW6" s="25">
        <v>0</v>
      </c>
      <c r="AX6" s="25">
        <v>0</v>
      </c>
      <c r="AY6" s="25">
        <v>0</v>
      </c>
      <c r="AZ6" s="25">
        <v>0</v>
      </c>
      <c r="BA6" s="25">
        <v>0</v>
      </c>
      <c r="BB6" s="25">
        <v>0</v>
      </c>
      <c r="BC6" s="25">
        <v>0</v>
      </c>
      <c r="BD6" s="25">
        <v>0</v>
      </c>
      <c r="BE6" s="25">
        <v>0</v>
      </c>
      <c r="BF6" s="25">
        <v>0</v>
      </c>
      <c r="BG6" s="25">
        <v>0</v>
      </c>
      <c r="BH6" s="25">
        <v>0</v>
      </c>
      <c r="BI6" s="25">
        <v>0</v>
      </c>
      <c r="BJ6" s="25">
        <v>0</v>
      </c>
    </row>
    <row r="7" spans="1:62">
      <c r="A7" s="25" t="s">
        <v>1156</v>
      </c>
      <c r="B7" s="25">
        <v>0</v>
      </c>
      <c r="C7" s="25">
        <v>0</v>
      </c>
      <c r="D7" s="25">
        <v>0</v>
      </c>
      <c r="E7" s="25">
        <v>0</v>
      </c>
      <c r="F7" s="25">
        <v>0</v>
      </c>
      <c r="G7" s="25">
        <v>0</v>
      </c>
      <c r="H7" s="25">
        <v>0</v>
      </c>
      <c r="I7" s="25">
        <v>0</v>
      </c>
      <c r="J7" s="25">
        <v>0</v>
      </c>
      <c r="K7" s="25">
        <v>0</v>
      </c>
      <c r="L7" s="25">
        <v>0</v>
      </c>
      <c r="M7" s="25">
        <v>0</v>
      </c>
      <c r="N7" s="25">
        <v>0</v>
      </c>
      <c r="O7" s="25">
        <v>0</v>
      </c>
      <c r="P7" s="25">
        <v>0</v>
      </c>
      <c r="Q7" s="25">
        <v>0</v>
      </c>
      <c r="R7" s="25">
        <v>0</v>
      </c>
      <c r="S7" s="25">
        <v>0</v>
      </c>
      <c r="T7" s="25">
        <v>0</v>
      </c>
      <c r="U7" s="25">
        <v>0</v>
      </c>
      <c r="V7" s="25">
        <v>0</v>
      </c>
      <c r="W7" s="25">
        <v>0</v>
      </c>
      <c r="X7" s="25">
        <v>0</v>
      </c>
      <c r="Y7" s="25">
        <v>0</v>
      </c>
      <c r="Z7" s="25">
        <v>0</v>
      </c>
      <c r="AA7" s="25">
        <v>0</v>
      </c>
      <c r="AB7" s="25">
        <v>0</v>
      </c>
      <c r="AC7" s="25">
        <v>2</v>
      </c>
      <c r="AD7" s="25">
        <v>0</v>
      </c>
      <c r="AE7" s="25">
        <v>0</v>
      </c>
      <c r="AF7" s="25">
        <v>1</v>
      </c>
      <c r="AG7" s="25">
        <v>0</v>
      </c>
      <c r="AH7" s="25">
        <v>0</v>
      </c>
      <c r="AI7" s="25">
        <v>0</v>
      </c>
      <c r="AJ7" s="25">
        <v>0</v>
      </c>
      <c r="AK7" s="25">
        <v>8</v>
      </c>
      <c r="AL7" s="25">
        <v>0</v>
      </c>
      <c r="AM7" s="25">
        <v>3</v>
      </c>
      <c r="AN7" s="25">
        <v>0</v>
      </c>
      <c r="AO7" s="25">
        <v>0</v>
      </c>
      <c r="AP7" s="25">
        <v>0</v>
      </c>
      <c r="AQ7" s="25">
        <v>0</v>
      </c>
      <c r="AR7" s="25">
        <v>0</v>
      </c>
      <c r="AS7" s="25">
        <v>1</v>
      </c>
      <c r="AT7" s="25">
        <v>0</v>
      </c>
      <c r="AU7" s="25">
        <v>1</v>
      </c>
      <c r="AV7" s="25">
        <v>0</v>
      </c>
      <c r="AW7" s="25">
        <v>1</v>
      </c>
      <c r="AX7" s="25">
        <v>1</v>
      </c>
      <c r="AY7" s="25">
        <v>0</v>
      </c>
      <c r="AZ7" s="25">
        <v>0</v>
      </c>
      <c r="BA7" s="25">
        <v>1</v>
      </c>
      <c r="BB7" s="25">
        <v>0</v>
      </c>
      <c r="BC7" s="25">
        <v>0</v>
      </c>
      <c r="BD7" s="25">
        <v>0</v>
      </c>
      <c r="BE7" s="25">
        <v>0</v>
      </c>
      <c r="BF7" s="25">
        <v>0</v>
      </c>
      <c r="BG7" s="25">
        <v>0</v>
      </c>
      <c r="BH7" s="25">
        <v>0</v>
      </c>
      <c r="BI7" s="25">
        <v>1</v>
      </c>
      <c r="BJ7" s="25">
        <v>0</v>
      </c>
    </row>
    <row r="8" spans="1:62">
      <c r="A8" s="25" t="s">
        <v>1157</v>
      </c>
      <c r="B8" s="25">
        <v>0</v>
      </c>
      <c r="C8" s="25">
        <v>0</v>
      </c>
      <c r="D8" s="25">
        <v>0</v>
      </c>
      <c r="E8" s="25">
        <v>0</v>
      </c>
      <c r="F8" s="25">
        <v>0</v>
      </c>
      <c r="G8" s="25">
        <v>0</v>
      </c>
      <c r="H8" s="25">
        <v>0</v>
      </c>
      <c r="I8" s="25">
        <v>0</v>
      </c>
      <c r="J8" s="25">
        <v>0</v>
      </c>
      <c r="K8" s="25">
        <v>0</v>
      </c>
      <c r="L8" s="25">
        <v>0</v>
      </c>
      <c r="M8" s="25">
        <v>0</v>
      </c>
      <c r="N8" s="25">
        <v>0</v>
      </c>
      <c r="O8" s="25">
        <v>0</v>
      </c>
      <c r="P8" s="25">
        <v>0</v>
      </c>
      <c r="Q8" s="25">
        <v>0</v>
      </c>
      <c r="R8" s="25">
        <v>0</v>
      </c>
      <c r="S8" s="25">
        <v>0</v>
      </c>
      <c r="T8" s="25">
        <v>0</v>
      </c>
      <c r="U8" s="25">
        <v>0</v>
      </c>
      <c r="V8" s="25">
        <v>0</v>
      </c>
      <c r="W8" s="25">
        <v>0</v>
      </c>
      <c r="X8" s="25">
        <v>0</v>
      </c>
      <c r="Y8" s="25">
        <v>0</v>
      </c>
      <c r="Z8" s="25">
        <v>0</v>
      </c>
      <c r="AA8" s="25">
        <v>0</v>
      </c>
      <c r="AB8" s="25">
        <v>0</v>
      </c>
      <c r="AC8" s="25">
        <v>0</v>
      </c>
      <c r="AD8" s="25">
        <v>0</v>
      </c>
      <c r="AE8" s="25">
        <v>0</v>
      </c>
      <c r="AF8" s="25">
        <v>0</v>
      </c>
      <c r="AG8" s="25">
        <v>0</v>
      </c>
      <c r="AH8" s="25">
        <v>0</v>
      </c>
      <c r="AI8" s="25">
        <v>0</v>
      </c>
      <c r="AJ8" s="25">
        <v>0</v>
      </c>
      <c r="AK8" s="25">
        <v>0</v>
      </c>
      <c r="AL8" s="25">
        <v>1</v>
      </c>
      <c r="AM8" s="25">
        <v>0</v>
      </c>
      <c r="AN8" s="25">
        <v>0</v>
      </c>
      <c r="AO8" s="25">
        <v>0</v>
      </c>
      <c r="AP8" s="25">
        <v>0</v>
      </c>
      <c r="AQ8" s="25">
        <v>0</v>
      </c>
      <c r="AR8" s="25">
        <v>0</v>
      </c>
      <c r="AS8" s="25">
        <v>0</v>
      </c>
      <c r="AT8" s="25">
        <v>0</v>
      </c>
      <c r="AU8" s="25">
        <v>0</v>
      </c>
      <c r="AV8" s="25">
        <v>0</v>
      </c>
      <c r="AW8" s="25">
        <v>0</v>
      </c>
      <c r="AX8" s="25">
        <v>0</v>
      </c>
      <c r="AY8" s="25">
        <v>0</v>
      </c>
      <c r="AZ8" s="25">
        <v>0</v>
      </c>
      <c r="BA8" s="25">
        <v>0</v>
      </c>
      <c r="BB8" s="25">
        <v>0</v>
      </c>
      <c r="BC8" s="25">
        <v>0</v>
      </c>
      <c r="BD8" s="25">
        <v>0</v>
      </c>
      <c r="BE8" s="25">
        <v>0</v>
      </c>
      <c r="BF8" s="25">
        <v>0</v>
      </c>
      <c r="BG8" s="25">
        <v>0</v>
      </c>
      <c r="BH8" s="25">
        <v>0</v>
      </c>
      <c r="BI8" s="25">
        <v>0</v>
      </c>
      <c r="BJ8" s="25">
        <v>0</v>
      </c>
    </row>
    <row r="9" spans="1:62">
      <c r="A9" s="25" t="s">
        <v>1158</v>
      </c>
      <c r="B9" s="25">
        <v>0</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1</v>
      </c>
      <c r="X9" s="25">
        <v>0</v>
      </c>
      <c r="Y9" s="25">
        <v>0</v>
      </c>
      <c r="Z9" s="25">
        <v>0</v>
      </c>
      <c r="AA9" s="25">
        <v>0</v>
      </c>
      <c r="AB9" s="25">
        <v>1</v>
      </c>
      <c r="AC9" s="25">
        <v>0</v>
      </c>
      <c r="AD9" s="25">
        <v>0</v>
      </c>
      <c r="AE9" s="25">
        <v>0</v>
      </c>
      <c r="AF9" s="25">
        <v>0</v>
      </c>
      <c r="AG9" s="25">
        <v>1</v>
      </c>
      <c r="AH9" s="25">
        <v>1</v>
      </c>
      <c r="AI9" s="25">
        <v>0</v>
      </c>
      <c r="AJ9" s="25">
        <v>0</v>
      </c>
      <c r="AK9" s="25">
        <v>0</v>
      </c>
      <c r="AL9" s="25">
        <v>0</v>
      </c>
      <c r="AM9" s="25">
        <v>0</v>
      </c>
      <c r="AN9" s="25">
        <v>0</v>
      </c>
      <c r="AO9" s="25">
        <v>0</v>
      </c>
      <c r="AP9" s="25">
        <v>0</v>
      </c>
      <c r="AQ9" s="25">
        <v>1</v>
      </c>
      <c r="AR9" s="25">
        <v>0</v>
      </c>
      <c r="AS9" s="25">
        <v>0</v>
      </c>
      <c r="AT9" s="25">
        <v>1</v>
      </c>
      <c r="AU9" s="25">
        <v>0</v>
      </c>
      <c r="AV9" s="25">
        <v>0</v>
      </c>
      <c r="AW9" s="25">
        <v>0</v>
      </c>
      <c r="AX9" s="25">
        <v>0</v>
      </c>
      <c r="AY9" s="25">
        <v>0</v>
      </c>
      <c r="AZ9" s="25">
        <v>0</v>
      </c>
      <c r="BA9" s="25">
        <v>0</v>
      </c>
      <c r="BB9" s="25">
        <v>0</v>
      </c>
      <c r="BC9" s="25">
        <v>0</v>
      </c>
      <c r="BD9" s="25">
        <v>0</v>
      </c>
      <c r="BE9" s="25">
        <v>0</v>
      </c>
      <c r="BF9" s="25">
        <v>0</v>
      </c>
      <c r="BG9" s="25">
        <v>1</v>
      </c>
      <c r="BH9" s="25">
        <v>0</v>
      </c>
      <c r="BI9" s="25">
        <v>0</v>
      </c>
      <c r="BJ9" s="25">
        <v>0</v>
      </c>
    </row>
    <row r="10" spans="1:62">
      <c r="A10" s="25" t="s">
        <v>1159</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1</v>
      </c>
      <c r="AC10" s="25">
        <v>0</v>
      </c>
      <c r="AD10" s="25">
        <v>0</v>
      </c>
      <c r="AE10" s="25">
        <v>0</v>
      </c>
      <c r="AF10" s="25">
        <v>0</v>
      </c>
      <c r="AG10" s="25">
        <v>0</v>
      </c>
      <c r="AH10" s="25">
        <v>0</v>
      </c>
      <c r="AI10" s="25">
        <v>0</v>
      </c>
      <c r="AJ10" s="25">
        <v>0</v>
      </c>
      <c r="AK10" s="25">
        <v>0</v>
      </c>
      <c r="AL10" s="25">
        <v>0</v>
      </c>
      <c r="AM10" s="25">
        <v>0</v>
      </c>
      <c r="AN10" s="25">
        <v>0</v>
      </c>
      <c r="AO10" s="25">
        <v>0</v>
      </c>
      <c r="AP10" s="25">
        <v>0</v>
      </c>
      <c r="AQ10" s="25">
        <v>0</v>
      </c>
      <c r="AR10" s="25">
        <v>0</v>
      </c>
      <c r="AS10" s="25">
        <v>0</v>
      </c>
      <c r="AT10" s="25">
        <v>3</v>
      </c>
      <c r="AU10" s="25">
        <v>0</v>
      </c>
      <c r="AV10" s="25">
        <v>0</v>
      </c>
      <c r="AW10" s="25">
        <v>0</v>
      </c>
      <c r="AX10" s="25">
        <v>0</v>
      </c>
      <c r="AY10" s="25">
        <v>0</v>
      </c>
      <c r="AZ10" s="25">
        <v>0</v>
      </c>
      <c r="BA10" s="25">
        <v>0</v>
      </c>
      <c r="BB10" s="25">
        <v>0</v>
      </c>
      <c r="BC10" s="25">
        <v>0</v>
      </c>
      <c r="BD10" s="25">
        <v>0</v>
      </c>
      <c r="BE10" s="25">
        <v>0</v>
      </c>
      <c r="BF10" s="25">
        <v>0</v>
      </c>
      <c r="BG10" s="25">
        <v>0</v>
      </c>
      <c r="BH10" s="25">
        <v>0</v>
      </c>
      <c r="BI10" s="25">
        <v>0</v>
      </c>
      <c r="BJ10" s="25">
        <v>0</v>
      </c>
    </row>
    <row r="11" spans="1:62">
      <c r="A11" s="25" t="s">
        <v>1160</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1</v>
      </c>
      <c r="AD11" s="25">
        <v>0</v>
      </c>
      <c r="AE11" s="25">
        <v>0</v>
      </c>
      <c r="AF11" s="25">
        <v>0</v>
      </c>
      <c r="AG11" s="25">
        <v>0</v>
      </c>
      <c r="AH11" s="25">
        <v>0</v>
      </c>
      <c r="AI11" s="25">
        <v>0</v>
      </c>
      <c r="AJ11" s="25">
        <v>0</v>
      </c>
      <c r="AK11" s="25">
        <v>0</v>
      </c>
      <c r="AL11" s="25">
        <v>1</v>
      </c>
      <c r="AM11" s="25">
        <v>0</v>
      </c>
      <c r="AN11" s="25">
        <v>0</v>
      </c>
      <c r="AO11" s="25">
        <v>0</v>
      </c>
      <c r="AP11" s="25">
        <v>0</v>
      </c>
      <c r="AQ11" s="25">
        <v>0</v>
      </c>
      <c r="AR11" s="25">
        <v>0</v>
      </c>
      <c r="AS11" s="25">
        <v>0</v>
      </c>
      <c r="AT11" s="25">
        <v>0</v>
      </c>
      <c r="AU11" s="25">
        <v>0</v>
      </c>
      <c r="AV11" s="25">
        <v>0</v>
      </c>
      <c r="AW11" s="25">
        <v>0</v>
      </c>
      <c r="AX11" s="25">
        <v>1</v>
      </c>
      <c r="AY11" s="25">
        <v>0</v>
      </c>
      <c r="AZ11" s="25">
        <v>0</v>
      </c>
      <c r="BA11" s="25">
        <v>1</v>
      </c>
      <c r="BB11" s="25">
        <v>0</v>
      </c>
      <c r="BC11" s="25">
        <v>0</v>
      </c>
      <c r="BD11" s="25">
        <v>0</v>
      </c>
      <c r="BE11" s="25">
        <v>0</v>
      </c>
      <c r="BF11" s="25">
        <v>0</v>
      </c>
      <c r="BG11" s="25">
        <v>0</v>
      </c>
      <c r="BH11" s="25">
        <v>0</v>
      </c>
      <c r="BI11" s="25">
        <v>0</v>
      </c>
      <c r="BJ11" s="25">
        <v>0</v>
      </c>
    </row>
    <row r="12" spans="1:62">
      <c r="A12" s="25" t="s">
        <v>1161</v>
      </c>
      <c r="B12" s="25">
        <v>0</v>
      </c>
      <c r="C12" s="25">
        <v>0</v>
      </c>
      <c r="D12" s="25">
        <v>0</v>
      </c>
      <c r="E12" s="25">
        <v>0</v>
      </c>
      <c r="F12" s="25">
        <v>0</v>
      </c>
      <c r="G12" s="25">
        <v>0</v>
      </c>
      <c r="H12" s="25">
        <v>0</v>
      </c>
      <c r="I12" s="25">
        <v>0</v>
      </c>
      <c r="J12" s="25">
        <v>0</v>
      </c>
      <c r="K12" s="25">
        <v>0</v>
      </c>
      <c r="L12" s="25">
        <v>0</v>
      </c>
      <c r="M12" s="25">
        <v>0</v>
      </c>
      <c r="N12" s="25">
        <v>0</v>
      </c>
      <c r="O12" s="25">
        <v>0</v>
      </c>
      <c r="P12" s="25">
        <v>0</v>
      </c>
      <c r="Q12" s="25">
        <v>0</v>
      </c>
      <c r="R12" s="25">
        <v>0</v>
      </c>
      <c r="S12" s="25">
        <v>0</v>
      </c>
      <c r="T12" s="25">
        <v>0</v>
      </c>
      <c r="U12" s="25">
        <v>0</v>
      </c>
      <c r="V12" s="25">
        <v>0</v>
      </c>
      <c r="W12" s="25">
        <v>0</v>
      </c>
      <c r="X12" s="25">
        <v>0</v>
      </c>
      <c r="Y12" s="25">
        <v>0</v>
      </c>
      <c r="Z12" s="25">
        <v>0</v>
      </c>
      <c r="AA12" s="25">
        <v>0</v>
      </c>
      <c r="AB12" s="25">
        <v>0</v>
      </c>
      <c r="AC12" s="25">
        <v>1</v>
      </c>
      <c r="AD12" s="25">
        <v>0</v>
      </c>
      <c r="AE12" s="25">
        <v>0</v>
      </c>
      <c r="AF12" s="25">
        <v>0</v>
      </c>
      <c r="AG12" s="25">
        <v>0</v>
      </c>
      <c r="AH12" s="25">
        <v>0</v>
      </c>
      <c r="AI12" s="25">
        <v>0</v>
      </c>
      <c r="AJ12" s="25">
        <v>0</v>
      </c>
      <c r="AK12" s="25">
        <v>1</v>
      </c>
      <c r="AL12" s="25">
        <v>0</v>
      </c>
      <c r="AM12" s="25">
        <v>0</v>
      </c>
      <c r="AN12" s="25">
        <v>0</v>
      </c>
      <c r="AO12" s="25">
        <v>0</v>
      </c>
      <c r="AP12" s="25">
        <v>1</v>
      </c>
      <c r="AQ12" s="25">
        <v>0</v>
      </c>
      <c r="AR12" s="25">
        <v>0</v>
      </c>
      <c r="AS12" s="25">
        <v>0</v>
      </c>
      <c r="AT12" s="25">
        <v>0</v>
      </c>
      <c r="AU12" s="25">
        <v>0</v>
      </c>
      <c r="AV12" s="25">
        <v>1</v>
      </c>
      <c r="AW12" s="25">
        <v>0</v>
      </c>
      <c r="AX12" s="25">
        <v>2</v>
      </c>
      <c r="AY12" s="25">
        <v>0</v>
      </c>
      <c r="AZ12" s="25">
        <v>0</v>
      </c>
      <c r="BA12" s="25">
        <v>0</v>
      </c>
      <c r="BB12" s="25">
        <v>0</v>
      </c>
      <c r="BC12" s="25">
        <v>0</v>
      </c>
      <c r="BD12" s="25">
        <v>0</v>
      </c>
      <c r="BE12" s="25">
        <v>1</v>
      </c>
      <c r="BF12" s="25">
        <v>0</v>
      </c>
      <c r="BG12" s="25">
        <v>0</v>
      </c>
      <c r="BH12" s="25">
        <v>0</v>
      </c>
      <c r="BI12" s="25">
        <v>0</v>
      </c>
      <c r="BJ12" s="25">
        <v>0</v>
      </c>
    </row>
    <row r="13" spans="1:62">
      <c r="A13" s="25" t="s">
        <v>1162</v>
      </c>
      <c r="B13" s="25">
        <v>0</v>
      </c>
      <c r="C13" s="25">
        <v>0</v>
      </c>
      <c r="D13" s="25">
        <v>0</v>
      </c>
      <c r="E13" s="25">
        <v>0</v>
      </c>
      <c r="F13" s="25">
        <v>0</v>
      </c>
      <c r="G13" s="25">
        <v>0</v>
      </c>
      <c r="H13" s="25">
        <v>0</v>
      </c>
      <c r="I13" s="25">
        <v>0</v>
      </c>
      <c r="J13" s="25">
        <v>0</v>
      </c>
      <c r="K13" s="25">
        <v>0</v>
      </c>
      <c r="L13" s="25">
        <v>0</v>
      </c>
      <c r="M13" s="25">
        <v>0</v>
      </c>
      <c r="N13" s="25">
        <v>0</v>
      </c>
      <c r="O13" s="25">
        <v>0</v>
      </c>
      <c r="P13" s="25">
        <v>0</v>
      </c>
      <c r="Q13" s="25">
        <v>0</v>
      </c>
      <c r="R13" s="25">
        <v>0</v>
      </c>
      <c r="S13" s="25">
        <v>0</v>
      </c>
      <c r="T13" s="25">
        <v>0</v>
      </c>
      <c r="U13" s="25">
        <v>0</v>
      </c>
      <c r="V13" s="25">
        <v>0</v>
      </c>
      <c r="W13" s="25">
        <v>0</v>
      </c>
      <c r="X13" s="25">
        <v>0</v>
      </c>
      <c r="Y13" s="25">
        <v>0</v>
      </c>
      <c r="Z13" s="25">
        <v>0</v>
      </c>
      <c r="AA13" s="25">
        <v>0</v>
      </c>
      <c r="AB13" s="25">
        <v>1</v>
      </c>
      <c r="AC13" s="25">
        <v>1</v>
      </c>
      <c r="AD13" s="25">
        <v>0</v>
      </c>
      <c r="AE13" s="25">
        <v>0</v>
      </c>
      <c r="AF13" s="25">
        <v>1</v>
      </c>
      <c r="AG13" s="25">
        <v>0</v>
      </c>
      <c r="AH13" s="25">
        <v>0</v>
      </c>
      <c r="AI13" s="25">
        <v>0</v>
      </c>
      <c r="AJ13" s="25">
        <v>0</v>
      </c>
      <c r="AK13" s="25">
        <v>1</v>
      </c>
      <c r="AL13" s="25">
        <v>0</v>
      </c>
      <c r="AM13" s="25">
        <v>0</v>
      </c>
      <c r="AN13" s="25">
        <v>0</v>
      </c>
      <c r="AO13" s="25">
        <v>0</v>
      </c>
      <c r="AP13" s="25">
        <v>0</v>
      </c>
      <c r="AQ13" s="25">
        <v>0</v>
      </c>
      <c r="AR13" s="25">
        <v>0</v>
      </c>
      <c r="AS13" s="25">
        <v>0</v>
      </c>
      <c r="AT13" s="25">
        <v>0</v>
      </c>
      <c r="AU13" s="25">
        <v>0</v>
      </c>
      <c r="AV13" s="25">
        <v>0</v>
      </c>
      <c r="AW13" s="25">
        <v>0</v>
      </c>
      <c r="AX13" s="25">
        <v>0</v>
      </c>
      <c r="AY13" s="25">
        <v>0</v>
      </c>
      <c r="AZ13" s="25">
        <v>0</v>
      </c>
      <c r="BA13" s="25">
        <v>0</v>
      </c>
      <c r="BB13" s="25">
        <v>0</v>
      </c>
      <c r="BC13" s="25">
        <v>0</v>
      </c>
      <c r="BD13" s="25">
        <v>0</v>
      </c>
      <c r="BE13" s="25">
        <v>0</v>
      </c>
      <c r="BF13" s="25">
        <v>0</v>
      </c>
      <c r="BG13" s="25">
        <v>0</v>
      </c>
      <c r="BH13" s="25">
        <v>0</v>
      </c>
      <c r="BI13" s="25">
        <v>0</v>
      </c>
      <c r="BJ13" s="25">
        <v>0</v>
      </c>
    </row>
    <row r="14" spans="1:62">
      <c r="A14" s="25" t="s">
        <v>1163</v>
      </c>
      <c r="B14" s="25">
        <v>0</v>
      </c>
      <c r="C14" s="25">
        <v>0</v>
      </c>
      <c r="D14" s="25">
        <v>0</v>
      </c>
      <c r="E14" s="25">
        <v>0</v>
      </c>
      <c r="F14" s="25">
        <v>0</v>
      </c>
      <c r="G14" s="25">
        <v>0</v>
      </c>
      <c r="H14" s="25">
        <v>0</v>
      </c>
      <c r="I14" s="25">
        <v>0</v>
      </c>
      <c r="J14" s="25">
        <v>0</v>
      </c>
      <c r="K14" s="25">
        <v>0</v>
      </c>
      <c r="L14" s="25">
        <v>0</v>
      </c>
      <c r="M14" s="25">
        <v>0</v>
      </c>
      <c r="N14" s="25">
        <v>0</v>
      </c>
      <c r="O14" s="25">
        <v>0</v>
      </c>
      <c r="P14" s="25">
        <v>0</v>
      </c>
      <c r="Q14" s="25">
        <v>0</v>
      </c>
      <c r="R14" s="25">
        <v>0</v>
      </c>
      <c r="S14" s="25">
        <v>0</v>
      </c>
      <c r="T14" s="25">
        <v>0</v>
      </c>
      <c r="U14" s="25">
        <v>0</v>
      </c>
      <c r="V14" s="25">
        <v>0</v>
      </c>
      <c r="W14" s="25">
        <v>0</v>
      </c>
      <c r="X14" s="25">
        <v>0</v>
      </c>
      <c r="Y14" s="25">
        <v>0</v>
      </c>
      <c r="Z14" s="25">
        <v>0</v>
      </c>
      <c r="AA14" s="25">
        <v>0</v>
      </c>
      <c r="AB14" s="25">
        <v>0</v>
      </c>
      <c r="AC14" s="25">
        <v>0</v>
      </c>
      <c r="AD14" s="25">
        <v>0</v>
      </c>
      <c r="AE14" s="25">
        <v>0</v>
      </c>
      <c r="AF14" s="25">
        <v>0</v>
      </c>
      <c r="AG14" s="25">
        <v>1</v>
      </c>
      <c r="AH14" s="25">
        <v>0</v>
      </c>
      <c r="AI14" s="25">
        <v>0</v>
      </c>
      <c r="AJ14" s="25">
        <v>0</v>
      </c>
      <c r="AK14" s="25">
        <v>0</v>
      </c>
      <c r="AL14" s="25">
        <v>0</v>
      </c>
      <c r="AM14" s="25">
        <v>0</v>
      </c>
      <c r="AN14" s="25">
        <v>0</v>
      </c>
      <c r="AO14" s="25">
        <v>0</v>
      </c>
      <c r="AP14" s="25">
        <v>0</v>
      </c>
      <c r="AQ14" s="25">
        <v>0</v>
      </c>
      <c r="AR14" s="25">
        <v>0</v>
      </c>
      <c r="AS14" s="25">
        <v>2</v>
      </c>
      <c r="AT14" s="25">
        <v>0</v>
      </c>
      <c r="AU14" s="25">
        <v>1</v>
      </c>
      <c r="AV14" s="25">
        <v>1</v>
      </c>
      <c r="AW14" s="25">
        <v>0</v>
      </c>
      <c r="AX14" s="25">
        <v>1</v>
      </c>
      <c r="AY14" s="25">
        <v>1</v>
      </c>
      <c r="AZ14" s="25">
        <v>0</v>
      </c>
      <c r="BA14" s="25">
        <v>0</v>
      </c>
      <c r="BB14" s="25">
        <v>0</v>
      </c>
      <c r="BC14" s="25">
        <v>2</v>
      </c>
      <c r="BD14" s="25">
        <v>0</v>
      </c>
      <c r="BE14" s="25">
        <v>0</v>
      </c>
      <c r="BF14" s="25">
        <v>0</v>
      </c>
      <c r="BG14" s="25">
        <v>0</v>
      </c>
      <c r="BH14" s="25">
        <v>1</v>
      </c>
      <c r="BI14" s="25">
        <v>0</v>
      </c>
      <c r="BJ14" s="25">
        <v>0</v>
      </c>
    </row>
    <row r="15" spans="1:62">
      <c r="A15" s="25" t="s">
        <v>1164</v>
      </c>
      <c r="B15" s="25">
        <v>0</v>
      </c>
      <c r="C15" s="25">
        <v>0</v>
      </c>
      <c r="D15" s="25">
        <v>0</v>
      </c>
      <c r="E15" s="25">
        <v>0</v>
      </c>
      <c r="F15" s="25">
        <v>0</v>
      </c>
      <c r="G15" s="25">
        <v>0</v>
      </c>
      <c r="H15" s="25">
        <v>0</v>
      </c>
      <c r="I15" s="25">
        <v>0</v>
      </c>
      <c r="J15" s="25">
        <v>0</v>
      </c>
      <c r="K15" s="25">
        <v>0</v>
      </c>
      <c r="L15" s="25">
        <v>0</v>
      </c>
      <c r="M15" s="25">
        <v>0</v>
      </c>
      <c r="N15" s="25">
        <v>0</v>
      </c>
      <c r="O15" s="25">
        <v>0</v>
      </c>
      <c r="P15" s="25">
        <v>0</v>
      </c>
      <c r="Q15" s="25">
        <v>0</v>
      </c>
      <c r="R15" s="25">
        <v>0</v>
      </c>
      <c r="S15" s="25">
        <v>0</v>
      </c>
      <c r="T15" s="25">
        <v>0</v>
      </c>
      <c r="U15" s="25">
        <v>0</v>
      </c>
      <c r="V15" s="25">
        <v>0</v>
      </c>
      <c r="W15" s="25">
        <v>0</v>
      </c>
      <c r="X15" s="25">
        <v>0</v>
      </c>
      <c r="Y15" s="25">
        <v>0</v>
      </c>
      <c r="Z15" s="25">
        <v>0</v>
      </c>
      <c r="AA15" s="25">
        <v>0</v>
      </c>
      <c r="AB15" s="25">
        <v>0</v>
      </c>
      <c r="AC15" s="25">
        <v>0</v>
      </c>
      <c r="AD15" s="25">
        <v>0</v>
      </c>
      <c r="AE15" s="25">
        <v>0</v>
      </c>
      <c r="AF15" s="25">
        <v>0</v>
      </c>
      <c r="AG15" s="25">
        <v>0</v>
      </c>
      <c r="AH15" s="25">
        <v>0</v>
      </c>
      <c r="AI15" s="25">
        <v>0</v>
      </c>
      <c r="AJ15" s="25">
        <v>0</v>
      </c>
      <c r="AK15" s="25">
        <v>0</v>
      </c>
      <c r="AL15" s="25">
        <v>0</v>
      </c>
      <c r="AM15" s="25">
        <v>0</v>
      </c>
      <c r="AN15" s="25">
        <v>1</v>
      </c>
      <c r="AO15" s="25">
        <v>0</v>
      </c>
      <c r="AP15" s="25">
        <v>0</v>
      </c>
      <c r="AQ15" s="25">
        <v>0</v>
      </c>
      <c r="AR15" s="25">
        <v>0</v>
      </c>
      <c r="AS15" s="25">
        <v>0</v>
      </c>
      <c r="AT15" s="25">
        <v>0</v>
      </c>
      <c r="AU15" s="25">
        <v>0</v>
      </c>
      <c r="AV15" s="25">
        <v>0</v>
      </c>
      <c r="AW15" s="25">
        <v>0</v>
      </c>
      <c r="AX15" s="25">
        <v>0</v>
      </c>
      <c r="AY15" s="25">
        <v>0</v>
      </c>
      <c r="AZ15" s="25">
        <v>0</v>
      </c>
      <c r="BA15" s="25">
        <v>0</v>
      </c>
      <c r="BB15" s="25">
        <v>0</v>
      </c>
      <c r="BC15" s="25">
        <v>0</v>
      </c>
      <c r="BD15" s="25">
        <v>0</v>
      </c>
      <c r="BE15" s="25">
        <v>0</v>
      </c>
      <c r="BF15" s="25">
        <v>0</v>
      </c>
      <c r="BG15" s="25">
        <v>0</v>
      </c>
      <c r="BH15" s="25">
        <v>0</v>
      </c>
      <c r="BI15" s="25">
        <v>0</v>
      </c>
      <c r="BJ15" s="25">
        <v>0</v>
      </c>
    </row>
    <row r="16" spans="1:62">
      <c r="A16" s="25" t="s">
        <v>1165</v>
      </c>
      <c r="B16" s="25">
        <v>0</v>
      </c>
      <c r="C16" s="25">
        <v>0</v>
      </c>
      <c r="D16" s="25">
        <v>0</v>
      </c>
      <c r="E16" s="25">
        <v>0</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0</v>
      </c>
      <c r="Z16" s="25">
        <v>0</v>
      </c>
      <c r="AA16" s="25">
        <v>0</v>
      </c>
      <c r="AB16" s="25">
        <v>0</v>
      </c>
      <c r="AC16" s="25">
        <v>0</v>
      </c>
      <c r="AD16" s="25">
        <v>0</v>
      </c>
      <c r="AE16" s="25">
        <v>0</v>
      </c>
      <c r="AF16" s="25">
        <v>0</v>
      </c>
      <c r="AG16" s="25">
        <v>1</v>
      </c>
      <c r="AH16" s="25">
        <v>0</v>
      </c>
      <c r="AI16" s="25">
        <v>0</v>
      </c>
      <c r="AJ16" s="25">
        <v>0</v>
      </c>
      <c r="AK16" s="25">
        <v>0</v>
      </c>
      <c r="AL16" s="25">
        <v>0</v>
      </c>
      <c r="AM16" s="25">
        <v>0</v>
      </c>
      <c r="AN16" s="25">
        <v>0</v>
      </c>
      <c r="AO16" s="25">
        <v>0</v>
      </c>
      <c r="AP16" s="25">
        <v>0</v>
      </c>
      <c r="AQ16" s="25">
        <v>0</v>
      </c>
      <c r="AR16" s="25">
        <v>0</v>
      </c>
      <c r="AS16" s="25">
        <v>0</v>
      </c>
      <c r="AT16" s="25">
        <v>0</v>
      </c>
      <c r="AU16" s="25">
        <v>0</v>
      </c>
      <c r="AV16" s="25">
        <v>1</v>
      </c>
      <c r="AW16" s="25">
        <v>0</v>
      </c>
      <c r="AX16" s="25">
        <v>0</v>
      </c>
      <c r="AY16" s="25">
        <v>0</v>
      </c>
      <c r="AZ16" s="25">
        <v>0</v>
      </c>
      <c r="BA16" s="25">
        <v>0</v>
      </c>
      <c r="BB16" s="25">
        <v>0</v>
      </c>
      <c r="BC16" s="25">
        <v>0</v>
      </c>
      <c r="BD16" s="25">
        <v>0</v>
      </c>
      <c r="BE16" s="25">
        <v>0</v>
      </c>
      <c r="BF16" s="25">
        <v>0</v>
      </c>
      <c r="BG16" s="25">
        <v>0</v>
      </c>
      <c r="BH16" s="25">
        <v>0</v>
      </c>
      <c r="BI16" s="25">
        <v>0</v>
      </c>
      <c r="BJ16" s="25">
        <v>0</v>
      </c>
    </row>
    <row r="17" spans="1:62">
      <c r="A17" s="25" t="s">
        <v>1166</v>
      </c>
      <c r="B17" s="25">
        <v>0</v>
      </c>
      <c r="C17" s="25">
        <v>0</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4</v>
      </c>
      <c r="Y17" s="25">
        <v>0</v>
      </c>
      <c r="Z17" s="25">
        <v>0</v>
      </c>
      <c r="AA17" s="25">
        <v>1</v>
      </c>
      <c r="AB17" s="25">
        <v>0</v>
      </c>
      <c r="AC17" s="25">
        <v>2</v>
      </c>
      <c r="AD17" s="25">
        <v>0</v>
      </c>
      <c r="AE17" s="25">
        <v>0</v>
      </c>
      <c r="AF17" s="25">
        <v>0</v>
      </c>
      <c r="AG17" s="25">
        <v>0</v>
      </c>
      <c r="AH17" s="25">
        <v>0</v>
      </c>
      <c r="AI17" s="25">
        <v>0</v>
      </c>
      <c r="AJ17" s="25">
        <v>0</v>
      </c>
      <c r="AK17" s="25">
        <v>0</v>
      </c>
      <c r="AL17" s="25">
        <v>0</v>
      </c>
      <c r="AM17" s="25">
        <v>1</v>
      </c>
      <c r="AN17" s="25">
        <v>0</v>
      </c>
      <c r="AO17" s="25">
        <v>0</v>
      </c>
      <c r="AP17" s="25">
        <v>0</v>
      </c>
      <c r="AQ17" s="25">
        <v>0</v>
      </c>
      <c r="AR17" s="25">
        <v>0</v>
      </c>
      <c r="AS17" s="25">
        <v>0</v>
      </c>
      <c r="AT17" s="25">
        <v>0</v>
      </c>
      <c r="AU17" s="25">
        <v>0</v>
      </c>
      <c r="AV17" s="25">
        <v>0</v>
      </c>
      <c r="AW17" s="25">
        <v>0</v>
      </c>
      <c r="AX17" s="25">
        <v>0</v>
      </c>
      <c r="AY17" s="25">
        <v>0</v>
      </c>
      <c r="AZ17" s="25">
        <v>0</v>
      </c>
      <c r="BA17" s="25">
        <v>0</v>
      </c>
      <c r="BB17" s="25">
        <v>0</v>
      </c>
      <c r="BC17" s="25">
        <v>1</v>
      </c>
      <c r="BD17" s="25">
        <v>1</v>
      </c>
      <c r="BE17" s="25">
        <v>0</v>
      </c>
      <c r="BF17" s="25">
        <v>0</v>
      </c>
      <c r="BG17" s="25">
        <v>0</v>
      </c>
      <c r="BH17" s="25">
        <v>0</v>
      </c>
      <c r="BI17" s="25">
        <v>0</v>
      </c>
      <c r="BJ17" s="25">
        <v>0</v>
      </c>
    </row>
    <row r="18" spans="1:62">
      <c r="A18" s="25" t="s">
        <v>1167</v>
      </c>
      <c r="B18" s="25">
        <v>0</v>
      </c>
      <c r="C18" s="25">
        <v>0</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c r="V18" s="25">
        <v>0</v>
      </c>
      <c r="W18" s="25">
        <v>0</v>
      </c>
      <c r="X18" s="25">
        <v>0</v>
      </c>
      <c r="Y18" s="25">
        <v>0</v>
      </c>
      <c r="Z18" s="25">
        <v>0</v>
      </c>
      <c r="AA18" s="25">
        <v>0</v>
      </c>
      <c r="AB18" s="25">
        <v>0</v>
      </c>
      <c r="AC18" s="25">
        <v>0</v>
      </c>
      <c r="AD18" s="25">
        <v>0</v>
      </c>
      <c r="AE18" s="25">
        <v>1</v>
      </c>
      <c r="AF18" s="25">
        <v>1</v>
      </c>
      <c r="AG18" s="25">
        <v>0</v>
      </c>
      <c r="AH18" s="25">
        <v>0</v>
      </c>
      <c r="AI18" s="25">
        <v>3</v>
      </c>
      <c r="AJ18" s="25">
        <v>0</v>
      </c>
      <c r="AK18" s="25">
        <v>1</v>
      </c>
      <c r="AL18" s="25">
        <v>0</v>
      </c>
      <c r="AM18" s="25">
        <v>1</v>
      </c>
      <c r="AN18" s="25">
        <v>0</v>
      </c>
      <c r="AO18" s="25">
        <v>0</v>
      </c>
      <c r="AP18" s="25">
        <v>0</v>
      </c>
      <c r="AQ18" s="25">
        <v>0</v>
      </c>
      <c r="AR18" s="25">
        <v>1</v>
      </c>
      <c r="AS18" s="25">
        <v>1</v>
      </c>
      <c r="AT18" s="25">
        <v>0</v>
      </c>
      <c r="AU18" s="25">
        <v>0</v>
      </c>
      <c r="AV18" s="25">
        <v>0</v>
      </c>
      <c r="AW18" s="25">
        <v>1</v>
      </c>
      <c r="AX18" s="25">
        <v>1</v>
      </c>
      <c r="AY18" s="25">
        <v>1</v>
      </c>
      <c r="AZ18" s="25">
        <v>0</v>
      </c>
      <c r="BA18" s="25">
        <v>0</v>
      </c>
      <c r="BB18" s="25">
        <v>0</v>
      </c>
      <c r="BC18" s="25">
        <v>0</v>
      </c>
      <c r="BD18" s="25">
        <v>0</v>
      </c>
      <c r="BE18" s="25">
        <v>3</v>
      </c>
      <c r="BF18" s="25">
        <v>1</v>
      </c>
      <c r="BG18" s="25">
        <v>0</v>
      </c>
      <c r="BH18" s="25">
        <v>0</v>
      </c>
      <c r="BI18" s="25">
        <v>0</v>
      </c>
      <c r="BJ18" s="25">
        <v>2</v>
      </c>
    </row>
    <row r="19" spans="1:62">
      <c r="A19" s="25" t="s">
        <v>1168</v>
      </c>
      <c r="B19" s="25">
        <v>0</v>
      </c>
      <c r="C19" s="25">
        <v>0</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c r="V19" s="25">
        <v>0</v>
      </c>
      <c r="W19" s="25">
        <v>0</v>
      </c>
      <c r="X19" s="25">
        <v>0</v>
      </c>
      <c r="Y19" s="25">
        <v>0</v>
      </c>
      <c r="Z19" s="25">
        <v>0</v>
      </c>
      <c r="AA19" s="25">
        <v>0</v>
      </c>
      <c r="AB19" s="25">
        <v>0</v>
      </c>
      <c r="AC19" s="25">
        <v>0</v>
      </c>
      <c r="AD19" s="25">
        <v>0</v>
      </c>
      <c r="AE19" s="25">
        <v>0</v>
      </c>
      <c r="AF19" s="25">
        <v>0</v>
      </c>
      <c r="AG19" s="25">
        <v>0</v>
      </c>
      <c r="AH19" s="25">
        <v>0</v>
      </c>
      <c r="AI19" s="25">
        <v>0</v>
      </c>
      <c r="AJ19" s="25">
        <v>0</v>
      </c>
      <c r="AK19" s="25">
        <v>1</v>
      </c>
      <c r="AL19" s="25">
        <v>0</v>
      </c>
      <c r="AM19" s="25">
        <v>0</v>
      </c>
      <c r="AN19" s="25">
        <v>0</v>
      </c>
      <c r="AO19" s="25">
        <v>0</v>
      </c>
      <c r="AP19" s="25">
        <v>1</v>
      </c>
      <c r="AQ19" s="25">
        <v>0</v>
      </c>
      <c r="AR19" s="25">
        <v>0</v>
      </c>
      <c r="AS19" s="25">
        <v>1</v>
      </c>
      <c r="AT19" s="25">
        <v>1</v>
      </c>
      <c r="AU19" s="25">
        <v>0</v>
      </c>
      <c r="AV19" s="25">
        <v>0</v>
      </c>
      <c r="AW19" s="25">
        <v>0</v>
      </c>
      <c r="AX19" s="25">
        <v>2</v>
      </c>
      <c r="AY19" s="25">
        <v>0</v>
      </c>
      <c r="AZ19" s="25">
        <v>0</v>
      </c>
      <c r="BA19" s="25">
        <v>1</v>
      </c>
      <c r="BB19" s="25">
        <v>0</v>
      </c>
      <c r="BC19" s="25">
        <v>0</v>
      </c>
      <c r="BD19" s="25">
        <v>0</v>
      </c>
      <c r="BE19" s="25">
        <v>0</v>
      </c>
      <c r="BF19" s="25">
        <v>0</v>
      </c>
      <c r="BG19" s="25">
        <v>0</v>
      </c>
      <c r="BH19" s="25">
        <v>0</v>
      </c>
      <c r="BI19" s="25">
        <v>0</v>
      </c>
      <c r="BJ19" s="25">
        <v>0</v>
      </c>
    </row>
    <row r="20" spans="1:62">
      <c r="A20" s="25" t="s">
        <v>1169</v>
      </c>
      <c r="B20" s="25">
        <v>0</v>
      </c>
      <c r="C20" s="25">
        <v>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c r="V20" s="25">
        <v>0</v>
      </c>
      <c r="W20" s="25">
        <v>0</v>
      </c>
      <c r="X20" s="25">
        <v>1</v>
      </c>
      <c r="Y20" s="25">
        <v>0</v>
      </c>
      <c r="Z20" s="25">
        <v>0</v>
      </c>
      <c r="AA20" s="25">
        <v>0</v>
      </c>
      <c r="AB20" s="25">
        <v>1</v>
      </c>
      <c r="AC20" s="25">
        <v>0</v>
      </c>
      <c r="AD20" s="25">
        <v>0</v>
      </c>
      <c r="AE20" s="25">
        <v>0</v>
      </c>
      <c r="AF20" s="25">
        <v>1</v>
      </c>
      <c r="AG20" s="25">
        <v>0</v>
      </c>
      <c r="AH20" s="25">
        <v>0</v>
      </c>
      <c r="AI20" s="25">
        <v>0</v>
      </c>
      <c r="AJ20" s="25">
        <v>2</v>
      </c>
      <c r="AK20" s="25">
        <v>4</v>
      </c>
      <c r="AL20" s="25">
        <v>0</v>
      </c>
      <c r="AM20" s="25">
        <v>2</v>
      </c>
      <c r="AN20" s="25">
        <v>0</v>
      </c>
      <c r="AO20" s="25">
        <v>2</v>
      </c>
      <c r="AP20" s="25">
        <v>0</v>
      </c>
      <c r="AQ20" s="25">
        <v>0</v>
      </c>
      <c r="AR20" s="25">
        <v>0</v>
      </c>
      <c r="AS20" s="25">
        <v>2</v>
      </c>
      <c r="AT20" s="25">
        <v>2</v>
      </c>
      <c r="AU20" s="25">
        <v>1</v>
      </c>
      <c r="AV20" s="25">
        <v>0</v>
      </c>
      <c r="AW20" s="25">
        <v>0</v>
      </c>
      <c r="AX20" s="25">
        <v>0</v>
      </c>
      <c r="AY20" s="25">
        <v>2</v>
      </c>
      <c r="AZ20" s="25">
        <v>0</v>
      </c>
      <c r="BA20" s="25">
        <v>0</v>
      </c>
      <c r="BB20" s="25">
        <v>0</v>
      </c>
      <c r="BC20" s="25">
        <v>0</v>
      </c>
      <c r="BD20" s="25">
        <v>1</v>
      </c>
      <c r="BE20" s="25">
        <v>0</v>
      </c>
      <c r="BF20" s="25">
        <v>1</v>
      </c>
      <c r="BG20" s="25">
        <v>3</v>
      </c>
      <c r="BH20" s="25">
        <v>0</v>
      </c>
      <c r="BI20" s="25">
        <v>1</v>
      </c>
      <c r="BJ20" s="25">
        <v>0</v>
      </c>
    </row>
    <row r="21" spans="1:62">
      <c r="A21" s="25" t="s">
        <v>1170</v>
      </c>
      <c r="B21" s="25">
        <v>0</v>
      </c>
      <c r="C21" s="25">
        <v>0</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c r="Z21" s="25">
        <v>0</v>
      </c>
      <c r="AA21" s="25">
        <v>0</v>
      </c>
      <c r="AB21" s="25">
        <v>0</v>
      </c>
      <c r="AC21" s="25">
        <v>1</v>
      </c>
      <c r="AD21" s="25">
        <v>0</v>
      </c>
      <c r="AE21" s="25">
        <v>0</v>
      </c>
      <c r="AF21" s="25">
        <v>0</v>
      </c>
      <c r="AG21" s="25">
        <v>1</v>
      </c>
      <c r="AH21" s="25">
        <v>0</v>
      </c>
      <c r="AI21" s="25">
        <v>0</v>
      </c>
      <c r="AJ21" s="25">
        <v>0</v>
      </c>
      <c r="AK21" s="25">
        <v>0</v>
      </c>
      <c r="AL21" s="25">
        <v>0</v>
      </c>
      <c r="AM21" s="25">
        <v>0</v>
      </c>
      <c r="AN21" s="25">
        <v>0</v>
      </c>
      <c r="AO21" s="25">
        <v>0</v>
      </c>
      <c r="AP21" s="25">
        <v>0</v>
      </c>
      <c r="AQ21" s="25">
        <v>0</v>
      </c>
      <c r="AR21" s="25">
        <v>0</v>
      </c>
      <c r="AS21" s="25">
        <v>0</v>
      </c>
      <c r="AT21" s="25">
        <v>0</v>
      </c>
      <c r="AU21" s="25">
        <v>0</v>
      </c>
      <c r="AV21" s="25">
        <v>0</v>
      </c>
      <c r="AW21" s="25">
        <v>0</v>
      </c>
      <c r="AX21" s="25">
        <v>0</v>
      </c>
      <c r="AY21" s="25">
        <v>0</v>
      </c>
      <c r="AZ21" s="25">
        <v>0</v>
      </c>
      <c r="BA21" s="25">
        <v>0</v>
      </c>
      <c r="BB21" s="25">
        <v>0</v>
      </c>
      <c r="BC21" s="25">
        <v>0</v>
      </c>
      <c r="BD21" s="25">
        <v>0</v>
      </c>
      <c r="BE21" s="25">
        <v>0</v>
      </c>
      <c r="BF21" s="25">
        <v>0</v>
      </c>
      <c r="BG21" s="25">
        <v>0</v>
      </c>
      <c r="BH21" s="25">
        <v>0</v>
      </c>
      <c r="BI21" s="25">
        <v>0</v>
      </c>
      <c r="BJ21" s="25">
        <v>0</v>
      </c>
    </row>
    <row r="22" spans="1:62">
      <c r="A22" s="25" t="s">
        <v>1171</v>
      </c>
      <c r="B22" s="25">
        <v>0</v>
      </c>
      <c r="C22" s="25">
        <v>0</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c r="V22" s="25">
        <v>0</v>
      </c>
      <c r="W22" s="25">
        <v>0</v>
      </c>
      <c r="X22" s="25">
        <v>2</v>
      </c>
      <c r="Y22" s="25">
        <v>0</v>
      </c>
      <c r="Z22" s="25">
        <v>0</v>
      </c>
      <c r="AA22" s="25">
        <v>0</v>
      </c>
      <c r="AB22" s="25">
        <v>1</v>
      </c>
      <c r="AC22" s="25">
        <v>0</v>
      </c>
      <c r="AD22" s="25">
        <v>0</v>
      </c>
      <c r="AE22" s="25">
        <v>0</v>
      </c>
      <c r="AF22" s="25">
        <v>0</v>
      </c>
      <c r="AG22" s="25">
        <v>0</v>
      </c>
      <c r="AH22" s="25">
        <v>1</v>
      </c>
      <c r="AI22" s="25">
        <v>0</v>
      </c>
      <c r="AJ22" s="25">
        <v>0</v>
      </c>
      <c r="AK22" s="25">
        <v>3</v>
      </c>
      <c r="AL22" s="25">
        <v>0</v>
      </c>
      <c r="AM22" s="25">
        <v>2</v>
      </c>
      <c r="AN22" s="25">
        <v>0</v>
      </c>
      <c r="AO22" s="25">
        <v>1</v>
      </c>
      <c r="AP22" s="25">
        <v>0</v>
      </c>
      <c r="AQ22" s="25">
        <v>0</v>
      </c>
      <c r="AR22" s="25">
        <v>0</v>
      </c>
      <c r="AS22" s="25">
        <v>0</v>
      </c>
      <c r="AT22" s="25">
        <v>0</v>
      </c>
      <c r="AU22" s="25">
        <v>1</v>
      </c>
      <c r="AV22" s="25">
        <v>0</v>
      </c>
      <c r="AW22" s="25">
        <v>0</v>
      </c>
      <c r="AX22" s="25">
        <v>0</v>
      </c>
      <c r="AY22" s="25">
        <v>2</v>
      </c>
      <c r="AZ22" s="25">
        <v>1</v>
      </c>
      <c r="BA22" s="25">
        <v>0</v>
      </c>
      <c r="BB22" s="25">
        <v>0</v>
      </c>
      <c r="BC22" s="25">
        <v>0</v>
      </c>
      <c r="BD22" s="25">
        <v>0</v>
      </c>
      <c r="BE22" s="25">
        <v>0</v>
      </c>
      <c r="BF22" s="25">
        <v>0</v>
      </c>
      <c r="BG22" s="25">
        <v>0</v>
      </c>
      <c r="BH22" s="25">
        <v>0</v>
      </c>
      <c r="BI22" s="25">
        <v>0</v>
      </c>
      <c r="BJ22" s="25">
        <v>0</v>
      </c>
    </row>
    <row r="23" spans="1:62">
      <c r="A23" s="25" t="s">
        <v>1172</v>
      </c>
      <c r="B23" s="25">
        <v>0</v>
      </c>
      <c r="C23" s="25">
        <v>0</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25">
        <v>0</v>
      </c>
      <c r="V23" s="25">
        <v>0</v>
      </c>
      <c r="W23" s="25">
        <v>0</v>
      </c>
      <c r="X23" s="25">
        <v>0</v>
      </c>
      <c r="Y23" s="25">
        <v>0</v>
      </c>
      <c r="Z23" s="25">
        <v>0</v>
      </c>
      <c r="AA23" s="25">
        <v>0</v>
      </c>
      <c r="AB23" s="25">
        <v>0</v>
      </c>
      <c r="AC23" s="25">
        <v>0</v>
      </c>
      <c r="AD23" s="25">
        <v>0</v>
      </c>
      <c r="AE23" s="25">
        <v>0</v>
      </c>
      <c r="AF23" s="25">
        <v>0</v>
      </c>
      <c r="AG23" s="25">
        <v>0</v>
      </c>
      <c r="AH23" s="25">
        <v>0</v>
      </c>
      <c r="AI23" s="25">
        <v>0</v>
      </c>
      <c r="AJ23" s="25">
        <v>0</v>
      </c>
      <c r="AK23" s="25">
        <v>0</v>
      </c>
      <c r="AL23" s="25">
        <v>0</v>
      </c>
      <c r="AM23" s="25">
        <v>0</v>
      </c>
      <c r="AN23" s="25">
        <v>0</v>
      </c>
      <c r="AO23" s="25">
        <v>0</v>
      </c>
      <c r="AP23" s="25">
        <v>0</v>
      </c>
      <c r="AQ23" s="25">
        <v>0</v>
      </c>
      <c r="AR23" s="25">
        <v>0</v>
      </c>
      <c r="AS23" s="25">
        <v>0</v>
      </c>
      <c r="AT23" s="25">
        <v>0</v>
      </c>
      <c r="AU23" s="25">
        <v>0</v>
      </c>
      <c r="AV23" s="25">
        <v>0</v>
      </c>
      <c r="AW23" s="25">
        <v>0</v>
      </c>
      <c r="AX23" s="25">
        <v>0</v>
      </c>
      <c r="AY23" s="25">
        <v>0</v>
      </c>
      <c r="AZ23" s="25">
        <v>0</v>
      </c>
      <c r="BA23" s="25">
        <v>0</v>
      </c>
      <c r="BB23" s="25">
        <v>0</v>
      </c>
      <c r="BC23" s="25">
        <v>0</v>
      </c>
      <c r="BD23" s="25">
        <v>0</v>
      </c>
      <c r="BE23" s="25">
        <v>0</v>
      </c>
      <c r="BF23" s="25">
        <v>0</v>
      </c>
      <c r="BG23" s="25">
        <v>0</v>
      </c>
      <c r="BH23" s="25">
        <v>0</v>
      </c>
      <c r="BI23" s="25">
        <v>0</v>
      </c>
      <c r="BJ23" s="25">
        <v>0</v>
      </c>
    </row>
    <row r="24" spans="1:62">
      <c r="A24" s="25" t="s">
        <v>1173</v>
      </c>
      <c r="B24" s="25">
        <v>0</v>
      </c>
      <c r="C24" s="25">
        <v>0</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25">
        <v>0</v>
      </c>
      <c r="V24" s="25">
        <v>0</v>
      </c>
      <c r="W24" s="25">
        <v>0</v>
      </c>
      <c r="X24" s="25">
        <v>0</v>
      </c>
      <c r="Y24" s="25">
        <v>0</v>
      </c>
      <c r="Z24" s="25">
        <v>0</v>
      </c>
      <c r="AA24" s="25">
        <v>0</v>
      </c>
      <c r="AB24" s="25">
        <v>0</v>
      </c>
      <c r="AC24" s="25">
        <v>0</v>
      </c>
      <c r="AD24" s="25">
        <v>0</v>
      </c>
      <c r="AE24" s="25">
        <v>0</v>
      </c>
      <c r="AF24" s="25">
        <v>0</v>
      </c>
      <c r="AG24" s="25">
        <v>0</v>
      </c>
      <c r="AH24" s="25">
        <v>0</v>
      </c>
      <c r="AI24" s="25">
        <v>0</v>
      </c>
      <c r="AJ24" s="25">
        <v>0</v>
      </c>
      <c r="AK24" s="25">
        <v>0</v>
      </c>
      <c r="AL24" s="25">
        <v>0</v>
      </c>
      <c r="AM24" s="25">
        <v>0</v>
      </c>
      <c r="AN24" s="25">
        <v>0</v>
      </c>
      <c r="AO24" s="25">
        <v>0</v>
      </c>
      <c r="AP24" s="25">
        <v>0</v>
      </c>
      <c r="AQ24" s="25">
        <v>0</v>
      </c>
      <c r="AR24" s="25">
        <v>0</v>
      </c>
      <c r="AS24" s="25">
        <v>0</v>
      </c>
      <c r="AT24" s="25">
        <v>0</v>
      </c>
      <c r="AU24" s="25">
        <v>0</v>
      </c>
      <c r="AV24" s="25">
        <v>0</v>
      </c>
      <c r="AW24" s="25">
        <v>0</v>
      </c>
      <c r="AX24" s="25">
        <v>0</v>
      </c>
      <c r="AY24" s="25">
        <v>0</v>
      </c>
      <c r="AZ24" s="25">
        <v>0</v>
      </c>
      <c r="BA24" s="25">
        <v>0</v>
      </c>
      <c r="BB24" s="25">
        <v>0</v>
      </c>
      <c r="BC24" s="25">
        <v>0</v>
      </c>
      <c r="BD24" s="25">
        <v>0</v>
      </c>
      <c r="BE24" s="25">
        <v>0</v>
      </c>
      <c r="BF24" s="25">
        <v>0</v>
      </c>
      <c r="BG24" s="25">
        <v>0</v>
      </c>
      <c r="BH24" s="25">
        <v>0</v>
      </c>
      <c r="BI24" s="25">
        <v>0</v>
      </c>
      <c r="BJ24" s="25">
        <v>0</v>
      </c>
    </row>
    <row r="25" spans="1:62">
      <c r="A25" s="25" t="s">
        <v>1174</v>
      </c>
      <c r="B25" s="25">
        <v>0</v>
      </c>
      <c r="C25" s="25">
        <v>0</v>
      </c>
      <c r="D25" s="25">
        <v>0</v>
      </c>
      <c r="E25" s="25">
        <v>0</v>
      </c>
      <c r="F25" s="25">
        <v>0</v>
      </c>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c r="Z25" s="25">
        <v>0</v>
      </c>
      <c r="AA25" s="25">
        <v>0</v>
      </c>
      <c r="AB25" s="25">
        <v>0</v>
      </c>
      <c r="AC25" s="25">
        <v>0</v>
      </c>
      <c r="AD25" s="25">
        <v>0</v>
      </c>
      <c r="AE25" s="25">
        <v>0</v>
      </c>
      <c r="AF25" s="25">
        <v>0</v>
      </c>
      <c r="AG25" s="25">
        <v>0</v>
      </c>
      <c r="AH25" s="25">
        <v>0</v>
      </c>
      <c r="AI25" s="25">
        <v>0</v>
      </c>
      <c r="AJ25" s="25">
        <v>0</v>
      </c>
      <c r="AK25" s="25">
        <v>0</v>
      </c>
      <c r="AL25" s="25">
        <v>0</v>
      </c>
      <c r="AM25" s="25">
        <v>0</v>
      </c>
      <c r="AN25" s="25">
        <v>0</v>
      </c>
      <c r="AO25" s="25">
        <v>0</v>
      </c>
      <c r="AP25" s="25">
        <v>0</v>
      </c>
      <c r="AQ25" s="25">
        <v>0</v>
      </c>
      <c r="AR25" s="25">
        <v>0</v>
      </c>
      <c r="AS25" s="25">
        <v>0</v>
      </c>
      <c r="AT25" s="25">
        <v>0</v>
      </c>
      <c r="AU25" s="25">
        <v>0</v>
      </c>
      <c r="AV25" s="25">
        <v>0</v>
      </c>
      <c r="AW25" s="25">
        <v>0</v>
      </c>
      <c r="AX25" s="25">
        <v>0</v>
      </c>
      <c r="AY25" s="25">
        <v>0</v>
      </c>
      <c r="AZ25" s="25">
        <v>0</v>
      </c>
      <c r="BA25" s="25">
        <v>0</v>
      </c>
      <c r="BB25" s="25">
        <v>0</v>
      </c>
      <c r="BC25" s="25">
        <v>0</v>
      </c>
      <c r="BD25" s="25">
        <v>0</v>
      </c>
      <c r="BE25" s="25">
        <v>0</v>
      </c>
      <c r="BF25" s="25">
        <v>0</v>
      </c>
      <c r="BG25" s="25">
        <v>0</v>
      </c>
      <c r="BH25" s="25">
        <v>0</v>
      </c>
      <c r="BI25" s="25">
        <v>0</v>
      </c>
      <c r="BJ25" s="25">
        <v>0</v>
      </c>
    </row>
    <row r="26" spans="1:62">
      <c r="A26" s="25" t="s">
        <v>1175</v>
      </c>
      <c r="B26" s="25">
        <v>0</v>
      </c>
      <c r="C26" s="25">
        <v>0</v>
      </c>
      <c r="D26" s="25">
        <v>0</v>
      </c>
      <c r="E26" s="25">
        <v>0</v>
      </c>
      <c r="F26" s="25">
        <v>0</v>
      </c>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c r="Z26" s="25">
        <v>0</v>
      </c>
      <c r="AA26" s="25">
        <v>0</v>
      </c>
      <c r="AB26" s="25">
        <v>0</v>
      </c>
      <c r="AC26" s="25">
        <v>0</v>
      </c>
      <c r="AD26" s="25">
        <v>0</v>
      </c>
      <c r="AE26" s="25">
        <v>0</v>
      </c>
      <c r="AF26" s="25">
        <v>0</v>
      </c>
      <c r="AG26" s="25">
        <v>0</v>
      </c>
      <c r="AH26" s="25">
        <v>0</v>
      </c>
      <c r="AI26" s="25">
        <v>0</v>
      </c>
      <c r="AJ26" s="25">
        <v>0</v>
      </c>
      <c r="AK26" s="25">
        <v>0</v>
      </c>
      <c r="AL26" s="25">
        <v>0</v>
      </c>
      <c r="AM26" s="25">
        <v>0</v>
      </c>
      <c r="AN26" s="25">
        <v>0</v>
      </c>
      <c r="AO26" s="25">
        <v>0</v>
      </c>
      <c r="AP26" s="25">
        <v>0</v>
      </c>
      <c r="AQ26" s="25">
        <v>0</v>
      </c>
      <c r="AR26" s="25">
        <v>0</v>
      </c>
      <c r="AS26" s="25">
        <v>0</v>
      </c>
      <c r="AT26" s="25">
        <v>0</v>
      </c>
      <c r="AU26" s="25">
        <v>0</v>
      </c>
      <c r="AV26" s="25">
        <v>0</v>
      </c>
      <c r="AW26" s="25">
        <v>0</v>
      </c>
      <c r="AX26" s="25">
        <v>0</v>
      </c>
      <c r="AY26" s="25">
        <v>0</v>
      </c>
      <c r="AZ26" s="25">
        <v>0</v>
      </c>
      <c r="BA26" s="25">
        <v>0</v>
      </c>
      <c r="BB26" s="25">
        <v>0</v>
      </c>
      <c r="BC26" s="25">
        <v>0</v>
      </c>
      <c r="BD26" s="25">
        <v>0</v>
      </c>
      <c r="BE26" s="25">
        <v>0</v>
      </c>
      <c r="BF26" s="25">
        <v>0</v>
      </c>
      <c r="BG26" s="25">
        <v>0</v>
      </c>
      <c r="BH26" s="25">
        <v>0</v>
      </c>
      <c r="BI26" s="25">
        <v>0</v>
      </c>
      <c r="BJ26" s="25">
        <v>0</v>
      </c>
    </row>
    <row r="27" spans="1:62">
      <c r="A27" s="25" t="s">
        <v>1176</v>
      </c>
      <c r="B27" s="25">
        <v>0</v>
      </c>
      <c r="C27" s="25">
        <v>0</v>
      </c>
      <c r="D27" s="25">
        <v>0</v>
      </c>
      <c r="E27" s="25">
        <v>0</v>
      </c>
      <c r="F27" s="25">
        <v>0</v>
      </c>
      <c r="G27" s="25">
        <v>0</v>
      </c>
      <c r="H27" s="25">
        <v>0</v>
      </c>
      <c r="I27" s="25">
        <v>0</v>
      </c>
      <c r="J27" s="25">
        <v>0</v>
      </c>
      <c r="K27" s="25">
        <v>0</v>
      </c>
      <c r="L27" s="25">
        <v>0</v>
      </c>
      <c r="M27" s="25">
        <v>0</v>
      </c>
      <c r="N27" s="25">
        <v>0</v>
      </c>
      <c r="O27" s="25">
        <v>0</v>
      </c>
      <c r="P27" s="25">
        <v>0</v>
      </c>
      <c r="Q27" s="25">
        <v>0</v>
      </c>
      <c r="R27" s="25">
        <v>0</v>
      </c>
      <c r="S27" s="25">
        <v>0</v>
      </c>
      <c r="T27" s="25">
        <v>0</v>
      </c>
      <c r="U27" s="25">
        <v>0</v>
      </c>
      <c r="V27" s="25">
        <v>0</v>
      </c>
      <c r="W27" s="25">
        <v>0</v>
      </c>
      <c r="X27" s="25">
        <v>0</v>
      </c>
      <c r="Y27" s="25">
        <v>0</v>
      </c>
      <c r="Z27" s="25">
        <v>0</v>
      </c>
      <c r="AA27" s="25">
        <v>0</v>
      </c>
      <c r="AB27" s="25">
        <v>0</v>
      </c>
      <c r="AC27" s="25">
        <v>0</v>
      </c>
      <c r="AD27" s="25">
        <v>0</v>
      </c>
      <c r="AE27" s="25">
        <v>0</v>
      </c>
      <c r="AF27" s="25">
        <v>0</v>
      </c>
      <c r="AG27" s="25">
        <v>0</v>
      </c>
      <c r="AH27" s="25">
        <v>0</v>
      </c>
      <c r="AI27" s="25">
        <v>0</v>
      </c>
      <c r="AJ27" s="25">
        <v>0</v>
      </c>
      <c r="AK27" s="25">
        <v>0</v>
      </c>
      <c r="AL27" s="25">
        <v>0</v>
      </c>
      <c r="AM27" s="25">
        <v>0</v>
      </c>
      <c r="AN27" s="25">
        <v>0</v>
      </c>
      <c r="AO27" s="25">
        <v>0</v>
      </c>
      <c r="AP27" s="25">
        <v>0</v>
      </c>
      <c r="AQ27" s="25">
        <v>0</v>
      </c>
      <c r="AR27" s="25">
        <v>0</v>
      </c>
      <c r="AS27" s="25">
        <v>0</v>
      </c>
      <c r="AT27" s="25">
        <v>0</v>
      </c>
      <c r="AU27" s="25">
        <v>0</v>
      </c>
      <c r="AV27" s="25">
        <v>0</v>
      </c>
      <c r="AW27" s="25">
        <v>0</v>
      </c>
      <c r="AX27" s="25">
        <v>0</v>
      </c>
      <c r="AY27" s="25">
        <v>0</v>
      </c>
      <c r="AZ27" s="25">
        <v>0</v>
      </c>
      <c r="BA27" s="25">
        <v>0</v>
      </c>
      <c r="BB27" s="25">
        <v>0</v>
      </c>
      <c r="BC27" s="25">
        <v>0</v>
      </c>
      <c r="BD27" s="25">
        <v>0</v>
      </c>
      <c r="BE27" s="25">
        <v>0</v>
      </c>
      <c r="BF27" s="25">
        <v>0</v>
      </c>
      <c r="BG27" s="25">
        <v>0</v>
      </c>
      <c r="BH27" s="25">
        <v>0</v>
      </c>
      <c r="BI27" s="25">
        <v>0</v>
      </c>
      <c r="BJ27" s="25">
        <v>0</v>
      </c>
    </row>
    <row r="28" spans="1:62">
      <c r="A28" s="25" t="s">
        <v>1177</v>
      </c>
      <c r="B28" s="25">
        <v>0</v>
      </c>
      <c r="C28" s="25">
        <v>0</v>
      </c>
      <c r="D28" s="25">
        <v>0</v>
      </c>
      <c r="E28" s="25">
        <v>0</v>
      </c>
      <c r="F28" s="25">
        <v>0</v>
      </c>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c r="Z28" s="25">
        <v>0</v>
      </c>
      <c r="AA28" s="25">
        <v>0</v>
      </c>
      <c r="AB28" s="25">
        <v>0</v>
      </c>
      <c r="AC28" s="25">
        <v>0</v>
      </c>
      <c r="AD28" s="25">
        <v>0</v>
      </c>
      <c r="AE28" s="25">
        <v>0</v>
      </c>
      <c r="AF28" s="25">
        <v>0</v>
      </c>
      <c r="AG28" s="25">
        <v>0</v>
      </c>
      <c r="AH28" s="25">
        <v>0</v>
      </c>
      <c r="AI28" s="25">
        <v>0</v>
      </c>
      <c r="AJ28" s="25">
        <v>0</v>
      </c>
      <c r="AK28" s="25">
        <v>0</v>
      </c>
      <c r="AL28" s="25">
        <v>0</v>
      </c>
      <c r="AM28" s="25">
        <v>0</v>
      </c>
      <c r="AN28" s="25">
        <v>0</v>
      </c>
      <c r="AO28" s="25">
        <v>0</v>
      </c>
      <c r="AP28" s="25">
        <v>0</v>
      </c>
      <c r="AQ28" s="25">
        <v>0</v>
      </c>
      <c r="AR28" s="25">
        <v>0</v>
      </c>
      <c r="AS28" s="25">
        <v>0</v>
      </c>
      <c r="AT28" s="25">
        <v>0</v>
      </c>
      <c r="AU28" s="25">
        <v>0</v>
      </c>
      <c r="AV28" s="25">
        <v>0</v>
      </c>
      <c r="AW28" s="25">
        <v>0</v>
      </c>
      <c r="AX28" s="25">
        <v>0</v>
      </c>
      <c r="AY28" s="25">
        <v>0</v>
      </c>
      <c r="AZ28" s="25">
        <v>0</v>
      </c>
      <c r="BA28" s="25">
        <v>0</v>
      </c>
      <c r="BB28" s="25">
        <v>0</v>
      </c>
      <c r="BC28" s="25">
        <v>0</v>
      </c>
      <c r="BD28" s="25">
        <v>0</v>
      </c>
      <c r="BE28" s="25">
        <v>0</v>
      </c>
      <c r="BF28" s="25">
        <v>0</v>
      </c>
      <c r="BG28" s="25">
        <v>0</v>
      </c>
      <c r="BH28" s="25">
        <v>0</v>
      </c>
      <c r="BI28" s="25">
        <v>0</v>
      </c>
      <c r="BJ28" s="25">
        <v>0</v>
      </c>
    </row>
    <row r="29" spans="1:62">
      <c r="A29" s="25" t="s">
        <v>1178</v>
      </c>
      <c r="B29" s="25">
        <v>0</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5">
        <v>0</v>
      </c>
      <c r="T29" s="25">
        <v>0</v>
      </c>
      <c r="U29" s="25">
        <v>0</v>
      </c>
      <c r="V29" s="25">
        <v>0</v>
      </c>
      <c r="W29" s="25">
        <v>0</v>
      </c>
      <c r="X29" s="25">
        <v>0</v>
      </c>
      <c r="Y29" s="25">
        <v>0</v>
      </c>
      <c r="Z29" s="25">
        <v>0</v>
      </c>
      <c r="AA29" s="25">
        <v>0</v>
      </c>
      <c r="AB29" s="25">
        <v>0</v>
      </c>
      <c r="AC29" s="25">
        <v>0</v>
      </c>
      <c r="AD29" s="25">
        <v>0</v>
      </c>
      <c r="AE29" s="25">
        <v>0</v>
      </c>
      <c r="AF29" s="25">
        <v>0</v>
      </c>
      <c r="AG29" s="25">
        <v>0</v>
      </c>
      <c r="AH29" s="25">
        <v>0</v>
      </c>
      <c r="AI29" s="25">
        <v>0</v>
      </c>
      <c r="AJ29" s="25">
        <v>0</v>
      </c>
      <c r="AK29" s="25">
        <v>0</v>
      </c>
      <c r="AL29" s="25">
        <v>0</v>
      </c>
      <c r="AM29" s="25">
        <v>0</v>
      </c>
      <c r="AN29" s="25">
        <v>0</v>
      </c>
      <c r="AO29" s="25">
        <v>0</v>
      </c>
      <c r="AP29" s="25">
        <v>0</v>
      </c>
      <c r="AQ29" s="25">
        <v>0</v>
      </c>
      <c r="AR29" s="25">
        <v>0</v>
      </c>
      <c r="AS29" s="25">
        <v>0</v>
      </c>
      <c r="AT29" s="25">
        <v>0</v>
      </c>
      <c r="AU29" s="25">
        <v>0</v>
      </c>
      <c r="AV29" s="25">
        <v>0</v>
      </c>
      <c r="AW29" s="25">
        <v>0</v>
      </c>
      <c r="AX29" s="25">
        <v>0</v>
      </c>
      <c r="AY29" s="25">
        <v>0</v>
      </c>
      <c r="AZ29" s="25">
        <v>0</v>
      </c>
      <c r="BA29" s="25">
        <v>0</v>
      </c>
      <c r="BB29" s="25">
        <v>0</v>
      </c>
      <c r="BC29" s="25">
        <v>0</v>
      </c>
      <c r="BD29" s="25">
        <v>0</v>
      </c>
      <c r="BE29" s="25">
        <v>0</v>
      </c>
      <c r="BF29" s="25">
        <v>0</v>
      </c>
      <c r="BG29" s="25">
        <v>0</v>
      </c>
      <c r="BH29" s="25">
        <v>0</v>
      </c>
      <c r="BI29" s="25">
        <v>0</v>
      </c>
      <c r="BJ29" s="25">
        <v>0</v>
      </c>
    </row>
    <row r="30" spans="1:62">
      <c r="A30" s="25" t="s">
        <v>1179</v>
      </c>
      <c r="B30" s="25">
        <v>0</v>
      </c>
      <c r="C30" s="25">
        <v>0</v>
      </c>
      <c r="D30" s="25">
        <v>0</v>
      </c>
      <c r="E30" s="25">
        <v>0</v>
      </c>
      <c r="F30" s="25">
        <v>0</v>
      </c>
      <c r="G30" s="25">
        <v>0</v>
      </c>
      <c r="H30" s="25">
        <v>0</v>
      </c>
      <c r="I30" s="25">
        <v>0</v>
      </c>
      <c r="J30" s="25">
        <v>0</v>
      </c>
      <c r="K30" s="25">
        <v>0</v>
      </c>
      <c r="L30" s="25">
        <v>0</v>
      </c>
      <c r="M30" s="25">
        <v>0</v>
      </c>
      <c r="N30" s="25">
        <v>0</v>
      </c>
      <c r="O30" s="25">
        <v>0</v>
      </c>
      <c r="P30" s="25">
        <v>0</v>
      </c>
      <c r="Q30" s="25">
        <v>0</v>
      </c>
      <c r="R30" s="25">
        <v>0</v>
      </c>
      <c r="S30" s="25">
        <v>0</v>
      </c>
      <c r="T30" s="25">
        <v>0</v>
      </c>
      <c r="U30" s="25">
        <v>0</v>
      </c>
      <c r="V30" s="25">
        <v>0</v>
      </c>
      <c r="W30" s="25">
        <v>0</v>
      </c>
      <c r="X30" s="25">
        <v>0</v>
      </c>
      <c r="Y30" s="25">
        <v>0</v>
      </c>
      <c r="Z30" s="25">
        <v>0</v>
      </c>
      <c r="AA30" s="25">
        <v>0</v>
      </c>
      <c r="AB30" s="25">
        <v>0</v>
      </c>
      <c r="AC30" s="25">
        <v>0</v>
      </c>
      <c r="AD30" s="25">
        <v>0</v>
      </c>
      <c r="AE30" s="25">
        <v>0</v>
      </c>
      <c r="AF30" s="25">
        <v>0</v>
      </c>
      <c r="AG30" s="25">
        <v>0</v>
      </c>
      <c r="AH30" s="25">
        <v>0</v>
      </c>
      <c r="AI30" s="25">
        <v>0</v>
      </c>
      <c r="AJ30" s="25">
        <v>0</v>
      </c>
      <c r="AK30" s="25">
        <v>0</v>
      </c>
      <c r="AL30" s="25">
        <v>0</v>
      </c>
      <c r="AM30" s="25">
        <v>0</v>
      </c>
      <c r="AN30" s="25">
        <v>0</v>
      </c>
      <c r="AO30" s="25">
        <v>0</v>
      </c>
      <c r="AP30" s="25">
        <v>0</v>
      </c>
      <c r="AQ30" s="25">
        <v>0</v>
      </c>
      <c r="AR30" s="25">
        <v>0</v>
      </c>
      <c r="AS30" s="25">
        <v>0</v>
      </c>
      <c r="AT30" s="25">
        <v>0</v>
      </c>
      <c r="AU30" s="25">
        <v>0</v>
      </c>
      <c r="AV30" s="25">
        <v>0</v>
      </c>
      <c r="AW30" s="25">
        <v>0</v>
      </c>
      <c r="AX30" s="25">
        <v>0</v>
      </c>
      <c r="AY30" s="25">
        <v>0</v>
      </c>
      <c r="AZ30" s="25">
        <v>0</v>
      </c>
      <c r="BA30" s="25">
        <v>0</v>
      </c>
      <c r="BB30" s="25">
        <v>0</v>
      </c>
      <c r="BC30" s="25">
        <v>0</v>
      </c>
      <c r="BD30" s="25">
        <v>0</v>
      </c>
      <c r="BE30" s="25">
        <v>0</v>
      </c>
      <c r="BF30" s="25">
        <v>0</v>
      </c>
      <c r="BG30" s="25">
        <v>0</v>
      </c>
      <c r="BH30" s="25">
        <v>0</v>
      </c>
      <c r="BI30" s="25">
        <v>0</v>
      </c>
      <c r="BJ30" s="25">
        <v>0</v>
      </c>
    </row>
    <row r="31" spans="1:62">
      <c r="A31" s="25" t="s">
        <v>1180</v>
      </c>
      <c r="B31" s="25">
        <v>0</v>
      </c>
      <c r="C31" s="25">
        <v>0</v>
      </c>
      <c r="D31" s="25">
        <v>0</v>
      </c>
      <c r="E31" s="25">
        <v>0</v>
      </c>
      <c r="F31" s="25">
        <v>0</v>
      </c>
      <c r="G31" s="25">
        <v>0</v>
      </c>
      <c r="H31" s="25">
        <v>0</v>
      </c>
      <c r="I31" s="25">
        <v>0</v>
      </c>
      <c r="J31" s="25">
        <v>0</v>
      </c>
      <c r="K31" s="25">
        <v>0</v>
      </c>
      <c r="L31" s="25">
        <v>0</v>
      </c>
      <c r="M31" s="25">
        <v>0</v>
      </c>
      <c r="N31" s="25">
        <v>0</v>
      </c>
      <c r="O31" s="25">
        <v>0</v>
      </c>
      <c r="P31" s="25">
        <v>0</v>
      </c>
      <c r="Q31" s="25">
        <v>0</v>
      </c>
      <c r="R31" s="25">
        <v>0</v>
      </c>
      <c r="S31" s="25">
        <v>0</v>
      </c>
      <c r="T31" s="25">
        <v>0</v>
      </c>
      <c r="U31" s="25">
        <v>0</v>
      </c>
      <c r="V31" s="25">
        <v>0</v>
      </c>
      <c r="W31" s="25">
        <v>0</v>
      </c>
      <c r="X31" s="25">
        <v>0</v>
      </c>
      <c r="Y31" s="25">
        <v>0</v>
      </c>
      <c r="Z31" s="25">
        <v>0</v>
      </c>
      <c r="AA31" s="25">
        <v>0</v>
      </c>
      <c r="AB31" s="25">
        <v>0</v>
      </c>
      <c r="AC31" s="25">
        <v>0</v>
      </c>
      <c r="AD31" s="25">
        <v>0</v>
      </c>
      <c r="AE31" s="25">
        <v>0</v>
      </c>
      <c r="AF31" s="25">
        <v>0</v>
      </c>
      <c r="AG31" s="25">
        <v>0</v>
      </c>
      <c r="AH31" s="25">
        <v>0</v>
      </c>
      <c r="AI31" s="25">
        <v>0</v>
      </c>
      <c r="AJ31" s="25">
        <v>0</v>
      </c>
      <c r="AK31" s="25">
        <v>0</v>
      </c>
      <c r="AL31" s="25">
        <v>0</v>
      </c>
      <c r="AM31" s="25">
        <v>0</v>
      </c>
      <c r="AN31" s="25">
        <v>0</v>
      </c>
      <c r="AO31" s="25">
        <v>0</v>
      </c>
      <c r="AP31" s="25">
        <v>0</v>
      </c>
      <c r="AQ31" s="25">
        <v>0</v>
      </c>
      <c r="AR31" s="25">
        <v>0</v>
      </c>
      <c r="AS31" s="25">
        <v>0</v>
      </c>
      <c r="AT31" s="25">
        <v>0</v>
      </c>
      <c r="AU31" s="25">
        <v>0</v>
      </c>
      <c r="AV31" s="25">
        <v>0</v>
      </c>
      <c r="AW31" s="25">
        <v>0</v>
      </c>
      <c r="AX31" s="25">
        <v>0</v>
      </c>
      <c r="AY31" s="25">
        <v>0</v>
      </c>
      <c r="AZ31" s="25">
        <v>0</v>
      </c>
      <c r="BA31" s="25">
        <v>0</v>
      </c>
      <c r="BB31" s="25">
        <v>0</v>
      </c>
      <c r="BC31" s="25">
        <v>0</v>
      </c>
      <c r="BD31" s="25">
        <v>0</v>
      </c>
      <c r="BE31" s="25">
        <v>0</v>
      </c>
      <c r="BF31" s="25">
        <v>0</v>
      </c>
      <c r="BG31" s="25">
        <v>0</v>
      </c>
      <c r="BH31" s="25">
        <v>0</v>
      </c>
      <c r="BI31" s="25">
        <v>0</v>
      </c>
      <c r="BJ31" s="25">
        <v>0</v>
      </c>
    </row>
    <row r="32" spans="1:62">
      <c r="A32" s="25" t="s">
        <v>1181</v>
      </c>
      <c r="B32" s="25">
        <v>0</v>
      </c>
      <c r="C32" s="25">
        <v>0</v>
      </c>
      <c r="D32" s="25">
        <v>0</v>
      </c>
      <c r="E32" s="25">
        <v>0</v>
      </c>
      <c r="F32" s="25">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c r="Z32" s="25">
        <v>0</v>
      </c>
      <c r="AA32" s="25">
        <v>0</v>
      </c>
      <c r="AB32" s="25">
        <v>0</v>
      </c>
      <c r="AC32" s="25">
        <v>0</v>
      </c>
      <c r="AD32" s="25">
        <v>0</v>
      </c>
      <c r="AE32" s="25">
        <v>0</v>
      </c>
      <c r="AF32" s="25">
        <v>0</v>
      </c>
      <c r="AG32" s="25">
        <v>0</v>
      </c>
      <c r="AH32" s="25">
        <v>0</v>
      </c>
      <c r="AI32" s="25">
        <v>0</v>
      </c>
      <c r="AJ32" s="25">
        <v>0</v>
      </c>
      <c r="AK32" s="25">
        <v>0</v>
      </c>
      <c r="AL32" s="25">
        <v>0</v>
      </c>
      <c r="AM32" s="25">
        <v>0</v>
      </c>
      <c r="AN32" s="25">
        <v>0</v>
      </c>
      <c r="AO32" s="25">
        <v>0</v>
      </c>
      <c r="AP32" s="25">
        <v>0</v>
      </c>
      <c r="AQ32" s="25">
        <v>0</v>
      </c>
      <c r="AR32" s="25">
        <v>0</v>
      </c>
      <c r="AS32" s="25">
        <v>0</v>
      </c>
      <c r="AT32" s="25">
        <v>0</v>
      </c>
      <c r="AU32" s="25">
        <v>0</v>
      </c>
      <c r="AV32" s="25">
        <v>0</v>
      </c>
      <c r="AW32" s="25">
        <v>0</v>
      </c>
      <c r="AX32" s="25">
        <v>0</v>
      </c>
      <c r="AY32" s="25">
        <v>0</v>
      </c>
      <c r="AZ32" s="25">
        <v>0</v>
      </c>
      <c r="BA32" s="25">
        <v>0</v>
      </c>
      <c r="BB32" s="25">
        <v>0</v>
      </c>
      <c r="BC32" s="25">
        <v>0</v>
      </c>
      <c r="BD32" s="25">
        <v>0</v>
      </c>
      <c r="BE32" s="25">
        <v>0</v>
      </c>
      <c r="BF32" s="25">
        <v>0</v>
      </c>
      <c r="BG32" s="25">
        <v>0</v>
      </c>
      <c r="BH32" s="25">
        <v>0</v>
      </c>
      <c r="BI32" s="25">
        <v>0</v>
      </c>
      <c r="BJ32" s="25">
        <v>0</v>
      </c>
    </row>
    <row r="33" spans="1:62">
      <c r="A33" s="25" t="s">
        <v>1182</v>
      </c>
      <c r="B33" s="25">
        <v>0</v>
      </c>
      <c r="C33" s="25">
        <v>0</v>
      </c>
      <c r="D33" s="25">
        <v>0</v>
      </c>
      <c r="E33" s="25">
        <v>0</v>
      </c>
      <c r="F33" s="25">
        <v>0</v>
      </c>
      <c r="G33" s="25">
        <v>0</v>
      </c>
      <c r="H33" s="25">
        <v>0</v>
      </c>
      <c r="I33" s="25">
        <v>0</v>
      </c>
      <c r="J33" s="25">
        <v>0</v>
      </c>
      <c r="K33" s="25">
        <v>0</v>
      </c>
      <c r="L33" s="25">
        <v>0</v>
      </c>
      <c r="M33" s="25">
        <v>0</v>
      </c>
      <c r="N33" s="25">
        <v>0</v>
      </c>
      <c r="O33" s="25">
        <v>0</v>
      </c>
      <c r="P33" s="25">
        <v>0</v>
      </c>
      <c r="Q33" s="25">
        <v>0</v>
      </c>
      <c r="R33" s="25">
        <v>0</v>
      </c>
      <c r="S33" s="25">
        <v>0</v>
      </c>
      <c r="T33" s="25">
        <v>0</v>
      </c>
      <c r="U33" s="25">
        <v>0</v>
      </c>
      <c r="V33" s="25">
        <v>0</v>
      </c>
      <c r="W33" s="25">
        <v>0</v>
      </c>
      <c r="X33" s="25">
        <v>0</v>
      </c>
      <c r="Y33" s="25">
        <v>0</v>
      </c>
      <c r="Z33" s="25">
        <v>0</v>
      </c>
      <c r="AA33" s="25">
        <v>0</v>
      </c>
      <c r="AB33" s="25">
        <v>0</v>
      </c>
      <c r="AC33" s="25">
        <v>0</v>
      </c>
      <c r="AD33" s="25">
        <v>0</v>
      </c>
      <c r="AE33" s="25">
        <v>0</v>
      </c>
      <c r="AF33" s="25">
        <v>0</v>
      </c>
      <c r="AG33" s="25">
        <v>0</v>
      </c>
      <c r="AH33" s="25">
        <v>0</v>
      </c>
      <c r="AI33" s="25">
        <v>0</v>
      </c>
      <c r="AJ33" s="25">
        <v>0</v>
      </c>
      <c r="AK33" s="25">
        <v>0</v>
      </c>
      <c r="AL33" s="25">
        <v>0</v>
      </c>
      <c r="AM33" s="25">
        <v>0</v>
      </c>
      <c r="AN33" s="25">
        <v>0</v>
      </c>
      <c r="AO33" s="25">
        <v>0</v>
      </c>
      <c r="AP33" s="25">
        <v>0</v>
      </c>
      <c r="AQ33" s="25">
        <v>0</v>
      </c>
      <c r="AR33" s="25">
        <v>0</v>
      </c>
      <c r="AS33" s="25">
        <v>0</v>
      </c>
      <c r="AT33" s="25">
        <v>0</v>
      </c>
      <c r="AU33" s="25">
        <v>0</v>
      </c>
      <c r="AV33" s="25">
        <v>0</v>
      </c>
      <c r="AW33" s="25">
        <v>0</v>
      </c>
      <c r="AX33" s="25">
        <v>0</v>
      </c>
      <c r="AY33" s="25">
        <v>0</v>
      </c>
      <c r="AZ33" s="25">
        <v>0</v>
      </c>
      <c r="BA33" s="25">
        <v>0</v>
      </c>
      <c r="BB33" s="25">
        <v>0</v>
      </c>
      <c r="BC33" s="25">
        <v>0</v>
      </c>
      <c r="BD33" s="25">
        <v>0</v>
      </c>
      <c r="BE33" s="25">
        <v>0</v>
      </c>
      <c r="BF33" s="25">
        <v>0</v>
      </c>
      <c r="BG33" s="25">
        <v>0</v>
      </c>
      <c r="BH33" s="25">
        <v>0</v>
      </c>
      <c r="BI33" s="25">
        <v>0</v>
      </c>
      <c r="BJ33" s="25">
        <v>0</v>
      </c>
    </row>
    <row r="34" spans="1:62">
      <c r="A34" s="25" t="s">
        <v>1183</v>
      </c>
      <c r="B34" s="25">
        <v>0</v>
      </c>
      <c r="C34" s="25">
        <v>0</v>
      </c>
      <c r="D34" s="25">
        <v>0</v>
      </c>
      <c r="E34" s="25">
        <v>0</v>
      </c>
      <c r="F34" s="25">
        <v>0</v>
      </c>
      <c r="G34" s="25">
        <v>0</v>
      </c>
      <c r="H34" s="25">
        <v>0</v>
      </c>
      <c r="I34" s="25">
        <v>0</v>
      </c>
      <c r="J34" s="25">
        <v>0</v>
      </c>
      <c r="K34" s="25">
        <v>0</v>
      </c>
      <c r="L34" s="25">
        <v>0</v>
      </c>
      <c r="M34" s="25">
        <v>0</v>
      </c>
      <c r="N34" s="25">
        <v>0</v>
      </c>
      <c r="O34" s="25">
        <v>0</v>
      </c>
      <c r="P34" s="25">
        <v>0</v>
      </c>
      <c r="Q34" s="25">
        <v>0</v>
      </c>
      <c r="R34" s="25">
        <v>0</v>
      </c>
      <c r="S34" s="25">
        <v>0</v>
      </c>
      <c r="T34" s="25">
        <v>0</v>
      </c>
      <c r="U34" s="25">
        <v>0</v>
      </c>
      <c r="V34" s="25">
        <v>0</v>
      </c>
      <c r="W34" s="25">
        <v>0</v>
      </c>
      <c r="X34" s="25">
        <v>0</v>
      </c>
      <c r="Y34" s="25">
        <v>0</v>
      </c>
      <c r="Z34" s="25">
        <v>0</v>
      </c>
      <c r="AA34" s="25">
        <v>0</v>
      </c>
      <c r="AB34" s="25">
        <v>0</v>
      </c>
      <c r="AC34" s="25">
        <v>0</v>
      </c>
      <c r="AD34" s="25">
        <v>0</v>
      </c>
      <c r="AE34" s="25">
        <v>0</v>
      </c>
      <c r="AF34" s="25">
        <v>0</v>
      </c>
      <c r="AG34" s="25">
        <v>0</v>
      </c>
      <c r="AH34" s="25">
        <v>0</v>
      </c>
      <c r="AI34" s="25">
        <v>0</v>
      </c>
      <c r="AJ34" s="25">
        <v>0</v>
      </c>
      <c r="AK34" s="25">
        <v>0</v>
      </c>
      <c r="AL34" s="25">
        <v>0</v>
      </c>
      <c r="AM34" s="25">
        <v>0</v>
      </c>
      <c r="AN34" s="25">
        <v>0</v>
      </c>
      <c r="AO34" s="25">
        <v>0</v>
      </c>
      <c r="AP34" s="25">
        <v>0</v>
      </c>
      <c r="AQ34" s="25">
        <v>0</v>
      </c>
      <c r="AR34" s="25">
        <v>0</v>
      </c>
      <c r="AS34" s="25">
        <v>0</v>
      </c>
      <c r="AT34" s="25">
        <v>0</v>
      </c>
      <c r="AU34" s="25">
        <v>0</v>
      </c>
      <c r="AV34" s="25">
        <v>0</v>
      </c>
      <c r="AW34" s="25">
        <v>0</v>
      </c>
      <c r="AX34" s="25">
        <v>0</v>
      </c>
      <c r="AY34" s="25">
        <v>0</v>
      </c>
      <c r="AZ34" s="25">
        <v>0</v>
      </c>
      <c r="BA34" s="25">
        <v>0</v>
      </c>
      <c r="BB34" s="25">
        <v>0</v>
      </c>
      <c r="BC34" s="25">
        <v>0</v>
      </c>
      <c r="BD34" s="25">
        <v>0</v>
      </c>
      <c r="BE34" s="25">
        <v>0</v>
      </c>
      <c r="BF34" s="25">
        <v>0</v>
      </c>
      <c r="BG34" s="25">
        <v>0</v>
      </c>
      <c r="BH34" s="25">
        <v>0</v>
      </c>
      <c r="BI34" s="25">
        <v>0</v>
      </c>
      <c r="BJ34" s="25">
        <v>0</v>
      </c>
    </row>
    <row r="35" spans="1:62">
      <c r="A35" s="25" t="s">
        <v>1184</v>
      </c>
      <c r="B35" s="25">
        <v>0</v>
      </c>
      <c r="C35" s="25">
        <v>0</v>
      </c>
      <c r="D35" s="25">
        <v>0</v>
      </c>
      <c r="E35" s="25">
        <v>0</v>
      </c>
      <c r="F35" s="25">
        <v>0</v>
      </c>
      <c r="G35" s="25">
        <v>0</v>
      </c>
      <c r="H35" s="25">
        <v>0</v>
      </c>
      <c r="I35" s="25">
        <v>0</v>
      </c>
      <c r="J35" s="25">
        <v>0</v>
      </c>
      <c r="K35" s="25">
        <v>0</v>
      </c>
      <c r="L35" s="25">
        <v>0</v>
      </c>
      <c r="M35" s="25">
        <v>0</v>
      </c>
      <c r="N35" s="25">
        <v>0</v>
      </c>
      <c r="O35" s="25">
        <v>0</v>
      </c>
      <c r="P35" s="25">
        <v>0</v>
      </c>
      <c r="Q35" s="25">
        <v>0</v>
      </c>
      <c r="R35" s="25">
        <v>0</v>
      </c>
      <c r="S35" s="25">
        <v>0</v>
      </c>
      <c r="T35" s="25">
        <v>0</v>
      </c>
      <c r="U35" s="25">
        <v>0</v>
      </c>
      <c r="V35" s="25">
        <v>0</v>
      </c>
      <c r="W35" s="25">
        <v>0</v>
      </c>
      <c r="X35" s="25">
        <v>0</v>
      </c>
      <c r="Y35" s="25">
        <v>0</v>
      </c>
      <c r="Z35" s="25">
        <v>0</v>
      </c>
      <c r="AA35" s="25">
        <v>0</v>
      </c>
      <c r="AB35" s="25">
        <v>0</v>
      </c>
      <c r="AC35" s="25">
        <v>0</v>
      </c>
      <c r="AD35" s="25">
        <v>0</v>
      </c>
      <c r="AE35" s="25">
        <v>0</v>
      </c>
      <c r="AF35" s="25">
        <v>0</v>
      </c>
      <c r="AG35" s="25">
        <v>0</v>
      </c>
      <c r="AH35" s="25">
        <v>0</v>
      </c>
      <c r="AI35" s="25">
        <v>0</v>
      </c>
      <c r="AJ35" s="25">
        <v>0</v>
      </c>
      <c r="AK35" s="25">
        <v>0</v>
      </c>
      <c r="AL35" s="25">
        <v>0</v>
      </c>
      <c r="AM35" s="25">
        <v>0</v>
      </c>
      <c r="AN35" s="25">
        <v>0</v>
      </c>
      <c r="AO35" s="25">
        <v>0</v>
      </c>
      <c r="AP35" s="25">
        <v>0</v>
      </c>
      <c r="AQ35" s="25">
        <v>0</v>
      </c>
      <c r="AR35" s="25">
        <v>0</v>
      </c>
      <c r="AS35" s="25">
        <v>0</v>
      </c>
      <c r="AT35" s="25">
        <v>0</v>
      </c>
      <c r="AU35" s="25">
        <v>0</v>
      </c>
      <c r="AV35" s="25">
        <v>0</v>
      </c>
      <c r="AW35" s="25">
        <v>0</v>
      </c>
      <c r="AX35" s="25">
        <v>0</v>
      </c>
      <c r="AY35" s="25">
        <v>0</v>
      </c>
      <c r="AZ35" s="25">
        <v>0</v>
      </c>
      <c r="BA35" s="25">
        <v>0</v>
      </c>
      <c r="BB35" s="25">
        <v>0</v>
      </c>
      <c r="BC35" s="25">
        <v>0</v>
      </c>
      <c r="BD35" s="25">
        <v>0</v>
      </c>
      <c r="BE35" s="25">
        <v>0</v>
      </c>
      <c r="BF35" s="25">
        <v>0</v>
      </c>
      <c r="BG35" s="25">
        <v>0</v>
      </c>
      <c r="BH35" s="25">
        <v>0</v>
      </c>
      <c r="BI35" s="25">
        <v>0</v>
      </c>
      <c r="BJ35" s="25">
        <v>0</v>
      </c>
    </row>
    <row r="36" spans="1:62">
      <c r="A36" s="25" t="s">
        <v>1185</v>
      </c>
      <c r="B36" s="25">
        <v>0</v>
      </c>
      <c r="C36" s="25">
        <v>0</v>
      </c>
      <c r="D36" s="25">
        <v>0</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c r="Z36" s="25">
        <v>0</v>
      </c>
      <c r="AA36" s="25">
        <v>0</v>
      </c>
      <c r="AB36" s="25">
        <v>0</v>
      </c>
      <c r="AC36" s="25">
        <v>0</v>
      </c>
      <c r="AD36" s="25">
        <v>0</v>
      </c>
      <c r="AE36" s="25">
        <v>0</v>
      </c>
      <c r="AF36" s="25">
        <v>0</v>
      </c>
      <c r="AG36" s="25">
        <v>0</v>
      </c>
      <c r="AH36" s="25">
        <v>0</v>
      </c>
      <c r="AI36" s="25">
        <v>0</v>
      </c>
      <c r="AJ36" s="25">
        <v>0</v>
      </c>
      <c r="AK36" s="25">
        <v>0</v>
      </c>
      <c r="AL36" s="25">
        <v>0</v>
      </c>
      <c r="AM36" s="25">
        <v>0</v>
      </c>
      <c r="AN36" s="25">
        <v>0</v>
      </c>
      <c r="AO36" s="25">
        <v>0</v>
      </c>
      <c r="AP36" s="25">
        <v>0</v>
      </c>
      <c r="AQ36" s="25">
        <v>0</v>
      </c>
      <c r="AR36" s="25">
        <v>0</v>
      </c>
      <c r="AS36" s="25">
        <v>0</v>
      </c>
      <c r="AT36" s="25">
        <v>0</v>
      </c>
      <c r="AU36" s="25">
        <v>0</v>
      </c>
      <c r="AV36" s="25">
        <v>0</v>
      </c>
      <c r="AW36" s="25">
        <v>0</v>
      </c>
      <c r="AX36" s="25">
        <v>0</v>
      </c>
      <c r="AY36" s="25">
        <v>0</v>
      </c>
      <c r="AZ36" s="25">
        <v>0</v>
      </c>
      <c r="BA36" s="25">
        <v>0</v>
      </c>
      <c r="BB36" s="25">
        <v>0</v>
      </c>
      <c r="BC36" s="25">
        <v>0</v>
      </c>
      <c r="BD36" s="25">
        <v>0</v>
      </c>
      <c r="BE36" s="25">
        <v>0</v>
      </c>
      <c r="BF36" s="25">
        <v>0</v>
      </c>
      <c r="BG36" s="25">
        <v>0</v>
      </c>
      <c r="BH36" s="25">
        <v>0</v>
      </c>
      <c r="BI36" s="25">
        <v>0</v>
      </c>
      <c r="BJ36" s="25">
        <v>0</v>
      </c>
    </row>
    <row r="37" spans="1:62">
      <c r="A37" s="25" t="s">
        <v>1186</v>
      </c>
      <c r="B37" s="25">
        <v>0</v>
      </c>
      <c r="C37" s="25">
        <v>0</v>
      </c>
      <c r="D37" s="25">
        <v>0</v>
      </c>
      <c r="E37" s="25">
        <v>0</v>
      </c>
      <c r="F37" s="25">
        <v>0</v>
      </c>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c r="Z37" s="25">
        <v>0</v>
      </c>
      <c r="AA37" s="25">
        <v>0</v>
      </c>
      <c r="AB37" s="25">
        <v>0</v>
      </c>
      <c r="AC37" s="25">
        <v>0</v>
      </c>
      <c r="AD37" s="25">
        <v>0</v>
      </c>
      <c r="AE37" s="25">
        <v>0</v>
      </c>
      <c r="AF37" s="25">
        <v>0</v>
      </c>
      <c r="AG37" s="25">
        <v>0</v>
      </c>
      <c r="AH37" s="25">
        <v>0</v>
      </c>
      <c r="AI37" s="25">
        <v>0</v>
      </c>
      <c r="AJ37" s="25">
        <v>0</v>
      </c>
      <c r="AK37" s="25">
        <v>0</v>
      </c>
      <c r="AL37" s="25">
        <v>0</v>
      </c>
      <c r="AM37" s="25">
        <v>0</v>
      </c>
      <c r="AN37" s="25">
        <v>0</v>
      </c>
      <c r="AO37" s="25">
        <v>0</v>
      </c>
      <c r="AP37" s="25">
        <v>0</v>
      </c>
      <c r="AQ37" s="25">
        <v>0</v>
      </c>
      <c r="AR37" s="25">
        <v>0</v>
      </c>
      <c r="AS37" s="25">
        <v>0</v>
      </c>
      <c r="AT37" s="25">
        <v>0</v>
      </c>
      <c r="AU37" s="25">
        <v>0</v>
      </c>
      <c r="AV37" s="25">
        <v>0</v>
      </c>
      <c r="AW37" s="25">
        <v>0</v>
      </c>
      <c r="AX37" s="25">
        <v>0</v>
      </c>
      <c r="AY37" s="25">
        <v>0</v>
      </c>
      <c r="AZ37" s="25">
        <v>0</v>
      </c>
      <c r="BA37" s="25">
        <v>0</v>
      </c>
      <c r="BB37" s="25">
        <v>0</v>
      </c>
      <c r="BC37" s="25">
        <v>0</v>
      </c>
      <c r="BD37" s="25">
        <v>0</v>
      </c>
      <c r="BE37" s="25">
        <v>0</v>
      </c>
      <c r="BF37" s="25">
        <v>0</v>
      </c>
      <c r="BG37" s="25">
        <v>0</v>
      </c>
      <c r="BH37" s="25">
        <v>0</v>
      </c>
      <c r="BI37" s="25">
        <v>0</v>
      </c>
      <c r="BJ37" s="25">
        <v>0</v>
      </c>
    </row>
    <row r="38" spans="1:62">
      <c r="A38" s="25" t="s">
        <v>1187</v>
      </c>
      <c r="B38" s="25">
        <v>0</v>
      </c>
      <c r="C38" s="25">
        <v>0</v>
      </c>
      <c r="D38" s="25">
        <v>0</v>
      </c>
      <c r="E38" s="25">
        <v>0</v>
      </c>
      <c r="F38" s="25">
        <v>0</v>
      </c>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c r="Z38" s="25">
        <v>0</v>
      </c>
      <c r="AA38" s="25">
        <v>0</v>
      </c>
      <c r="AB38" s="25">
        <v>0</v>
      </c>
      <c r="AC38" s="25">
        <v>0</v>
      </c>
      <c r="AD38" s="25">
        <v>0</v>
      </c>
      <c r="AE38" s="25">
        <v>0</v>
      </c>
      <c r="AF38" s="25">
        <v>0</v>
      </c>
      <c r="AG38" s="25">
        <v>0</v>
      </c>
      <c r="AH38" s="25">
        <v>0</v>
      </c>
      <c r="AI38" s="25">
        <v>0</v>
      </c>
      <c r="AJ38" s="25">
        <v>0</v>
      </c>
      <c r="AK38" s="25">
        <v>0</v>
      </c>
      <c r="AL38" s="25">
        <v>0</v>
      </c>
      <c r="AM38" s="25">
        <v>0</v>
      </c>
      <c r="AN38" s="25">
        <v>0</v>
      </c>
      <c r="AO38" s="25">
        <v>0</v>
      </c>
      <c r="AP38" s="25">
        <v>0</v>
      </c>
      <c r="AQ38" s="25">
        <v>0</v>
      </c>
      <c r="AR38" s="25">
        <v>0</v>
      </c>
      <c r="AS38" s="25">
        <v>0</v>
      </c>
      <c r="AT38" s="25">
        <v>0</v>
      </c>
      <c r="AU38" s="25">
        <v>0</v>
      </c>
      <c r="AV38" s="25">
        <v>0</v>
      </c>
      <c r="AW38" s="25">
        <v>0</v>
      </c>
      <c r="AX38" s="25">
        <v>0</v>
      </c>
      <c r="AY38" s="25">
        <v>0</v>
      </c>
      <c r="AZ38" s="25">
        <v>0</v>
      </c>
      <c r="BA38" s="25">
        <v>0</v>
      </c>
      <c r="BB38" s="25">
        <v>0</v>
      </c>
      <c r="BC38" s="25">
        <v>0</v>
      </c>
      <c r="BD38" s="25">
        <v>0</v>
      </c>
      <c r="BE38" s="25">
        <v>0</v>
      </c>
      <c r="BF38" s="25">
        <v>0</v>
      </c>
      <c r="BG38" s="25">
        <v>0</v>
      </c>
      <c r="BH38" s="25">
        <v>0</v>
      </c>
      <c r="BI38" s="25">
        <v>0</v>
      </c>
      <c r="BJ38" s="25">
        <v>0</v>
      </c>
    </row>
    <row r="39" spans="1:62">
      <c r="A39" s="25" t="s">
        <v>1188</v>
      </c>
      <c r="B39" s="25">
        <v>0</v>
      </c>
      <c r="C39" s="25">
        <v>0</v>
      </c>
      <c r="D39" s="25">
        <v>0</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c r="Z39" s="25">
        <v>0</v>
      </c>
      <c r="AA39" s="25">
        <v>0</v>
      </c>
      <c r="AB39" s="25">
        <v>0</v>
      </c>
      <c r="AC39" s="25">
        <v>0</v>
      </c>
      <c r="AD39" s="25">
        <v>0</v>
      </c>
      <c r="AE39" s="25">
        <v>0</v>
      </c>
      <c r="AF39" s="25">
        <v>0</v>
      </c>
      <c r="AG39" s="25">
        <v>0</v>
      </c>
      <c r="AH39" s="25">
        <v>0</v>
      </c>
      <c r="AI39" s="25">
        <v>0</v>
      </c>
      <c r="AJ39" s="25">
        <v>0</v>
      </c>
      <c r="AK39" s="25">
        <v>0</v>
      </c>
      <c r="AL39" s="25">
        <v>0</v>
      </c>
      <c r="AM39" s="25">
        <v>0</v>
      </c>
      <c r="AN39" s="25">
        <v>0</v>
      </c>
      <c r="AO39" s="25">
        <v>0</v>
      </c>
      <c r="AP39" s="25">
        <v>0</v>
      </c>
      <c r="AQ39" s="25">
        <v>0</v>
      </c>
      <c r="AR39" s="25">
        <v>0</v>
      </c>
      <c r="AS39" s="25">
        <v>0</v>
      </c>
      <c r="AT39" s="25">
        <v>0</v>
      </c>
      <c r="AU39" s="25">
        <v>0</v>
      </c>
      <c r="AV39" s="25">
        <v>0</v>
      </c>
      <c r="AW39" s="25">
        <v>0</v>
      </c>
      <c r="AX39" s="25">
        <v>0</v>
      </c>
      <c r="AY39" s="25">
        <v>0</v>
      </c>
      <c r="AZ39" s="25">
        <v>0</v>
      </c>
      <c r="BA39" s="25">
        <v>0</v>
      </c>
      <c r="BB39" s="25">
        <v>0</v>
      </c>
      <c r="BC39" s="25">
        <v>0</v>
      </c>
      <c r="BD39" s="25">
        <v>0</v>
      </c>
      <c r="BE39" s="25">
        <v>0</v>
      </c>
      <c r="BF39" s="25">
        <v>0</v>
      </c>
      <c r="BG39" s="25">
        <v>0</v>
      </c>
      <c r="BH39" s="25">
        <v>0</v>
      </c>
      <c r="BI39" s="25">
        <v>0</v>
      </c>
      <c r="BJ39" s="25">
        <v>0</v>
      </c>
    </row>
    <row r="40" spans="1:62">
      <c r="A40" s="25" t="s">
        <v>1189</v>
      </c>
      <c r="B40" s="25">
        <v>0</v>
      </c>
      <c r="C40" s="25">
        <v>0</v>
      </c>
      <c r="D40" s="25">
        <v>0</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c r="Z40" s="25">
        <v>0</v>
      </c>
      <c r="AA40" s="25">
        <v>0</v>
      </c>
      <c r="AB40" s="25">
        <v>0</v>
      </c>
      <c r="AC40" s="25">
        <v>0</v>
      </c>
      <c r="AD40" s="25">
        <v>0</v>
      </c>
      <c r="AE40" s="25">
        <v>0</v>
      </c>
      <c r="AF40" s="25">
        <v>0</v>
      </c>
      <c r="AG40" s="25">
        <v>0</v>
      </c>
      <c r="AH40" s="25">
        <v>0</v>
      </c>
      <c r="AI40" s="25">
        <v>0</v>
      </c>
      <c r="AJ40" s="25">
        <v>0</v>
      </c>
      <c r="AK40" s="25">
        <v>0</v>
      </c>
      <c r="AL40" s="25">
        <v>0</v>
      </c>
      <c r="AM40" s="25">
        <v>0</v>
      </c>
      <c r="AN40" s="25">
        <v>0</v>
      </c>
      <c r="AO40" s="25">
        <v>0</v>
      </c>
      <c r="AP40" s="25">
        <v>0</v>
      </c>
      <c r="AQ40" s="25">
        <v>0</v>
      </c>
      <c r="AR40" s="25">
        <v>0</v>
      </c>
      <c r="AS40" s="25">
        <v>0</v>
      </c>
      <c r="AT40" s="25">
        <v>0</v>
      </c>
      <c r="AU40" s="25">
        <v>0</v>
      </c>
      <c r="AV40" s="25">
        <v>0</v>
      </c>
      <c r="AW40" s="25">
        <v>0</v>
      </c>
      <c r="AX40" s="25">
        <v>0</v>
      </c>
      <c r="AY40" s="25">
        <v>0</v>
      </c>
      <c r="AZ40" s="25">
        <v>0</v>
      </c>
      <c r="BA40" s="25">
        <v>0</v>
      </c>
      <c r="BB40" s="25">
        <v>0</v>
      </c>
      <c r="BC40" s="25">
        <v>0</v>
      </c>
      <c r="BD40" s="25">
        <v>0</v>
      </c>
      <c r="BE40" s="25">
        <v>0</v>
      </c>
      <c r="BF40" s="25">
        <v>0</v>
      </c>
      <c r="BG40" s="25">
        <v>0</v>
      </c>
      <c r="BH40" s="25">
        <v>0</v>
      </c>
      <c r="BI40" s="25">
        <v>0</v>
      </c>
      <c r="BJ40" s="25">
        <v>0</v>
      </c>
    </row>
    <row r="41" spans="1:62">
      <c r="A41" s="25" t="s">
        <v>1190</v>
      </c>
      <c r="B41" s="25">
        <v>0</v>
      </c>
      <c r="C41" s="25">
        <v>0</v>
      </c>
      <c r="D41" s="25">
        <v>0</v>
      </c>
      <c r="E41" s="25">
        <v>0</v>
      </c>
      <c r="F41" s="25">
        <v>0</v>
      </c>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c r="Z41" s="25">
        <v>0</v>
      </c>
      <c r="AA41" s="25">
        <v>0</v>
      </c>
      <c r="AB41" s="25">
        <v>0</v>
      </c>
      <c r="AC41" s="25">
        <v>0</v>
      </c>
      <c r="AD41" s="25">
        <v>0</v>
      </c>
      <c r="AE41" s="25">
        <v>0</v>
      </c>
      <c r="AF41" s="25">
        <v>0</v>
      </c>
      <c r="AG41" s="25">
        <v>0</v>
      </c>
      <c r="AH41" s="25">
        <v>0</v>
      </c>
      <c r="AI41" s="25">
        <v>0</v>
      </c>
      <c r="AJ41" s="25">
        <v>0</v>
      </c>
      <c r="AK41" s="25">
        <v>0</v>
      </c>
      <c r="AL41" s="25">
        <v>0</v>
      </c>
      <c r="AM41" s="25">
        <v>0</v>
      </c>
      <c r="AN41" s="25">
        <v>0</v>
      </c>
      <c r="AO41" s="25">
        <v>0</v>
      </c>
      <c r="AP41" s="25">
        <v>0</v>
      </c>
      <c r="AQ41" s="25">
        <v>0</v>
      </c>
      <c r="AR41" s="25">
        <v>0</v>
      </c>
      <c r="AS41" s="25">
        <v>0</v>
      </c>
      <c r="AT41" s="25">
        <v>0</v>
      </c>
      <c r="AU41" s="25">
        <v>0</v>
      </c>
      <c r="AV41" s="25">
        <v>0</v>
      </c>
      <c r="AW41" s="25">
        <v>0</v>
      </c>
      <c r="AX41" s="25">
        <v>0</v>
      </c>
      <c r="AY41" s="25">
        <v>0</v>
      </c>
      <c r="AZ41" s="25">
        <v>0</v>
      </c>
      <c r="BA41" s="25">
        <v>0</v>
      </c>
      <c r="BB41" s="25">
        <v>0</v>
      </c>
      <c r="BC41" s="25">
        <v>0</v>
      </c>
      <c r="BD41" s="25">
        <v>0</v>
      </c>
      <c r="BE41" s="25">
        <v>0</v>
      </c>
      <c r="BF41" s="25">
        <v>0</v>
      </c>
      <c r="BG41" s="25">
        <v>0</v>
      </c>
      <c r="BH41" s="25">
        <v>0</v>
      </c>
      <c r="BI41" s="25">
        <v>0</v>
      </c>
      <c r="BJ41" s="25">
        <v>0</v>
      </c>
    </row>
    <row r="42" spans="1:62">
      <c r="A42" s="25" t="s">
        <v>1191</v>
      </c>
      <c r="B42" s="25">
        <v>0</v>
      </c>
      <c r="C42" s="25">
        <v>0</v>
      </c>
      <c r="D42" s="25">
        <v>0</v>
      </c>
      <c r="E42" s="25">
        <v>0</v>
      </c>
      <c r="F42" s="25">
        <v>0</v>
      </c>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c r="Z42" s="25">
        <v>0</v>
      </c>
      <c r="AA42" s="25">
        <v>0</v>
      </c>
      <c r="AB42" s="25">
        <v>0</v>
      </c>
      <c r="AC42" s="25">
        <v>0</v>
      </c>
      <c r="AD42" s="25">
        <v>0</v>
      </c>
      <c r="AE42" s="25">
        <v>0</v>
      </c>
      <c r="AF42" s="25">
        <v>0</v>
      </c>
      <c r="AG42" s="25">
        <v>0</v>
      </c>
      <c r="AH42" s="25">
        <v>0</v>
      </c>
      <c r="AI42" s="25">
        <v>0</v>
      </c>
      <c r="AJ42" s="25">
        <v>0</v>
      </c>
      <c r="AK42" s="25">
        <v>0</v>
      </c>
      <c r="AL42" s="25">
        <v>0</v>
      </c>
      <c r="AM42" s="25">
        <v>0</v>
      </c>
      <c r="AN42" s="25">
        <v>0</v>
      </c>
      <c r="AO42" s="25">
        <v>0</v>
      </c>
      <c r="AP42" s="25">
        <v>0</v>
      </c>
      <c r="AQ42" s="25">
        <v>0</v>
      </c>
      <c r="AR42" s="25">
        <v>0</v>
      </c>
      <c r="AS42" s="25">
        <v>0</v>
      </c>
      <c r="AT42" s="25">
        <v>0</v>
      </c>
      <c r="AU42" s="25">
        <v>0</v>
      </c>
      <c r="AV42" s="25">
        <v>0</v>
      </c>
      <c r="AW42" s="25">
        <v>0</v>
      </c>
      <c r="AX42" s="25">
        <v>0</v>
      </c>
      <c r="AY42" s="25">
        <v>0</v>
      </c>
      <c r="AZ42" s="25">
        <v>0</v>
      </c>
      <c r="BA42" s="25">
        <v>0</v>
      </c>
      <c r="BB42" s="25">
        <v>0</v>
      </c>
      <c r="BC42" s="25">
        <v>0</v>
      </c>
      <c r="BD42" s="25">
        <v>0</v>
      </c>
      <c r="BE42" s="25">
        <v>0</v>
      </c>
      <c r="BF42" s="25">
        <v>0</v>
      </c>
      <c r="BG42" s="25">
        <v>0</v>
      </c>
      <c r="BH42" s="25">
        <v>0</v>
      </c>
      <c r="BI42" s="25">
        <v>0</v>
      </c>
      <c r="BJ42" s="25">
        <v>0</v>
      </c>
    </row>
    <row r="43" spans="1:62">
      <c r="A43" s="25" t="s">
        <v>1192</v>
      </c>
      <c r="B43" s="25">
        <v>0</v>
      </c>
      <c r="C43" s="25">
        <v>0</v>
      </c>
      <c r="D43" s="25">
        <v>0</v>
      </c>
      <c r="E43" s="25">
        <v>0</v>
      </c>
      <c r="F43" s="25">
        <v>0</v>
      </c>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c r="Z43" s="25">
        <v>0</v>
      </c>
      <c r="AA43" s="25">
        <v>0</v>
      </c>
      <c r="AB43" s="25">
        <v>0</v>
      </c>
      <c r="AC43" s="25">
        <v>0</v>
      </c>
      <c r="AD43" s="25">
        <v>0</v>
      </c>
      <c r="AE43" s="25">
        <v>0</v>
      </c>
      <c r="AF43" s="25">
        <v>0</v>
      </c>
      <c r="AG43" s="25">
        <v>0</v>
      </c>
      <c r="AH43" s="25">
        <v>0</v>
      </c>
      <c r="AI43" s="25">
        <v>0</v>
      </c>
      <c r="AJ43" s="25">
        <v>0</v>
      </c>
      <c r="AK43" s="25">
        <v>0</v>
      </c>
      <c r="AL43" s="25">
        <v>0</v>
      </c>
      <c r="AM43" s="25">
        <v>0</v>
      </c>
      <c r="AN43" s="25">
        <v>0</v>
      </c>
      <c r="AO43" s="25">
        <v>0</v>
      </c>
      <c r="AP43" s="25">
        <v>0</v>
      </c>
      <c r="AQ43" s="25">
        <v>0</v>
      </c>
      <c r="AR43" s="25">
        <v>0</v>
      </c>
      <c r="AS43" s="25">
        <v>0</v>
      </c>
      <c r="AT43" s="25">
        <v>0</v>
      </c>
      <c r="AU43" s="25">
        <v>0</v>
      </c>
      <c r="AV43" s="25">
        <v>0</v>
      </c>
      <c r="AW43" s="25">
        <v>0</v>
      </c>
      <c r="AX43" s="25">
        <v>0</v>
      </c>
      <c r="AY43" s="25">
        <v>0</v>
      </c>
      <c r="AZ43" s="25">
        <v>0</v>
      </c>
      <c r="BA43" s="25">
        <v>0</v>
      </c>
      <c r="BB43" s="25">
        <v>0</v>
      </c>
      <c r="BC43" s="25">
        <v>0</v>
      </c>
      <c r="BD43" s="25">
        <v>0</v>
      </c>
      <c r="BE43" s="25">
        <v>0</v>
      </c>
      <c r="BF43" s="25">
        <v>0</v>
      </c>
      <c r="BG43" s="25">
        <v>0</v>
      </c>
      <c r="BH43" s="25">
        <v>0</v>
      </c>
      <c r="BI43" s="25">
        <v>0</v>
      </c>
      <c r="BJ43" s="25">
        <v>0</v>
      </c>
    </row>
    <row r="44" spans="1:62">
      <c r="A44" s="25" t="s">
        <v>1193</v>
      </c>
      <c r="B44" s="25">
        <v>0</v>
      </c>
      <c r="C44" s="25">
        <v>0</v>
      </c>
      <c r="D44" s="25">
        <v>0</v>
      </c>
      <c r="E44" s="25">
        <v>0</v>
      </c>
      <c r="F44" s="25">
        <v>0</v>
      </c>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c r="Z44" s="25">
        <v>0</v>
      </c>
      <c r="AA44" s="25">
        <v>0</v>
      </c>
      <c r="AB44" s="25">
        <v>0</v>
      </c>
      <c r="AC44" s="25">
        <v>0</v>
      </c>
      <c r="AD44" s="25">
        <v>0</v>
      </c>
      <c r="AE44" s="25">
        <v>0</v>
      </c>
      <c r="AF44" s="25">
        <v>0</v>
      </c>
      <c r="AG44" s="25">
        <v>0</v>
      </c>
      <c r="AH44" s="25">
        <v>0</v>
      </c>
      <c r="AI44" s="25">
        <v>0</v>
      </c>
      <c r="AJ44" s="25">
        <v>0</v>
      </c>
      <c r="AK44" s="25">
        <v>0</v>
      </c>
      <c r="AL44" s="25">
        <v>0</v>
      </c>
      <c r="AM44" s="25">
        <v>0</v>
      </c>
      <c r="AN44" s="25">
        <v>0</v>
      </c>
      <c r="AO44" s="25">
        <v>0</v>
      </c>
      <c r="AP44" s="25">
        <v>0</v>
      </c>
      <c r="AQ44" s="25">
        <v>0</v>
      </c>
      <c r="AR44" s="25">
        <v>0</v>
      </c>
      <c r="AS44" s="25">
        <v>0</v>
      </c>
      <c r="AT44" s="25">
        <v>0</v>
      </c>
      <c r="AU44" s="25">
        <v>0</v>
      </c>
      <c r="AV44" s="25">
        <v>0</v>
      </c>
      <c r="AW44" s="25">
        <v>0</v>
      </c>
      <c r="AX44" s="25">
        <v>0</v>
      </c>
      <c r="AY44" s="25">
        <v>0</v>
      </c>
      <c r="AZ44" s="25">
        <v>0</v>
      </c>
      <c r="BA44" s="25">
        <v>0</v>
      </c>
      <c r="BB44" s="25">
        <v>0</v>
      </c>
      <c r="BC44" s="25">
        <v>0</v>
      </c>
      <c r="BD44" s="25">
        <v>0</v>
      </c>
      <c r="BE44" s="25">
        <v>0</v>
      </c>
      <c r="BF44" s="25">
        <v>0</v>
      </c>
      <c r="BG44" s="25">
        <v>0</v>
      </c>
      <c r="BH44" s="25">
        <v>0</v>
      </c>
      <c r="BI44" s="25">
        <v>0</v>
      </c>
      <c r="BJ44" s="25">
        <v>0</v>
      </c>
    </row>
    <row r="45" spans="1:62">
      <c r="A45" s="25" t="s">
        <v>1194</v>
      </c>
      <c r="B45" s="25">
        <v>0</v>
      </c>
      <c r="C45" s="25">
        <v>0</v>
      </c>
      <c r="D45" s="25">
        <v>0</v>
      </c>
      <c r="E45" s="25">
        <v>0</v>
      </c>
      <c r="F45" s="25">
        <v>0</v>
      </c>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c r="Z45" s="25">
        <v>0</v>
      </c>
      <c r="AA45" s="25">
        <v>0</v>
      </c>
      <c r="AB45" s="25">
        <v>0</v>
      </c>
      <c r="AC45" s="25">
        <v>0</v>
      </c>
      <c r="AD45" s="25">
        <v>0</v>
      </c>
      <c r="AE45" s="25">
        <v>0</v>
      </c>
      <c r="AF45" s="25">
        <v>0</v>
      </c>
      <c r="AG45" s="25">
        <v>0</v>
      </c>
      <c r="AH45" s="25">
        <v>0</v>
      </c>
      <c r="AI45" s="25">
        <v>0</v>
      </c>
      <c r="AJ45" s="25">
        <v>0</v>
      </c>
      <c r="AK45" s="25">
        <v>0</v>
      </c>
      <c r="AL45" s="25">
        <v>0</v>
      </c>
      <c r="AM45" s="25">
        <v>0</v>
      </c>
      <c r="AN45" s="25">
        <v>0</v>
      </c>
      <c r="AO45" s="25">
        <v>0</v>
      </c>
      <c r="AP45" s="25">
        <v>0</v>
      </c>
      <c r="AQ45" s="25">
        <v>0</v>
      </c>
      <c r="AR45" s="25">
        <v>0</v>
      </c>
      <c r="AS45" s="25">
        <v>0</v>
      </c>
      <c r="AT45" s="25">
        <v>0</v>
      </c>
      <c r="AU45" s="25">
        <v>0</v>
      </c>
      <c r="AV45" s="25">
        <v>0</v>
      </c>
      <c r="AW45" s="25">
        <v>0</v>
      </c>
      <c r="AX45" s="25">
        <v>0</v>
      </c>
      <c r="AY45" s="25">
        <v>0</v>
      </c>
      <c r="AZ45" s="25">
        <v>0</v>
      </c>
      <c r="BA45" s="25">
        <v>0</v>
      </c>
      <c r="BB45" s="25">
        <v>0</v>
      </c>
      <c r="BC45" s="25">
        <v>0</v>
      </c>
      <c r="BD45" s="25">
        <v>0</v>
      </c>
      <c r="BE45" s="25">
        <v>0</v>
      </c>
      <c r="BF45" s="25">
        <v>0</v>
      </c>
      <c r="BG45" s="25">
        <v>0</v>
      </c>
      <c r="BH45" s="25">
        <v>0</v>
      </c>
      <c r="BI45" s="25">
        <v>0</v>
      </c>
      <c r="BJ45" s="25">
        <v>0</v>
      </c>
    </row>
    <row r="46" spans="1:62">
      <c r="A46" s="25" t="s">
        <v>1195</v>
      </c>
      <c r="B46" s="25">
        <v>0</v>
      </c>
      <c r="C46" s="25">
        <v>0</v>
      </c>
      <c r="D46" s="25">
        <v>0</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c r="Z46" s="25">
        <v>0</v>
      </c>
      <c r="AA46" s="25">
        <v>0</v>
      </c>
      <c r="AB46" s="25">
        <v>0</v>
      </c>
      <c r="AC46" s="25">
        <v>0</v>
      </c>
      <c r="AD46" s="25">
        <v>0</v>
      </c>
      <c r="AE46" s="25">
        <v>0</v>
      </c>
      <c r="AF46" s="25">
        <v>0</v>
      </c>
      <c r="AG46" s="25">
        <v>0</v>
      </c>
      <c r="AH46" s="25">
        <v>0</v>
      </c>
      <c r="AI46" s="25">
        <v>0</v>
      </c>
      <c r="AJ46" s="25">
        <v>0</v>
      </c>
      <c r="AK46" s="25">
        <v>0</v>
      </c>
      <c r="AL46" s="25">
        <v>0</v>
      </c>
      <c r="AM46" s="25">
        <v>0</v>
      </c>
      <c r="AN46" s="25">
        <v>0</v>
      </c>
      <c r="AO46" s="25">
        <v>0</v>
      </c>
      <c r="AP46" s="25">
        <v>0</v>
      </c>
      <c r="AQ46" s="25">
        <v>0</v>
      </c>
      <c r="AR46" s="25">
        <v>0</v>
      </c>
      <c r="AS46" s="25">
        <v>0</v>
      </c>
      <c r="AT46" s="25">
        <v>0</v>
      </c>
      <c r="AU46" s="25">
        <v>0</v>
      </c>
      <c r="AV46" s="25">
        <v>0</v>
      </c>
      <c r="AW46" s="25">
        <v>0</v>
      </c>
      <c r="AX46" s="25">
        <v>0</v>
      </c>
      <c r="AY46" s="25">
        <v>0</v>
      </c>
      <c r="AZ46" s="25">
        <v>0</v>
      </c>
      <c r="BA46" s="25">
        <v>0</v>
      </c>
      <c r="BB46" s="25">
        <v>0</v>
      </c>
      <c r="BC46" s="25">
        <v>0</v>
      </c>
      <c r="BD46" s="25">
        <v>0</v>
      </c>
      <c r="BE46" s="25">
        <v>0</v>
      </c>
      <c r="BF46" s="25">
        <v>0</v>
      </c>
      <c r="BG46" s="25">
        <v>0</v>
      </c>
      <c r="BH46" s="25">
        <v>0</v>
      </c>
      <c r="BI46" s="25">
        <v>0</v>
      </c>
      <c r="BJ46" s="25">
        <v>0</v>
      </c>
    </row>
    <row r="47" spans="1:62">
      <c r="A47" s="25" t="s">
        <v>1142</v>
      </c>
      <c r="B47" s="25">
        <v>0</v>
      </c>
      <c r="C47" s="25">
        <v>0</v>
      </c>
      <c r="D47" s="25">
        <v>0</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c r="Z47" s="25">
        <v>0</v>
      </c>
      <c r="AA47" s="25">
        <v>0</v>
      </c>
      <c r="AB47" s="25">
        <v>0</v>
      </c>
      <c r="AC47" s="25">
        <v>0</v>
      </c>
      <c r="AD47" s="25">
        <v>0</v>
      </c>
      <c r="AE47" s="25">
        <v>0</v>
      </c>
      <c r="AF47" s="25">
        <v>0</v>
      </c>
      <c r="AG47" s="25">
        <v>0</v>
      </c>
      <c r="AH47" s="25">
        <v>0</v>
      </c>
      <c r="AI47" s="25">
        <v>0</v>
      </c>
      <c r="AJ47" s="25">
        <v>0</v>
      </c>
      <c r="AK47" s="25">
        <v>0</v>
      </c>
      <c r="AL47" s="25">
        <v>0</v>
      </c>
      <c r="AM47" s="25">
        <v>0</v>
      </c>
      <c r="AN47" s="25">
        <v>0</v>
      </c>
      <c r="AO47" s="25">
        <v>0</v>
      </c>
      <c r="AP47" s="25">
        <v>0</v>
      </c>
      <c r="AQ47" s="25">
        <v>0</v>
      </c>
      <c r="AR47" s="25">
        <v>0</v>
      </c>
      <c r="AS47" s="25">
        <v>0</v>
      </c>
      <c r="AT47" s="25">
        <v>0</v>
      </c>
      <c r="AU47" s="25">
        <v>0</v>
      </c>
      <c r="AV47" s="25">
        <v>0</v>
      </c>
      <c r="AW47" s="25">
        <v>0</v>
      </c>
      <c r="AX47" s="25">
        <v>0</v>
      </c>
      <c r="AY47" s="25">
        <v>0</v>
      </c>
      <c r="AZ47" s="25">
        <v>0</v>
      </c>
      <c r="BA47" s="25">
        <v>0</v>
      </c>
      <c r="BB47" s="25">
        <v>0</v>
      </c>
      <c r="BC47" s="25">
        <v>0</v>
      </c>
      <c r="BD47" s="25">
        <v>0</v>
      </c>
      <c r="BE47" s="25">
        <v>0</v>
      </c>
      <c r="BF47" s="25">
        <v>0</v>
      </c>
      <c r="BG47" s="25">
        <v>0</v>
      </c>
      <c r="BH47" s="25">
        <v>0</v>
      </c>
      <c r="BI47" s="25">
        <v>0</v>
      </c>
      <c r="BJ47" s="25">
        <v>0</v>
      </c>
    </row>
    <row r="48" spans="1:62">
      <c r="A48" s="25" t="s">
        <v>1196</v>
      </c>
      <c r="B48" s="25">
        <v>0</v>
      </c>
      <c r="C48" s="25">
        <v>0</v>
      </c>
      <c r="D48" s="25">
        <v>0</v>
      </c>
      <c r="E48" s="25">
        <v>0</v>
      </c>
      <c r="F48" s="25">
        <v>0</v>
      </c>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c r="Z48" s="25">
        <v>0</v>
      </c>
      <c r="AA48" s="25">
        <v>0</v>
      </c>
      <c r="AB48" s="25">
        <v>0</v>
      </c>
      <c r="AC48" s="25">
        <v>0</v>
      </c>
      <c r="AD48" s="25">
        <v>0</v>
      </c>
      <c r="AE48" s="25">
        <v>0</v>
      </c>
      <c r="AF48" s="25">
        <v>0</v>
      </c>
      <c r="AG48" s="25">
        <v>0</v>
      </c>
      <c r="AH48" s="25">
        <v>0</v>
      </c>
      <c r="AI48" s="25">
        <v>0</v>
      </c>
      <c r="AJ48" s="25">
        <v>0</v>
      </c>
      <c r="AK48" s="25">
        <v>0</v>
      </c>
      <c r="AL48" s="25">
        <v>0</v>
      </c>
      <c r="AM48" s="25">
        <v>0</v>
      </c>
      <c r="AN48" s="25">
        <v>0</v>
      </c>
      <c r="AO48" s="25">
        <v>0</v>
      </c>
      <c r="AP48" s="25">
        <v>0</v>
      </c>
      <c r="AQ48" s="25">
        <v>0</v>
      </c>
      <c r="AR48" s="25">
        <v>0</v>
      </c>
      <c r="AS48" s="25">
        <v>0</v>
      </c>
      <c r="AT48" s="25">
        <v>0</v>
      </c>
      <c r="AU48" s="25">
        <v>0</v>
      </c>
      <c r="AV48" s="25">
        <v>0</v>
      </c>
      <c r="AW48" s="25">
        <v>0</v>
      </c>
      <c r="AX48" s="25">
        <v>0</v>
      </c>
      <c r="AY48" s="25">
        <v>0</v>
      </c>
      <c r="AZ48" s="25">
        <v>0</v>
      </c>
      <c r="BA48" s="25">
        <v>0</v>
      </c>
      <c r="BB48" s="25">
        <v>0</v>
      </c>
      <c r="BC48" s="25">
        <v>0</v>
      </c>
      <c r="BD48" s="25">
        <v>0</v>
      </c>
      <c r="BE48" s="25">
        <v>0</v>
      </c>
      <c r="BF48" s="25">
        <v>0</v>
      </c>
      <c r="BG48" s="25">
        <v>0</v>
      </c>
      <c r="BH48" s="25">
        <v>0</v>
      </c>
      <c r="BI48" s="25">
        <v>0</v>
      </c>
      <c r="BJ48" s="25">
        <v>0</v>
      </c>
    </row>
    <row r="49" spans="1:62">
      <c r="A49" s="25" t="s">
        <v>1197</v>
      </c>
      <c r="B49" s="25">
        <v>0</v>
      </c>
      <c r="C49" s="25">
        <v>0</v>
      </c>
      <c r="D49" s="25">
        <v>0</v>
      </c>
      <c r="E49" s="25">
        <v>0</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c r="Z49" s="25">
        <v>0</v>
      </c>
      <c r="AA49" s="25">
        <v>0</v>
      </c>
      <c r="AB49" s="25">
        <v>0</v>
      </c>
      <c r="AC49" s="25">
        <v>0</v>
      </c>
      <c r="AD49" s="25">
        <v>0</v>
      </c>
      <c r="AE49" s="25">
        <v>0</v>
      </c>
      <c r="AF49" s="25">
        <v>0</v>
      </c>
      <c r="AG49" s="25">
        <v>0</v>
      </c>
      <c r="AH49" s="25">
        <v>0</v>
      </c>
      <c r="AI49" s="25">
        <v>0</v>
      </c>
      <c r="AJ49" s="25">
        <v>0</v>
      </c>
      <c r="AK49" s="25">
        <v>0</v>
      </c>
      <c r="AL49" s="25">
        <v>0</v>
      </c>
      <c r="AM49" s="25">
        <v>0</v>
      </c>
      <c r="AN49" s="25">
        <v>0</v>
      </c>
      <c r="AO49" s="25">
        <v>0</v>
      </c>
      <c r="AP49" s="25">
        <v>0</v>
      </c>
      <c r="AQ49" s="25">
        <v>0</v>
      </c>
      <c r="AR49" s="25">
        <v>0</v>
      </c>
      <c r="AS49" s="25">
        <v>0</v>
      </c>
      <c r="AT49" s="25">
        <v>0</v>
      </c>
      <c r="AU49" s="25">
        <v>0</v>
      </c>
      <c r="AV49" s="25">
        <v>0</v>
      </c>
      <c r="AW49" s="25">
        <v>0</v>
      </c>
      <c r="AX49" s="25">
        <v>0</v>
      </c>
      <c r="AY49" s="25">
        <v>0</v>
      </c>
      <c r="AZ49" s="25">
        <v>0</v>
      </c>
      <c r="BA49" s="25">
        <v>0</v>
      </c>
      <c r="BB49" s="25">
        <v>0</v>
      </c>
      <c r="BC49" s="25">
        <v>0</v>
      </c>
      <c r="BD49" s="25">
        <v>0</v>
      </c>
      <c r="BE49" s="25">
        <v>0</v>
      </c>
      <c r="BF49" s="25">
        <v>0</v>
      </c>
      <c r="BG49" s="25">
        <v>0</v>
      </c>
      <c r="BH49" s="25">
        <v>0</v>
      </c>
      <c r="BI49" s="25">
        <v>0</v>
      </c>
      <c r="BJ49" s="25">
        <v>0</v>
      </c>
    </row>
    <row r="50" spans="1:62">
      <c r="A50" s="25" t="s">
        <v>1198</v>
      </c>
      <c r="B50" s="25">
        <v>0</v>
      </c>
      <c r="C50" s="25">
        <v>0</v>
      </c>
      <c r="D50" s="25">
        <v>0</v>
      </c>
      <c r="E50" s="25">
        <v>0</v>
      </c>
      <c r="F50" s="25">
        <v>0</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c r="Z50" s="25">
        <v>0</v>
      </c>
      <c r="AA50" s="25">
        <v>0</v>
      </c>
      <c r="AB50" s="25">
        <v>0</v>
      </c>
      <c r="AC50" s="25">
        <v>0</v>
      </c>
      <c r="AD50" s="25">
        <v>0</v>
      </c>
      <c r="AE50" s="25">
        <v>0</v>
      </c>
      <c r="AF50" s="25">
        <v>0</v>
      </c>
      <c r="AG50" s="25">
        <v>0</v>
      </c>
      <c r="AH50" s="25">
        <v>0</v>
      </c>
      <c r="AI50" s="25">
        <v>0</v>
      </c>
      <c r="AJ50" s="25">
        <v>0</v>
      </c>
      <c r="AK50" s="25">
        <v>0</v>
      </c>
      <c r="AL50" s="25">
        <v>0</v>
      </c>
      <c r="AM50" s="25">
        <v>0</v>
      </c>
      <c r="AN50" s="25">
        <v>0</v>
      </c>
      <c r="AO50" s="25">
        <v>0</v>
      </c>
      <c r="AP50" s="25">
        <v>0</v>
      </c>
      <c r="AQ50" s="25">
        <v>0</v>
      </c>
      <c r="AR50" s="25">
        <v>0</v>
      </c>
      <c r="AS50" s="25">
        <v>0</v>
      </c>
      <c r="AT50" s="25">
        <v>0</v>
      </c>
      <c r="AU50" s="25">
        <v>0</v>
      </c>
      <c r="AV50" s="25">
        <v>0</v>
      </c>
      <c r="AW50" s="25">
        <v>0</v>
      </c>
      <c r="AX50" s="25">
        <v>0</v>
      </c>
      <c r="AY50" s="25">
        <v>0</v>
      </c>
      <c r="AZ50" s="25">
        <v>0</v>
      </c>
      <c r="BA50" s="25">
        <v>0</v>
      </c>
      <c r="BB50" s="25">
        <v>0</v>
      </c>
      <c r="BC50" s="25">
        <v>0</v>
      </c>
      <c r="BD50" s="25">
        <v>0</v>
      </c>
      <c r="BE50" s="25">
        <v>0</v>
      </c>
      <c r="BF50" s="25">
        <v>0</v>
      </c>
      <c r="BG50" s="25">
        <v>0</v>
      </c>
      <c r="BH50" s="25">
        <v>0</v>
      </c>
      <c r="BI50" s="25">
        <v>0</v>
      </c>
      <c r="BJ50" s="25">
        <v>0</v>
      </c>
    </row>
    <row r="51" spans="1:62">
      <c r="A51" s="25" t="s">
        <v>1199</v>
      </c>
      <c r="B51" s="25">
        <v>0</v>
      </c>
      <c r="C51" s="25">
        <v>0</v>
      </c>
      <c r="D51" s="25">
        <v>0</v>
      </c>
      <c r="E51" s="25">
        <v>0</v>
      </c>
      <c r="F51" s="25">
        <v>0</v>
      </c>
      <c r="G51" s="25">
        <v>0</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0</v>
      </c>
      <c r="Z51" s="25">
        <v>0</v>
      </c>
      <c r="AA51" s="25">
        <v>0</v>
      </c>
      <c r="AB51" s="25">
        <v>0</v>
      </c>
      <c r="AC51" s="25">
        <v>0</v>
      </c>
      <c r="AD51" s="25">
        <v>0</v>
      </c>
      <c r="AE51" s="25">
        <v>0</v>
      </c>
      <c r="AF51" s="25">
        <v>0</v>
      </c>
      <c r="AG51" s="25">
        <v>0</v>
      </c>
      <c r="AH51" s="25">
        <v>0</v>
      </c>
      <c r="AI51" s="25">
        <v>0</v>
      </c>
      <c r="AJ51" s="25">
        <v>0</v>
      </c>
      <c r="AK51" s="25">
        <v>0</v>
      </c>
      <c r="AL51" s="25">
        <v>0</v>
      </c>
      <c r="AM51" s="25">
        <v>0</v>
      </c>
      <c r="AN51" s="25">
        <v>0</v>
      </c>
      <c r="AO51" s="25">
        <v>0</v>
      </c>
      <c r="AP51" s="25">
        <v>0</v>
      </c>
      <c r="AQ51" s="25">
        <v>0</v>
      </c>
      <c r="AR51" s="25">
        <v>0</v>
      </c>
      <c r="AS51" s="25">
        <v>0</v>
      </c>
      <c r="AT51" s="25">
        <v>0</v>
      </c>
      <c r="AU51" s="25">
        <v>0</v>
      </c>
      <c r="AV51" s="25">
        <v>0</v>
      </c>
      <c r="AW51" s="25">
        <v>0</v>
      </c>
      <c r="AX51" s="25">
        <v>0</v>
      </c>
      <c r="AY51" s="25">
        <v>0</v>
      </c>
      <c r="AZ51" s="25">
        <v>0</v>
      </c>
      <c r="BA51" s="25">
        <v>0</v>
      </c>
      <c r="BB51" s="25">
        <v>0</v>
      </c>
      <c r="BC51" s="25">
        <v>0</v>
      </c>
      <c r="BD51" s="25">
        <v>0</v>
      </c>
      <c r="BE51" s="25">
        <v>0</v>
      </c>
      <c r="BF51" s="25">
        <v>0</v>
      </c>
      <c r="BG51" s="25">
        <v>0</v>
      </c>
      <c r="BH51" s="25">
        <v>0</v>
      </c>
      <c r="BI51" s="25">
        <v>0</v>
      </c>
      <c r="BJ51" s="25">
        <v>0</v>
      </c>
    </row>
    <row r="52" spans="1:62">
      <c r="A52" s="25" t="s">
        <v>1200</v>
      </c>
      <c r="B52" s="25">
        <v>0</v>
      </c>
      <c r="C52" s="25">
        <v>0</v>
      </c>
      <c r="D52" s="25">
        <v>0</v>
      </c>
      <c r="E52" s="25">
        <v>0</v>
      </c>
      <c r="F52" s="25">
        <v>0</v>
      </c>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c r="Z52" s="25">
        <v>0</v>
      </c>
      <c r="AA52" s="25">
        <v>0</v>
      </c>
      <c r="AB52" s="25">
        <v>0</v>
      </c>
      <c r="AC52" s="25">
        <v>0</v>
      </c>
      <c r="AD52" s="25">
        <v>0</v>
      </c>
      <c r="AE52" s="25">
        <v>0</v>
      </c>
      <c r="AF52" s="25">
        <v>0</v>
      </c>
      <c r="AG52" s="25">
        <v>0</v>
      </c>
      <c r="AH52" s="25">
        <v>0</v>
      </c>
      <c r="AI52" s="25">
        <v>0</v>
      </c>
      <c r="AJ52" s="25">
        <v>0</v>
      </c>
      <c r="AK52" s="25">
        <v>0</v>
      </c>
      <c r="AL52" s="25">
        <v>0</v>
      </c>
      <c r="AM52" s="25">
        <v>0</v>
      </c>
      <c r="AN52" s="25">
        <v>0</v>
      </c>
      <c r="AO52" s="25">
        <v>0</v>
      </c>
      <c r="AP52" s="25">
        <v>0</v>
      </c>
      <c r="AQ52" s="25">
        <v>0</v>
      </c>
      <c r="AR52" s="25">
        <v>0</v>
      </c>
      <c r="AS52" s="25">
        <v>0</v>
      </c>
      <c r="AT52" s="25">
        <v>0</v>
      </c>
      <c r="AU52" s="25">
        <v>0</v>
      </c>
      <c r="AV52" s="25">
        <v>0</v>
      </c>
      <c r="AW52" s="25">
        <v>0</v>
      </c>
      <c r="AX52" s="25">
        <v>0</v>
      </c>
      <c r="AY52" s="25">
        <v>0</v>
      </c>
      <c r="AZ52" s="25">
        <v>0</v>
      </c>
      <c r="BA52" s="25">
        <v>0</v>
      </c>
      <c r="BB52" s="25">
        <v>0</v>
      </c>
      <c r="BC52" s="25">
        <v>0</v>
      </c>
      <c r="BD52" s="25">
        <v>0</v>
      </c>
      <c r="BE52" s="25">
        <v>0</v>
      </c>
      <c r="BF52" s="25">
        <v>0</v>
      </c>
      <c r="BG52" s="25">
        <v>0</v>
      </c>
      <c r="BH52" s="25">
        <v>0</v>
      </c>
      <c r="BI52" s="25">
        <v>0</v>
      </c>
      <c r="BJ52" s="25">
        <v>0</v>
      </c>
    </row>
    <row r="53" spans="1:62">
      <c r="A53" s="25" t="s">
        <v>1201</v>
      </c>
      <c r="B53" s="25">
        <v>0</v>
      </c>
      <c r="C53" s="25">
        <v>0</v>
      </c>
      <c r="D53" s="25">
        <v>0</v>
      </c>
      <c r="E53" s="25">
        <v>0</v>
      </c>
      <c r="F53" s="25">
        <v>0</v>
      </c>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c r="Z53" s="25">
        <v>0</v>
      </c>
      <c r="AA53" s="25">
        <v>0</v>
      </c>
      <c r="AB53" s="25">
        <v>0</v>
      </c>
      <c r="AC53" s="25">
        <v>0</v>
      </c>
      <c r="AD53" s="25">
        <v>0</v>
      </c>
      <c r="AE53" s="25">
        <v>0</v>
      </c>
      <c r="AF53" s="25">
        <v>0</v>
      </c>
      <c r="AG53" s="25">
        <v>0</v>
      </c>
      <c r="AH53" s="25">
        <v>0</v>
      </c>
      <c r="AI53" s="25">
        <v>0</v>
      </c>
      <c r="AJ53" s="25">
        <v>0</v>
      </c>
      <c r="AK53" s="25">
        <v>0</v>
      </c>
      <c r="AL53" s="25">
        <v>0</v>
      </c>
      <c r="AM53" s="25">
        <v>0</v>
      </c>
      <c r="AN53" s="25">
        <v>0</v>
      </c>
      <c r="AO53" s="25">
        <v>0</v>
      </c>
      <c r="AP53" s="25">
        <v>0</v>
      </c>
      <c r="AQ53" s="25">
        <v>0</v>
      </c>
      <c r="AR53" s="25">
        <v>0</v>
      </c>
      <c r="AS53" s="25">
        <v>0</v>
      </c>
      <c r="AT53" s="25">
        <v>0</v>
      </c>
      <c r="AU53" s="25">
        <v>0</v>
      </c>
      <c r="AV53" s="25">
        <v>0</v>
      </c>
      <c r="AW53" s="25">
        <v>0</v>
      </c>
      <c r="AX53" s="25">
        <v>0</v>
      </c>
      <c r="AY53" s="25">
        <v>0</v>
      </c>
      <c r="AZ53" s="25">
        <v>0</v>
      </c>
      <c r="BA53" s="25">
        <v>0</v>
      </c>
      <c r="BB53" s="25">
        <v>0</v>
      </c>
      <c r="BC53" s="25">
        <v>0</v>
      </c>
      <c r="BD53" s="25">
        <v>0</v>
      </c>
      <c r="BE53" s="25">
        <v>0</v>
      </c>
      <c r="BF53" s="25">
        <v>0</v>
      </c>
      <c r="BG53" s="25">
        <v>0</v>
      </c>
      <c r="BH53" s="25">
        <v>0</v>
      </c>
      <c r="BI53" s="25">
        <v>0</v>
      </c>
      <c r="BJ53" s="25">
        <v>0</v>
      </c>
    </row>
    <row r="54" spans="1:62">
      <c r="A54" s="25" t="s">
        <v>1202</v>
      </c>
      <c r="B54" s="25">
        <v>0</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25">
        <v>0</v>
      </c>
      <c r="AD54" s="25">
        <v>0</v>
      </c>
      <c r="AE54" s="25">
        <v>0</v>
      </c>
      <c r="AF54" s="25">
        <v>0</v>
      </c>
      <c r="AG54" s="25">
        <v>0</v>
      </c>
      <c r="AH54" s="25">
        <v>0</v>
      </c>
      <c r="AI54" s="25">
        <v>0</v>
      </c>
      <c r="AJ54" s="25">
        <v>0</v>
      </c>
      <c r="AK54" s="25">
        <v>0</v>
      </c>
      <c r="AL54" s="25">
        <v>0</v>
      </c>
      <c r="AM54" s="25">
        <v>0</v>
      </c>
      <c r="AN54" s="25">
        <v>0</v>
      </c>
      <c r="AO54" s="25">
        <v>0</v>
      </c>
      <c r="AP54" s="25">
        <v>0</v>
      </c>
      <c r="AQ54" s="25">
        <v>0</v>
      </c>
      <c r="AR54" s="25">
        <v>0</v>
      </c>
      <c r="AS54" s="25">
        <v>0</v>
      </c>
      <c r="AT54" s="25">
        <v>0</v>
      </c>
      <c r="AU54" s="25">
        <v>0</v>
      </c>
      <c r="AV54" s="25">
        <v>0</v>
      </c>
      <c r="AW54" s="25">
        <v>0</v>
      </c>
      <c r="AX54" s="25">
        <v>0</v>
      </c>
      <c r="AY54" s="25">
        <v>0</v>
      </c>
      <c r="AZ54" s="25">
        <v>0</v>
      </c>
      <c r="BA54" s="25">
        <v>0</v>
      </c>
      <c r="BB54" s="25">
        <v>0</v>
      </c>
      <c r="BC54" s="25">
        <v>0</v>
      </c>
      <c r="BD54" s="25">
        <v>0</v>
      </c>
      <c r="BE54" s="25">
        <v>0</v>
      </c>
      <c r="BF54" s="25">
        <v>0</v>
      </c>
      <c r="BG54" s="25">
        <v>0</v>
      </c>
      <c r="BH54" s="25">
        <v>0</v>
      </c>
      <c r="BI54" s="25">
        <v>0</v>
      </c>
      <c r="BJ54" s="25">
        <v>0</v>
      </c>
    </row>
    <row r="55" spans="1:62">
      <c r="A55" s="25" t="s">
        <v>1203</v>
      </c>
      <c r="B55" s="25">
        <v>0</v>
      </c>
      <c r="C55" s="25">
        <v>0</v>
      </c>
      <c r="D55" s="25">
        <v>0</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c r="Z55" s="25">
        <v>0</v>
      </c>
      <c r="AA55" s="25">
        <v>0</v>
      </c>
      <c r="AB55" s="25">
        <v>0</v>
      </c>
      <c r="AC55" s="25">
        <v>0</v>
      </c>
      <c r="AD55" s="25">
        <v>0</v>
      </c>
      <c r="AE55" s="25">
        <v>0</v>
      </c>
      <c r="AF55" s="25">
        <v>0</v>
      </c>
      <c r="AG55" s="25">
        <v>0</v>
      </c>
      <c r="AH55" s="25">
        <v>0</v>
      </c>
      <c r="AI55" s="25">
        <v>0</v>
      </c>
      <c r="AJ55" s="25">
        <v>0</v>
      </c>
      <c r="AK55" s="25">
        <v>0</v>
      </c>
      <c r="AL55" s="25">
        <v>0</v>
      </c>
      <c r="AM55" s="25">
        <v>0</v>
      </c>
      <c r="AN55" s="25">
        <v>0</v>
      </c>
      <c r="AO55" s="25">
        <v>0</v>
      </c>
      <c r="AP55" s="25">
        <v>0</v>
      </c>
      <c r="AQ55" s="25">
        <v>0</v>
      </c>
      <c r="AR55" s="25">
        <v>0</v>
      </c>
      <c r="AS55" s="25">
        <v>0</v>
      </c>
      <c r="AT55" s="25">
        <v>0</v>
      </c>
      <c r="AU55" s="25">
        <v>0</v>
      </c>
      <c r="AV55" s="25">
        <v>0</v>
      </c>
      <c r="AW55" s="25">
        <v>0</v>
      </c>
      <c r="AX55" s="25">
        <v>0</v>
      </c>
      <c r="AY55" s="25">
        <v>0</v>
      </c>
      <c r="AZ55" s="25">
        <v>0</v>
      </c>
      <c r="BA55" s="25">
        <v>0</v>
      </c>
      <c r="BB55" s="25">
        <v>0</v>
      </c>
      <c r="BC55" s="25">
        <v>0</v>
      </c>
      <c r="BD55" s="25">
        <v>0</v>
      </c>
      <c r="BE55" s="25">
        <v>0</v>
      </c>
      <c r="BF55" s="25">
        <v>0</v>
      </c>
      <c r="BG55" s="25">
        <v>0</v>
      </c>
      <c r="BH55" s="25">
        <v>0</v>
      </c>
      <c r="BI55" s="25">
        <v>0</v>
      </c>
      <c r="BJ55" s="25">
        <v>0</v>
      </c>
    </row>
    <row r="56" spans="1:62">
      <c r="A56" s="25" t="s">
        <v>1204</v>
      </c>
      <c r="B56" s="25">
        <v>0</v>
      </c>
      <c r="C56" s="25">
        <v>0</v>
      </c>
      <c r="D56" s="25">
        <v>0</v>
      </c>
      <c r="E56" s="25">
        <v>0</v>
      </c>
      <c r="F56" s="25">
        <v>0</v>
      </c>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c r="Z56" s="25">
        <v>0</v>
      </c>
      <c r="AA56" s="25">
        <v>0</v>
      </c>
      <c r="AB56" s="25">
        <v>0</v>
      </c>
      <c r="AC56" s="25">
        <v>0</v>
      </c>
      <c r="AD56" s="25">
        <v>0</v>
      </c>
      <c r="AE56" s="25">
        <v>0</v>
      </c>
      <c r="AF56" s="25">
        <v>0</v>
      </c>
      <c r="AG56" s="25">
        <v>0</v>
      </c>
      <c r="AH56" s="25">
        <v>0</v>
      </c>
      <c r="AI56" s="25">
        <v>0</v>
      </c>
      <c r="AJ56" s="25">
        <v>0</v>
      </c>
      <c r="AK56" s="25">
        <v>0</v>
      </c>
      <c r="AL56" s="25">
        <v>0</v>
      </c>
      <c r="AM56" s="25">
        <v>0</v>
      </c>
      <c r="AN56" s="25">
        <v>0</v>
      </c>
      <c r="AO56" s="25">
        <v>0</v>
      </c>
      <c r="AP56" s="25">
        <v>0</v>
      </c>
      <c r="AQ56" s="25">
        <v>0</v>
      </c>
      <c r="AR56" s="25">
        <v>0</v>
      </c>
      <c r="AS56" s="25">
        <v>0</v>
      </c>
      <c r="AT56" s="25">
        <v>0</v>
      </c>
      <c r="AU56" s="25">
        <v>0</v>
      </c>
      <c r="AV56" s="25">
        <v>0</v>
      </c>
      <c r="AW56" s="25">
        <v>0</v>
      </c>
      <c r="AX56" s="25">
        <v>0</v>
      </c>
      <c r="AY56" s="25">
        <v>0</v>
      </c>
      <c r="AZ56" s="25">
        <v>0</v>
      </c>
      <c r="BA56" s="25">
        <v>0</v>
      </c>
      <c r="BB56" s="25">
        <v>0</v>
      </c>
      <c r="BC56" s="25">
        <v>0</v>
      </c>
      <c r="BD56" s="25">
        <v>0</v>
      </c>
      <c r="BE56" s="25">
        <v>0</v>
      </c>
      <c r="BF56" s="25">
        <v>0</v>
      </c>
      <c r="BG56" s="25">
        <v>0</v>
      </c>
      <c r="BH56" s="25">
        <v>0</v>
      </c>
      <c r="BI56" s="25">
        <v>0</v>
      </c>
      <c r="BJ56" s="25">
        <v>0</v>
      </c>
    </row>
    <row r="57" spans="1:62">
      <c r="A57" s="25" t="s">
        <v>1205</v>
      </c>
      <c r="B57" s="25">
        <v>0</v>
      </c>
      <c r="C57" s="25">
        <v>0</v>
      </c>
      <c r="D57" s="25">
        <v>0</v>
      </c>
      <c r="E57" s="25">
        <v>0</v>
      </c>
      <c r="F57" s="25">
        <v>0</v>
      </c>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c r="Z57" s="25">
        <v>0</v>
      </c>
      <c r="AA57" s="25">
        <v>0</v>
      </c>
      <c r="AB57" s="25">
        <v>0</v>
      </c>
      <c r="AC57" s="25">
        <v>0</v>
      </c>
      <c r="AD57" s="25">
        <v>0</v>
      </c>
      <c r="AE57" s="25">
        <v>0</v>
      </c>
      <c r="AF57" s="25">
        <v>0</v>
      </c>
      <c r="AG57" s="25">
        <v>0</v>
      </c>
      <c r="AH57" s="25">
        <v>0</v>
      </c>
      <c r="AI57" s="25">
        <v>0</v>
      </c>
      <c r="AJ57" s="25">
        <v>0</v>
      </c>
      <c r="AK57" s="25">
        <v>0</v>
      </c>
      <c r="AL57" s="25">
        <v>0</v>
      </c>
      <c r="AM57" s="25">
        <v>0</v>
      </c>
      <c r="AN57" s="25">
        <v>0</v>
      </c>
      <c r="AO57" s="25">
        <v>0</v>
      </c>
      <c r="AP57" s="25">
        <v>0</v>
      </c>
      <c r="AQ57" s="25">
        <v>0</v>
      </c>
      <c r="AR57" s="25">
        <v>0</v>
      </c>
      <c r="AS57" s="25">
        <v>0</v>
      </c>
      <c r="AT57" s="25">
        <v>0</v>
      </c>
      <c r="AU57" s="25">
        <v>0</v>
      </c>
      <c r="AV57" s="25">
        <v>0</v>
      </c>
      <c r="AW57" s="25">
        <v>0</v>
      </c>
      <c r="AX57" s="25">
        <v>0</v>
      </c>
      <c r="AY57" s="25">
        <v>0</v>
      </c>
      <c r="AZ57" s="25">
        <v>0</v>
      </c>
      <c r="BA57" s="25">
        <v>0</v>
      </c>
      <c r="BB57" s="25">
        <v>0</v>
      </c>
      <c r="BC57" s="25">
        <v>0</v>
      </c>
      <c r="BD57" s="25">
        <v>0</v>
      </c>
      <c r="BE57" s="25">
        <v>0</v>
      </c>
      <c r="BF57" s="25">
        <v>0</v>
      </c>
      <c r="BG57" s="25">
        <v>0</v>
      </c>
      <c r="BH57" s="25">
        <v>0</v>
      </c>
      <c r="BI57" s="25">
        <v>0</v>
      </c>
      <c r="BJ57" s="25">
        <v>0</v>
      </c>
    </row>
    <row r="58" spans="1:62">
      <c r="A58" s="25" t="s">
        <v>1206</v>
      </c>
      <c r="B58" s="25">
        <v>0</v>
      </c>
      <c r="C58" s="25">
        <v>0</v>
      </c>
      <c r="D58" s="25">
        <v>0</v>
      </c>
      <c r="E58" s="25">
        <v>0</v>
      </c>
      <c r="F58" s="25">
        <v>0</v>
      </c>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c r="Z58" s="25">
        <v>0</v>
      </c>
      <c r="AA58" s="25">
        <v>0</v>
      </c>
      <c r="AB58" s="25">
        <v>0</v>
      </c>
      <c r="AC58" s="25">
        <v>0</v>
      </c>
      <c r="AD58" s="25">
        <v>0</v>
      </c>
      <c r="AE58" s="25">
        <v>0</v>
      </c>
      <c r="AF58" s="25">
        <v>0</v>
      </c>
      <c r="AG58" s="25">
        <v>0</v>
      </c>
      <c r="AH58" s="25">
        <v>0</v>
      </c>
      <c r="AI58" s="25">
        <v>0</v>
      </c>
      <c r="AJ58" s="25">
        <v>0</v>
      </c>
      <c r="AK58" s="25">
        <v>0</v>
      </c>
      <c r="AL58" s="25">
        <v>0</v>
      </c>
      <c r="AM58" s="25">
        <v>0</v>
      </c>
      <c r="AN58" s="25">
        <v>0</v>
      </c>
      <c r="AO58" s="25">
        <v>0</v>
      </c>
      <c r="AP58" s="25">
        <v>0</v>
      </c>
      <c r="AQ58" s="25">
        <v>0</v>
      </c>
      <c r="AR58" s="25">
        <v>0</v>
      </c>
      <c r="AS58" s="25">
        <v>0</v>
      </c>
      <c r="AT58" s="25">
        <v>0</v>
      </c>
      <c r="AU58" s="25">
        <v>0</v>
      </c>
      <c r="AV58" s="25">
        <v>0</v>
      </c>
      <c r="AW58" s="25">
        <v>0</v>
      </c>
      <c r="AX58" s="25">
        <v>0</v>
      </c>
      <c r="AY58" s="25">
        <v>0</v>
      </c>
      <c r="AZ58" s="25">
        <v>0</v>
      </c>
      <c r="BA58" s="25">
        <v>0</v>
      </c>
      <c r="BB58" s="25">
        <v>0</v>
      </c>
      <c r="BC58" s="25">
        <v>0</v>
      </c>
      <c r="BD58" s="25">
        <v>0</v>
      </c>
      <c r="BE58" s="25">
        <v>0</v>
      </c>
      <c r="BF58" s="25">
        <v>0</v>
      </c>
      <c r="BG58" s="25">
        <v>0</v>
      </c>
      <c r="BH58" s="25">
        <v>0</v>
      </c>
      <c r="BI58" s="25">
        <v>0</v>
      </c>
      <c r="BJ58" s="25">
        <v>0</v>
      </c>
    </row>
    <row r="59" spans="1:62">
      <c r="A59" s="25" t="s">
        <v>1207</v>
      </c>
      <c r="B59" s="25">
        <v>0</v>
      </c>
      <c r="C59" s="25">
        <v>0</v>
      </c>
      <c r="D59" s="25">
        <v>0</v>
      </c>
      <c r="E59" s="25">
        <v>0</v>
      </c>
      <c r="F59" s="25">
        <v>0</v>
      </c>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c r="Z59" s="25">
        <v>0</v>
      </c>
      <c r="AA59" s="25">
        <v>0</v>
      </c>
      <c r="AB59" s="25">
        <v>0</v>
      </c>
      <c r="AC59" s="25">
        <v>0</v>
      </c>
      <c r="AD59" s="25">
        <v>0</v>
      </c>
      <c r="AE59" s="25">
        <v>0</v>
      </c>
      <c r="AF59" s="25">
        <v>0</v>
      </c>
      <c r="AG59" s="25">
        <v>0</v>
      </c>
      <c r="AH59" s="25">
        <v>0</v>
      </c>
      <c r="AI59" s="25">
        <v>0</v>
      </c>
      <c r="AJ59" s="25">
        <v>0</v>
      </c>
      <c r="AK59" s="25">
        <v>0</v>
      </c>
      <c r="AL59" s="25">
        <v>0</v>
      </c>
      <c r="AM59" s="25">
        <v>0</v>
      </c>
      <c r="AN59" s="25">
        <v>0</v>
      </c>
      <c r="AO59" s="25">
        <v>0</v>
      </c>
      <c r="AP59" s="25">
        <v>0</v>
      </c>
      <c r="AQ59" s="25">
        <v>0</v>
      </c>
      <c r="AR59" s="25">
        <v>0</v>
      </c>
      <c r="AS59" s="25">
        <v>0</v>
      </c>
      <c r="AT59" s="25">
        <v>0</v>
      </c>
      <c r="AU59" s="25">
        <v>0</v>
      </c>
      <c r="AV59" s="25">
        <v>0</v>
      </c>
      <c r="AW59" s="25">
        <v>0</v>
      </c>
      <c r="AX59" s="25">
        <v>0</v>
      </c>
      <c r="AY59" s="25">
        <v>0</v>
      </c>
      <c r="AZ59" s="25">
        <v>0</v>
      </c>
      <c r="BA59" s="25">
        <v>0</v>
      </c>
      <c r="BB59" s="25">
        <v>0</v>
      </c>
      <c r="BC59" s="25">
        <v>0</v>
      </c>
      <c r="BD59" s="25">
        <v>0</v>
      </c>
      <c r="BE59" s="25">
        <v>0</v>
      </c>
      <c r="BF59" s="25">
        <v>0</v>
      </c>
      <c r="BG59" s="25">
        <v>0</v>
      </c>
      <c r="BH59" s="25">
        <v>0</v>
      </c>
      <c r="BI59" s="25">
        <v>0</v>
      </c>
      <c r="BJ59" s="25">
        <v>0</v>
      </c>
    </row>
    <row r="60" spans="1:62">
      <c r="A60" s="25" t="s">
        <v>1208</v>
      </c>
      <c r="B60" s="25">
        <v>0</v>
      </c>
      <c r="C60" s="25">
        <v>0</v>
      </c>
      <c r="D60" s="25">
        <v>0</v>
      </c>
      <c r="E60" s="25">
        <v>0</v>
      </c>
      <c r="F60" s="25">
        <v>0</v>
      </c>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c r="Z60" s="25">
        <v>0</v>
      </c>
      <c r="AA60" s="25">
        <v>0</v>
      </c>
      <c r="AB60" s="25">
        <v>0</v>
      </c>
      <c r="AC60" s="25">
        <v>0</v>
      </c>
      <c r="AD60" s="25">
        <v>0</v>
      </c>
      <c r="AE60" s="25">
        <v>0</v>
      </c>
      <c r="AF60" s="25">
        <v>0</v>
      </c>
      <c r="AG60" s="25">
        <v>0</v>
      </c>
      <c r="AH60" s="25">
        <v>0</v>
      </c>
      <c r="AI60" s="25">
        <v>0</v>
      </c>
      <c r="AJ60" s="25">
        <v>0</v>
      </c>
      <c r="AK60" s="25">
        <v>0</v>
      </c>
      <c r="AL60" s="25">
        <v>0</v>
      </c>
      <c r="AM60" s="25">
        <v>0</v>
      </c>
      <c r="AN60" s="25">
        <v>0</v>
      </c>
      <c r="AO60" s="25">
        <v>0</v>
      </c>
      <c r="AP60" s="25">
        <v>0</v>
      </c>
      <c r="AQ60" s="25">
        <v>0</v>
      </c>
      <c r="AR60" s="25">
        <v>0</v>
      </c>
      <c r="AS60" s="25">
        <v>0</v>
      </c>
      <c r="AT60" s="25">
        <v>0</v>
      </c>
      <c r="AU60" s="25">
        <v>0</v>
      </c>
      <c r="AV60" s="25">
        <v>0</v>
      </c>
      <c r="AW60" s="25">
        <v>0</v>
      </c>
      <c r="AX60" s="25">
        <v>0</v>
      </c>
      <c r="AY60" s="25">
        <v>0</v>
      </c>
      <c r="AZ60" s="25">
        <v>0</v>
      </c>
      <c r="BA60" s="25">
        <v>0</v>
      </c>
      <c r="BB60" s="25">
        <v>0</v>
      </c>
      <c r="BC60" s="25">
        <v>0</v>
      </c>
      <c r="BD60" s="25">
        <v>0</v>
      </c>
      <c r="BE60" s="25">
        <v>0</v>
      </c>
      <c r="BF60" s="25">
        <v>0</v>
      </c>
      <c r="BG60" s="25">
        <v>0</v>
      </c>
      <c r="BH60" s="25">
        <v>0</v>
      </c>
      <c r="BI60" s="25">
        <v>0</v>
      </c>
      <c r="BJ60" s="25">
        <v>0</v>
      </c>
    </row>
    <row r="61" spans="1:62">
      <c r="A61" s="25" t="s">
        <v>1209</v>
      </c>
      <c r="B61" s="25">
        <v>0</v>
      </c>
      <c r="C61" s="25">
        <v>0</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c r="Z61" s="25">
        <v>0</v>
      </c>
      <c r="AA61" s="25">
        <v>0</v>
      </c>
      <c r="AB61" s="25">
        <v>0</v>
      </c>
      <c r="AC61" s="25">
        <v>0</v>
      </c>
      <c r="AD61" s="25">
        <v>0</v>
      </c>
      <c r="AE61" s="25">
        <v>0</v>
      </c>
      <c r="AF61" s="25">
        <v>0</v>
      </c>
      <c r="AG61" s="25">
        <v>0</v>
      </c>
      <c r="AH61" s="25">
        <v>0</v>
      </c>
      <c r="AI61" s="25">
        <v>0</v>
      </c>
      <c r="AJ61" s="25">
        <v>0</v>
      </c>
      <c r="AK61" s="25">
        <v>0</v>
      </c>
      <c r="AL61" s="25">
        <v>0</v>
      </c>
      <c r="AM61" s="25">
        <v>0</v>
      </c>
      <c r="AN61" s="25">
        <v>0</v>
      </c>
      <c r="AO61" s="25">
        <v>0</v>
      </c>
      <c r="AP61" s="25">
        <v>0</v>
      </c>
      <c r="AQ61" s="25">
        <v>0</v>
      </c>
      <c r="AR61" s="25">
        <v>0</v>
      </c>
      <c r="AS61" s="25">
        <v>0</v>
      </c>
      <c r="AT61" s="25">
        <v>0</v>
      </c>
      <c r="AU61" s="25">
        <v>0</v>
      </c>
      <c r="AV61" s="25">
        <v>0</v>
      </c>
      <c r="AW61" s="25">
        <v>0</v>
      </c>
      <c r="AX61" s="25">
        <v>0</v>
      </c>
      <c r="AY61" s="25">
        <v>0</v>
      </c>
      <c r="AZ61" s="25">
        <v>0</v>
      </c>
      <c r="BA61" s="25">
        <v>0</v>
      </c>
      <c r="BB61" s="25">
        <v>0</v>
      </c>
      <c r="BC61" s="25">
        <v>0</v>
      </c>
      <c r="BD61" s="25">
        <v>0</v>
      </c>
      <c r="BE61" s="25">
        <v>0</v>
      </c>
      <c r="BF61" s="25">
        <v>0</v>
      </c>
      <c r="BG61" s="25">
        <v>0</v>
      </c>
      <c r="BH61" s="25">
        <v>0</v>
      </c>
      <c r="BI61" s="25">
        <v>0</v>
      </c>
      <c r="BJ61" s="25">
        <v>0</v>
      </c>
    </row>
    <row r="62" spans="1:62">
      <c r="A62" s="25" t="s">
        <v>1210</v>
      </c>
      <c r="B62" s="25">
        <v>0</v>
      </c>
      <c r="C62" s="25">
        <v>0</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25">
        <v>0</v>
      </c>
      <c r="V62" s="25">
        <v>0</v>
      </c>
      <c r="W62" s="25">
        <v>0</v>
      </c>
      <c r="X62" s="25">
        <v>0</v>
      </c>
      <c r="Y62" s="25">
        <v>0</v>
      </c>
      <c r="Z62" s="25">
        <v>0</v>
      </c>
      <c r="AA62" s="25">
        <v>0</v>
      </c>
      <c r="AB62" s="25">
        <v>0</v>
      </c>
      <c r="AC62" s="25">
        <v>0</v>
      </c>
      <c r="AD62" s="25">
        <v>0</v>
      </c>
      <c r="AE62" s="25">
        <v>0</v>
      </c>
      <c r="AF62" s="25">
        <v>0</v>
      </c>
      <c r="AG62" s="25">
        <v>0</v>
      </c>
      <c r="AH62" s="25">
        <v>0</v>
      </c>
      <c r="AI62" s="25">
        <v>0</v>
      </c>
      <c r="AJ62" s="25">
        <v>0</v>
      </c>
      <c r="AK62" s="25">
        <v>0</v>
      </c>
      <c r="AL62" s="25">
        <v>0</v>
      </c>
      <c r="AM62" s="25">
        <v>0</v>
      </c>
      <c r="AN62" s="25">
        <v>0</v>
      </c>
      <c r="AO62" s="25">
        <v>0</v>
      </c>
      <c r="AP62" s="25">
        <v>0</v>
      </c>
      <c r="AQ62" s="25">
        <v>0</v>
      </c>
      <c r="AR62" s="25">
        <v>0</v>
      </c>
      <c r="AS62" s="25">
        <v>0</v>
      </c>
      <c r="AT62" s="25">
        <v>0</v>
      </c>
      <c r="AU62" s="25">
        <v>0</v>
      </c>
      <c r="AV62" s="25">
        <v>0</v>
      </c>
      <c r="AW62" s="25">
        <v>0</v>
      </c>
      <c r="AX62" s="25">
        <v>0</v>
      </c>
      <c r="AY62" s="25">
        <v>0</v>
      </c>
      <c r="AZ62" s="25">
        <v>0</v>
      </c>
      <c r="BA62" s="25">
        <v>0</v>
      </c>
      <c r="BB62" s="25">
        <v>0</v>
      </c>
      <c r="BC62" s="25">
        <v>0</v>
      </c>
      <c r="BD62" s="25">
        <v>0</v>
      </c>
      <c r="BE62" s="25">
        <v>0</v>
      </c>
      <c r="BF62" s="25">
        <v>0</v>
      </c>
      <c r="BG62" s="25">
        <v>0</v>
      </c>
      <c r="BH62" s="25">
        <v>0</v>
      </c>
      <c r="BI62" s="25">
        <v>0</v>
      </c>
      <c r="BJ62" s="25">
        <v>0</v>
      </c>
    </row>
  </sheetData>
  <conditionalFormatting sqref="B2:BJ62">
    <cfRule type="cellIs" dxfId="1" priority="1" operator="notEqual">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5"/>
  <sheetViews>
    <sheetView zoomScale="75" zoomScaleNormal="75" zoomScalePageLayoutView="75" workbookViewId="0">
      <selection activeCell="A2" sqref="A2"/>
    </sheetView>
  </sheetViews>
  <sheetFormatPr baseColWidth="10" defaultColWidth="21.6640625" defaultRowHeight="12" x14ac:dyDescent="0"/>
  <cols>
    <col min="1" max="1" width="27.33203125" style="25" customWidth="1"/>
    <col min="2" max="16384" width="21.6640625" style="25"/>
  </cols>
  <sheetData>
    <row r="1" spans="1:55">
      <c r="B1" s="25" t="s">
        <v>1151</v>
      </c>
      <c r="C1" s="25" t="s">
        <v>1152</v>
      </c>
      <c r="D1" s="25" t="s">
        <v>1153</v>
      </c>
      <c r="E1" s="25" t="s">
        <v>1154</v>
      </c>
      <c r="F1" s="25" t="s">
        <v>1155</v>
      </c>
      <c r="G1" s="25" t="s">
        <v>1156</v>
      </c>
      <c r="H1" s="25" t="s">
        <v>1157</v>
      </c>
      <c r="I1" s="25" t="s">
        <v>1158</v>
      </c>
      <c r="J1" s="25" t="s">
        <v>1159</v>
      </c>
      <c r="K1" s="25" t="s">
        <v>1160</v>
      </c>
      <c r="L1" s="25" t="s">
        <v>1161</v>
      </c>
      <c r="M1" s="25" t="s">
        <v>1162</v>
      </c>
      <c r="N1" s="25" t="s">
        <v>1163</v>
      </c>
      <c r="O1" s="25" t="s">
        <v>1164</v>
      </c>
      <c r="P1" s="25" t="s">
        <v>1165</v>
      </c>
      <c r="Q1" s="25" t="s">
        <v>1166</v>
      </c>
      <c r="R1" s="25" t="s">
        <v>1167</v>
      </c>
      <c r="S1" s="25" t="s">
        <v>1168</v>
      </c>
      <c r="T1" s="25" t="s">
        <v>1169</v>
      </c>
      <c r="U1" s="25" t="s">
        <v>1170</v>
      </c>
      <c r="V1" s="25" t="s">
        <v>1171</v>
      </c>
      <c r="W1" s="25" t="s">
        <v>1211</v>
      </c>
      <c r="X1" s="25" t="s">
        <v>1212</v>
      </c>
      <c r="Y1" s="25" t="s">
        <v>1213</v>
      </c>
      <c r="Z1" s="25" t="s">
        <v>1214</v>
      </c>
      <c r="AA1" s="25" t="s">
        <v>1215</v>
      </c>
      <c r="AB1" s="25" t="s">
        <v>1216</v>
      </c>
      <c r="AC1" s="25" t="s">
        <v>1217</v>
      </c>
      <c r="AD1" s="25" t="s">
        <v>1218</v>
      </c>
      <c r="AE1" s="25" t="s">
        <v>1219</v>
      </c>
      <c r="AF1" s="25" t="s">
        <v>1220</v>
      </c>
      <c r="AG1" s="25" t="s">
        <v>1221</v>
      </c>
      <c r="AH1" s="25" t="s">
        <v>1222</v>
      </c>
      <c r="AI1" s="25" t="s">
        <v>1223</v>
      </c>
      <c r="AJ1" s="25" t="s">
        <v>1224</v>
      </c>
      <c r="AK1" s="25" t="s">
        <v>1225</v>
      </c>
      <c r="AL1" s="25" t="s">
        <v>1226</v>
      </c>
      <c r="AM1" s="25" t="s">
        <v>1227</v>
      </c>
      <c r="AN1" s="25" t="s">
        <v>1228</v>
      </c>
      <c r="AO1" s="25" t="s">
        <v>1229</v>
      </c>
      <c r="AP1" s="25" t="s">
        <v>1230</v>
      </c>
      <c r="AQ1" s="25" t="s">
        <v>1231</v>
      </c>
      <c r="AR1" s="25" t="s">
        <v>1232</v>
      </c>
      <c r="AS1" s="25" t="s">
        <v>1233</v>
      </c>
      <c r="AT1" s="25" t="s">
        <v>1234</v>
      </c>
      <c r="AU1" s="25" t="s">
        <v>1235</v>
      </c>
      <c r="AV1" s="25" t="s">
        <v>1236</v>
      </c>
      <c r="AW1" s="25" t="s">
        <v>1237</v>
      </c>
      <c r="AX1" s="25" t="s">
        <v>1238</v>
      </c>
      <c r="AY1" s="25" t="s">
        <v>1239</v>
      </c>
      <c r="AZ1" s="25" t="s">
        <v>1240</v>
      </c>
      <c r="BA1" s="25" t="s">
        <v>1241</v>
      </c>
      <c r="BB1" s="25" t="s">
        <v>1242</v>
      </c>
      <c r="BC1" s="25" t="s">
        <v>1251</v>
      </c>
    </row>
    <row r="2" spans="1:55">
      <c r="A2" s="25" t="s">
        <v>1151</v>
      </c>
      <c r="B2" s="25">
        <v>0</v>
      </c>
      <c r="C2" s="25">
        <v>0</v>
      </c>
      <c r="D2" s="25">
        <v>0</v>
      </c>
      <c r="E2" s="25">
        <v>0</v>
      </c>
      <c r="F2" s="25">
        <v>0</v>
      </c>
      <c r="G2" s="25">
        <v>0</v>
      </c>
      <c r="H2" s="25">
        <v>0</v>
      </c>
      <c r="I2" s="25">
        <v>0</v>
      </c>
      <c r="J2" s="25">
        <v>0</v>
      </c>
      <c r="K2" s="25">
        <v>0</v>
      </c>
      <c r="L2" s="25">
        <v>0</v>
      </c>
      <c r="M2" s="25">
        <v>0</v>
      </c>
      <c r="N2" s="25">
        <v>0</v>
      </c>
      <c r="O2" s="25">
        <v>0</v>
      </c>
      <c r="P2" s="25">
        <v>0</v>
      </c>
      <c r="Q2" s="25">
        <v>0</v>
      </c>
      <c r="R2" s="25">
        <v>0</v>
      </c>
      <c r="S2" s="25">
        <v>0</v>
      </c>
      <c r="T2" s="25">
        <v>0</v>
      </c>
      <c r="U2" s="25">
        <v>0</v>
      </c>
      <c r="V2" s="25">
        <v>0</v>
      </c>
      <c r="W2" s="25">
        <v>0</v>
      </c>
      <c r="X2" s="25">
        <v>0</v>
      </c>
      <c r="Y2" s="25">
        <v>0</v>
      </c>
      <c r="Z2" s="25">
        <v>0</v>
      </c>
      <c r="AA2" s="25">
        <v>0</v>
      </c>
      <c r="AB2" s="25">
        <v>0</v>
      </c>
      <c r="AC2" s="25">
        <v>0</v>
      </c>
      <c r="AD2" s="25">
        <v>0</v>
      </c>
      <c r="AE2" s="25">
        <v>0</v>
      </c>
      <c r="AF2" s="25">
        <v>0</v>
      </c>
      <c r="AG2" s="25">
        <v>0</v>
      </c>
      <c r="AH2" s="25">
        <v>0</v>
      </c>
      <c r="AI2" s="25">
        <v>1</v>
      </c>
      <c r="AJ2" s="25">
        <v>0</v>
      </c>
      <c r="AK2" s="25">
        <v>0</v>
      </c>
      <c r="AL2" s="25">
        <v>0</v>
      </c>
      <c r="AM2" s="25">
        <v>0</v>
      </c>
      <c r="AN2" s="25">
        <v>0</v>
      </c>
      <c r="AO2" s="25">
        <v>0</v>
      </c>
      <c r="AP2" s="25">
        <v>1</v>
      </c>
      <c r="AQ2" s="25">
        <v>0</v>
      </c>
      <c r="AR2" s="25">
        <v>0</v>
      </c>
      <c r="AS2" s="25">
        <v>0</v>
      </c>
      <c r="AT2" s="25">
        <v>0</v>
      </c>
      <c r="AU2" s="25">
        <v>0</v>
      </c>
      <c r="AV2" s="25">
        <v>1</v>
      </c>
      <c r="AW2" s="25">
        <v>0</v>
      </c>
      <c r="AX2" s="25">
        <v>0</v>
      </c>
      <c r="AY2" s="25">
        <v>0</v>
      </c>
      <c r="AZ2" s="25">
        <v>1</v>
      </c>
      <c r="BA2" s="25">
        <v>0</v>
      </c>
      <c r="BB2" s="25">
        <v>0</v>
      </c>
      <c r="BC2" s="25">
        <v>0</v>
      </c>
    </row>
    <row r="3" spans="1:55">
      <c r="A3" s="25" t="s">
        <v>1152</v>
      </c>
      <c r="B3" s="25">
        <v>0</v>
      </c>
      <c r="C3" s="25">
        <v>0</v>
      </c>
      <c r="D3" s="25">
        <v>0</v>
      </c>
      <c r="E3" s="25">
        <v>0</v>
      </c>
      <c r="F3" s="25">
        <v>0</v>
      </c>
      <c r="G3" s="25">
        <v>0</v>
      </c>
      <c r="H3" s="25">
        <v>0</v>
      </c>
      <c r="I3" s="25">
        <v>0</v>
      </c>
      <c r="J3" s="25">
        <v>0</v>
      </c>
      <c r="K3" s="25">
        <v>0</v>
      </c>
      <c r="L3" s="25">
        <v>0</v>
      </c>
      <c r="M3" s="25">
        <v>0</v>
      </c>
      <c r="N3" s="25">
        <v>0</v>
      </c>
      <c r="O3" s="25">
        <v>0</v>
      </c>
      <c r="P3" s="25">
        <v>0</v>
      </c>
      <c r="Q3" s="25">
        <v>0</v>
      </c>
      <c r="R3" s="25">
        <v>0</v>
      </c>
      <c r="S3" s="25">
        <v>0</v>
      </c>
      <c r="T3" s="25">
        <v>0</v>
      </c>
      <c r="U3" s="25">
        <v>0</v>
      </c>
      <c r="V3" s="25">
        <v>0</v>
      </c>
      <c r="W3" s="25">
        <v>0</v>
      </c>
      <c r="X3" s="25">
        <v>0</v>
      </c>
      <c r="Y3" s="25">
        <v>0</v>
      </c>
      <c r="Z3" s="25">
        <v>0</v>
      </c>
      <c r="AA3" s="25">
        <v>1</v>
      </c>
      <c r="AB3" s="25">
        <v>0</v>
      </c>
      <c r="AC3" s="25">
        <v>0</v>
      </c>
      <c r="AD3" s="25">
        <v>0</v>
      </c>
      <c r="AE3" s="25">
        <v>0</v>
      </c>
      <c r="AF3" s="25">
        <v>0</v>
      </c>
      <c r="AG3" s="25">
        <v>1</v>
      </c>
      <c r="AH3" s="25">
        <v>0</v>
      </c>
      <c r="AI3" s="25">
        <v>0</v>
      </c>
      <c r="AJ3" s="25">
        <v>0</v>
      </c>
      <c r="AK3" s="25">
        <v>0</v>
      </c>
      <c r="AL3" s="25">
        <v>0</v>
      </c>
      <c r="AM3" s="25">
        <v>0</v>
      </c>
      <c r="AN3" s="25">
        <v>0</v>
      </c>
      <c r="AO3" s="25">
        <v>0</v>
      </c>
      <c r="AP3" s="25">
        <v>0</v>
      </c>
      <c r="AQ3" s="25">
        <v>0</v>
      </c>
      <c r="AR3" s="25">
        <v>1</v>
      </c>
      <c r="AS3" s="25">
        <v>0</v>
      </c>
      <c r="AT3" s="25">
        <v>0</v>
      </c>
      <c r="AU3" s="25">
        <v>0</v>
      </c>
      <c r="AV3" s="25">
        <v>0</v>
      </c>
      <c r="AW3" s="25">
        <v>0</v>
      </c>
      <c r="AX3" s="25">
        <v>0</v>
      </c>
      <c r="AY3" s="25">
        <v>0</v>
      </c>
      <c r="AZ3" s="25">
        <v>0</v>
      </c>
      <c r="BA3" s="25">
        <v>0</v>
      </c>
      <c r="BB3" s="25">
        <v>0</v>
      </c>
      <c r="BC3" s="25">
        <v>0</v>
      </c>
    </row>
    <row r="4" spans="1:55">
      <c r="A4" s="25" t="s">
        <v>1153</v>
      </c>
      <c r="B4" s="25">
        <v>0</v>
      </c>
      <c r="C4" s="25">
        <v>0</v>
      </c>
      <c r="D4" s="25">
        <v>0</v>
      </c>
      <c r="E4" s="25">
        <v>0</v>
      </c>
      <c r="F4" s="25">
        <v>0</v>
      </c>
      <c r="G4" s="25">
        <v>0</v>
      </c>
      <c r="H4" s="25">
        <v>0</v>
      </c>
      <c r="I4" s="25">
        <v>0</v>
      </c>
      <c r="J4" s="25">
        <v>0</v>
      </c>
      <c r="K4" s="25">
        <v>0</v>
      </c>
      <c r="L4" s="25">
        <v>0</v>
      </c>
      <c r="M4" s="25">
        <v>0</v>
      </c>
      <c r="N4" s="25">
        <v>0</v>
      </c>
      <c r="O4" s="25">
        <v>0</v>
      </c>
      <c r="P4" s="25">
        <v>0</v>
      </c>
      <c r="Q4" s="25">
        <v>0</v>
      </c>
      <c r="R4" s="25">
        <v>0</v>
      </c>
      <c r="S4" s="25">
        <v>0</v>
      </c>
      <c r="T4" s="25">
        <v>0</v>
      </c>
      <c r="U4" s="25">
        <v>0</v>
      </c>
      <c r="V4" s="25">
        <v>0</v>
      </c>
      <c r="W4" s="25">
        <v>0</v>
      </c>
      <c r="X4" s="25">
        <v>0</v>
      </c>
      <c r="Y4" s="25">
        <v>0</v>
      </c>
      <c r="Z4" s="25">
        <v>0</v>
      </c>
      <c r="AA4" s="25">
        <v>0</v>
      </c>
      <c r="AB4" s="25">
        <v>0</v>
      </c>
      <c r="AC4" s="25">
        <v>0</v>
      </c>
      <c r="AD4" s="25">
        <v>0</v>
      </c>
      <c r="AE4" s="25">
        <v>0</v>
      </c>
      <c r="AF4" s="25">
        <v>0</v>
      </c>
      <c r="AG4" s="25">
        <v>0</v>
      </c>
      <c r="AH4" s="25">
        <v>0</v>
      </c>
      <c r="AI4" s="25">
        <v>0</v>
      </c>
      <c r="AJ4" s="25">
        <v>0</v>
      </c>
      <c r="AK4" s="25">
        <v>0</v>
      </c>
      <c r="AL4" s="25">
        <v>0</v>
      </c>
      <c r="AM4" s="25">
        <v>0</v>
      </c>
      <c r="AN4" s="25">
        <v>0</v>
      </c>
      <c r="AO4" s="25">
        <v>0</v>
      </c>
      <c r="AP4" s="25">
        <v>0</v>
      </c>
      <c r="AQ4" s="25">
        <v>0</v>
      </c>
      <c r="AR4" s="25">
        <v>0</v>
      </c>
      <c r="AS4" s="25">
        <v>0</v>
      </c>
      <c r="AT4" s="25">
        <v>0</v>
      </c>
      <c r="AU4" s="25">
        <v>0</v>
      </c>
      <c r="AV4" s="25">
        <v>0</v>
      </c>
      <c r="AW4" s="25">
        <v>0</v>
      </c>
      <c r="AX4" s="25">
        <v>0</v>
      </c>
      <c r="AY4" s="25">
        <v>0</v>
      </c>
      <c r="AZ4" s="25">
        <v>0</v>
      </c>
      <c r="BA4" s="25">
        <v>0</v>
      </c>
      <c r="BB4" s="25">
        <v>0</v>
      </c>
      <c r="BC4" s="25">
        <v>0</v>
      </c>
    </row>
    <row r="5" spans="1:55">
      <c r="A5" s="25" t="s">
        <v>1154</v>
      </c>
      <c r="B5" s="25">
        <v>0</v>
      </c>
      <c r="C5" s="25">
        <v>0</v>
      </c>
      <c r="D5" s="25">
        <v>0</v>
      </c>
      <c r="E5" s="25">
        <v>0</v>
      </c>
      <c r="F5" s="25">
        <v>0</v>
      </c>
      <c r="G5" s="25">
        <v>0</v>
      </c>
      <c r="H5" s="25">
        <v>0</v>
      </c>
      <c r="I5" s="25">
        <v>0</v>
      </c>
      <c r="J5" s="25">
        <v>0</v>
      </c>
      <c r="K5" s="25">
        <v>0</v>
      </c>
      <c r="L5" s="25">
        <v>0</v>
      </c>
      <c r="M5" s="25">
        <v>0</v>
      </c>
      <c r="N5" s="25">
        <v>0</v>
      </c>
      <c r="O5" s="25">
        <v>0</v>
      </c>
      <c r="P5" s="25">
        <v>0</v>
      </c>
      <c r="Q5" s="25">
        <v>0</v>
      </c>
      <c r="R5" s="25">
        <v>0</v>
      </c>
      <c r="S5" s="25">
        <v>0</v>
      </c>
      <c r="T5" s="25">
        <v>0</v>
      </c>
      <c r="U5" s="25">
        <v>0</v>
      </c>
      <c r="V5" s="25">
        <v>0</v>
      </c>
      <c r="W5" s="25">
        <v>0</v>
      </c>
      <c r="X5" s="25">
        <v>0</v>
      </c>
      <c r="Y5" s="25">
        <v>0</v>
      </c>
      <c r="Z5" s="25">
        <v>0</v>
      </c>
      <c r="AA5" s="25">
        <v>0</v>
      </c>
      <c r="AB5" s="25">
        <v>0</v>
      </c>
      <c r="AC5" s="25">
        <v>0</v>
      </c>
      <c r="AD5" s="25">
        <v>0</v>
      </c>
      <c r="AE5" s="25">
        <v>0</v>
      </c>
      <c r="AF5" s="25">
        <v>0</v>
      </c>
      <c r="AG5" s="25">
        <v>0</v>
      </c>
      <c r="AH5" s="25">
        <v>0</v>
      </c>
      <c r="AI5" s="25">
        <v>0</v>
      </c>
      <c r="AJ5" s="25">
        <v>0</v>
      </c>
      <c r="AK5" s="25">
        <v>0</v>
      </c>
      <c r="AL5" s="25">
        <v>0</v>
      </c>
      <c r="AM5" s="25">
        <v>0</v>
      </c>
      <c r="AN5" s="25">
        <v>0</v>
      </c>
      <c r="AO5" s="25">
        <v>0</v>
      </c>
      <c r="AP5" s="25">
        <v>0</v>
      </c>
      <c r="AQ5" s="25">
        <v>0</v>
      </c>
      <c r="AR5" s="25">
        <v>0</v>
      </c>
      <c r="AS5" s="25">
        <v>0</v>
      </c>
      <c r="AT5" s="25">
        <v>0</v>
      </c>
      <c r="AU5" s="25">
        <v>0</v>
      </c>
      <c r="AV5" s="25">
        <v>0</v>
      </c>
      <c r="AW5" s="25">
        <v>0</v>
      </c>
      <c r="AX5" s="25">
        <v>0</v>
      </c>
      <c r="AY5" s="25">
        <v>0</v>
      </c>
      <c r="AZ5" s="25">
        <v>0</v>
      </c>
      <c r="BA5" s="25">
        <v>0</v>
      </c>
      <c r="BB5" s="25">
        <v>0</v>
      </c>
      <c r="BC5" s="25">
        <v>0</v>
      </c>
    </row>
    <row r="6" spans="1:55">
      <c r="A6" s="25" t="s">
        <v>1155</v>
      </c>
      <c r="B6" s="25">
        <v>0</v>
      </c>
      <c r="C6" s="25">
        <v>0</v>
      </c>
      <c r="D6" s="25">
        <v>0</v>
      </c>
      <c r="E6" s="25">
        <v>0</v>
      </c>
      <c r="F6" s="25">
        <v>0</v>
      </c>
      <c r="G6" s="25">
        <v>0</v>
      </c>
      <c r="H6" s="25">
        <v>0</v>
      </c>
      <c r="I6" s="25">
        <v>0</v>
      </c>
      <c r="J6" s="25">
        <v>0</v>
      </c>
      <c r="K6" s="25">
        <v>0</v>
      </c>
      <c r="L6" s="25">
        <v>0</v>
      </c>
      <c r="M6" s="25">
        <v>0</v>
      </c>
      <c r="N6" s="25">
        <v>0</v>
      </c>
      <c r="O6" s="25">
        <v>0</v>
      </c>
      <c r="P6" s="25">
        <v>0</v>
      </c>
      <c r="Q6" s="25">
        <v>0</v>
      </c>
      <c r="R6" s="25">
        <v>0</v>
      </c>
      <c r="S6" s="25">
        <v>0</v>
      </c>
      <c r="T6" s="25">
        <v>0</v>
      </c>
      <c r="U6" s="25">
        <v>0</v>
      </c>
      <c r="V6" s="25">
        <v>0</v>
      </c>
      <c r="W6" s="25">
        <v>0</v>
      </c>
      <c r="X6" s="25">
        <v>0</v>
      </c>
      <c r="Y6" s="25">
        <v>0</v>
      </c>
      <c r="Z6" s="25">
        <v>0</v>
      </c>
      <c r="AA6" s="25">
        <v>0</v>
      </c>
      <c r="AB6" s="25">
        <v>0</v>
      </c>
      <c r="AC6" s="25">
        <v>0</v>
      </c>
      <c r="AD6" s="25">
        <v>0</v>
      </c>
      <c r="AE6" s="25">
        <v>0</v>
      </c>
      <c r="AF6" s="25">
        <v>0</v>
      </c>
      <c r="AG6" s="25">
        <v>0</v>
      </c>
      <c r="AH6" s="25">
        <v>0</v>
      </c>
      <c r="AI6" s="25">
        <v>0</v>
      </c>
      <c r="AJ6" s="25">
        <v>0</v>
      </c>
      <c r="AK6" s="25">
        <v>0</v>
      </c>
      <c r="AL6" s="25">
        <v>0</v>
      </c>
      <c r="AM6" s="25">
        <v>0</v>
      </c>
      <c r="AN6" s="25">
        <v>0</v>
      </c>
      <c r="AO6" s="25">
        <v>0</v>
      </c>
      <c r="AP6" s="25">
        <v>0</v>
      </c>
      <c r="AQ6" s="25">
        <v>0</v>
      </c>
      <c r="AR6" s="25">
        <v>0</v>
      </c>
      <c r="AS6" s="25">
        <v>0</v>
      </c>
      <c r="AT6" s="25">
        <v>0</v>
      </c>
      <c r="AU6" s="25">
        <v>0</v>
      </c>
      <c r="AV6" s="25">
        <v>0</v>
      </c>
      <c r="AW6" s="25">
        <v>0</v>
      </c>
      <c r="AX6" s="25">
        <v>0</v>
      </c>
      <c r="AY6" s="25">
        <v>0</v>
      </c>
      <c r="AZ6" s="25">
        <v>0</v>
      </c>
      <c r="BA6" s="25">
        <v>0</v>
      </c>
      <c r="BB6" s="25">
        <v>0</v>
      </c>
      <c r="BC6" s="25">
        <v>0</v>
      </c>
    </row>
    <row r="7" spans="1:55">
      <c r="A7" s="25" t="s">
        <v>1156</v>
      </c>
      <c r="B7" s="25">
        <v>0</v>
      </c>
      <c r="C7" s="25">
        <v>0</v>
      </c>
      <c r="D7" s="25">
        <v>0</v>
      </c>
      <c r="E7" s="25">
        <v>0</v>
      </c>
      <c r="F7" s="25">
        <v>0</v>
      </c>
      <c r="G7" s="25">
        <v>0</v>
      </c>
      <c r="H7" s="25">
        <v>0</v>
      </c>
      <c r="I7" s="25">
        <v>0</v>
      </c>
      <c r="J7" s="25">
        <v>0</v>
      </c>
      <c r="K7" s="25">
        <v>0</v>
      </c>
      <c r="L7" s="25">
        <v>0</v>
      </c>
      <c r="M7" s="25">
        <v>0</v>
      </c>
      <c r="N7" s="25">
        <v>0</v>
      </c>
      <c r="O7" s="25">
        <v>0</v>
      </c>
      <c r="P7" s="25">
        <v>0</v>
      </c>
      <c r="Q7" s="25">
        <v>0</v>
      </c>
      <c r="R7" s="25">
        <v>0</v>
      </c>
      <c r="S7" s="25">
        <v>0</v>
      </c>
      <c r="T7" s="25">
        <v>0</v>
      </c>
      <c r="U7" s="25">
        <v>0</v>
      </c>
      <c r="V7" s="25">
        <v>0</v>
      </c>
      <c r="W7" s="25">
        <v>0</v>
      </c>
      <c r="X7" s="25">
        <v>0</v>
      </c>
      <c r="Y7" s="25">
        <v>0</v>
      </c>
      <c r="Z7" s="25">
        <v>1</v>
      </c>
      <c r="AA7" s="25">
        <v>0</v>
      </c>
      <c r="AB7" s="25">
        <v>0</v>
      </c>
      <c r="AC7" s="25">
        <v>0</v>
      </c>
      <c r="AD7" s="25">
        <v>1</v>
      </c>
      <c r="AE7" s="25">
        <v>0</v>
      </c>
      <c r="AF7" s="25">
        <v>1</v>
      </c>
      <c r="AG7" s="25">
        <v>0</v>
      </c>
      <c r="AH7" s="25">
        <v>0</v>
      </c>
      <c r="AI7" s="25">
        <v>0</v>
      </c>
      <c r="AJ7" s="25">
        <v>0</v>
      </c>
      <c r="AK7" s="25">
        <v>0</v>
      </c>
      <c r="AL7" s="25">
        <v>0</v>
      </c>
      <c r="AM7" s="25">
        <v>0</v>
      </c>
      <c r="AN7" s="25">
        <v>1</v>
      </c>
      <c r="AO7" s="25">
        <v>0</v>
      </c>
      <c r="AP7" s="25">
        <v>0</v>
      </c>
      <c r="AQ7" s="25">
        <v>1</v>
      </c>
      <c r="AR7" s="25">
        <v>0</v>
      </c>
      <c r="AS7" s="25">
        <v>0</v>
      </c>
      <c r="AT7" s="25">
        <v>0</v>
      </c>
      <c r="AU7" s="25">
        <v>0</v>
      </c>
      <c r="AV7" s="25">
        <v>0</v>
      </c>
      <c r="AW7" s="25">
        <v>0</v>
      </c>
      <c r="AX7" s="25">
        <v>0</v>
      </c>
      <c r="AY7" s="25">
        <v>1</v>
      </c>
      <c r="AZ7" s="25">
        <v>0</v>
      </c>
      <c r="BA7" s="25">
        <v>0</v>
      </c>
      <c r="BB7" s="25">
        <v>0</v>
      </c>
      <c r="BC7" s="25">
        <v>0</v>
      </c>
    </row>
    <row r="8" spans="1:55">
      <c r="A8" s="25" t="s">
        <v>1157</v>
      </c>
      <c r="B8" s="25">
        <v>0</v>
      </c>
      <c r="C8" s="25">
        <v>0</v>
      </c>
      <c r="D8" s="25">
        <v>0</v>
      </c>
      <c r="E8" s="25">
        <v>0</v>
      </c>
      <c r="F8" s="25">
        <v>0</v>
      </c>
      <c r="G8" s="25">
        <v>0</v>
      </c>
      <c r="H8" s="25">
        <v>0</v>
      </c>
      <c r="I8" s="25">
        <v>0</v>
      </c>
      <c r="J8" s="25">
        <v>0</v>
      </c>
      <c r="K8" s="25">
        <v>0</v>
      </c>
      <c r="L8" s="25">
        <v>0</v>
      </c>
      <c r="M8" s="25">
        <v>0</v>
      </c>
      <c r="N8" s="25">
        <v>0</v>
      </c>
      <c r="O8" s="25">
        <v>0</v>
      </c>
      <c r="P8" s="25">
        <v>0</v>
      </c>
      <c r="Q8" s="25">
        <v>0</v>
      </c>
      <c r="R8" s="25">
        <v>0</v>
      </c>
      <c r="S8" s="25">
        <v>0</v>
      </c>
      <c r="T8" s="25">
        <v>0</v>
      </c>
      <c r="U8" s="25">
        <v>0</v>
      </c>
      <c r="V8" s="25">
        <v>0</v>
      </c>
      <c r="W8" s="25">
        <v>0</v>
      </c>
      <c r="X8" s="25">
        <v>0</v>
      </c>
      <c r="Y8" s="25">
        <v>0</v>
      </c>
      <c r="Z8" s="25">
        <v>0</v>
      </c>
      <c r="AA8" s="25">
        <v>0</v>
      </c>
      <c r="AB8" s="25">
        <v>0</v>
      </c>
      <c r="AC8" s="25">
        <v>0</v>
      </c>
      <c r="AD8" s="25">
        <v>0</v>
      </c>
      <c r="AE8" s="25">
        <v>0</v>
      </c>
      <c r="AF8" s="25">
        <v>0</v>
      </c>
      <c r="AG8" s="25">
        <v>0</v>
      </c>
      <c r="AH8" s="25">
        <v>0</v>
      </c>
      <c r="AI8" s="25">
        <v>0</v>
      </c>
      <c r="AJ8" s="25">
        <v>0</v>
      </c>
      <c r="AK8" s="25">
        <v>0</v>
      </c>
      <c r="AL8" s="25">
        <v>0</v>
      </c>
      <c r="AM8" s="25">
        <v>0</v>
      </c>
      <c r="AN8" s="25">
        <v>0</v>
      </c>
      <c r="AO8" s="25">
        <v>0</v>
      </c>
      <c r="AP8" s="25">
        <v>0</v>
      </c>
      <c r="AQ8" s="25">
        <v>0</v>
      </c>
      <c r="AR8" s="25">
        <v>0</v>
      </c>
      <c r="AS8" s="25">
        <v>0</v>
      </c>
      <c r="AT8" s="25">
        <v>0</v>
      </c>
      <c r="AU8" s="25">
        <v>0</v>
      </c>
      <c r="AV8" s="25">
        <v>0</v>
      </c>
      <c r="AW8" s="25">
        <v>0</v>
      </c>
      <c r="AX8" s="25">
        <v>0</v>
      </c>
      <c r="AY8" s="25">
        <v>0</v>
      </c>
      <c r="AZ8" s="25">
        <v>0</v>
      </c>
      <c r="BA8" s="25">
        <v>0</v>
      </c>
      <c r="BB8" s="25">
        <v>0</v>
      </c>
      <c r="BC8" s="25">
        <v>0</v>
      </c>
    </row>
    <row r="9" spans="1:55">
      <c r="A9" s="25" t="s">
        <v>1158</v>
      </c>
      <c r="B9" s="25">
        <v>0</v>
      </c>
      <c r="C9" s="25">
        <v>0</v>
      </c>
      <c r="D9" s="25">
        <v>0</v>
      </c>
      <c r="E9" s="25">
        <v>0</v>
      </c>
      <c r="F9" s="25">
        <v>0</v>
      </c>
      <c r="G9" s="25">
        <v>0</v>
      </c>
      <c r="H9" s="25">
        <v>0</v>
      </c>
      <c r="I9" s="25">
        <v>0</v>
      </c>
      <c r="J9" s="25">
        <v>0</v>
      </c>
      <c r="K9" s="25">
        <v>0</v>
      </c>
      <c r="L9" s="25">
        <v>0</v>
      </c>
      <c r="M9" s="25">
        <v>0</v>
      </c>
      <c r="N9" s="25">
        <v>0</v>
      </c>
      <c r="O9" s="25">
        <v>0</v>
      </c>
      <c r="P9" s="25">
        <v>0</v>
      </c>
      <c r="Q9" s="25">
        <v>0</v>
      </c>
      <c r="R9" s="25">
        <v>0</v>
      </c>
      <c r="S9" s="25">
        <v>0</v>
      </c>
      <c r="T9" s="25">
        <v>0</v>
      </c>
      <c r="U9" s="25">
        <v>0</v>
      </c>
      <c r="V9" s="25">
        <v>0</v>
      </c>
      <c r="W9" s="25">
        <v>0</v>
      </c>
      <c r="X9" s="25">
        <v>0</v>
      </c>
      <c r="Y9" s="25">
        <v>1</v>
      </c>
      <c r="Z9" s="25">
        <v>0</v>
      </c>
      <c r="AA9" s="25">
        <v>0</v>
      </c>
      <c r="AB9" s="25">
        <v>0</v>
      </c>
      <c r="AC9" s="25">
        <v>0</v>
      </c>
      <c r="AD9" s="25">
        <v>0</v>
      </c>
      <c r="AE9" s="25">
        <v>0</v>
      </c>
      <c r="AF9" s="25">
        <v>0</v>
      </c>
      <c r="AG9" s="25">
        <v>0</v>
      </c>
      <c r="AH9" s="25">
        <v>0</v>
      </c>
      <c r="AI9" s="25">
        <v>0</v>
      </c>
      <c r="AJ9" s="25">
        <v>0</v>
      </c>
      <c r="AK9" s="25">
        <v>0</v>
      </c>
      <c r="AL9" s="25">
        <v>0</v>
      </c>
      <c r="AM9" s="25">
        <v>0</v>
      </c>
      <c r="AN9" s="25">
        <v>0</v>
      </c>
      <c r="AO9" s="25">
        <v>0</v>
      </c>
      <c r="AP9" s="25">
        <v>0</v>
      </c>
      <c r="AQ9" s="25">
        <v>0</v>
      </c>
      <c r="AR9" s="25">
        <v>0</v>
      </c>
      <c r="AS9" s="25">
        <v>0</v>
      </c>
      <c r="AT9" s="25">
        <v>1</v>
      </c>
      <c r="AU9" s="25">
        <v>0</v>
      </c>
      <c r="AV9" s="25">
        <v>0</v>
      </c>
      <c r="AW9" s="25">
        <v>0</v>
      </c>
      <c r="AX9" s="25">
        <v>0</v>
      </c>
      <c r="AY9" s="25">
        <v>0</v>
      </c>
      <c r="AZ9" s="25">
        <v>0</v>
      </c>
      <c r="BA9" s="25">
        <v>0</v>
      </c>
      <c r="BB9" s="25">
        <v>0</v>
      </c>
      <c r="BC9" s="25">
        <v>0</v>
      </c>
    </row>
    <row r="10" spans="1:55">
      <c r="A10" s="25" t="s">
        <v>1159</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1</v>
      </c>
      <c r="AA10" s="25">
        <v>0</v>
      </c>
      <c r="AB10" s="25">
        <v>0</v>
      </c>
      <c r="AC10" s="25">
        <v>1</v>
      </c>
      <c r="AD10" s="25">
        <v>0</v>
      </c>
      <c r="AE10" s="25">
        <v>0</v>
      </c>
      <c r="AF10" s="25">
        <v>0</v>
      </c>
      <c r="AG10" s="25">
        <v>0</v>
      </c>
      <c r="AH10" s="25">
        <v>0</v>
      </c>
      <c r="AI10" s="25">
        <v>0</v>
      </c>
      <c r="AJ10" s="25">
        <v>0</v>
      </c>
      <c r="AK10" s="25">
        <v>0</v>
      </c>
      <c r="AL10" s="25">
        <v>0</v>
      </c>
      <c r="AM10" s="25">
        <v>1</v>
      </c>
      <c r="AN10" s="25">
        <v>0</v>
      </c>
      <c r="AO10" s="25">
        <v>0</v>
      </c>
      <c r="AP10" s="25">
        <v>0</v>
      </c>
      <c r="AQ10" s="25">
        <v>0</v>
      </c>
      <c r="AR10" s="25">
        <v>0</v>
      </c>
      <c r="AS10" s="25">
        <v>0</v>
      </c>
      <c r="AT10" s="25">
        <v>0</v>
      </c>
      <c r="AU10" s="25">
        <v>1</v>
      </c>
      <c r="AV10" s="25">
        <v>0</v>
      </c>
      <c r="AW10" s="25">
        <v>0</v>
      </c>
      <c r="AX10" s="25">
        <v>0</v>
      </c>
      <c r="AY10" s="25">
        <v>0</v>
      </c>
      <c r="AZ10" s="25">
        <v>0</v>
      </c>
      <c r="BA10" s="25">
        <v>0</v>
      </c>
      <c r="BB10" s="25">
        <v>0</v>
      </c>
      <c r="BC10" s="25">
        <v>0</v>
      </c>
    </row>
    <row r="11" spans="1:55">
      <c r="A11" s="25" t="s">
        <v>1160</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1</v>
      </c>
      <c r="AD11" s="25">
        <v>1</v>
      </c>
      <c r="AE11" s="25">
        <v>0</v>
      </c>
      <c r="AF11" s="25">
        <v>0</v>
      </c>
      <c r="AG11" s="25">
        <v>0</v>
      </c>
      <c r="AH11" s="25">
        <v>0</v>
      </c>
      <c r="AI11" s="25">
        <v>0</v>
      </c>
      <c r="AJ11" s="25">
        <v>0</v>
      </c>
      <c r="AK11" s="25">
        <v>0</v>
      </c>
      <c r="AL11" s="25">
        <v>0</v>
      </c>
      <c r="AM11" s="25">
        <v>1</v>
      </c>
      <c r="AN11" s="25">
        <v>0</v>
      </c>
      <c r="AO11" s="25">
        <v>0</v>
      </c>
      <c r="AP11" s="25">
        <v>0</v>
      </c>
      <c r="AQ11" s="25">
        <v>0</v>
      </c>
      <c r="AR11" s="25">
        <v>0</v>
      </c>
      <c r="AS11" s="25">
        <v>0</v>
      </c>
      <c r="AT11" s="25">
        <v>0</v>
      </c>
      <c r="AU11" s="25">
        <v>0</v>
      </c>
      <c r="AV11" s="25">
        <v>0</v>
      </c>
      <c r="AW11" s="25">
        <v>0</v>
      </c>
      <c r="AX11" s="25">
        <v>0</v>
      </c>
      <c r="AY11" s="25">
        <v>0</v>
      </c>
      <c r="AZ11" s="25">
        <v>0</v>
      </c>
      <c r="BA11" s="25">
        <v>1</v>
      </c>
      <c r="BB11" s="25">
        <v>0</v>
      </c>
      <c r="BC11" s="25">
        <v>0</v>
      </c>
    </row>
    <row r="12" spans="1:55">
      <c r="A12" s="25" t="s">
        <v>1161</v>
      </c>
      <c r="B12" s="25">
        <v>0</v>
      </c>
      <c r="C12" s="25">
        <v>0</v>
      </c>
      <c r="D12" s="25">
        <v>0</v>
      </c>
      <c r="E12" s="25">
        <v>0</v>
      </c>
      <c r="F12" s="25">
        <v>0</v>
      </c>
      <c r="G12" s="25">
        <v>0</v>
      </c>
      <c r="H12" s="25">
        <v>0</v>
      </c>
      <c r="I12" s="25">
        <v>0</v>
      </c>
      <c r="J12" s="25">
        <v>0</v>
      </c>
      <c r="K12" s="25">
        <v>0</v>
      </c>
      <c r="L12" s="25">
        <v>0</v>
      </c>
      <c r="M12" s="25">
        <v>0</v>
      </c>
      <c r="N12" s="25">
        <v>0</v>
      </c>
      <c r="O12" s="25">
        <v>0</v>
      </c>
      <c r="P12" s="25">
        <v>0</v>
      </c>
      <c r="Q12" s="25">
        <v>0</v>
      </c>
      <c r="R12" s="25">
        <v>0</v>
      </c>
      <c r="S12" s="25">
        <v>0</v>
      </c>
      <c r="T12" s="25">
        <v>0</v>
      </c>
      <c r="U12" s="25">
        <v>0</v>
      </c>
      <c r="V12" s="25">
        <v>0</v>
      </c>
      <c r="W12" s="25">
        <v>0</v>
      </c>
      <c r="X12" s="25">
        <v>0</v>
      </c>
      <c r="Y12" s="25">
        <v>0</v>
      </c>
      <c r="Z12" s="25">
        <v>0</v>
      </c>
      <c r="AA12" s="25">
        <v>0</v>
      </c>
      <c r="AB12" s="25">
        <v>0</v>
      </c>
      <c r="AC12" s="25">
        <v>0</v>
      </c>
      <c r="AD12" s="25">
        <v>0</v>
      </c>
      <c r="AE12" s="25">
        <v>0</v>
      </c>
      <c r="AF12" s="25">
        <v>0</v>
      </c>
      <c r="AG12" s="25">
        <v>0</v>
      </c>
      <c r="AH12" s="25">
        <v>0</v>
      </c>
      <c r="AI12" s="25">
        <v>1</v>
      </c>
      <c r="AJ12" s="25">
        <v>0</v>
      </c>
      <c r="AK12" s="25">
        <v>0</v>
      </c>
      <c r="AL12" s="25">
        <v>0</v>
      </c>
      <c r="AM12" s="25">
        <v>0</v>
      </c>
      <c r="AN12" s="25">
        <v>0</v>
      </c>
      <c r="AO12" s="25">
        <v>0</v>
      </c>
      <c r="AP12" s="25">
        <v>0</v>
      </c>
      <c r="AQ12" s="25">
        <v>0</v>
      </c>
      <c r="AR12" s="25">
        <v>0</v>
      </c>
      <c r="AS12" s="25">
        <v>0</v>
      </c>
      <c r="AT12" s="25">
        <v>0</v>
      </c>
      <c r="AU12" s="25">
        <v>0</v>
      </c>
      <c r="AV12" s="25">
        <v>0</v>
      </c>
      <c r="AW12" s="25">
        <v>0</v>
      </c>
      <c r="AX12" s="25">
        <v>1</v>
      </c>
      <c r="AY12" s="25">
        <v>0</v>
      </c>
      <c r="AZ12" s="25">
        <v>0</v>
      </c>
      <c r="BA12" s="25">
        <v>0</v>
      </c>
      <c r="BB12" s="25">
        <v>0</v>
      </c>
      <c r="BC12" s="25">
        <v>0</v>
      </c>
    </row>
    <row r="13" spans="1:55">
      <c r="A13" s="25" t="s">
        <v>1162</v>
      </c>
      <c r="B13" s="25">
        <v>0</v>
      </c>
      <c r="C13" s="25">
        <v>0</v>
      </c>
      <c r="D13" s="25">
        <v>0</v>
      </c>
      <c r="E13" s="25">
        <v>0</v>
      </c>
      <c r="F13" s="25">
        <v>0</v>
      </c>
      <c r="G13" s="25">
        <v>0</v>
      </c>
      <c r="H13" s="25">
        <v>0</v>
      </c>
      <c r="I13" s="25">
        <v>0</v>
      </c>
      <c r="J13" s="25">
        <v>0</v>
      </c>
      <c r="K13" s="25">
        <v>0</v>
      </c>
      <c r="L13" s="25">
        <v>0</v>
      </c>
      <c r="M13" s="25">
        <v>0</v>
      </c>
      <c r="N13" s="25">
        <v>0</v>
      </c>
      <c r="O13" s="25">
        <v>0</v>
      </c>
      <c r="P13" s="25">
        <v>0</v>
      </c>
      <c r="Q13" s="25">
        <v>0</v>
      </c>
      <c r="R13" s="25">
        <v>0</v>
      </c>
      <c r="S13" s="25">
        <v>0</v>
      </c>
      <c r="T13" s="25">
        <v>0</v>
      </c>
      <c r="U13" s="25">
        <v>0</v>
      </c>
      <c r="V13" s="25">
        <v>0</v>
      </c>
      <c r="W13" s="25">
        <v>0</v>
      </c>
      <c r="X13" s="25">
        <v>0</v>
      </c>
      <c r="Y13" s="25">
        <v>0</v>
      </c>
      <c r="Z13" s="25">
        <v>0</v>
      </c>
      <c r="AA13" s="25">
        <v>0</v>
      </c>
      <c r="AB13" s="25">
        <v>0</v>
      </c>
      <c r="AC13" s="25">
        <v>0</v>
      </c>
      <c r="AD13" s="25">
        <v>0</v>
      </c>
      <c r="AE13" s="25">
        <v>0</v>
      </c>
      <c r="AF13" s="25">
        <v>0</v>
      </c>
      <c r="AG13" s="25">
        <v>0</v>
      </c>
      <c r="AH13" s="25">
        <v>0</v>
      </c>
      <c r="AI13" s="25">
        <v>0</v>
      </c>
      <c r="AJ13" s="25">
        <v>0</v>
      </c>
      <c r="AK13" s="25">
        <v>0</v>
      </c>
      <c r="AL13" s="25">
        <v>0</v>
      </c>
      <c r="AM13" s="25">
        <v>0</v>
      </c>
      <c r="AN13" s="25">
        <v>0</v>
      </c>
      <c r="AO13" s="25">
        <v>0</v>
      </c>
      <c r="AP13" s="25">
        <v>0</v>
      </c>
      <c r="AQ13" s="25">
        <v>0</v>
      </c>
      <c r="AR13" s="25">
        <v>0</v>
      </c>
      <c r="AS13" s="25">
        <v>0</v>
      </c>
      <c r="AT13" s="25">
        <v>0</v>
      </c>
      <c r="AU13" s="25">
        <v>0</v>
      </c>
      <c r="AV13" s="25">
        <v>0</v>
      </c>
      <c r="AW13" s="25">
        <v>0</v>
      </c>
      <c r="AX13" s="25">
        <v>0</v>
      </c>
      <c r="AY13" s="25">
        <v>0</v>
      </c>
      <c r="AZ13" s="25">
        <v>0</v>
      </c>
      <c r="BA13" s="25">
        <v>0</v>
      </c>
      <c r="BB13" s="25">
        <v>0</v>
      </c>
      <c r="BC13" s="25">
        <v>0</v>
      </c>
    </row>
    <row r="14" spans="1:55">
      <c r="A14" s="25" t="s">
        <v>1163</v>
      </c>
      <c r="B14" s="25">
        <v>0</v>
      </c>
      <c r="C14" s="25">
        <v>0</v>
      </c>
      <c r="D14" s="25">
        <v>0</v>
      </c>
      <c r="E14" s="25">
        <v>0</v>
      </c>
      <c r="F14" s="25">
        <v>0</v>
      </c>
      <c r="G14" s="25">
        <v>0</v>
      </c>
      <c r="H14" s="25">
        <v>0</v>
      </c>
      <c r="I14" s="25">
        <v>0</v>
      </c>
      <c r="J14" s="25">
        <v>0</v>
      </c>
      <c r="K14" s="25">
        <v>0</v>
      </c>
      <c r="L14" s="25">
        <v>0</v>
      </c>
      <c r="M14" s="25">
        <v>0</v>
      </c>
      <c r="N14" s="25">
        <v>0</v>
      </c>
      <c r="O14" s="25">
        <v>0</v>
      </c>
      <c r="P14" s="25">
        <v>0</v>
      </c>
      <c r="Q14" s="25">
        <v>0</v>
      </c>
      <c r="R14" s="25">
        <v>0</v>
      </c>
      <c r="S14" s="25">
        <v>0</v>
      </c>
      <c r="T14" s="25">
        <v>0</v>
      </c>
      <c r="U14" s="25">
        <v>0</v>
      </c>
      <c r="V14" s="25">
        <v>0</v>
      </c>
      <c r="W14" s="25">
        <v>0</v>
      </c>
      <c r="X14" s="25">
        <v>0</v>
      </c>
      <c r="Y14" s="25">
        <v>0</v>
      </c>
      <c r="Z14" s="25">
        <v>1</v>
      </c>
      <c r="AA14" s="25">
        <v>0</v>
      </c>
      <c r="AB14" s="25">
        <v>0</v>
      </c>
      <c r="AC14" s="25">
        <v>0</v>
      </c>
      <c r="AD14" s="25">
        <v>0</v>
      </c>
      <c r="AE14" s="25">
        <v>0</v>
      </c>
      <c r="AF14" s="25">
        <v>0</v>
      </c>
      <c r="AG14" s="25">
        <v>1</v>
      </c>
      <c r="AH14" s="25">
        <v>0</v>
      </c>
      <c r="AI14" s="25">
        <v>0</v>
      </c>
      <c r="AJ14" s="25">
        <v>1</v>
      </c>
      <c r="AK14" s="25">
        <v>0</v>
      </c>
      <c r="AL14" s="25">
        <v>0</v>
      </c>
      <c r="AM14" s="25">
        <v>1</v>
      </c>
      <c r="AN14" s="25">
        <v>0</v>
      </c>
      <c r="AO14" s="25">
        <v>2</v>
      </c>
      <c r="AP14" s="25">
        <v>0</v>
      </c>
      <c r="AQ14" s="25">
        <v>0</v>
      </c>
      <c r="AR14" s="25">
        <v>0</v>
      </c>
      <c r="AS14" s="25">
        <v>0</v>
      </c>
      <c r="AT14" s="25">
        <v>0</v>
      </c>
      <c r="AU14" s="25">
        <v>0</v>
      </c>
      <c r="AV14" s="25">
        <v>0</v>
      </c>
      <c r="AW14" s="25">
        <v>0</v>
      </c>
      <c r="AX14" s="25">
        <v>0</v>
      </c>
      <c r="AY14" s="25">
        <v>0</v>
      </c>
      <c r="AZ14" s="25">
        <v>0</v>
      </c>
      <c r="BA14" s="25">
        <v>0</v>
      </c>
      <c r="BB14" s="25">
        <v>0</v>
      </c>
      <c r="BC14" s="25">
        <v>0</v>
      </c>
    </row>
    <row r="15" spans="1:55">
      <c r="A15" s="25" t="s">
        <v>1164</v>
      </c>
      <c r="B15" s="25">
        <v>0</v>
      </c>
      <c r="C15" s="25">
        <v>0</v>
      </c>
      <c r="D15" s="25">
        <v>0</v>
      </c>
      <c r="E15" s="25">
        <v>0</v>
      </c>
      <c r="F15" s="25">
        <v>0</v>
      </c>
      <c r="G15" s="25">
        <v>0</v>
      </c>
      <c r="H15" s="25">
        <v>0</v>
      </c>
      <c r="I15" s="25">
        <v>0</v>
      </c>
      <c r="J15" s="25">
        <v>0</v>
      </c>
      <c r="K15" s="25">
        <v>0</v>
      </c>
      <c r="L15" s="25">
        <v>0</v>
      </c>
      <c r="M15" s="25">
        <v>0</v>
      </c>
      <c r="N15" s="25">
        <v>0</v>
      </c>
      <c r="O15" s="25">
        <v>0</v>
      </c>
      <c r="P15" s="25">
        <v>0</v>
      </c>
      <c r="Q15" s="25">
        <v>0</v>
      </c>
      <c r="R15" s="25">
        <v>0</v>
      </c>
      <c r="S15" s="25">
        <v>0</v>
      </c>
      <c r="T15" s="25">
        <v>0</v>
      </c>
      <c r="U15" s="25">
        <v>0</v>
      </c>
      <c r="V15" s="25">
        <v>0</v>
      </c>
      <c r="W15" s="25">
        <v>0</v>
      </c>
      <c r="X15" s="25">
        <v>0</v>
      </c>
      <c r="Y15" s="25">
        <v>0</v>
      </c>
      <c r="Z15" s="25">
        <v>0</v>
      </c>
      <c r="AA15" s="25">
        <v>0</v>
      </c>
      <c r="AB15" s="25">
        <v>0</v>
      </c>
      <c r="AC15" s="25">
        <v>0</v>
      </c>
      <c r="AD15" s="25">
        <v>0</v>
      </c>
      <c r="AE15" s="25">
        <v>0</v>
      </c>
      <c r="AF15" s="25">
        <v>0</v>
      </c>
      <c r="AG15" s="25">
        <v>0</v>
      </c>
      <c r="AH15" s="25">
        <v>0</v>
      </c>
      <c r="AI15" s="25">
        <v>0</v>
      </c>
      <c r="AJ15" s="25">
        <v>0</v>
      </c>
      <c r="AK15" s="25">
        <v>0</v>
      </c>
      <c r="AL15" s="25">
        <v>0</v>
      </c>
      <c r="AM15" s="25">
        <v>0</v>
      </c>
      <c r="AN15" s="25">
        <v>0</v>
      </c>
      <c r="AO15" s="25">
        <v>0</v>
      </c>
      <c r="AP15" s="25">
        <v>0</v>
      </c>
      <c r="AQ15" s="25">
        <v>0</v>
      </c>
      <c r="AR15" s="25">
        <v>0</v>
      </c>
      <c r="AS15" s="25">
        <v>0</v>
      </c>
      <c r="AT15" s="25">
        <v>0</v>
      </c>
      <c r="AU15" s="25">
        <v>0</v>
      </c>
      <c r="AV15" s="25">
        <v>0</v>
      </c>
      <c r="AW15" s="25">
        <v>0</v>
      </c>
      <c r="AX15" s="25">
        <v>0</v>
      </c>
      <c r="AY15" s="25">
        <v>0</v>
      </c>
      <c r="AZ15" s="25">
        <v>0</v>
      </c>
      <c r="BA15" s="25">
        <v>0</v>
      </c>
      <c r="BB15" s="25">
        <v>0</v>
      </c>
      <c r="BC15" s="25">
        <v>0</v>
      </c>
    </row>
    <row r="16" spans="1:55">
      <c r="A16" s="25" t="s">
        <v>1165</v>
      </c>
      <c r="B16" s="25">
        <v>0</v>
      </c>
      <c r="C16" s="25">
        <v>0</v>
      </c>
      <c r="D16" s="25">
        <v>0</v>
      </c>
      <c r="E16" s="25">
        <v>0</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c r="Y16" s="25">
        <v>0</v>
      </c>
      <c r="Z16" s="25">
        <v>0</v>
      </c>
      <c r="AA16" s="25">
        <v>0</v>
      </c>
      <c r="AB16" s="25">
        <v>0</v>
      </c>
      <c r="AC16" s="25">
        <v>1</v>
      </c>
      <c r="AD16" s="25">
        <v>0</v>
      </c>
      <c r="AE16" s="25">
        <v>0</v>
      </c>
      <c r="AF16" s="25">
        <v>0</v>
      </c>
      <c r="AG16" s="25">
        <v>0</v>
      </c>
      <c r="AH16" s="25">
        <v>0</v>
      </c>
      <c r="AI16" s="25">
        <v>1</v>
      </c>
      <c r="AJ16" s="25">
        <v>0</v>
      </c>
      <c r="AK16" s="25">
        <v>0</v>
      </c>
      <c r="AL16" s="25">
        <v>0</v>
      </c>
      <c r="AM16" s="25">
        <v>0</v>
      </c>
      <c r="AN16" s="25">
        <v>0</v>
      </c>
      <c r="AO16" s="25">
        <v>0</v>
      </c>
      <c r="AP16" s="25">
        <v>0</v>
      </c>
      <c r="AQ16" s="25">
        <v>0</v>
      </c>
      <c r="AR16" s="25">
        <v>0</v>
      </c>
      <c r="AS16" s="25">
        <v>0</v>
      </c>
      <c r="AT16" s="25">
        <v>0</v>
      </c>
      <c r="AU16" s="25">
        <v>0</v>
      </c>
      <c r="AV16" s="25">
        <v>0</v>
      </c>
      <c r="AW16" s="25">
        <v>0</v>
      </c>
      <c r="AX16" s="25">
        <v>0</v>
      </c>
      <c r="AY16" s="25">
        <v>0</v>
      </c>
      <c r="AZ16" s="25">
        <v>0</v>
      </c>
      <c r="BA16" s="25">
        <v>0</v>
      </c>
      <c r="BB16" s="25">
        <v>0</v>
      </c>
      <c r="BC16" s="25">
        <v>0</v>
      </c>
    </row>
    <row r="17" spans="1:55">
      <c r="A17" s="25" t="s">
        <v>1166</v>
      </c>
      <c r="B17" s="25">
        <v>0</v>
      </c>
      <c r="C17" s="25">
        <v>0</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c r="V17" s="25">
        <v>0</v>
      </c>
      <c r="W17" s="25">
        <v>0</v>
      </c>
      <c r="X17" s="25">
        <v>0</v>
      </c>
      <c r="Y17" s="25">
        <v>0</v>
      </c>
      <c r="Z17" s="25">
        <v>0</v>
      </c>
      <c r="AA17" s="25">
        <v>0</v>
      </c>
      <c r="AB17" s="25">
        <v>0</v>
      </c>
      <c r="AC17" s="25">
        <v>0</v>
      </c>
      <c r="AD17" s="25">
        <v>0</v>
      </c>
      <c r="AE17" s="25">
        <v>0</v>
      </c>
      <c r="AF17" s="25">
        <v>0</v>
      </c>
      <c r="AG17" s="25">
        <v>0</v>
      </c>
      <c r="AH17" s="25">
        <v>0</v>
      </c>
      <c r="AI17" s="25">
        <v>0</v>
      </c>
      <c r="AJ17" s="25">
        <v>0</v>
      </c>
      <c r="AK17" s="25">
        <v>1</v>
      </c>
      <c r="AL17" s="25">
        <v>1</v>
      </c>
      <c r="AM17" s="25">
        <v>0</v>
      </c>
      <c r="AN17" s="25">
        <v>0</v>
      </c>
      <c r="AO17" s="25">
        <v>0</v>
      </c>
      <c r="AP17" s="25">
        <v>0</v>
      </c>
      <c r="AQ17" s="25">
        <v>0</v>
      </c>
      <c r="AR17" s="25">
        <v>0</v>
      </c>
      <c r="AS17" s="25">
        <v>1</v>
      </c>
      <c r="AT17" s="25">
        <v>0</v>
      </c>
      <c r="AU17" s="25">
        <v>0</v>
      </c>
      <c r="AV17" s="25">
        <v>0</v>
      </c>
      <c r="AW17" s="25">
        <v>1</v>
      </c>
      <c r="AX17" s="25">
        <v>0</v>
      </c>
      <c r="AY17" s="25">
        <v>0</v>
      </c>
      <c r="AZ17" s="25">
        <v>0</v>
      </c>
      <c r="BA17" s="25">
        <v>0</v>
      </c>
      <c r="BB17" s="25">
        <v>0</v>
      </c>
      <c r="BC17" s="25">
        <v>0</v>
      </c>
    </row>
    <row r="18" spans="1:55">
      <c r="A18" s="25" t="s">
        <v>1167</v>
      </c>
      <c r="B18" s="25">
        <v>0</v>
      </c>
      <c r="C18" s="25">
        <v>0</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c r="V18" s="25">
        <v>0</v>
      </c>
      <c r="W18" s="25">
        <v>0</v>
      </c>
      <c r="X18" s="25">
        <v>0</v>
      </c>
      <c r="Y18" s="25">
        <v>0</v>
      </c>
      <c r="Z18" s="25">
        <v>0</v>
      </c>
      <c r="AA18" s="25">
        <v>0</v>
      </c>
      <c r="AB18" s="25">
        <v>0</v>
      </c>
      <c r="AC18" s="25">
        <v>0</v>
      </c>
      <c r="AD18" s="25">
        <v>0</v>
      </c>
      <c r="AE18" s="25">
        <v>0</v>
      </c>
      <c r="AF18" s="25">
        <v>0</v>
      </c>
      <c r="AG18" s="25">
        <v>0</v>
      </c>
      <c r="AH18" s="25">
        <v>3</v>
      </c>
      <c r="AI18" s="25">
        <v>0</v>
      </c>
      <c r="AJ18" s="25">
        <v>0</v>
      </c>
      <c r="AK18" s="25">
        <v>0</v>
      </c>
      <c r="AL18" s="25">
        <v>0</v>
      </c>
      <c r="AM18" s="25">
        <v>0</v>
      </c>
      <c r="AN18" s="25">
        <v>0</v>
      </c>
      <c r="AO18" s="25">
        <v>0</v>
      </c>
      <c r="AP18" s="25">
        <v>0</v>
      </c>
      <c r="AQ18" s="25">
        <v>0</v>
      </c>
      <c r="AR18" s="25">
        <v>0</v>
      </c>
      <c r="AS18" s="25">
        <v>0</v>
      </c>
      <c r="AT18" s="25">
        <v>0</v>
      </c>
      <c r="AU18" s="25">
        <v>0</v>
      </c>
      <c r="AV18" s="25">
        <v>0</v>
      </c>
      <c r="AW18" s="25">
        <v>1</v>
      </c>
      <c r="AX18" s="25">
        <v>0</v>
      </c>
      <c r="AY18" s="25">
        <v>0</v>
      </c>
      <c r="AZ18" s="25">
        <v>0</v>
      </c>
      <c r="BA18" s="25">
        <v>0</v>
      </c>
      <c r="BB18" s="25">
        <v>0</v>
      </c>
      <c r="BC18" s="25">
        <v>0</v>
      </c>
    </row>
    <row r="19" spans="1:55">
      <c r="A19" s="25" t="s">
        <v>1168</v>
      </c>
      <c r="B19" s="25">
        <v>0</v>
      </c>
      <c r="C19" s="25">
        <v>0</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c r="V19" s="25">
        <v>0</v>
      </c>
      <c r="W19" s="25">
        <v>0</v>
      </c>
      <c r="X19" s="25">
        <v>0</v>
      </c>
      <c r="Y19" s="25">
        <v>0</v>
      </c>
      <c r="Z19" s="25">
        <v>0</v>
      </c>
      <c r="AA19" s="25">
        <v>0</v>
      </c>
      <c r="AB19" s="25">
        <v>1</v>
      </c>
      <c r="AC19" s="25">
        <v>0</v>
      </c>
      <c r="AD19" s="25">
        <v>0</v>
      </c>
      <c r="AE19" s="25">
        <v>0</v>
      </c>
      <c r="AF19" s="25">
        <v>0</v>
      </c>
      <c r="AG19" s="25">
        <v>0</v>
      </c>
      <c r="AH19" s="25">
        <v>0</v>
      </c>
      <c r="AI19" s="25">
        <v>2</v>
      </c>
      <c r="AJ19" s="25">
        <v>0</v>
      </c>
      <c r="AK19" s="25">
        <v>0</v>
      </c>
      <c r="AL19" s="25">
        <v>0</v>
      </c>
      <c r="AM19" s="25">
        <v>0</v>
      </c>
      <c r="AN19" s="25">
        <v>0</v>
      </c>
      <c r="AO19" s="25">
        <v>0</v>
      </c>
      <c r="AP19" s="25">
        <v>0</v>
      </c>
      <c r="AQ19" s="25">
        <v>0</v>
      </c>
      <c r="AR19" s="25">
        <v>0</v>
      </c>
      <c r="AS19" s="25">
        <v>0</v>
      </c>
      <c r="AT19" s="25">
        <v>0</v>
      </c>
      <c r="AU19" s="25">
        <v>0</v>
      </c>
      <c r="AV19" s="25">
        <v>0</v>
      </c>
      <c r="AW19" s="25">
        <v>0</v>
      </c>
      <c r="AX19" s="25">
        <v>0</v>
      </c>
      <c r="AY19" s="25">
        <v>0</v>
      </c>
      <c r="AZ19" s="25">
        <v>0</v>
      </c>
      <c r="BA19" s="25">
        <v>0</v>
      </c>
      <c r="BB19" s="25">
        <v>0</v>
      </c>
      <c r="BC19" s="25">
        <v>0</v>
      </c>
    </row>
    <row r="20" spans="1:55">
      <c r="A20" s="25" t="s">
        <v>1169</v>
      </c>
      <c r="B20" s="25">
        <v>0</v>
      </c>
      <c r="C20" s="25">
        <v>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c r="V20" s="25">
        <v>0</v>
      </c>
      <c r="W20" s="25">
        <v>2</v>
      </c>
      <c r="X20" s="25">
        <v>1</v>
      </c>
      <c r="Y20" s="25">
        <v>0</v>
      </c>
      <c r="Z20" s="25">
        <v>0</v>
      </c>
      <c r="AA20" s="25">
        <v>0</v>
      </c>
      <c r="AB20" s="25">
        <v>0</v>
      </c>
      <c r="AC20" s="25">
        <v>0</v>
      </c>
      <c r="AD20" s="25">
        <v>1</v>
      </c>
      <c r="AE20" s="25">
        <v>0</v>
      </c>
      <c r="AF20" s="25">
        <v>1</v>
      </c>
      <c r="AG20" s="25">
        <v>0</v>
      </c>
      <c r="AH20" s="25">
        <v>0</v>
      </c>
      <c r="AI20" s="25">
        <v>1</v>
      </c>
      <c r="AJ20" s="25">
        <v>0</v>
      </c>
      <c r="AK20" s="25">
        <v>0</v>
      </c>
      <c r="AL20" s="25">
        <v>0</v>
      </c>
      <c r="AM20" s="25">
        <v>0</v>
      </c>
      <c r="AN20" s="25">
        <v>0</v>
      </c>
      <c r="AO20" s="25">
        <v>0</v>
      </c>
      <c r="AP20" s="25">
        <v>0</v>
      </c>
      <c r="AQ20" s="25">
        <v>0</v>
      </c>
      <c r="AR20" s="25">
        <v>0</v>
      </c>
      <c r="AS20" s="25">
        <v>0</v>
      </c>
      <c r="AT20" s="25">
        <v>0</v>
      </c>
      <c r="AU20" s="25">
        <v>0</v>
      </c>
      <c r="AV20" s="25">
        <v>0</v>
      </c>
      <c r="AW20" s="25">
        <v>0</v>
      </c>
      <c r="AX20" s="25">
        <v>0</v>
      </c>
      <c r="AY20" s="25">
        <v>0</v>
      </c>
      <c r="AZ20" s="25">
        <v>0</v>
      </c>
      <c r="BA20" s="25">
        <v>0</v>
      </c>
      <c r="BB20" s="25">
        <v>1</v>
      </c>
      <c r="BC20" s="25">
        <v>0</v>
      </c>
    </row>
    <row r="21" spans="1:55">
      <c r="A21" s="25" t="s">
        <v>1170</v>
      </c>
      <c r="B21" s="25">
        <v>0</v>
      </c>
      <c r="C21" s="25">
        <v>0</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c r="Z21" s="25">
        <v>0</v>
      </c>
      <c r="AA21" s="25">
        <v>0</v>
      </c>
      <c r="AB21" s="25">
        <v>0</v>
      </c>
      <c r="AC21" s="25">
        <v>1</v>
      </c>
      <c r="AD21" s="25">
        <v>0</v>
      </c>
      <c r="AE21" s="25">
        <v>1</v>
      </c>
      <c r="AF21" s="25">
        <v>0</v>
      </c>
      <c r="AG21" s="25">
        <v>0</v>
      </c>
      <c r="AH21" s="25">
        <v>0</v>
      </c>
      <c r="AI21" s="25">
        <v>0</v>
      </c>
      <c r="AJ21" s="25">
        <v>0</v>
      </c>
      <c r="AK21" s="25">
        <v>0</v>
      </c>
      <c r="AL21" s="25">
        <v>0</v>
      </c>
      <c r="AM21" s="25">
        <v>0</v>
      </c>
      <c r="AN21" s="25">
        <v>0</v>
      </c>
      <c r="AO21" s="25">
        <v>0</v>
      </c>
      <c r="AP21" s="25">
        <v>0</v>
      </c>
      <c r="AQ21" s="25">
        <v>0</v>
      </c>
      <c r="AR21" s="25">
        <v>0</v>
      </c>
      <c r="AS21" s="25">
        <v>0</v>
      </c>
      <c r="AT21" s="25">
        <v>0</v>
      </c>
      <c r="AU21" s="25">
        <v>0</v>
      </c>
      <c r="AV21" s="25">
        <v>0</v>
      </c>
      <c r="AW21" s="25">
        <v>0</v>
      </c>
      <c r="AX21" s="25">
        <v>0</v>
      </c>
      <c r="AY21" s="25">
        <v>0</v>
      </c>
      <c r="AZ21" s="25">
        <v>0</v>
      </c>
      <c r="BA21" s="25">
        <v>0</v>
      </c>
      <c r="BB21" s="25">
        <v>0</v>
      </c>
      <c r="BC21" s="25">
        <v>0</v>
      </c>
    </row>
    <row r="22" spans="1:55">
      <c r="A22" s="25" t="s">
        <v>1171</v>
      </c>
      <c r="B22" s="25">
        <v>0</v>
      </c>
      <c r="C22" s="25">
        <v>0</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c r="V22" s="25">
        <v>0</v>
      </c>
      <c r="W22" s="25">
        <v>0</v>
      </c>
      <c r="X22" s="25">
        <v>0</v>
      </c>
      <c r="Y22" s="25">
        <v>0</v>
      </c>
      <c r="Z22" s="25">
        <v>0</v>
      </c>
      <c r="AA22" s="25">
        <v>0</v>
      </c>
      <c r="AB22" s="25">
        <v>0</v>
      </c>
      <c r="AC22" s="25">
        <v>0</v>
      </c>
      <c r="AD22" s="25">
        <v>0</v>
      </c>
      <c r="AE22" s="25">
        <v>1</v>
      </c>
      <c r="AF22" s="25">
        <v>0</v>
      </c>
      <c r="AG22" s="25">
        <v>0</v>
      </c>
      <c r="AH22" s="25">
        <v>0</v>
      </c>
      <c r="AI22" s="25">
        <v>0</v>
      </c>
      <c r="AJ22" s="25">
        <v>0</v>
      </c>
      <c r="AK22" s="25">
        <v>0</v>
      </c>
      <c r="AL22" s="25">
        <v>0</v>
      </c>
      <c r="AM22" s="25">
        <v>0</v>
      </c>
      <c r="AN22" s="25">
        <v>0</v>
      </c>
      <c r="AO22" s="25">
        <v>0</v>
      </c>
      <c r="AP22" s="25">
        <v>0</v>
      </c>
      <c r="AQ22" s="25">
        <v>0</v>
      </c>
      <c r="AR22" s="25">
        <v>0</v>
      </c>
      <c r="AS22" s="25">
        <v>0</v>
      </c>
      <c r="AT22" s="25">
        <v>0</v>
      </c>
      <c r="AU22" s="25">
        <v>0</v>
      </c>
      <c r="AV22" s="25">
        <v>0</v>
      </c>
      <c r="AW22" s="25">
        <v>0</v>
      </c>
      <c r="AX22" s="25">
        <v>0</v>
      </c>
      <c r="AY22" s="25">
        <v>0</v>
      </c>
      <c r="AZ22" s="25">
        <v>0</v>
      </c>
      <c r="BA22" s="25">
        <v>0</v>
      </c>
      <c r="BB22" s="25">
        <v>0</v>
      </c>
      <c r="BC22" s="25">
        <v>1</v>
      </c>
    </row>
    <row r="23" spans="1:55">
      <c r="A23" s="25" t="s">
        <v>1211</v>
      </c>
      <c r="B23" s="25">
        <v>0</v>
      </c>
      <c r="C23" s="25">
        <v>0</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25">
        <v>0</v>
      </c>
      <c r="V23" s="25">
        <v>0</v>
      </c>
      <c r="W23" s="25">
        <v>0</v>
      </c>
      <c r="X23" s="25">
        <v>0</v>
      </c>
      <c r="Y23" s="25">
        <v>0</v>
      </c>
      <c r="Z23" s="25">
        <v>0</v>
      </c>
      <c r="AA23" s="25">
        <v>0</v>
      </c>
      <c r="AB23" s="25">
        <v>0</v>
      </c>
      <c r="AC23" s="25">
        <v>0</v>
      </c>
      <c r="AD23" s="25">
        <v>0</v>
      </c>
      <c r="AE23" s="25">
        <v>0</v>
      </c>
      <c r="AF23" s="25">
        <v>0</v>
      </c>
      <c r="AG23" s="25">
        <v>0</v>
      </c>
      <c r="AH23" s="25">
        <v>0</v>
      </c>
      <c r="AI23" s="25">
        <v>0</v>
      </c>
      <c r="AJ23" s="25">
        <v>0</v>
      </c>
      <c r="AK23" s="25">
        <v>0</v>
      </c>
      <c r="AL23" s="25">
        <v>0</v>
      </c>
      <c r="AM23" s="25">
        <v>0</v>
      </c>
      <c r="AN23" s="25">
        <v>0</v>
      </c>
      <c r="AO23" s="25">
        <v>0</v>
      </c>
      <c r="AP23" s="25">
        <v>0</v>
      </c>
      <c r="AQ23" s="25">
        <v>0</v>
      </c>
      <c r="AR23" s="25">
        <v>0</v>
      </c>
      <c r="AS23" s="25">
        <v>0</v>
      </c>
      <c r="AT23" s="25">
        <v>0</v>
      </c>
      <c r="AU23" s="25">
        <v>0</v>
      </c>
      <c r="AV23" s="25">
        <v>0</v>
      </c>
      <c r="AW23" s="25">
        <v>0</v>
      </c>
      <c r="AX23" s="25">
        <v>0</v>
      </c>
      <c r="AY23" s="25">
        <v>0</v>
      </c>
      <c r="AZ23" s="25">
        <v>0</v>
      </c>
      <c r="BA23" s="25">
        <v>0</v>
      </c>
      <c r="BB23" s="25">
        <v>0</v>
      </c>
      <c r="BC23" s="25">
        <v>0</v>
      </c>
    </row>
    <row r="24" spans="1:55">
      <c r="A24" s="25" t="s">
        <v>1212</v>
      </c>
      <c r="B24" s="25">
        <v>0</v>
      </c>
      <c r="C24" s="25">
        <v>0</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25">
        <v>0</v>
      </c>
      <c r="V24" s="25">
        <v>0</v>
      </c>
      <c r="W24" s="25">
        <v>0</v>
      </c>
      <c r="X24" s="25">
        <v>0</v>
      </c>
      <c r="Y24" s="25">
        <v>0</v>
      </c>
      <c r="Z24" s="25">
        <v>0</v>
      </c>
      <c r="AA24" s="25">
        <v>0</v>
      </c>
      <c r="AB24" s="25">
        <v>0</v>
      </c>
      <c r="AC24" s="25">
        <v>0</v>
      </c>
      <c r="AD24" s="25">
        <v>0</v>
      </c>
      <c r="AE24" s="25">
        <v>0</v>
      </c>
      <c r="AF24" s="25">
        <v>0</v>
      </c>
      <c r="AG24" s="25">
        <v>0</v>
      </c>
      <c r="AH24" s="25">
        <v>0</v>
      </c>
      <c r="AI24" s="25">
        <v>0</v>
      </c>
      <c r="AJ24" s="25">
        <v>0</v>
      </c>
      <c r="AK24" s="25">
        <v>0</v>
      </c>
      <c r="AL24" s="25">
        <v>0</v>
      </c>
      <c r="AM24" s="25">
        <v>0</v>
      </c>
      <c r="AN24" s="25">
        <v>0</v>
      </c>
      <c r="AO24" s="25">
        <v>0</v>
      </c>
      <c r="AP24" s="25">
        <v>0</v>
      </c>
      <c r="AQ24" s="25">
        <v>0</v>
      </c>
      <c r="AR24" s="25">
        <v>0</v>
      </c>
      <c r="AS24" s="25">
        <v>0</v>
      </c>
      <c r="AT24" s="25">
        <v>0</v>
      </c>
      <c r="AU24" s="25">
        <v>0</v>
      </c>
      <c r="AV24" s="25">
        <v>0</v>
      </c>
      <c r="AW24" s="25">
        <v>0</v>
      </c>
      <c r="AX24" s="25">
        <v>0</v>
      </c>
      <c r="AY24" s="25">
        <v>0</v>
      </c>
      <c r="AZ24" s="25">
        <v>0</v>
      </c>
      <c r="BA24" s="25">
        <v>0</v>
      </c>
      <c r="BB24" s="25">
        <v>0</v>
      </c>
      <c r="BC24" s="25">
        <v>0</v>
      </c>
    </row>
    <row r="25" spans="1:55">
      <c r="A25" s="25" t="s">
        <v>1213</v>
      </c>
      <c r="B25" s="25">
        <v>0</v>
      </c>
      <c r="C25" s="25">
        <v>0</v>
      </c>
      <c r="D25" s="25">
        <v>0</v>
      </c>
      <c r="E25" s="25">
        <v>0</v>
      </c>
      <c r="F25" s="25">
        <v>0</v>
      </c>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c r="Z25" s="25">
        <v>0</v>
      </c>
      <c r="AA25" s="25">
        <v>0</v>
      </c>
      <c r="AB25" s="25">
        <v>0</v>
      </c>
      <c r="AC25" s="25">
        <v>0</v>
      </c>
      <c r="AD25" s="25">
        <v>0</v>
      </c>
      <c r="AE25" s="25">
        <v>0</v>
      </c>
      <c r="AF25" s="25">
        <v>0</v>
      </c>
      <c r="AG25" s="25">
        <v>0</v>
      </c>
      <c r="AH25" s="25">
        <v>0</v>
      </c>
      <c r="AI25" s="25">
        <v>0</v>
      </c>
      <c r="AJ25" s="25">
        <v>0</v>
      </c>
      <c r="AK25" s="25">
        <v>0</v>
      </c>
      <c r="AL25" s="25">
        <v>0</v>
      </c>
      <c r="AM25" s="25">
        <v>0</v>
      </c>
      <c r="AN25" s="25">
        <v>0</v>
      </c>
      <c r="AO25" s="25">
        <v>0</v>
      </c>
      <c r="AP25" s="25">
        <v>0</v>
      </c>
      <c r="AQ25" s="25">
        <v>0</v>
      </c>
      <c r="AR25" s="25">
        <v>0</v>
      </c>
      <c r="AS25" s="25">
        <v>0</v>
      </c>
      <c r="AT25" s="25">
        <v>0</v>
      </c>
      <c r="AU25" s="25">
        <v>0</v>
      </c>
      <c r="AV25" s="25">
        <v>0</v>
      </c>
      <c r="AW25" s="25">
        <v>0</v>
      </c>
      <c r="AX25" s="25">
        <v>0</v>
      </c>
      <c r="AY25" s="25">
        <v>0</v>
      </c>
      <c r="AZ25" s="25">
        <v>0</v>
      </c>
      <c r="BA25" s="25">
        <v>0</v>
      </c>
      <c r="BB25" s="25">
        <v>0</v>
      </c>
      <c r="BC25" s="25">
        <v>0</v>
      </c>
    </row>
    <row r="26" spans="1:55">
      <c r="A26" s="25" t="s">
        <v>1214</v>
      </c>
      <c r="B26" s="25">
        <v>0</v>
      </c>
      <c r="C26" s="25">
        <v>0</v>
      </c>
      <c r="D26" s="25">
        <v>0</v>
      </c>
      <c r="E26" s="25">
        <v>0</v>
      </c>
      <c r="F26" s="25">
        <v>0</v>
      </c>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c r="Z26" s="25">
        <v>0</v>
      </c>
      <c r="AA26" s="25">
        <v>0</v>
      </c>
      <c r="AB26" s="25">
        <v>0</v>
      </c>
      <c r="AC26" s="25">
        <v>0</v>
      </c>
      <c r="AD26" s="25">
        <v>0</v>
      </c>
      <c r="AE26" s="25">
        <v>0</v>
      </c>
      <c r="AF26" s="25">
        <v>0</v>
      </c>
      <c r="AG26" s="25">
        <v>0</v>
      </c>
      <c r="AH26" s="25">
        <v>0</v>
      </c>
      <c r="AI26" s="25">
        <v>0</v>
      </c>
      <c r="AJ26" s="25">
        <v>0</v>
      </c>
      <c r="AK26" s="25">
        <v>0</v>
      </c>
      <c r="AL26" s="25">
        <v>0</v>
      </c>
      <c r="AM26" s="25">
        <v>0</v>
      </c>
      <c r="AN26" s="25">
        <v>0</v>
      </c>
      <c r="AO26" s="25">
        <v>0</v>
      </c>
      <c r="AP26" s="25">
        <v>0</v>
      </c>
      <c r="AQ26" s="25">
        <v>0</v>
      </c>
      <c r="AR26" s="25">
        <v>0</v>
      </c>
      <c r="AS26" s="25">
        <v>0</v>
      </c>
      <c r="AT26" s="25">
        <v>0</v>
      </c>
      <c r="AU26" s="25">
        <v>0</v>
      </c>
      <c r="AV26" s="25">
        <v>0</v>
      </c>
      <c r="AW26" s="25">
        <v>0</v>
      </c>
      <c r="AX26" s="25">
        <v>0</v>
      </c>
      <c r="AY26" s="25">
        <v>0</v>
      </c>
      <c r="AZ26" s="25">
        <v>0</v>
      </c>
      <c r="BA26" s="25">
        <v>0</v>
      </c>
      <c r="BB26" s="25">
        <v>0</v>
      </c>
      <c r="BC26" s="25">
        <v>0</v>
      </c>
    </row>
    <row r="27" spans="1:55">
      <c r="A27" s="25" t="s">
        <v>1215</v>
      </c>
      <c r="B27" s="25">
        <v>0</v>
      </c>
      <c r="C27" s="25">
        <v>0</v>
      </c>
      <c r="D27" s="25">
        <v>0</v>
      </c>
      <c r="E27" s="25">
        <v>0</v>
      </c>
      <c r="F27" s="25">
        <v>0</v>
      </c>
      <c r="G27" s="25">
        <v>0</v>
      </c>
      <c r="H27" s="25">
        <v>0</v>
      </c>
      <c r="I27" s="25">
        <v>0</v>
      </c>
      <c r="J27" s="25">
        <v>0</v>
      </c>
      <c r="K27" s="25">
        <v>0</v>
      </c>
      <c r="L27" s="25">
        <v>0</v>
      </c>
      <c r="M27" s="25">
        <v>0</v>
      </c>
      <c r="N27" s="25">
        <v>0</v>
      </c>
      <c r="O27" s="25">
        <v>0</v>
      </c>
      <c r="P27" s="25">
        <v>0</v>
      </c>
      <c r="Q27" s="25">
        <v>0</v>
      </c>
      <c r="R27" s="25">
        <v>0</v>
      </c>
      <c r="S27" s="25">
        <v>0</v>
      </c>
      <c r="T27" s="25">
        <v>0</v>
      </c>
      <c r="U27" s="25">
        <v>0</v>
      </c>
      <c r="V27" s="25">
        <v>0</v>
      </c>
      <c r="W27" s="25">
        <v>0</v>
      </c>
      <c r="X27" s="25">
        <v>0</v>
      </c>
      <c r="Y27" s="25">
        <v>0</v>
      </c>
      <c r="Z27" s="25">
        <v>0</v>
      </c>
      <c r="AA27" s="25">
        <v>0</v>
      </c>
      <c r="AB27" s="25">
        <v>0</v>
      </c>
      <c r="AC27" s="25">
        <v>0</v>
      </c>
      <c r="AD27" s="25">
        <v>0</v>
      </c>
      <c r="AE27" s="25">
        <v>0</v>
      </c>
      <c r="AF27" s="25">
        <v>0</v>
      </c>
      <c r="AG27" s="25">
        <v>0</v>
      </c>
      <c r="AH27" s="25">
        <v>0</v>
      </c>
      <c r="AI27" s="25">
        <v>0</v>
      </c>
      <c r="AJ27" s="25">
        <v>0</v>
      </c>
      <c r="AK27" s="25">
        <v>0</v>
      </c>
      <c r="AL27" s="25">
        <v>0</v>
      </c>
      <c r="AM27" s="25">
        <v>0</v>
      </c>
      <c r="AN27" s="25">
        <v>0</v>
      </c>
      <c r="AO27" s="25">
        <v>0</v>
      </c>
      <c r="AP27" s="25">
        <v>0</v>
      </c>
      <c r="AQ27" s="25">
        <v>0</v>
      </c>
      <c r="AR27" s="25">
        <v>0</v>
      </c>
      <c r="AS27" s="25">
        <v>0</v>
      </c>
      <c r="AT27" s="25">
        <v>0</v>
      </c>
      <c r="AU27" s="25">
        <v>0</v>
      </c>
      <c r="AV27" s="25">
        <v>0</v>
      </c>
      <c r="AW27" s="25">
        <v>0</v>
      </c>
      <c r="AX27" s="25">
        <v>0</v>
      </c>
      <c r="AY27" s="25">
        <v>0</v>
      </c>
      <c r="AZ27" s="25">
        <v>0</v>
      </c>
      <c r="BA27" s="25">
        <v>0</v>
      </c>
      <c r="BB27" s="25">
        <v>0</v>
      </c>
      <c r="BC27" s="25">
        <v>0</v>
      </c>
    </row>
    <row r="28" spans="1:55">
      <c r="A28" s="25" t="s">
        <v>1216</v>
      </c>
      <c r="B28" s="25">
        <v>0</v>
      </c>
      <c r="C28" s="25">
        <v>0</v>
      </c>
      <c r="D28" s="25">
        <v>0</v>
      </c>
      <c r="E28" s="25">
        <v>0</v>
      </c>
      <c r="F28" s="25">
        <v>0</v>
      </c>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c r="Z28" s="25">
        <v>0</v>
      </c>
      <c r="AA28" s="25">
        <v>0</v>
      </c>
      <c r="AB28" s="25">
        <v>0</v>
      </c>
      <c r="AC28" s="25">
        <v>0</v>
      </c>
      <c r="AD28" s="25">
        <v>0</v>
      </c>
      <c r="AE28" s="25">
        <v>0</v>
      </c>
      <c r="AF28" s="25">
        <v>0</v>
      </c>
      <c r="AG28" s="25">
        <v>0</v>
      </c>
      <c r="AH28" s="25">
        <v>0</v>
      </c>
      <c r="AI28" s="25">
        <v>0</v>
      </c>
      <c r="AJ28" s="25">
        <v>0</v>
      </c>
      <c r="AK28" s="25">
        <v>0</v>
      </c>
      <c r="AL28" s="25">
        <v>0</v>
      </c>
      <c r="AM28" s="25">
        <v>0</v>
      </c>
      <c r="AN28" s="25">
        <v>0</v>
      </c>
      <c r="AO28" s="25">
        <v>0</v>
      </c>
      <c r="AP28" s="25">
        <v>0</v>
      </c>
      <c r="AQ28" s="25">
        <v>0</v>
      </c>
      <c r="AR28" s="25">
        <v>0</v>
      </c>
      <c r="AS28" s="25">
        <v>0</v>
      </c>
      <c r="AT28" s="25">
        <v>0</v>
      </c>
      <c r="AU28" s="25">
        <v>0</v>
      </c>
      <c r="AV28" s="25">
        <v>0</v>
      </c>
      <c r="AW28" s="25">
        <v>0</v>
      </c>
      <c r="AX28" s="25">
        <v>0</v>
      </c>
      <c r="AY28" s="25">
        <v>0</v>
      </c>
      <c r="AZ28" s="25">
        <v>0</v>
      </c>
      <c r="BA28" s="25">
        <v>0</v>
      </c>
      <c r="BB28" s="25">
        <v>0</v>
      </c>
      <c r="BC28" s="25">
        <v>0</v>
      </c>
    </row>
    <row r="29" spans="1:55">
      <c r="A29" s="25" t="s">
        <v>1217</v>
      </c>
      <c r="B29" s="25">
        <v>0</v>
      </c>
      <c r="C29" s="25">
        <v>0</v>
      </c>
      <c r="D29" s="25">
        <v>0</v>
      </c>
      <c r="E29" s="25">
        <v>0</v>
      </c>
      <c r="F29" s="25">
        <v>0</v>
      </c>
      <c r="G29" s="25">
        <v>0</v>
      </c>
      <c r="H29" s="25">
        <v>0</v>
      </c>
      <c r="I29" s="25">
        <v>0</v>
      </c>
      <c r="J29" s="25">
        <v>0</v>
      </c>
      <c r="K29" s="25">
        <v>0</v>
      </c>
      <c r="L29" s="25">
        <v>0</v>
      </c>
      <c r="M29" s="25">
        <v>0</v>
      </c>
      <c r="N29" s="25">
        <v>0</v>
      </c>
      <c r="O29" s="25">
        <v>0</v>
      </c>
      <c r="P29" s="25">
        <v>0</v>
      </c>
      <c r="Q29" s="25">
        <v>0</v>
      </c>
      <c r="R29" s="25">
        <v>0</v>
      </c>
      <c r="S29" s="25">
        <v>0</v>
      </c>
      <c r="T29" s="25">
        <v>0</v>
      </c>
      <c r="U29" s="25">
        <v>0</v>
      </c>
      <c r="V29" s="25">
        <v>0</v>
      </c>
      <c r="W29" s="25">
        <v>0</v>
      </c>
      <c r="X29" s="25">
        <v>0</v>
      </c>
      <c r="Y29" s="25">
        <v>0</v>
      </c>
      <c r="Z29" s="25">
        <v>0</v>
      </c>
      <c r="AA29" s="25">
        <v>0</v>
      </c>
      <c r="AB29" s="25">
        <v>0</v>
      </c>
      <c r="AC29" s="25">
        <v>0</v>
      </c>
      <c r="AD29" s="25">
        <v>0</v>
      </c>
      <c r="AE29" s="25">
        <v>0</v>
      </c>
      <c r="AF29" s="25">
        <v>0</v>
      </c>
      <c r="AG29" s="25">
        <v>0</v>
      </c>
      <c r="AH29" s="25">
        <v>0</v>
      </c>
      <c r="AI29" s="25">
        <v>0</v>
      </c>
      <c r="AJ29" s="25">
        <v>0</v>
      </c>
      <c r="AK29" s="25">
        <v>0</v>
      </c>
      <c r="AL29" s="25">
        <v>0</v>
      </c>
      <c r="AM29" s="25">
        <v>0</v>
      </c>
      <c r="AN29" s="25">
        <v>0</v>
      </c>
      <c r="AO29" s="25">
        <v>0</v>
      </c>
      <c r="AP29" s="25">
        <v>0</v>
      </c>
      <c r="AQ29" s="25">
        <v>0</v>
      </c>
      <c r="AR29" s="25">
        <v>0</v>
      </c>
      <c r="AS29" s="25">
        <v>0</v>
      </c>
      <c r="AT29" s="25">
        <v>0</v>
      </c>
      <c r="AU29" s="25">
        <v>0</v>
      </c>
      <c r="AV29" s="25">
        <v>0</v>
      </c>
      <c r="AW29" s="25">
        <v>0</v>
      </c>
      <c r="AX29" s="25">
        <v>0</v>
      </c>
      <c r="AY29" s="25">
        <v>0</v>
      </c>
      <c r="AZ29" s="25">
        <v>0</v>
      </c>
      <c r="BA29" s="25">
        <v>0</v>
      </c>
      <c r="BB29" s="25">
        <v>0</v>
      </c>
      <c r="BC29" s="25">
        <v>0</v>
      </c>
    </row>
    <row r="30" spans="1:55">
      <c r="A30" s="25" t="s">
        <v>1218</v>
      </c>
      <c r="B30" s="25">
        <v>0</v>
      </c>
      <c r="C30" s="25">
        <v>0</v>
      </c>
      <c r="D30" s="25">
        <v>0</v>
      </c>
      <c r="E30" s="25">
        <v>0</v>
      </c>
      <c r="F30" s="25">
        <v>0</v>
      </c>
      <c r="G30" s="25">
        <v>0</v>
      </c>
      <c r="H30" s="25">
        <v>0</v>
      </c>
      <c r="I30" s="25">
        <v>0</v>
      </c>
      <c r="J30" s="25">
        <v>0</v>
      </c>
      <c r="K30" s="25">
        <v>0</v>
      </c>
      <c r="L30" s="25">
        <v>0</v>
      </c>
      <c r="M30" s="25">
        <v>0</v>
      </c>
      <c r="N30" s="25">
        <v>0</v>
      </c>
      <c r="O30" s="25">
        <v>0</v>
      </c>
      <c r="P30" s="25">
        <v>0</v>
      </c>
      <c r="Q30" s="25">
        <v>0</v>
      </c>
      <c r="R30" s="25">
        <v>0</v>
      </c>
      <c r="S30" s="25">
        <v>0</v>
      </c>
      <c r="T30" s="25">
        <v>0</v>
      </c>
      <c r="U30" s="25">
        <v>0</v>
      </c>
      <c r="V30" s="25">
        <v>0</v>
      </c>
      <c r="W30" s="25">
        <v>0</v>
      </c>
      <c r="X30" s="25">
        <v>0</v>
      </c>
      <c r="Y30" s="25">
        <v>0</v>
      </c>
      <c r="Z30" s="25">
        <v>0</v>
      </c>
      <c r="AA30" s="25">
        <v>0</v>
      </c>
      <c r="AB30" s="25">
        <v>0</v>
      </c>
      <c r="AC30" s="25">
        <v>0</v>
      </c>
      <c r="AD30" s="25">
        <v>0</v>
      </c>
      <c r="AE30" s="25">
        <v>0</v>
      </c>
      <c r="AF30" s="25">
        <v>0</v>
      </c>
      <c r="AG30" s="25">
        <v>0</v>
      </c>
      <c r="AH30" s="25">
        <v>0</v>
      </c>
      <c r="AI30" s="25">
        <v>0</v>
      </c>
      <c r="AJ30" s="25">
        <v>0</v>
      </c>
      <c r="AK30" s="25">
        <v>0</v>
      </c>
      <c r="AL30" s="25">
        <v>0</v>
      </c>
      <c r="AM30" s="25">
        <v>0</v>
      </c>
      <c r="AN30" s="25">
        <v>0</v>
      </c>
      <c r="AO30" s="25">
        <v>0</v>
      </c>
      <c r="AP30" s="25">
        <v>0</v>
      </c>
      <c r="AQ30" s="25">
        <v>0</v>
      </c>
      <c r="AR30" s="25">
        <v>0</v>
      </c>
      <c r="AS30" s="25">
        <v>0</v>
      </c>
      <c r="AT30" s="25">
        <v>0</v>
      </c>
      <c r="AU30" s="25">
        <v>0</v>
      </c>
      <c r="AV30" s="25">
        <v>0</v>
      </c>
      <c r="AW30" s="25">
        <v>0</v>
      </c>
      <c r="AX30" s="25">
        <v>0</v>
      </c>
      <c r="AY30" s="25">
        <v>0</v>
      </c>
      <c r="AZ30" s="25">
        <v>0</v>
      </c>
      <c r="BA30" s="25">
        <v>0</v>
      </c>
      <c r="BB30" s="25">
        <v>0</v>
      </c>
      <c r="BC30" s="25">
        <v>0</v>
      </c>
    </row>
    <row r="31" spans="1:55">
      <c r="A31" s="25" t="s">
        <v>1219</v>
      </c>
      <c r="B31" s="25">
        <v>0</v>
      </c>
      <c r="C31" s="25">
        <v>0</v>
      </c>
      <c r="D31" s="25">
        <v>0</v>
      </c>
      <c r="E31" s="25">
        <v>0</v>
      </c>
      <c r="F31" s="25">
        <v>0</v>
      </c>
      <c r="G31" s="25">
        <v>0</v>
      </c>
      <c r="H31" s="25">
        <v>0</v>
      </c>
      <c r="I31" s="25">
        <v>0</v>
      </c>
      <c r="J31" s="25">
        <v>0</v>
      </c>
      <c r="K31" s="25">
        <v>0</v>
      </c>
      <c r="L31" s="25">
        <v>0</v>
      </c>
      <c r="M31" s="25">
        <v>0</v>
      </c>
      <c r="N31" s="25">
        <v>0</v>
      </c>
      <c r="O31" s="25">
        <v>0</v>
      </c>
      <c r="P31" s="25">
        <v>0</v>
      </c>
      <c r="Q31" s="25">
        <v>0</v>
      </c>
      <c r="R31" s="25">
        <v>0</v>
      </c>
      <c r="S31" s="25">
        <v>0</v>
      </c>
      <c r="T31" s="25">
        <v>0</v>
      </c>
      <c r="U31" s="25">
        <v>0</v>
      </c>
      <c r="V31" s="25">
        <v>0</v>
      </c>
      <c r="W31" s="25">
        <v>0</v>
      </c>
      <c r="X31" s="25">
        <v>0</v>
      </c>
      <c r="Y31" s="25">
        <v>0</v>
      </c>
      <c r="Z31" s="25">
        <v>0</v>
      </c>
      <c r="AA31" s="25">
        <v>0</v>
      </c>
      <c r="AB31" s="25">
        <v>0</v>
      </c>
      <c r="AC31" s="25">
        <v>0</v>
      </c>
      <c r="AD31" s="25">
        <v>0</v>
      </c>
      <c r="AE31" s="25">
        <v>0</v>
      </c>
      <c r="AF31" s="25">
        <v>0</v>
      </c>
      <c r="AG31" s="25">
        <v>0</v>
      </c>
      <c r="AH31" s="25">
        <v>0</v>
      </c>
      <c r="AI31" s="25">
        <v>0</v>
      </c>
      <c r="AJ31" s="25">
        <v>0</v>
      </c>
      <c r="AK31" s="25">
        <v>0</v>
      </c>
      <c r="AL31" s="25">
        <v>0</v>
      </c>
      <c r="AM31" s="25">
        <v>0</v>
      </c>
      <c r="AN31" s="25">
        <v>0</v>
      </c>
      <c r="AO31" s="25">
        <v>0</v>
      </c>
      <c r="AP31" s="25">
        <v>0</v>
      </c>
      <c r="AQ31" s="25">
        <v>0</v>
      </c>
      <c r="AR31" s="25">
        <v>0</v>
      </c>
      <c r="AS31" s="25">
        <v>0</v>
      </c>
      <c r="AT31" s="25">
        <v>0</v>
      </c>
      <c r="AU31" s="25">
        <v>0</v>
      </c>
      <c r="AV31" s="25">
        <v>0</v>
      </c>
      <c r="AW31" s="25">
        <v>0</v>
      </c>
      <c r="AX31" s="25">
        <v>0</v>
      </c>
      <c r="AY31" s="25">
        <v>0</v>
      </c>
      <c r="AZ31" s="25">
        <v>0</v>
      </c>
      <c r="BA31" s="25">
        <v>0</v>
      </c>
      <c r="BB31" s="25">
        <v>0</v>
      </c>
      <c r="BC31" s="25">
        <v>0</v>
      </c>
    </row>
    <row r="32" spans="1:55">
      <c r="A32" s="25" t="s">
        <v>1220</v>
      </c>
      <c r="B32" s="25">
        <v>0</v>
      </c>
      <c r="C32" s="25">
        <v>0</v>
      </c>
      <c r="D32" s="25">
        <v>0</v>
      </c>
      <c r="E32" s="25">
        <v>0</v>
      </c>
      <c r="F32" s="25">
        <v>0</v>
      </c>
      <c r="G32" s="25">
        <v>0</v>
      </c>
      <c r="H32" s="25">
        <v>0</v>
      </c>
      <c r="I32" s="25">
        <v>0</v>
      </c>
      <c r="J32" s="25">
        <v>0</v>
      </c>
      <c r="K32" s="25">
        <v>0</v>
      </c>
      <c r="L32" s="25">
        <v>0</v>
      </c>
      <c r="M32" s="25">
        <v>0</v>
      </c>
      <c r="N32" s="25">
        <v>0</v>
      </c>
      <c r="O32" s="25">
        <v>0</v>
      </c>
      <c r="P32" s="25">
        <v>0</v>
      </c>
      <c r="Q32" s="25">
        <v>0</v>
      </c>
      <c r="R32" s="25">
        <v>0</v>
      </c>
      <c r="S32" s="25">
        <v>0</v>
      </c>
      <c r="T32" s="25">
        <v>0</v>
      </c>
      <c r="U32" s="25">
        <v>0</v>
      </c>
      <c r="V32" s="25">
        <v>0</v>
      </c>
      <c r="W32" s="25">
        <v>0</v>
      </c>
      <c r="X32" s="25">
        <v>0</v>
      </c>
      <c r="Y32" s="25">
        <v>0</v>
      </c>
      <c r="Z32" s="25">
        <v>0</v>
      </c>
      <c r="AA32" s="25">
        <v>0</v>
      </c>
      <c r="AB32" s="25">
        <v>0</v>
      </c>
      <c r="AC32" s="25">
        <v>0</v>
      </c>
      <c r="AD32" s="25">
        <v>0</v>
      </c>
      <c r="AE32" s="25">
        <v>0</v>
      </c>
      <c r="AF32" s="25">
        <v>0</v>
      </c>
      <c r="AG32" s="25">
        <v>0</v>
      </c>
      <c r="AH32" s="25">
        <v>0</v>
      </c>
      <c r="AI32" s="25">
        <v>0</v>
      </c>
      <c r="AJ32" s="25">
        <v>0</v>
      </c>
      <c r="AK32" s="25">
        <v>0</v>
      </c>
      <c r="AL32" s="25">
        <v>0</v>
      </c>
      <c r="AM32" s="25">
        <v>0</v>
      </c>
      <c r="AN32" s="25">
        <v>0</v>
      </c>
      <c r="AO32" s="25">
        <v>0</v>
      </c>
      <c r="AP32" s="25">
        <v>0</v>
      </c>
      <c r="AQ32" s="25">
        <v>0</v>
      </c>
      <c r="AR32" s="25">
        <v>0</v>
      </c>
      <c r="AS32" s="25">
        <v>0</v>
      </c>
      <c r="AT32" s="25">
        <v>0</v>
      </c>
      <c r="AU32" s="25">
        <v>0</v>
      </c>
      <c r="AV32" s="25">
        <v>0</v>
      </c>
      <c r="AW32" s="25">
        <v>0</v>
      </c>
      <c r="AX32" s="25">
        <v>0</v>
      </c>
      <c r="AY32" s="25">
        <v>0</v>
      </c>
      <c r="AZ32" s="25">
        <v>0</v>
      </c>
      <c r="BA32" s="25">
        <v>0</v>
      </c>
      <c r="BB32" s="25">
        <v>0</v>
      </c>
      <c r="BC32" s="25">
        <v>0</v>
      </c>
    </row>
    <row r="33" spans="1:55">
      <c r="A33" s="25" t="s">
        <v>1221</v>
      </c>
      <c r="B33" s="25">
        <v>0</v>
      </c>
      <c r="C33" s="25">
        <v>0</v>
      </c>
      <c r="D33" s="25">
        <v>0</v>
      </c>
      <c r="E33" s="25">
        <v>0</v>
      </c>
      <c r="F33" s="25">
        <v>0</v>
      </c>
      <c r="G33" s="25">
        <v>0</v>
      </c>
      <c r="H33" s="25">
        <v>0</v>
      </c>
      <c r="I33" s="25">
        <v>0</v>
      </c>
      <c r="J33" s="25">
        <v>0</v>
      </c>
      <c r="K33" s="25">
        <v>0</v>
      </c>
      <c r="L33" s="25">
        <v>0</v>
      </c>
      <c r="M33" s="25">
        <v>0</v>
      </c>
      <c r="N33" s="25">
        <v>0</v>
      </c>
      <c r="O33" s="25">
        <v>0</v>
      </c>
      <c r="P33" s="25">
        <v>0</v>
      </c>
      <c r="Q33" s="25">
        <v>0</v>
      </c>
      <c r="R33" s="25">
        <v>0</v>
      </c>
      <c r="S33" s="25">
        <v>0</v>
      </c>
      <c r="T33" s="25">
        <v>0</v>
      </c>
      <c r="U33" s="25">
        <v>0</v>
      </c>
      <c r="V33" s="25">
        <v>0</v>
      </c>
      <c r="W33" s="25">
        <v>0</v>
      </c>
      <c r="X33" s="25">
        <v>0</v>
      </c>
      <c r="Y33" s="25">
        <v>0</v>
      </c>
      <c r="Z33" s="25">
        <v>0</v>
      </c>
      <c r="AA33" s="25">
        <v>0</v>
      </c>
      <c r="AB33" s="25">
        <v>0</v>
      </c>
      <c r="AC33" s="25">
        <v>0</v>
      </c>
      <c r="AD33" s="25">
        <v>0</v>
      </c>
      <c r="AE33" s="25">
        <v>0</v>
      </c>
      <c r="AF33" s="25">
        <v>0</v>
      </c>
      <c r="AG33" s="25">
        <v>0</v>
      </c>
      <c r="AH33" s="25">
        <v>0</v>
      </c>
      <c r="AI33" s="25">
        <v>0</v>
      </c>
      <c r="AJ33" s="25">
        <v>0</v>
      </c>
      <c r="AK33" s="25">
        <v>0</v>
      </c>
      <c r="AL33" s="25">
        <v>0</v>
      </c>
      <c r="AM33" s="25">
        <v>0</v>
      </c>
      <c r="AN33" s="25">
        <v>0</v>
      </c>
      <c r="AO33" s="25">
        <v>0</v>
      </c>
      <c r="AP33" s="25">
        <v>0</v>
      </c>
      <c r="AQ33" s="25">
        <v>0</v>
      </c>
      <c r="AR33" s="25">
        <v>0</v>
      </c>
      <c r="AS33" s="25">
        <v>0</v>
      </c>
      <c r="AT33" s="25">
        <v>0</v>
      </c>
      <c r="AU33" s="25">
        <v>0</v>
      </c>
      <c r="AV33" s="25">
        <v>0</v>
      </c>
      <c r="AW33" s="25">
        <v>0</v>
      </c>
      <c r="AX33" s="25">
        <v>0</v>
      </c>
      <c r="AY33" s="25">
        <v>0</v>
      </c>
      <c r="AZ33" s="25">
        <v>0</v>
      </c>
      <c r="BA33" s="25">
        <v>0</v>
      </c>
      <c r="BB33" s="25">
        <v>0</v>
      </c>
      <c r="BC33" s="25">
        <v>0</v>
      </c>
    </row>
    <row r="34" spans="1:55">
      <c r="A34" s="25" t="s">
        <v>1222</v>
      </c>
      <c r="B34" s="25">
        <v>0</v>
      </c>
      <c r="C34" s="25">
        <v>0</v>
      </c>
      <c r="D34" s="25">
        <v>0</v>
      </c>
      <c r="E34" s="25">
        <v>0</v>
      </c>
      <c r="F34" s="25">
        <v>0</v>
      </c>
      <c r="G34" s="25">
        <v>0</v>
      </c>
      <c r="H34" s="25">
        <v>0</v>
      </c>
      <c r="I34" s="25">
        <v>0</v>
      </c>
      <c r="J34" s="25">
        <v>0</v>
      </c>
      <c r="K34" s="25">
        <v>0</v>
      </c>
      <c r="L34" s="25">
        <v>0</v>
      </c>
      <c r="M34" s="25">
        <v>0</v>
      </c>
      <c r="N34" s="25">
        <v>0</v>
      </c>
      <c r="O34" s="25">
        <v>0</v>
      </c>
      <c r="P34" s="25">
        <v>0</v>
      </c>
      <c r="Q34" s="25">
        <v>0</v>
      </c>
      <c r="R34" s="25">
        <v>0</v>
      </c>
      <c r="S34" s="25">
        <v>0</v>
      </c>
      <c r="T34" s="25">
        <v>0</v>
      </c>
      <c r="U34" s="25">
        <v>0</v>
      </c>
      <c r="V34" s="25">
        <v>0</v>
      </c>
      <c r="W34" s="25">
        <v>0</v>
      </c>
      <c r="X34" s="25">
        <v>0</v>
      </c>
      <c r="Y34" s="25">
        <v>0</v>
      </c>
      <c r="Z34" s="25">
        <v>0</v>
      </c>
      <c r="AA34" s="25">
        <v>0</v>
      </c>
      <c r="AB34" s="25">
        <v>0</v>
      </c>
      <c r="AC34" s="25">
        <v>0</v>
      </c>
      <c r="AD34" s="25">
        <v>0</v>
      </c>
      <c r="AE34" s="25">
        <v>0</v>
      </c>
      <c r="AF34" s="25">
        <v>0</v>
      </c>
      <c r="AG34" s="25">
        <v>0</v>
      </c>
      <c r="AH34" s="25">
        <v>0</v>
      </c>
      <c r="AI34" s="25">
        <v>0</v>
      </c>
      <c r="AJ34" s="25">
        <v>0</v>
      </c>
      <c r="AK34" s="25">
        <v>0</v>
      </c>
      <c r="AL34" s="25">
        <v>0</v>
      </c>
      <c r="AM34" s="25">
        <v>0</v>
      </c>
      <c r="AN34" s="25">
        <v>0</v>
      </c>
      <c r="AO34" s="25">
        <v>0</v>
      </c>
      <c r="AP34" s="25">
        <v>0</v>
      </c>
      <c r="AQ34" s="25">
        <v>0</v>
      </c>
      <c r="AR34" s="25">
        <v>0</v>
      </c>
      <c r="AS34" s="25">
        <v>0</v>
      </c>
      <c r="AT34" s="25">
        <v>0</v>
      </c>
      <c r="AU34" s="25">
        <v>0</v>
      </c>
      <c r="AV34" s="25">
        <v>0</v>
      </c>
      <c r="AW34" s="25">
        <v>0</v>
      </c>
      <c r="AX34" s="25">
        <v>0</v>
      </c>
      <c r="AY34" s="25">
        <v>0</v>
      </c>
      <c r="AZ34" s="25">
        <v>0</v>
      </c>
      <c r="BA34" s="25">
        <v>0</v>
      </c>
      <c r="BB34" s="25">
        <v>0</v>
      </c>
      <c r="BC34" s="25">
        <v>0</v>
      </c>
    </row>
    <row r="35" spans="1:55">
      <c r="A35" s="25" t="s">
        <v>1223</v>
      </c>
      <c r="B35" s="25">
        <v>0</v>
      </c>
      <c r="C35" s="25">
        <v>0</v>
      </c>
      <c r="D35" s="25">
        <v>0</v>
      </c>
      <c r="E35" s="25">
        <v>0</v>
      </c>
      <c r="F35" s="25">
        <v>0</v>
      </c>
      <c r="G35" s="25">
        <v>0</v>
      </c>
      <c r="H35" s="25">
        <v>0</v>
      </c>
      <c r="I35" s="25">
        <v>0</v>
      </c>
      <c r="J35" s="25">
        <v>0</v>
      </c>
      <c r="K35" s="25">
        <v>0</v>
      </c>
      <c r="L35" s="25">
        <v>0</v>
      </c>
      <c r="M35" s="25">
        <v>0</v>
      </c>
      <c r="N35" s="25">
        <v>0</v>
      </c>
      <c r="O35" s="25">
        <v>0</v>
      </c>
      <c r="P35" s="25">
        <v>0</v>
      </c>
      <c r="Q35" s="25">
        <v>0</v>
      </c>
      <c r="R35" s="25">
        <v>0</v>
      </c>
      <c r="S35" s="25">
        <v>0</v>
      </c>
      <c r="T35" s="25">
        <v>0</v>
      </c>
      <c r="U35" s="25">
        <v>0</v>
      </c>
      <c r="V35" s="25">
        <v>0</v>
      </c>
      <c r="W35" s="25">
        <v>0</v>
      </c>
      <c r="X35" s="25">
        <v>0</v>
      </c>
      <c r="Y35" s="25">
        <v>0</v>
      </c>
      <c r="Z35" s="25">
        <v>0</v>
      </c>
      <c r="AA35" s="25">
        <v>0</v>
      </c>
      <c r="AB35" s="25">
        <v>0</v>
      </c>
      <c r="AC35" s="25">
        <v>0</v>
      </c>
      <c r="AD35" s="25">
        <v>0</v>
      </c>
      <c r="AE35" s="25">
        <v>0</v>
      </c>
      <c r="AF35" s="25">
        <v>0</v>
      </c>
      <c r="AG35" s="25">
        <v>0</v>
      </c>
      <c r="AH35" s="25">
        <v>0</v>
      </c>
      <c r="AI35" s="25">
        <v>0</v>
      </c>
      <c r="AJ35" s="25">
        <v>0</v>
      </c>
      <c r="AK35" s="25">
        <v>0</v>
      </c>
      <c r="AL35" s="25">
        <v>0</v>
      </c>
      <c r="AM35" s="25">
        <v>0</v>
      </c>
      <c r="AN35" s="25">
        <v>0</v>
      </c>
      <c r="AO35" s="25">
        <v>0</v>
      </c>
      <c r="AP35" s="25">
        <v>0</v>
      </c>
      <c r="AQ35" s="25">
        <v>0</v>
      </c>
      <c r="AR35" s="25">
        <v>0</v>
      </c>
      <c r="AS35" s="25">
        <v>0</v>
      </c>
      <c r="AT35" s="25">
        <v>0</v>
      </c>
      <c r="AU35" s="25">
        <v>0</v>
      </c>
      <c r="AV35" s="25">
        <v>0</v>
      </c>
      <c r="AW35" s="25">
        <v>0</v>
      </c>
      <c r="AX35" s="25">
        <v>0</v>
      </c>
      <c r="AY35" s="25">
        <v>0</v>
      </c>
      <c r="AZ35" s="25">
        <v>0</v>
      </c>
      <c r="BA35" s="25">
        <v>0</v>
      </c>
      <c r="BB35" s="25">
        <v>0</v>
      </c>
      <c r="BC35" s="25">
        <v>0</v>
      </c>
    </row>
    <row r="36" spans="1:55">
      <c r="A36" s="25" t="s">
        <v>1224</v>
      </c>
      <c r="B36" s="25">
        <v>0</v>
      </c>
      <c r="C36" s="25">
        <v>0</v>
      </c>
      <c r="D36" s="25">
        <v>0</v>
      </c>
      <c r="E36" s="25">
        <v>0</v>
      </c>
      <c r="F36" s="25">
        <v>0</v>
      </c>
      <c r="G36" s="25">
        <v>0</v>
      </c>
      <c r="H36" s="25">
        <v>0</v>
      </c>
      <c r="I36" s="25">
        <v>0</v>
      </c>
      <c r="J36" s="25">
        <v>0</v>
      </c>
      <c r="K36" s="25">
        <v>0</v>
      </c>
      <c r="L36" s="25">
        <v>0</v>
      </c>
      <c r="M36" s="25">
        <v>0</v>
      </c>
      <c r="N36" s="25">
        <v>0</v>
      </c>
      <c r="O36" s="25">
        <v>0</v>
      </c>
      <c r="P36" s="25">
        <v>0</v>
      </c>
      <c r="Q36" s="25">
        <v>0</v>
      </c>
      <c r="R36" s="25">
        <v>0</v>
      </c>
      <c r="S36" s="25">
        <v>0</v>
      </c>
      <c r="T36" s="25">
        <v>0</v>
      </c>
      <c r="U36" s="25">
        <v>0</v>
      </c>
      <c r="V36" s="25">
        <v>0</v>
      </c>
      <c r="W36" s="25">
        <v>0</v>
      </c>
      <c r="X36" s="25">
        <v>0</v>
      </c>
      <c r="Y36" s="25">
        <v>0</v>
      </c>
      <c r="Z36" s="25">
        <v>0</v>
      </c>
      <c r="AA36" s="25">
        <v>0</v>
      </c>
      <c r="AB36" s="25">
        <v>0</v>
      </c>
      <c r="AC36" s="25">
        <v>0</v>
      </c>
      <c r="AD36" s="25">
        <v>0</v>
      </c>
      <c r="AE36" s="25">
        <v>0</v>
      </c>
      <c r="AF36" s="25">
        <v>0</v>
      </c>
      <c r="AG36" s="25">
        <v>0</v>
      </c>
      <c r="AH36" s="25">
        <v>0</v>
      </c>
      <c r="AI36" s="25">
        <v>0</v>
      </c>
      <c r="AJ36" s="25">
        <v>0</v>
      </c>
      <c r="AK36" s="25">
        <v>0</v>
      </c>
      <c r="AL36" s="25">
        <v>0</v>
      </c>
      <c r="AM36" s="25">
        <v>0</v>
      </c>
      <c r="AN36" s="25">
        <v>0</v>
      </c>
      <c r="AO36" s="25">
        <v>0</v>
      </c>
      <c r="AP36" s="25">
        <v>0</v>
      </c>
      <c r="AQ36" s="25">
        <v>0</v>
      </c>
      <c r="AR36" s="25">
        <v>0</v>
      </c>
      <c r="AS36" s="25">
        <v>0</v>
      </c>
      <c r="AT36" s="25">
        <v>0</v>
      </c>
      <c r="AU36" s="25">
        <v>0</v>
      </c>
      <c r="AV36" s="25">
        <v>0</v>
      </c>
      <c r="AW36" s="25">
        <v>0</v>
      </c>
      <c r="AX36" s="25">
        <v>0</v>
      </c>
      <c r="AY36" s="25">
        <v>0</v>
      </c>
      <c r="AZ36" s="25">
        <v>0</v>
      </c>
      <c r="BA36" s="25">
        <v>0</v>
      </c>
      <c r="BB36" s="25">
        <v>0</v>
      </c>
      <c r="BC36" s="25">
        <v>0</v>
      </c>
    </row>
    <row r="37" spans="1:55">
      <c r="A37" s="25" t="s">
        <v>1225</v>
      </c>
      <c r="B37" s="25">
        <v>0</v>
      </c>
      <c r="C37" s="25">
        <v>0</v>
      </c>
      <c r="D37" s="25">
        <v>0</v>
      </c>
      <c r="E37" s="25">
        <v>0</v>
      </c>
      <c r="F37" s="25">
        <v>0</v>
      </c>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c r="Z37" s="25">
        <v>0</v>
      </c>
      <c r="AA37" s="25">
        <v>0</v>
      </c>
      <c r="AB37" s="25">
        <v>0</v>
      </c>
      <c r="AC37" s="25">
        <v>0</v>
      </c>
      <c r="AD37" s="25">
        <v>0</v>
      </c>
      <c r="AE37" s="25">
        <v>0</v>
      </c>
      <c r="AF37" s="25">
        <v>0</v>
      </c>
      <c r="AG37" s="25">
        <v>0</v>
      </c>
      <c r="AH37" s="25">
        <v>0</v>
      </c>
      <c r="AI37" s="25">
        <v>0</v>
      </c>
      <c r="AJ37" s="25">
        <v>0</v>
      </c>
      <c r="AK37" s="25">
        <v>0</v>
      </c>
      <c r="AL37" s="25">
        <v>0</v>
      </c>
      <c r="AM37" s="25">
        <v>0</v>
      </c>
      <c r="AN37" s="25">
        <v>0</v>
      </c>
      <c r="AO37" s="25">
        <v>0</v>
      </c>
      <c r="AP37" s="25">
        <v>0</v>
      </c>
      <c r="AQ37" s="25">
        <v>0</v>
      </c>
      <c r="AR37" s="25">
        <v>0</v>
      </c>
      <c r="AS37" s="25">
        <v>0</v>
      </c>
      <c r="AT37" s="25">
        <v>0</v>
      </c>
      <c r="AU37" s="25">
        <v>0</v>
      </c>
      <c r="AV37" s="25">
        <v>0</v>
      </c>
      <c r="AW37" s="25">
        <v>0</v>
      </c>
      <c r="AX37" s="25">
        <v>0</v>
      </c>
      <c r="AY37" s="25">
        <v>0</v>
      </c>
      <c r="AZ37" s="25">
        <v>0</v>
      </c>
      <c r="BA37" s="25">
        <v>0</v>
      </c>
      <c r="BB37" s="25">
        <v>0</v>
      </c>
      <c r="BC37" s="25">
        <v>0</v>
      </c>
    </row>
    <row r="38" spans="1:55">
      <c r="A38" s="25" t="s">
        <v>1226</v>
      </c>
      <c r="B38" s="25">
        <v>0</v>
      </c>
      <c r="C38" s="25">
        <v>0</v>
      </c>
      <c r="D38" s="25">
        <v>0</v>
      </c>
      <c r="E38" s="25">
        <v>0</v>
      </c>
      <c r="F38" s="25">
        <v>0</v>
      </c>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c r="Z38" s="25">
        <v>0</v>
      </c>
      <c r="AA38" s="25">
        <v>0</v>
      </c>
      <c r="AB38" s="25">
        <v>0</v>
      </c>
      <c r="AC38" s="25">
        <v>0</v>
      </c>
      <c r="AD38" s="25">
        <v>0</v>
      </c>
      <c r="AE38" s="25">
        <v>0</v>
      </c>
      <c r="AF38" s="25">
        <v>0</v>
      </c>
      <c r="AG38" s="25">
        <v>0</v>
      </c>
      <c r="AH38" s="25">
        <v>0</v>
      </c>
      <c r="AI38" s="25">
        <v>0</v>
      </c>
      <c r="AJ38" s="25">
        <v>0</v>
      </c>
      <c r="AK38" s="25">
        <v>0</v>
      </c>
      <c r="AL38" s="25">
        <v>0</v>
      </c>
      <c r="AM38" s="25">
        <v>0</v>
      </c>
      <c r="AN38" s="25">
        <v>0</v>
      </c>
      <c r="AO38" s="25">
        <v>0</v>
      </c>
      <c r="AP38" s="25">
        <v>0</v>
      </c>
      <c r="AQ38" s="25">
        <v>0</v>
      </c>
      <c r="AR38" s="25">
        <v>0</v>
      </c>
      <c r="AS38" s="25">
        <v>0</v>
      </c>
      <c r="AT38" s="25">
        <v>0</v>
      </c>
      <c r="AU38" s="25">
        <v>0</v>
      </c>
      <c r="AV38" s="25">
        <v>0</v>
      </c>
      <c r="AW38" s="25">
        <v>0</v>
      </c>
      <c r="AX38" s="25">
        <v>0</v>
      </c>
      <c r="AY38" s="25">
        <v>0</v>
      </c>
      <c r="AZ38" s="25">
        <v>0</v>
      </c>
      <c r="BA38" s="25">
        <v>0</v>
      </c>
      <c r="BB38" s="25">
        <v>0</v>
      </c>
      <c r="BC38" s="25">
        <v>0</v>
      </c>
    </row>
    <row r="39" spans="1:55">
      <c r="A39" s="25" t="s">
        <v>1227</v>
      </c>
      <c r="B39" s="25">
        <v>0</v>
      </c>
      <c r="C39" s="25">
        <v>0</v>
      </c>
      <c r="D39" s="25">
        <v>0</v>
      </c>
      <c r="E39" s="25">
        <v>0</v>
      </c>
      <c r="F39" s="25">
        <v>0</v>
      </c>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c r="Z39" s="25">
        <v>0</v>
      </c>
      <c r="AA39" s="25">
        <v>0</v>
      </c>
      <c r="AB39" s="25">
        <v>0</v>
      </c>
      <c r="AC39" s="25">
        <v>0</v>
      </c>
      <c r="AD39" s="25">
        <v>0</v>
      </c>
      <c r="AE39" s="25">
        <v>0</v>
      </c>
      <c r="AF39" s="25">
        <v>0</v>
      </c>
      <c r="AG39" s="25">
        <v>0</v>
      </c>
      <c r="AH39" s="25">
        <v>0</v>
      </c>
      <c r="AI39" s="25">
        <v>0</v>
      </c>
      <c r="AJ39" s="25">
        <v>0</v>
      </c>
      <c r="AK39" s="25">
        <v>0</v>
      </c>
      <c r="AL39" s="25">
        <v>0</v>
      </c>
      <c r="AM39" s="25">
        <v>0</v>
      </c>
      <c r="AN39" s="25">
        <v>0</v>
      </c>
      <c r="AO39" s="25">
        <v>0</v>
      </c>
      <c r="AP39" s="25">
        <v>0</v>
      </c>
      <c r="AQ39" s="25">
        <v>0</v>
      </c>
      <c r="AR39" s="25">
        <v>0</v>
      </c>
      <c r="AS39" s="25">
        <v>0</v>
      </c>
      <c r="AT39" s="25">
        <v>0</v>
      </c>
      <c r="AU39" s="25">
        <v>0</v>
      </c>
      <c r="AV39" s="25">
        <v>0</v>
      </c>
      <c r="AW39" s="25">
        <v>0</v>
      </c>
      <c r="AX39" s="25">
        <v>0</v>
      </c>
      <c r="AY39" s="25">
        <v>0</v>
      </c>
      <c r="AZ39" s="25">
        <v>0</v>
      </c>
      <c r="BA39" s="25">
        <v>0</v>
      </c>
      <c r="BB39" s="25">
        <v>0</v>
      </c>
      <c r="BC39" s="25">
        <v>0</v>
      </c>
    </row>
    <row r="40" spans="1:55">
      <c r="A40" s="25" t="s">
        <v>1228</v>
      </c>
      <c r="B40" s="25">
        <v>0</v>
      </c>
      <c r="C40" s="25">
        <v>0</v>
      </c>
      <c r="D40" s="25">
        <v>0</v>
      </c>
      <c r="E40" s="25">
        <v>0</v>
      </c>
      <c r="F40" s="25">
        <v>0</v>
      </c>
      <c r="G40" s="25">
        <v>0</v>
      </c>
      <c r="H40" s="25">
        <v>0</v>
      </c>
      <c r="I40" s="25">
        <v>0</v>
      </c>
      <c r="J40" s="25">
        <v>0</v>
      </c>
      <c r="K40" s="25">
        <v>0</v>
      </c>
      <c r="L40" s="25">
        <v>0</v>
      </c>
      <c r="M40" s="25">
        <v>0</v>
      </c>
      <c r="N40" s="25">
        <v>0</v>
      </c>
      <c r="O40" s="25">
        <v>0</v>
      </c>
      <c r="P40" s="25">
        <v>0</v>
      </c>
      <c r="Q40" s="25">
        <v>0</v>
      </c>
      <c r="R40" s="25">
        <v>0</v>
      </c>
      <c r="S40" s="25">
        <v>0</v>
      </c>
      <c r="T40" s="25">
        <v>0</v>
      </c>
      <c r="U40" s="25">
        <v>0</v>
      </c>
      <c r="V40" s="25">
        <v>0</v>
      </c>
      <c r="W40" s="25">
        <v>0</v>
      </c>
      <c r="X40" s="25">
        <v>0</v>
      </c>
      <c r="Y40" s="25">
        <v>0</v>
      </c>
      <c r="Z40" s="25">
        <v>0</v>
      </c>
      <c r="AA40" s="25">
        <v>0</v>
      </c>
      <c r="AB40" s="25">
        <v>0</v>
      </c>
      <c r="AC40" s="25">
        <v>0</v>
      </c>
      <c r="AD40" s="25">
        <v>0</v>
      </c>
      <c r="AE40" s="25">
        <v>0</v>
      </c>
      <c r="AF40" s="25">
        <v>0</v>
      </c>
      <c r="AG40" s="25">
        <v>0</v>
      </c>
      <c r="AH40" s="25">
        <v>0</v>
      </c>
      <c r="AI40" s="25">
        <v>0</v>
      </c>
      <c r="AJ40" s="25">
        <v>0</v>
      </c>
      <c r="AK40" s="25">
        <v>0</v>
      </c>
      <c r="AL40" s="25">
        <v>0</v>
      </c>
      <c r="AM40" s="25">
        <v>0</v>
      </c>
      <c r="AN40" s="25">
        <v>0</v>
      </c>
      <c r="AO40" s="25">
        <v>0</v>
      </c>
      <c r="AP40" s="25">
        <v>0</v>
      </c>
      <c r="AQ40" s="25">
        <v>0</v>
      </c>
      <c r="AR40" s="25">
        <v>0</v>
      </c>
      <c r="AS40" s="25">
        <v>0</v>
      </c>
      <c r="AT40" s="25">
        <v>0</v>
      </c>
      <c r="AU40" s="25">
        <v>0</v>
      </c>
      <c r="AV40" s="25">
        <v>0</v>
      </c>
      <c r="AW40" s="25">
        <v>0</v>
      </c>
      <c r="AX40" s="25">
        <v>0</v>
      </c>
      <c r="AY40" s="25">
        <v>0</v>
      </c>
      <c r="AZ40" s="25">
        <v>0</v>
      </c>
      <c r="BA40" s="25">
        <v>0</v>
      </c>
      <c r="BB40" s="25">
        <v>0</v>
      </c>
      <c r="BC40" s="25">
        <v>0</v>
      </c>
    </row>
    <row r="41" spans="1:55">
      <c r="A41" s="25" t="s">
        <v>1229</v>
      </c>
      <c r="B41" s="25">
        <v>0</v>
      </c>
      <c r="C41" s="25">
        <v>0</v>
      </c>
      <c r="D41" s="25">
        <v>0</v>
      </c>
      <c r="E41" s="25">
        <v>0</v>
      </c>
      <c r="F41" s="25">
        <v>0</v>
      </c>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c r="Z41" s="25">
        <v>0</v>
      </c>
      <c r="AA41" s="25">
        <v>0</v>
      </c>
      <c r="AB41" s="25">
        <v>0</v>
      </c>
      <c r="AC41" s="25">
        <v>0</v>
      </c>
      <c r="AD41" s="25">
        <v>0</v>
      </c>
      <c r="AE41" s="25">
        <v>0</v>
      </c>
      <c r="AF41" s="25">
        <v>0</v>
      </c>
      <c r="AG41" s="25">
        <v>0</v>
      </c>
      <c r="AH41" s="25">
        <v>0</v>
      </c>
      <c r="AI41" s="25">
        <v>0</v>
      </c>
      <c r="AJ41" s="25">
        <v>0</v>
      </c>
      <c r="AK41" s="25">
        <v>0</v>
      </c>
      <c r="AL41" s="25">
        <v>0</v>
      </c>
      <c r="AM41" s="25">
        <v>0</v>
      </c>
      <c r="AN41" s="25">
        <v>0</v>
      </c>
      <c r="AO41" s="25">
        <v>0</v>
      </c>
      <c r="AP41" s="25">
        <v>0</v>
      </c>
      <c r="AQ41" s="25">
        <v>0</v>
      </c>
      <c r="AR41" s="25">
        <v>0</v>
      </c>
      <c r="AS41" s="25">
        <v>0</v>
      </c>
      <c r="AT41" s="25">
        <v>0</v>
      </c>
      <c r="AU41" s="25">
        <v>0</v>
      </c>
      <c r="AV41" s="25">
        <v>0</v>
      </c>
      <c r="AW41" s="25">
        <v>0</v>
      </c>
      <c r="AX41" s="25">
        <v>0</v>
      </c>
      <c r="AY41" s="25">
        <v>0</v>
      </c>
      <c r="AZ41" s="25">
        <v>0</v>
      </c>
      <c r="BA41" s="25">
        <v>0</v>
      </c>
      <c r="BB41" s="25">
        <v>0</v>
      </c>
      <c r="BC41" s="25">
        <v>0</v>
      </c>
    </row>
    <row r="42" spans="1:55">
      <c r="A42" s="25" t="s">
        <v>1230</v>
      </c>
      <c r="B42" s="25">
        <v>0</v>
      </c>
      <c r="C42" s="25">
        <v>0</v>
      </c>
      <c r="D42" s="25">
        <v>0</v>
      </c>
      <c r="E42" s="25">
        <v>0</v>
      </c>
      <c r="F42" s="25">
        <v>0</v>
      </c>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c r="Z42" s="25">
        <v>0</v>
      </c>
      <c r="AA42" s="25">
        <v>0</v>
      </c>
      <c r="AB42" s="25">
        <v>0</v>
      </c>
      <c r="AC42" s="25">
        <v>0</v>
      </c>
      <c r="AD42" s="25">
        <v>0</v>
      </c>
      <c r="AE42" s="25">
        <v>0</v>
      </c>
      <c r="AF42" s="25">
        <v>0</v>
      </c>
      <c r="AG42" s="25">
        <v>0</v>
      </c>
      <c r="AH42" s="25">
        <v>0</v>
      </c>
      <c r="AI42" s="25">
        <v>0</v>
      </c>
      <c r="AJ42" s="25">
        <v>0</v>
      </c>
      <c r="AK42" s="25">
        <v>0</v>
      </c>
      <c r="AL42" s="25">
        <v>0</v>
      </c>
      <c r="AM42" s="25">
        <v>0</v>
      </c>
      <c r="AN42" s="25">
        <v>0</v>
      </c>
      <c r="AO42" s="25">
        <v>0</v>
      </c>
      <c r="AP42" s="25">
        <v>0</v>
      </c>
      <c r="AQ42" s="25">
        <v>0</v>
      </c>
      <c r="AR42" s="25">
        <v>0</v>
      </c>
      <c r="AS42" s="25">
        <v>0</v>
      </c>
      <c r="AT42" s="25">
        <v>0</v>
      </c>
      <c r="AU42" s="25">
        <v>0</v>
      </c>
      <c r="AV42" s="25">
        <v>0</v>
      </c>
      <c r="AW42" s="25">
        <v>0</v>
      </c>
      <c r="AX42" s="25">
        <v>0</v>
      </c>
      <c r="AY42" s="25">
        <v>0</v>
      </c>
      <c r="AZ42" s="25">
        <v>0</v>
      </c>
      <c r="BA42" s="25">
        <v>0</v>
      </c>
      <c r="BB42" s="25">
        <v>0</v>
      </c>
      <c r="BC42" s="25">
        <v>0</v>
      </c>
    </row>
    <row r="43" spans="1:55">
      <c r="A43" s="25" t="s">
        <v>1231</v>
      </c>
      <c r="B43" s="25">
        <v>0</v>
      </c>
      <c r="C43" s="25">
        <v>0</v>
      </c>
      <c r="D43" s="25">
        <v>0</v>
      </c>
      <c r="E43" s="25">
        <v>0</v>
      </c>
      <c r="F43" s="25">
        <v>0</v>
      </c>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c r="Z43" s="25">
        <v>0</v>
      </c>
      <c r="AA43" s="25">
        <v>0</v>
      </c>
      <c r="AB43" s="25">
        <v>0</v>
      </c>
      <c r="AC43" s="25">
        <v>0</v>
      </c>
      <c r="AD43" s="25">
        <v>0</v>
      </c>
      <c r="AE43" s="25">
        <v>0</v>
      </c>
      <c r="AF43" s="25">
        <v>0</v>
      </c>
      <c r="AG43" s="25">
        <v>0</v>
      </c>
      <c r="AH43" s="25">
        <v>0</v>
      </c>
      <c r="AI43" s="25">
        <v>0</v>
      </c>
      <c r="AJ43" s="25">
        <v>0</v>
      </c>
      <c r="AK43" s="25">
        <v>0</v>
      </c>
      <c r="AL43" s="25">
        <v>0</v>
      </c>
      <c r="AM43" s="25">
        <v>0</v>
      </c>
      <c r="AN43" s="25">
        <v>0</v>
      </c>
      <c r="AO43" s="25">
        <v>0</v>
      </c>
      <c r="AP43" s="25">
        <v>0</v>
      </c>
      <c r="AQ43" s="25">
        <v>0</v>
      </c>
      <c r="AR43" s="25">
        <v>0</v>
      </c>
      <c r="AS43" s="25">
        <v>0</v>
      </c>
      <c r="AT43" s="25">
        <v>0</v>
      </c>
      <c r="AU43" s="25">
        <v>0</v>
      </c>
      <c r="AV43" s="25">
        <v>0</v>
      </c>
      <c r="AW43" s="25">
        <v>0</v>
      </c>
      <c r="AX43" s="25">
        <v>0</v>
      </c>
      <c r="AY43" s="25">
        <v>0</v>
      </c>
      <c r="AZ43" s="25">
        <v>0</v>
      </c>
      <c r="BA43" s="25">
        <v>0</v>
      </c>
      <c r="BB43" s="25">
        <v>0</v>
      </c>
      <c r="BC43" s="25">
        <v>0</v>
      </c>
    </row>
    <row r="44" spans="1:55">
      <c r="A44" s="25" t="s">
        <v>1232</v>
      </c>
      <c r="B44" s="25">
        <v>0</v>
      </c>
      <c r="C44" s="25">
        <v>0</v>
      </c>
      <c r="D44" s="25">
        <v>0</v>
      </c>
      <c r="E44" s="25">
        <v>0</v>
      </c>
      <c r="F44" s="25">
        <v>0</v>
      </c>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c r="Z44" s="25">
        <v>0</v>
      </c>
      <c r="AA44" s="25">
        <v>0</v>
      </c>
      <c r="AB44" s="25">
        <v>0</v>
      </c>
      <c r="AC44" s="25">
        <v>0</v>
      </c>
      <c r="AD44" s="25">
        <v>0</v>
      </c>
      <c r="AE44" s="25">
        <v>0</v>
      </c>
      <c r="AF44" s="25">
        <v>0</v>
      </c>
      <c r="AG44" s="25">
        <v>0</v>
      </c>
      <c r="AH44" s="25">
        <v>0</v>
      </c>
      <c r="AI44" s="25">
        <v>0</v>
      </c>
      <c r="AJ44" s="25">
        <v>0</v>
      </c>
      <c r="AK44" s="25">
        <v>0</v>
      </c>
      <c r="AL44" s="25">
        <v>0</v>
      </c>
      <c r="AM44" s="25">
        <v>0</v>
      </c>
      <c r="AN44" s="25">
        <v>0</v>
      </c>
      <c r="AO44" s="25">
        <v>0</v>
      </c>
      <c r="AP44" s="25">
        <v>0</v>
      </c>
      <c r="AQ44" s="25">
        <v>0</v>
      </c>
      <c r="AR44" s="25">
        <v>0</v>
      </c>
      <c r="AS44" s="25">
        <v>0</v>
      </c>
      <c r="AT44" s="25">
        <v>0</v>
      </c>
      <c r="AU44" s="25">
        <v>0</v>
      </c>
      <c r="AV44" s="25">
        <v>0</v>
      </c>
      <c r="AW44" s="25">
        <v>0</v>
      </c>
      <c r="AX44" s="25">
        <v>0</v>
      </c>
      <c r="AY44" s="25">
        <v>0</v>
      </c>
      <c r="AZ44" s="25">
        <v>0</v>
      </c>
      <c r="BA44" s="25">
        <v>0</v>
      </c>
      <c r="BB44" s="25">
        <v>0</v>
      </c>
      <c r="BC44" s="25">
        <v>0</v>
      </c>
    </row>
    <row r="45" spans="1:55">
      <c r="A45" s="25" t="s">
        <v>1233</v>
      </c>
      <c r="B45" s="25">
        <v>0</v>
      </c>
      <c r="C45" s="25">
        <v>0</v>
      </c>
      <c r="D45" s="25">
        <v>0</v>
      </c>
      <c r="E45" s="25">
        <v>0</v>
      </c>
      <c r="F45" s="25">
        <v>0</v>
      </c>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c r="Z45" s="25">
        <v>0</v>
      </c>
      <c r="AA45" s="25">
        <v>0</v>
      </c>
      <c r="AB45" s="25">
        <v>0</v>
      </c>
      <c r="AC45" s="25">
        <v>0</v>
      </c>
      <c r="AD45" s="25">
        <v>0</v>
      </c>
      <c r="AE45" s="25">
        <v>0</v>
      </c>
      <c r="AF45" s="25">
        <v>0</v>
      </c>
      <c r="AG45" s="25">
        <v>0</v>
      </c>
      <c r="AH45" s="25">
        <v>0</v>
      </c>
      <c r="AI45" s="25">
        <v>0</v>
      </c>
      <c r="AJ45" s="25">
        <v>0</v>
      </c>
      <c r="AK45" s="25">
        <v>0</v>
      </c>
      <c r="AL45" s="25">
        <v>0</v>
      </c>
      <c r="AM45" s="25">
        <v>0</v>
      </c>
      <c r="AN45" s="25">
        <v>0</v>
      </c>
      <c r="AO45" s="25">
        <v>0</v>
      </c>
      <c r="AP45" s="25">
        <v>0</v>
      </c>
      <c r="AQ45" s="25">
        <v>0</v>
      </c>
      <c r="AR45" s="25">
        <v>0</v>
      </c>
      <c r="AS45" s="25">
        <v>0</v>
      </c>
      <c r="AT45" s="25">
        <v>0</v>
      </c>
      <c r="AU45" s="25">
        <v>0</v>
      </c>
      <c r="AV45" s="25">
        <v>0</v>
      </c>
      <c r="AW45" s="25">
        <v>0</v>
      </c>
      <c r="AX45" s="25">
        <v>0</v>
      </c>
      <c r="AY45" s="25">
        <v>0</v>
      </c>
      <c r="AZ45" s="25">
        <v>0</v>
      </c>
      <c r="BA45" s="25">
        <v>0</v>
      </c>
      <c r="BB45" s="25">
        <v>0</v>
      </c>
      <c r="BC45" s="25">
        <v>0</v>
      </c>
    </row>
    <row r="46" spans="1:55">
      <c r="A46" s="25" t="s">
        <v>1234</v>
      </c>
      <c r="B46" s="25">
        <v>0</v>
      </c>
      <c r="C46" s="25">
        <v>0</v>
      </c>
      <c r="D46" s="25">
        <v>0</v>
      </c>
      <c r="E46" s="25">
        <v>0</v>
      </c>
      <c r="F46" s="25">
        <v>0</v>
      </c>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c r="Z46" s="25">
        <v>0</v>
      </c>
      <c r="AA46" s="25">
        <v>0</v>
      </c>
      <c r="AB46" s="25">
        <v>0</v>
      </c>
      <c r="AC46" s="25">
        <v>0</v>
      </c>
      <c r="AD46" s="25">
        <v>0</v>
      </c>
      <c r="AE46" s="25">
        <v>0</v>
      </c>
      <c r="AF46" s="25">
        <v>0</v>
      </c>
      <c r="AG46" s="25">
        <v>0</v>
      </c>
      <c r="AH46" s="25">
        <v>0</v>
      </c>
      <c r="AI46" s="25">
        <v>0</v>
      </c>
      <c r="AJ46" s="25">
        <v>0</v>
      </c>
      <c r="AK46" s="25">
        <v>0</v>
      </c>
      <c r="AL46" s="25">
        <v>0</v>
      </c>
      <c r="AM46" s="25">
        <v>0</v>
      </c>
      <c r="AN46" s="25">
        <v>0</v>
      </c>
      <c r="AO46" s="25">
        <v>0</v>
      </c>
      <c r="AP46" s="25">
        <v>0</v>
      </c>
      <c r="AQ46" s="25">
        <v>0</v>
      </c>
      <c r="AR46" s="25">
        <v>0</v>
      </c>
      <c r="AS46" s="25">
        <v>0</v>
      </c>
      <c r="AT46" s="25">
        <v>0</v>
      </c>
      <c r="AU46" s="25">
        <v>0</v>
      </c>
      <c r="AV46" s="25">
        <v>0</v>
      </c>
      <c r="AW46" s="25">
        <v>0</v>
      </c>
      <c r="AX46" s="25">
        <v>0</v>
      </c>
      <c r="AY46" s="25">
        <v>0</v>
      </c>
      <c r="AZ46" s="25">
        <v>0</v>
      </c>
      <c r="BA46" s="25">
        <v>0</v>
      </c>
      <c r="BB46" s="25">
        <v>0</v>
      </c>
      <c r="BC46" s="25">
        <v>0</v>
      </c>
    </row>
    <row r="47" spans="1:55">
      <c r="A47" s="25" t="s">
        <v>1235</v>
      </c>
      <c r="B47" s="25">
        <v>0</v>
      </c>
      <c r="C47" s="25">
        <v>0</v>
      </c>
      <c r="D47" s="25">
        <v>0</v>
      </c>
      <c r="E47" s="25">
        <v>0</v>
      </c>
      <c r="F47" s="25">
        <v>0</v>
      </c>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c r="Z47" s="25">
        <v>0</v>
      </c>
      <c r="AA47" s="25">
        <v>0</v>
      </c>
      <c r="AB47" s="25">
        <v>0</v>
      </c>
      <c r="AC47" s="25">
        <v>0</v>
      </c>
      <c r="AD47" s="25">
        <v>0</v>
      </c>
      <c r="AE47" s="25">
        <v>0</v>
      </c>
      <c r="AF47" s="25">
        <v>0</v>
      </c>
      <c r="AG47" s="25">
        <v>0</v>
      </c>
      <c r="AH47" s="25">
        <v>0</v>
      </c>
      <c r="AI47" s="25">
        <v>0</v>
      </c>
      <c r="AJ47" s="25">
        <v>0</v>
      </c>
      <c r="AK47" s="25">
        <v>0</v>
      </c>
      <c r="AL47" s="25">
        <v>0</v>
      </c>
      <c r="AM47" s="25">
        <v>0</v>
      </c>
      <c r="AN47" s="25">
        <v>0</v>
      </c>
      <c r="AO47" s="25">
        <v>0</v>
      </c>
      <c r="AP47" s="25">
        <v>0</v>
      </c>
      <c r="AQ47" s="25">
        <v>0</v>
      </c>
      <c r="AR47" s="25">
        <v>0</v>
      </c>
      <c r="AS47" s="25">
        <v>0</v>
      </c>
      <c r="AT47" s="25">
        <v>0</v>
      </c>
      <c r="AU47" s="25">
        <v>0</v>
      </c>
      <c r="AV47" s="25">
        <v>0</v>
      </c>
      <c r="AW47" s="25">
        <v>0</v>
      </c>
      <c r="AX47" s="25">
        <v>0</v>
      </c>
      <c r="AY47" s="25">
        <v>0</v>
      </c>
      <c r="AZ47" s="25">
        <v>0</v>
      </c>
      <c r="BA47" s="25">
        <v>0</v>
      </c>
      <c r="BB47" s="25">
        <v>0</v>
      </c>
      <c r="BC47" s="25">
        <v>0</v>
      </c>
    </row>
    <row r="48" spans="1:55">
      <c r="A48" s="25" t="s">
        <v>1236</v>
      </c>
      <c r="B48" s="25">
        <v>0</v>
      </c>
      <c r="C48" s="25">
        <v>0</v>
      </c>
      <c r="D48" s="25">
        <v>0</v>
      </c>
      <c r="E48" s="25">
        <v>0</v>
      </c>
      <c r="F48" s="25">
        <v>0</v>
      </c>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c r="Z48" s="25">
        <v>0</v>
      </c>
      <c r="AA48" s="25">
        <v>0</v>
      </c>
      <c r="AB48" s="25">
        <v>0</v>
      </c>
      <c r="AC48" s="25">
        <v>0</v>
      </c>
      <c r="AD48" s="25">
        <v>0</v>
      </c>
      <c r="AE48" s="25">
        <v>0</v>
      </c>
      <c r="AF48" s="25">
        <v>0</v>
      </c>
      <c r="AG48" s="25">
        <v>0</v>
      </c>
      <c r="AH48" s="25">
        <v>0</v>
      </c>
      <c r="AI48" s="25">
        <v>0</v>
      </c>
      <c r="AJ48" s="25">
        <v>0</v>
      </c>
      <c r="AK48" s="25">
        <v>0</v>
      </c>
      <c r="AL48" s="25">
        <v>0</v>
      </c>
      <c r="AM48" s="25">
        <v>0</v>
      </c>
      <c r="AN48" s="25">
        <v>0</v>
      </c>
      <c r="AO48" s="25">
        <v>0</v>
      </c>
      <c r="AP48" s="25">
        <v>0</v>
      </c>
      <c r="AQ48" s="25">
        <v>0</v>
      </c>
      <c r="AR48" s="25">
        <v>0</v>
      </c>
      <c r="AS48" s="25">
        <v>0</v>
      </c>
      <c r="AT48" s="25">
        <v>0</v>
      </c>
      <c r="AU48" s="25">
        <v>0</v>
      </c>
      <c r="AV48" s="25">
        <v>0</v>
      </c>
      <c r="AW48" s="25">
        <v>0</v>
      </c>
      <c r="AX48" s="25">
        <v>0</v>
      </c>
      <c r="AY48" s="25">
        <v>0</v>
      </c>
      <c r="AZ48" s="25">
        <v>0</v>
      </c>
      <c r="BA48" s="25">
        <v>0</v>
      </c>
      <c r="BB48" s="25">
        <v>0</v>
      </c>
      <c r="BC48" s="25">
        <v>0</v>
      </c>
    </row>
    <row r="49" spans="1:55">
      <c r="A49" s="25" t="s">
        <v>1237</v>
      </c>
      <c r="B49" s="25">
        <v>0</v>
      </c>
      <c r="C49" s="25">
        <v>0</v>
      </c>
      <c r="D49" s="25">
        <v>0</v>
      </c>
      <c r="E49" s="25">
        <v>0</v>
      </c>
      <c r="F49" s="25">
        <v>0</v>
      </c>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c r="Z49" s="25">
        <v>0</v>
      </c>
      <c r="AA49" s="25">
        <v>0</v>
      </c>
      <c r="AB49" s="25">
        <v>0</v>
      </c>
      <c r="AC49" s="25">
        <v>0</v>
      </c>
      <c r="AD49" s="25">
        <v>0</v>
      </c>
      <c r="AE49" s="25">
        <v>0</v>
      </c>
      <c r="AF49" s="25">
        <v>0</v>
      </c>
      <c r="AG49" s="25">
        <v>0</v>
      </c>
      <c r="AH49" s="25">
        <v>0</v>
      </c>
      <c r="AI49" s="25">
        <v>0</v>
      </c>
      <c r="AJ49" s="25">
        <v>0</v>
      </c>
      <c r="AK49" s="25">
        <v>0</v>
      </c>
      <c r="AL49" s="25">
        <v>0</v>
      </c>
      <c r="AM49" s="25">
        <v>0</v>
      </c>
      <c r="AN49" s="25">
        <v>0</v>
      </c>
      <c r="AO49" s="25">
        <v>0</v>
      </c>
      <c r="AP49" s="25">
        <v>0</v>
      </c>
      <c r="AQ49" s="25">
        <v>0</v>
      </c>
      <c r="AR49" s="25">
        <v>0</v>
      </c>
      <c r="AS49" s="25">
        <v>0</v>
      </c>
      <c r="AT49" s="25">
        <v>0</v>
      </c>
      <c r="AU49" s="25">
        <v>0</v>
      </c>
      <c r="AV49" s="25">
        <v>0</v>
      </c>
      <c r="AW49" s="25">
        <v>0</v>
      </c>
      <c r="AX49" s="25">
        <v>0</v>
      </c>
      <c r="AY49" s="25">
        <v>0</v>
      </c>
      <c r="AZ49" s="25">
        <v>0</v>
      </c>
      <c r="BA49" s="25">
        <v>0</v>
      </c>
      <c r="BB49" s="25">
        <v>0</v>
      </c>
      <c r="BC49" s="25">
        <v>0</v>
      </c>
    </row>
    <row r="50" spans="1:55">
      <c r="A50" s="25" t="s">
        <v>1238</v>
      </c>
      <c r="B50" s="25">
        <v>0</v>
      </c>
      <c r="C50" s="25">
        <v>0</v>
      </c>
      <c r="D50" s="25">
        <v>0</v>
      </c>
      <c r="E50" s="25">
        <v>0</v>
      </c>
      <c r="F50" s="25">
        <v>0</v>
      </c>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c r="Z50" s="25">
        <v>0</v>
      </c>
      <c r="AA50" s="25">
        <v>0</v>
      </c>
      <c r="AB50" s="25">
        <v>0</v>
      </c>
      <c r="AC50" s="25">
        <v>0</v>
      </c>
      <c r="AD50" s="25">
        <v>0</v>
      </c>
      <c r="AE50" s="25">
        <v>0</v>
      </c>
      <c r="AF50" s="25">
        <v>0</v>
      </c>
      <c r="AG50" s="25">
        <v>0</v>
      </c>
      <c r="AH50" s="25">
        <v>0</v>
      </c>
      <c r="AI50" s="25">
        <v>0</v>
      </c>
      <c r="AJ50" s="25">
        <v>0</v>
      </c>
      <c r="AK50" s="25">
        <v>0</v>
      </c>
      <c r="AL50" s="25">
        <v>0</v>
      </c>
      <c r="AM50" s="25">
        <v>0</v>
      </c>
      <c r="AN50" s="25">
        <v>0</v>
      </c>
      <c r="AO50" s="25">
        <v>0</v>
      </c>
      <c r="AP50" s="25">
        <v>0</v>
      </c>
      <c r="AQ50" s="25">
        <v>0</v>
      </c>
      <c r="AR50" s="25">
        <v>0</v>
      </c>
      <c r="AS50" s="25">
        <v>0</v>
      </c>
      <c r="AT50" s="25">
        <v>0</v>
      </c>
      <c r="AU50" s="25">
        <v>0</v>
      </c>
      <c r="AV50" s="25">
        <v>0</v>
      </c>
      <c r="AW50" s="25">
        <v>0</v>
      </c>
      <c r="AX50" s="25">
        <v>0</v>
      </c>
      <c r="AY50" s="25">
        <v>0</v>
      </c>
      <c r="AZ50" s="25">
        <v>0</v>
      </c>
      <c r="BA50" s="25">
        <v>0</v>
      </c>
      <c r="BB50" s="25">
        <v>0</v>
      </c>
      <c r="BC50" s="25">
        <v>0</v>
      </c>
    </row>
    <row r="51" spans="1:55">
      <c r="A51" s="25" t="s">
        <v>1239</v>
      </c>
      <c r="B51" s="25">
        <v>0</v>
      </c>
      <c r="C51" s="25">
        <v>0</v>
      </c>
      <c r="D51" s="25">
        <v>0</v>
      </c>
      <c r="E51" s="25">
        <v>0</v>
      </c>
      <c r="F51" s="25">
        <v>0</v>
      </c>
      <c r="G51" s="25">
        <v>0</v>
      </c>
      <c r="H51" s="25">
        <v>0</v>
      </c>
      <c r="I51" s="25">
        <v>0</v>
      </c>
      <c r="J51" s="25">
        <v>0</v>
      </c>
      <c r="K51" s="25">
        <v>0</v>
      </c>
      <c r="L51" s="25">
        <v>0</v>
      </c>
      <c r="M51" s="25">
        <v>0</v>
      </c>
      <c r="N51" s="25">
        <v>0</v>
      </c>
      <c r="O51" s="25">
        <v>0</v>
      </c>
      <c r="P51" s="25">
        <v>0</v>
      </c>
      <c r="Q51" s="25">
        <v>0</v>
      </c>
      <c r="R51" s="25">
        <v>0</v>
      </c>
      <c r="S51" s="25">
        <v>0</v>
      </c>
      <c r="T51" s="25">
        <v>0</v>
      </c>
      <c r="U51" s="25">
        <v>0</v>
      </c>
      <c r="V51" s="25">
        <v>0</v>
      </c>
      <c r="W51" s="25">
        <v>0</v>
      </c>
      <c r="X51" s="25">
        <v>0</v>
      </c>
      <c r="Y51" s="25">
        <v>0</v>
      </c>
      <c r="Z51" s="25">
        <v>0</v>
      </c>
      <c r="AA51" s="25">
        <v>0</v>
      </c>
      <c r="AB51" s="25">
        <v>0</v>
      </c>
      <c r="AC51" s="25">
        <v>0</v>
      </c>
      <c r="AD51" s="25">
        <v>0</v>
      </c>
      <c r="AE51" s="25">
        <v>0</v>
      </c>
      <c r="AF51" s="25">
        <v>0</v>
      </c>
      <c r="AG51" s="25">
        <v>0</v>
      </c>
      <c r="AH51" s="25">
        <v>0</v>
      </c>
      <c r="AI51" s="25">
        <v>0</v>
      </c>
      <c r="AJ51" s="25">
        <v>0</v>
      </c>
      <c r="AK51" s="25">
        <v>0</v>
      </c>
      <c r="AL51" s="25">
        <v>0</v>
      </c>
      <c r="AM51" s="25">
        <v>0</v>
      </c>
      <c r="AN51" s="25">
        <v>0</v>
      </c>
      <c r="AO51" s="25">
        <v>0</v>
      </c>
      <c r="AP51" s="25">
        <v>0</v>
      </c>
      <c r="AQ51" s="25">
        <v>0</v>
      </c>
      <c r="AR51" s="25">
        <v>0</v>
      </c>
      <c r="AS51" s="25">
        <v>0</v>
      </c>
      <c r="AT51" s="25">
        <v>0</v>
      </c>
      <c r="AU51" s="25">
        <v>0</v>
      </c>
      <c r="AV51" s="25">
        <v>0</v>
      </c>
      <c r="AW51" s="25">
        <v>0</v>
      </c>
      <c r="AX51" s="25">
        <v>0</v>
      </c>
      <c r="AY51" s="25">
        <v>0</v>
      </c>
      <c r="AZ51" s="25">
        <v>0</v>
      </c>
      <c r="BA51" s="25">
        <v>0</v>
      </c>
      <c r="BB51" s="25">
        <v>0</v>
      </c>
      <c r="BC51" s="25">
        <v>0</v>
      </c>
    </row>
    <row r="52" spans="1:55">
      <c r="A52" s="25" t="s">
        <v>1240</v>
      </c>
      <c r="B52" s="25">
        <v>0</v>
      </c>
      <c r="C52" s="25">
        <v>0</v>
      </c>
      <c r="D52" s="25">
        <v>0</v>
      </c>
      <c r="E52" s="25">
        <v>0</v>
      </c>
      <c r="F52" s="25">
        <v>0</v>
      </c>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c r="Z52" s="25">
        <v>0</v>
      </c>
      <c r="AA52" s="25">
        <v>0</v>
      </c>
      <c r="AB52" s="25">
        <v>0</v>
      </c>
      <c r="AC52" s="25">
        <v>0</v>
      </c>
      <c r="AD52" s="25">
        <v>0</v>
      </c>
      <c r="AE52" s="25">
        <v>0</v>
      </c>
      <c r="AF52" s="25">
        <v>0</v>
      </c>
      <c r="AG52" s="25">
        <v>0</v>
      </c>
      <c r="AH52" s="25">
        <v>0</v>
      </c>
      <c r="AI52" s="25">
        <v>0</v>
      </c>
      <c r="AJ52" s="25">
        <v>0</v>
      </c>
      <c r="AK52" s="25">
        <v>0</v>
      </c>
      <c r="AL52" s="25">
        <v>0</v>
      </c>
      <c r="AM52" s="25">
        <v>0</v>
      </c>
      <c r="AN52" s="25">
        <v>0</v>
      </c>
      <c r="AO52" s="25">
        <v>0</v>
      </c>
      <c r="AP52" s="25">
        <v>0</v>
      </c>
      <c r="AQ52" s="25">
        <v>0</v>
      </c>
      <c r="AR52" s="25">
        <v>0</v>
      </c>
      <c r="AS52" s="25">
        <v>0</v>
      </c>
      <c r="AT52" s="25">
        <v>0</v>
      </c>
      <c r="AU52" s="25">
        <v>0</v>
      </c>
      <c r="AV52" s="25">
        <v>0</v>
      </c>
      <c r="AW52" s="25">
        <v>0</v>
      </c>
      <c r="AX52" s="25">
        <v>0</v>
      </c>
      <c r="AY52" s="25">
        <v>0</v>
      </c>
      <c r="AZ52" s="25">
        <v>0</v>
      </c>
      <c r="BA52" s="25">
        <v>0</v>
      </c>
      <c r="BB52" s="25">
        <v>0</v>
      </c>
      <c r="BC52" s="25">
        <v>0</v>
      </c>
    </row>
    <row r="53" spans="1:55">
      <c r="A53" s="25" t="s">
        <v>1241</v>
      </c>
      <c r="B53" s="25">
        <v>0</v>
      </c>
      <c r="C53" s="25">
        <v>0</v>
      </c>
      <c r="D53" s="25">
        <v>0</v>
      </c>
      <c r="E53" s="25">
        <v>0</v>
      </c>
      <c r="F53" s="25">
        <v>0</v>
      </c>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c r="Z53" s="25">
        <v>0</v>
      </c>
      <c r="AA53" s="25">
        <v>0</v>
      </c>
      <c r="AB53" s="25">
        <v>0</v>
      </c>
      <c r="AC53" s="25">
        <v>0</v>
      </c>
      <c r="AD53" s="25">
        <v>0</v>
      </c>
      <c r="AE53" s="25">
        <v>0</v>
      </c>
      <c r="AF53" s="25">
        <v>0</v>
      </c>
      <c r="AG53" s="25">
        <v>0</v>
      </c>
      <c r="AH53" s="25">
        <v>0</v>
      </c>
      <c r="AI53" s="25">
        <v>0</v>
      </c>
      <c r="AJ53" s="25">
        <v>0</v>
      </c>
      <c r="AK53" s="25">
        <v>0</v>
      </c>
      <c r="AL53" s="25">
        <v>0</v>
      </c>
      <c r="AM53" s="25">
        <v>0</v>
      </c>
      <c r="AN53" s="25">
        <v>0</v>
      </c>
      <c r="AO53" s="25">
        <v>0</v>
      </c>
      <c r="AP53" s="25">
        <v>0</v>
      </c>
      <c r="AQ53" s="25">
        <v>0</v>
      </c>
      <c r="AR53" s="25">
        <v>0</v>
      </c>
      <c r="AS53" s="25">
        <v>0</v>
      </c>
      <c r="AT53" s="25">
        <v>0</v>
      </c>
      <c r="AU53" s="25">
        <v>0</v>
      </c>
      <c r="AV53" s="25">
        <v>0</v>
      </c>
      <c r="AW53" s="25">
        <v>0</v>
      </c>
      <c r="AX53" s="25">
        <v>0</v>
      </c>
      <c r="AY53" s="25">
        <v>0</v>
      </c>
      <c r="AZ53" s="25">
        <v>0</v>
      </c>
      <c r="BA53" s="25">
        <v>0</v>
      </c>
      <c r="BB53" s="25">
        <v>0</v>
      </c>
      <c r="BC53" s="25">
        <v>0</v>
      </c>
    </row>
    <row r="54" spans="1:55">
      <c r="A54" s="25" t="s">
        <v>1242</v>
      </c>
      <c r="B54" s="25">
        <v>0</v>
      </c>
      <c r="C54" s="25">
        <v>0</v>
      </c>
      <c r="D54" s="25">
        <v>0</v>
      </c>
      <c r="E54" s="25">
        <v>0</v>
      </c>
      <c r="F54" s="25">
        <v>0</v>
      </c>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c r="Z54" s="25">
        <v>0</v>
      </c>
      <c r="AA54" s="25">
        <v>0</v>
      </c>
      <c r="AB54" s="25">
        <v>0</v>
      </c>
      <c r="AC54" s="25">
        <v>0</v>
      </c>
      <c r="AD54" s="25">
        <v>0</v>
      </c>
      <c r="AE54" s="25">
        <v>0</v>
      </c>
      <c r="AF54" s="25">
        <v>0</v>
      </c>
      <c r="AG54" s="25">
        <v>0</v>
      </c>
      <c r="AH54" s="25">
        <v>0</v>
      </c>
      <c r="AI54" s="25">
        <v>0</v>
      </c>
      <c r="AJ54" s="25">
        <v>0</v>
      </c>
      <c r="AK54" s="25">
        <v>0</v>
      </c>
      <c r="AL54" s="25">
        <v>0</v>
      </c>
      <c r="AM54" s="25">
        <v>0</v>
      </c>
      <c r="AN54" s="25">
        <v>0</v>
      </c>
      <c r="AO54" s="25">
        <v>0</v>
      </c>
      <c r="AP54" s="25">
        <v>0</v>
      </c>
      <c r="AQ54" s="25">
        <v>0</v>
      </c>
      <c r="AR54" s="25">
        <v>0</v>
      </c>
      <c r="AS54" s="25">
        <v>0</v>
      </c>
      <c r="AT54" s="25">
        <v>0</v>
      </c>
      <c r="AU54" s="25">
        <v>0</v>
      </c>
      <c r="AV54" s="25">
        <v>0</v>
      </c>
      <c r="AW54" s="25">
        <v>0</v>
      </c>
      <c r="AX54" s="25">
        <v>0</v>
      </c>
      <c r="AY54" s="25">
        <v>0</v>
      </c>
      <c r="AZ54" s="25">
        <v>0</v>
      </c>
      <c r="BA54" s="25">
        <v>0</v>
      </c>
      <c r="BB54" s="25">
        <v>0</v>
      </c>
      <c r="BC54" s="25">
        <v>0</v>
      </c>
    </row>
    <row r="55" spans="1:55">
      <c r="A55" s="25" t="s">
        <v>1252</v>
      </c>
      <c r="B55" s="25">
        <v>0</v>
      </c>
      <c r="C55" s="25">
        <v>0</v>
      </c>
      <c r="D55" s="25">
        <v>0</v>
      </c>
      <c r="E55" s="25">
        <v>0</v>
      </c>
      <c r="F55" s="25">
        <v>0</v>
      </c>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c r="Z55" s="25">
        <v>0</v>
      </c>
      <c r="AA55" s="25">
        <v>0</v>
      </c>
      <c r="AB55" s="25">
        <v>0</v>
      </c>
      <c r="AC55" s="25">
        <v>0</v>
      </c>
      <c r="AD55" s="25">
        <v>0</v>
      </c>
      <c r="AE55" s="25">
        <v>0</v>
      </c>
      <c r="AF55" s="25">
        <v>0</v>
      </c>
      <c r="AG55" s="25">
        <v>0</v>
      </c>
      <c r="AH55" s="25">
        <v>0</v>
      </c>
      <c r="AI55" s="25">
        <v>0</v>
      </c>
      <c r="AJ55" s="25">
        <v>0</v>
      </c>
      <c r="AK55" s="25">
        <v>0</v>
      </c>
      <c r="AL55" s="25">
        <v>0</v>
      </c>
      <c r="AM55" s="25">
        <v>0</v>
      </c>
      <c r="AN55" s="25">
        <v>0</v>
      </c>
      <c r="AO55" s="25">
        <v>0</v>
      </c>
      <c r="AP55" s="25">
        <v>0</v>
      </c>
      <c r="AQ55" s="25">
        <v>0</v>
      </c>
      <c r="AR55" s="25">
        <v>0</v>
      </c>
      <c r="AS55" s="25">
        <v>0</v>
      </c>
      <c r="AT55" s="25">
        <v>0</v>
      </c>
      <c r="AU55" s="25">
        <v>0</v>
      </c>
      <c r="AV55" s="25">
        <v>0</v>
      </c>
      <c r="AW55" s="25">
        <v>0</v>
      </c>
      <c r="AX55" s="25">
        <v>0</v>
      </c>
      <c r="AY55" s="25">
        <v>0</v>
      </c>
      <c r="AZ55" s="25">
        <v>0</v>
      </c>
      <c r="BA55" s="25">
        <v>0</v>
      </c>
      <c r="BB55" s="25">
        <v>0</v>
      </c>
      <c r="BC55" s="25">
        <v>0</v>
      </c>
    </row>
  </sheetData>
  <conditionalFormatting sqref="B2:BC55">
    <cfRule type="cellIs" dxfId="0" priority="1" operator="notEqual">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2"/>
  <sheetViews>
    <sheetView workbookViewId="0">
      <selection activeCell="A2" sqref="A2:A22"/>
    </sheetView>
  </sheetViews>
  <sheetFormatPr baseColWidth="10" defaultRowHeight="12" x14ac:dyDescent="0"/>
  <cols>
    <col min="1" max="1" width="57.33203125" style="25" bestFit="1" customWidth="1"/>
    <col min="2" max="16384" width="10.83203125" style="25"/>
  </cols>
  <sheetData>
    <row r="1" spans="1:81">
      <c r="B1" s="115" t="s">
        <v>1253</v>
      </c>
      <c r="C1" s="115"/>
      <c r="D1" s="115" t="s">
        <v>1254</v>
      </c>
      <c r="E1" s="115"/>
      <c r="F1" s="115" t="s">
        <v>964</v>
      </c>
      <c r="G1" s="115"/>
      <c r="H1" s="115" t="s">
        <v>1255</v>
      </c>
      <c r="I1" s="115"/>
      <c r="J1" s="115" t="s">
        <v>1256</v>
      </c>
      <c r="K1" s="115"/>
      <c r="L1" s="115" t="s">
        <v>1257</v>
      </c>
      <c r="M1" s="115"/>
      <c r="N1" s="115" t="s">
        <v>1258</v>
      </c>
      <c r="O1" s="115"/>
      <c r="P1" s="115" t="s">
        <v>969</v>
      </c>
      <c r="Q1" s="115"/>
      <c r="R1" s="115" t="s">
        <v>1259</v>
      </c>
      <c r="S1" s="115"/>
      <c r="T1" s="115" t="s">
        <v>1260</v>
      </c>
      <c r="U1" s="115"/>
      <c r="V1" s="115" t="s">
        <v>946</v>
      </c>
      <c r="W1" s="115"/>
      <c r="X1" s="115" t="s">
        <v>1261</v>
      </c>
      <c r="Y1" s="115"/>
      <c r="Z1" s="115" t="s">
        <v>1262</v>
      </c>
      <c r="AA1" s="115"/>
      <c r="AB1" s="115" t="s">
        <v>1263</v>
      </c>
      <c r="AC1" s="115"/>
      <c r="AD1" s="115" t="s">
        <v>956</v>
      </c>
      <c r="AE1" s="115"/>
      <c r="AF1" s="115" t="s">
        <v>1264</v>
      </c>
      <c r="AG1" s="115"/>
      <c r="AH1" s="115" t="s">
        <v>1265</v>
      </c>
      <c r="AI1" s="115"/>
      <c r="AJ1" s="115" t="s">
        <v>1266</v>
      </c>
      <c r="AK1" s="115"/>
      <c r="AL1" s="115" t="s">
        <v>1267</v>
      </c>
      <c r="AM1" s="115"/>
      <c r="AN1" s="115" t="s">
        <v>1268</v>
      </c>
      <c r="AO1" s="115"/>
      <c r="AP1" s="115" t="s">
        <v>921</v>
      </c>
      <c r="AQ1" s="115"/>
      <c r="AR1" s="115" t="s">
        <v>1269</v>
      </c>
      <c r="AS1" s="115"/>
      <c r="AT1" s="115" t="s">
        <v>1270</v>
      </c>
      <c r="AU1" s="115"/>
      <c r="AV1" s="115" t="s">
        <v>960</v>
      </c>
      <c r="AW1" s="115"/>
      <c r="AX1" s="115" t="s">
        <v>1142</v>
      </c>
      <c r="AY1" s="115"/>
      <c r="AZ1" s="115" t="s">
        <v>1271</v>
      </c>
      <c r="BA1" s="115"/>
      <c r="BB1" s="115" t="s">
        <v>949</v>
      </c>
      <c r="BC1" s="115"/>
      <c r="BD1" s="115" t="s">
        <v>1272</v>
      </c>
      <c r="BE1" s="115"/>
      <c r="BF1" s="115" t="s">
        <v>962</v>
      </c>
      <c r="BG1" s="115"/>
      <c r="BH1" s="115" t="s">
        <v>1273</v>
      </c>
      <c r="BI1" s="115"/>
      <c r="BJ1" s="115" t="s">
        <v>1274</v>
      </c>
      <c r="BK1" s="115"/>
      <c r="BL1" s="115" t="s">
        <v>961</v>
      </c>
      <c r="BM1" s="115"/>
      <c r="BN1" s="115" t="s">
        <v>1275</v>
      </c>
      <c r="BO1" s="115"/>
      <c r="BP1" s="115" t="s">
        <v>1276</v>
      </c>
      <c r="BQ1" s="115"/>
      <c r="BR1" s="115" t="s">
        <v>1277</v>
      </c>
      <c r="BS1" s="115"/>
      <c r="BT1" s="115" t="s">
        <v>972</v>
      </c>
      <c r="BU1" s="115"/>
      <c r="BV1" s="115" t="s">
        <v>1278</v>
      </c>
      <c r="BW1" s="115"/>
      <c r="BX1" s="115" t="s">
        <v>1279</v>
      </c>
      <c r="BY1" s="115"/>
      <c r="BZ1" s="115" t="s">
        <v>973</v>
      </c>
      <c r="CA1" s="115"/>
      <c r="CB1" s="115" t="s">
        <v>1280</v>
      </c>
      <c r="CC1" s="115"/>
    </row>
    <row r="2" spans="1:81">
      <c r="A2" s="25" t="s">
        <v>1281</v>
      </c>
      <c r="B2" s="25">
        <v>40</v>
      </c>
      <c r="C2" s="25">
        <v>0</v>
      </c>
      <c r="D2" s="25">
        <v>39</v>
      </c>
      <c r="E2" s="25">
        <v>1</v>
      </c>
      <c r="F2" s="25">
        <v>38</v>
      </c>
      <c r="G2" s="25">
        <v>0</v>
      </c>
      <c r="H2" s="25">
        <v>37</v>
      </c>
      <c r="I2" s="25">
        <v>0</v>
      </c>
      <c r="J2" s="25">
        <v>36</v>
      </c>
      <c r="K2" s="25">
        <v>0</v>
      </c>
      <c r="L2" s="25">
        <v>35</v>
      </c>
      <c r="M2" s="25">
        <v>1</v>
      </c>
      <c r="N2" s="25">
        <v>34</v>
      </c>
      <c r="O2" s="25">
        <v>2</v>
      </c>
      <c r="P2" s="25">
        <v>33</v>
      </c>
      <c r="Q2" s="25">
        <v>0</v>
      </c>
      <c r="R2" s="25">
        <v>32</v>
      </c>
      <c r="S2" s="25">
        <v>0</v>
      </c>
      <c r="T2" s="25">
        <v>31</v>
      </c>
      <c r="U2" s="25">
        <v>0</v>
      </c>
      <c r="V2" s="25">
        <v>30</v>
      </c>
      <c r="W2" s="25">
        <v>0</v>
      </c>
      <c r="X2" s="25">
        <v>29</v>
      </c>
      <c r="Y2" s="25">
        <v>0</v>
      </c>
      <c r="Z2" s="25">
        <v>28</v>
      </c>
      <c r="AA2" s="25">
        <v>0</v>
      </c>
      <c r="AB2" s="25">
        <v>27</v>
      </c>
      <c r="AC2" s="25">
        <v>0</v>
      </c>
      <c r="AD2" s="25">
        <v>26</v>
      </c>
      <c r="AE2" s="25">
        <v>2</v>
      </c>
      <c r="AF2" s="25">
        <v>25</v>
      </c>
      <c r="AG2" s="25">
        <v>0</v>
      </c>
      <c r="AH2" s="25">
        <v>24</v>
      </c>
      <c r="AI2" s="25">
        <v>0</v>
      </c>
      <c r="AJ2" s="25">
        <v>23</v>
      </c>
      <c r="AK2" s="25">
        <v>0</v>
      </c>
      <c r="AL2" s="25">
        <v>22</v>
      </c>
      <c r="AM2" s="25">
        <v>1</v>
      </c>
      <c r="AN2" s="25">
        <v>21</v>
      </c>
      <c r="AO2" s="25">
        <v>0</v>
      </c>
      <c r="AP2" s="25">
        <v>20</v>
      </c>
      <c r="AQ2" s="25">
        <v>0</v>
      </c>
      <c r="AR2" s="25">
        <v>19</v>
      </c>
      <c r="AS2" s="25">
        <v>0</v>
      </c>
      <c r="AT2" s="25">
        <v>18</v>
      </c>
      <c r="AU2" s="25">
        <v>0</v>
      </c>
      <c r="AV2" s="25">
        <v>17</v>
      </c>
      <c r="AW2" s="25">
        <v>0</v>
      </c>
      <c r="AX2" s="25">
        <v>16</v>
      </c>
      <c r="AY2" s="25">
        <v>0</v>
      </c>
      <c r="AZ2" s="25">
        <v>15</v>
      </c>
      <c r="BA2" s="25">
        <v>0</v>
      </c>
      <c r="BB2" s="25">
        <v>14</v>
      </c>
      <c r="BC2" s="25">
        <v>0</v>
      </c>
      <c r="BD2" s="25">
        <v>13</v>
      </c>
      <c r="BE2" s="25">
        <v>1</v>
      </c>
      <c r="BF2" s="25">
        <v>12</v>
      </c>
      <c r="BG2" s="25">
        <v>0</v>
      </c>
      <c r="BH2" s="25" t="s">
        <v>1282</v>
      </c>
      <c r="BI2" s="25">
        <v>0</v>
      </c>
      <c r="BJ2" s="25">
        <v>10</v>
      </c>
      <c r="BK2" s="25">
        <v>2</v>
      </c>
      <c r="BL2" s="25">
        <v>9</v>
      </c>
      <c r="BM2" s="25">
        <v>0</v>
      </c>
      <c r="BN2" s="25">
        <v>8</v>
      </c>
      <c r="BO2" s="25">
        <v>0</v>
      </c>
      <c r="BP2" s="25">
        <v>7</v>
      </c>
      <c r="BQ2" s="25">
        <v>0</v>
      </c>
      <c r="BR2" s="25">
        <v>6</v>
      </c>
      <c r="BS2" s="25">
        <v>0</v>
      </c>
      <c r="BT2" s="25">
        <v>5</v>
      </c>
      <c r="BU2" s="25">
        <v>0</v>
      </c>
      <c r="BV2" s="25">
        <v>4</v>
      </c>
      <c r="BW2" s="25">
        <v>0</v>
      </c>
      <c r="BX2" s="25">
        <v>3</v>
      </c>
      <c r="BY2" s="25">
        <v>0</v>
      </c>
      <c r="BZ2" s="25">
        <v>2</v>
      </c>
      <c r="CA2" s="25">
        <v>0</v>
      </c>
      <c r="CB2" s="25">
        <v>1</v>
      </c>
      <c r="CC2" s="25">
        <v>0</v>
      </c>
    </row>
    <row r="3" spans="1:81">
      <c r="A3" s="25" t="s">
        <v>1283</v>
      </c>
      <c r="B3" s="25">
        <v>40</v>
      </c>
      <c r="C3" s="25">
        <v>0</v>
      </c>
      <c r="D3" s="25">
        <v>39</v>
      </c>
      <c r="E3" s="25">
        <v>0</v>
      </c>
      <c r="F3" s="25">
        <v>38</v>
      </c>
      <c r="G3" s="25">
        <v>0</v>
      </c>
      <c r="H3" s="25">
        <v>37</v>
      </c>
      <c r="I3" s="25">
        <v>1</v>
      </c>
      <c r="J3" s="25">
        <v>36</v>
      </c>
      <c r="K3" s="25">
        <v>0</v>
      </c>
      <c r="L3" s="25">
        <v>35</v>
      </c>
      <c r="M3" s="25">
        <v>0</v>
      </c>
      <c r="N3" s="25">
        <v>34</v>
      </c>
      <c r="O3" s="25">
        <v>1</v>
      </c>
      <c r="P3" s="25">
        <v>33</v>
      </c>
      <c r="Q3" s="25">
        <v>1</v>
      </c>
      <c r="R3" s="25">
        <v>32</v>
      </c>
      <c r="S3" s="25">
        <v>0</v>
      </c>
      <c r="T3" s="25">
        <v>31</v>
      </c>
      <c r="U3" s="25">
        <v>0</v>
      </c>
      <c r="V3" s="25">
        <v>30</v>
      </c>
      <c r="W3" s="25">
        <v>0</v>
      </c>
      <c r="X3" s="25">
        <v>29</v>
      </c>
      <c r="Y3" s="25">
        <v>1</v>
      </c>
      <c r="Z3" s="25">
        <v>28</v>
      </c>
      <c r="AA3" s="25">
        <v>0</v>
      </c>
      <c r="AB3" s="25">
        <v>27</v>
      </c>
      <c r="AC3" s="25">
        <v>1</v>
      </c>
      <c r="AD3" s="25">
        <v>26</v>
      </c>
      <c r="AE3" s="25">
        <v>1</v>
      </c>
      <c r="AF3" s="25">
        <v>25</v>
      </c>
      <c r="AG3" s="25">
        <v>0</v>
      </c>
      <c r="AH3" s="25">
        <v>24</v>
      </c>
      <c r="AI3" s="25">
        <v>0</v>
      </c>
      <c r="AJ3" s="25">
        <v>23</v>
      </c>
      <c r="AK3" s="25">
        <v>0</v>
      </c>
      <c r="AL3" s="25">
        <v>22</v>
      </c>
      <c r="AM3" s="25">
        <v>0</v>
      </c>
      <c r="AN3" s="25">
        <v>21</v>
      </c>
      <c r="AO3" s="25">
        <v>0</v>
      </c>
      <c r="AP3" s="25">
        <v>20</v>
      </c>
      <c r="AQ3" s="25">
        <v>0</v>
      </c>
      <c r="AR3" s="25">
        <v>19</v>
      </c>
      <c r="AS3" s="25">
        <v>0</v>
      </c>
      <c r="AT3" s="25">
        <v>18</v>
      </c>
      <c r="AU3" s="25">
        <v>0</v>
      </c>
      <c r="AV3" s="25">
        <v>17</v>
      </c>
      <c r="AW3" s="25">
        <v>0</v>
      </c>
      <c r="AX3" s="25">
        <v>16</v>
      </c>
      <c r="AY3" s="25">
        <v>0</v>
      </c>
      <c r="AZ3" s="25">
        <v>15</v>
      </c>
      <c r="BA3" s="25">
        <v>0</v>
      </c>
      <c r="BB3" s="25">
        <v>14</v>
      </c>
      <c r="BC3" s="25">
        <v>0</v>
      </c>
      <c r="BD3" s="25">
        <v>13</v>
      </c>
      <c r="BE3" s="25">
        <v>2</v>
      </c>
      <c r="BF3" s="25">
        <v>12</v>
      </c>
      <c r="BG3" s="25">
        <v>0</v>
      </c>
      <c r="BH3" s="25">
        <v>11</v>
      </c>
      <c r="BI3" s="25">
        <v>0</v>
      </c>
      <c r="BJ3" s="25">
        <v>10</v>
      </c>
      <c r="BK3" s="25">
        <v>0</v>
      </c>
      <c r="BL3" s="25">
        <v>9</v>
      </c>
      <c r="BM3" s="25">
        <v>0</v>
      </c>
      <c r="BN3" s="25">
        <v>8</v>
      </c>
      <c r="BO3" s="25">
        <v>0</v>
      </c>
      <c r="BP3" s="25">
        <v>7</v>
      </c>
      <c r="BQ3" s="25">
        <v>0</v>
      </c>
      <c r="BR3" s="25">
        <v>6</v>
      </c>
      <c r="BS3" s="25">
        <v>0</v>
      </c>
      <c r="BT3" s="25">
        <v>5</v>
      </c>
      <c r="BU3" s="25">
        <v>1</v>
      </c>
      <c r="BV3" s="25">
        <v>4</v>
      </c>
      <c r="BW3" s="25">
        <v>0</v>
      </c>
      <c r="BX3" s="25">
        <v>3</v>
      </c>
      <c r="BY3" s="25">
        <v>0</v>
      </c>
      <c r="BZ3" s="25">
        <v>2</v>
      </c>
      <c r="CA3" s="25">
        <v>0</v>
      </c>
      <c r="CB3" s="25">
        <v>1</v>
      </c>
      <c r="CC3" s="25">
        <v>0</v>
      </c>
    </row>
    <row r="4" spans="1:81">
      <c r="A4" s="25" t="s">
        <v>1284</v>
      </c>
      <c r="B4" s="25">
        <v>40</v>
      </c>
      <c r="C4" s="25">
        <v>0</v>
      </c>
      <c r="D4" s="25">
        <v>39</v>
      </c>
      <c r="E4" s="25">
        <v>0</v>
      </c>
      <c r="F4" s="25">
        <v>38</v>
      </c>
      <c r="G4" s="25">
        <v>1</v>
      </c>
      <c r="H4" s="25">
        <v>37</v>
      </c>
      <c r="I4" s="25">
        <v>0</v>
      </c>
      <c r="J4" s="25">
        <v>36</v>
      </c>
      <c r="K4" s="25">
        <v>0</v>
      </c>
      <c r="L4" s="25">
        <v>35</v>
      </c>
      <c r="M4" s="25">
        <v>1</v>
      </c>
      <c r="N4" s="25">
        <v>34</v>
      </c>
      <c r="O4" s="25">
        <v>1</v>
      </c>
      <c r="P4" s="25">
        <v>33</v>
      </c>
      <c r="Q4" s="25">
        <v>0</v>
      </c>
      <c r="R4" s="25">
        <v>32</v>
      </c>
      <c r="S4" s="25">
        <v>0</v>
      </c>
      <c r="T4" s="25">
        <v>31</v>
      </c>
      <c r="U4" s="25">
        <v>1</v>
      </c>
      <c r="V4" s="25">
        <v>30</v>
      </c>
      <c r="W4" s="25">
        <v>0</v>
      </c>
      <c r="X4" s="25">
        <v>29</v>
      </c>
      <c r="Y4" s="25">
        <v>0</v>
      </c>
      <c r="Z4" s="25">
        <v>28</v>
      </c>
      <c r="AA4" s="25">
        <v>0</v>
      </c>
      <c r="AB4" s="25">
        <v>27</v>
      </c>
      <c r="AC4" s="25">
        <v>0</v>
      </c>
      <c r="AD4" s="25">
        <v>26</v>
      </c>
      <c r="AE4" s="25">
        <v>0</v>
      </c>
      <c r="AF4" s="25">
        <v>25</v>
      </c>
      <c r="AG4" s="25">
        <v>0</v>
      </c>
      <c r="AH4" s="25">
        <v>24</v>
      </c>
      <c r="AI4" s="25">
        <v>0</v>
      </c>
      <c r="AJ4" s="25">
        <v>23</v>
      </c>
      <c r="AK4" s="25">
        <v>0</v>
      </c>
      <c r="AL4" s="25">
        <v>22</v>
      </c>
      <c r="AM4" s="25">
        <v>0</v>
      </c>
      <c r="AN4" s="25">
        <v>21</v>
      </c>
      <c r="AO4" s="25">
        <v>0</v>
      </c>
      <c r="AP4" s="25">
        <v>20</v>
      </c>
      <c r="AQ4" s="25">
        <v>0</v>
      </c>
      <c r="AR4" s="25">
        <v>19</v>
      </c>
      <c r="AS4" s="25">
        <v>0</v>
      </c>
      <c r="AT4" s="25">
        <v>18</v>
      </c>
      <c r="AU4" s="25">
        <v>1</v>
      </c>
      <c r="AV4" s="25">
        <v>17</v>
      </c>
      <c r="AW4" s="25">
        <v>0</v>
      </c>
      <c r="AX4" s="25">
        <v>16</v>
      </c>
      <c r="AY4" s="25">
        <v>0</v>
      </c>
      <c r="AZ4" s="25">
        <v>15</v>
      </c>
      <c r="BA4" s="25">
        <v>0</v>
      </c>
      <c r="BB4" s="25">
        <v>14</v>
      </c>
      <c r="BC4" s="25">
        <v>0</v>
      </c>
      <c r="BD4" s="25">
        <v>13</v>
      </c>
      <c r="BE4" s="25">
        <v>1</v>
      </c>
      <c r="BF4" s="25">
        <v>12</v>
      </c>
      <c r="BG4" s="25">
        <v>0</v>
      </c>
      <c r="BH4" s="25">
        <v>11</v>
      </c>
      <c r="BI4" s="25">
        <v>0</v>
      </c>
      <c r="BJ4" s="25">
        <v>10</v>
      </c>
      <c r="BK4" s="25">
        <v>0</v>
      </c>
      <c r="BL4" s="25">
        <v>9</v>
      </c>
      <c r="BM4" s="25">
        <v>1</v>
      </c>
      <c r="BN4" s="25">
        <v>8</v>
      </c>
      <c r="BO4" s="25">
        <v>0</v>
      </c>
      <c r="BP4" s="25">
        <v>7</v>
      </c>
      <c r="BQ4" s="25">
        <v>0</v>
      </c>
      <c r="BR4" s="25">
        <v>6</v>
      </c>
      <c r="BS4" s="25">
        <v>1</v>
      </c>
      <c r="BT4" s="25">
        <v>5</v>
      </c>
      <c r="BU4" s="25">
        <v>0</v>
      </c>
      <c r="BV4" s="25">
        <v>4</v>
      </c>
      <c r="BW4" s="25">
        <v>0</v>
      </c>
      <c r="BX4" s="25">
        <v>3</v>
      </c>
      <c r="BY4" s="25">
        <v>0</v>
      </c>
      <c r="BZ4" s="25">
        <v>2</v>
      </c>
      <c r="CA4" s="25">
        <v>0</v>
      </c>
      <c r="CB4" s="25">
        <v>1</v>
      </c>
      <c r="CC4" s="25">
        <v>0</v>
      </c>
    </row>
    <row r="5" spans="1:81">
      <c r="A5" s="25" t="s">
        <v>1285</v>
      </c>
      <c r="B5" s="25">
        <v>40</v>
      </c>
      <c r="C5" s="25">
        <v>0</v>
      </c>
      <c r="D5" s="25">
        <v>39</v>
      </c>
      <c r="E5" s="25">
        <v>0</v>
      </c>
      <c r="F5" s="25">
        <v>38</v>
      </c>
      <c r="G5" s="25">
        <v>0</v>
      </c>
      <c r="H5" s="25">
        <v>37</v>
      </c>
      <c r="I5" s="25">
        <v>0</v>
      </c>
      <c r="J5" s="25">
        <v>36</v>
      </c>
      <c r="K5" s="25">
        <v>0</v>
      </c>
      <c r="L5" s="25">
        <v>35</v>
      </c>
      <c r="M5" s="25">
        <v>0</v>
      </c>
      <c r="N5" s="25">
        <v>34</v>
      </c>
      <c r="O5" s="25">
        <v>0</v>
      </c>
      <c r="P5" s="25">
        <v>33</v>
      </c>
      <c r="Q5" s="25">
        <v>0</v>
      </c>
      <c r="R5" s="25">
        <v>32</v>
      </c>
      <c r="S5" s="25">
        <v>0</v>
      </c>
      <c r="T5" s="25">
        <v>31</v>
      </c>
      <c r="U5" s="25">
        <v>0</v>
      </c>
      <c r="V5" s="25">
        <v>30</v>
      </c>
      <c r="W5" s="25">
        <v>0</v>
      </c>
      <c r="X5" s="25">
        <v>29</v>
      </c>
      <c r="Y5" s="25">
        <v>0</v>
      </c>
      <c r="Z5" s="25">
        <v>28</v>
      </c>
      <c r="AA5" s="25">
        <v>0</v>
      </c>
      <c r="AB5" s="25">
        <v>27</v>
      </c>
      <c r="AC5" s="25">
        <v>0</v>
      </c>
      <c r="AD5" s="25">
        <v>26</v>
      </c>
      <c r="AE5" s="25">
        <v>0</v>
      </c>
      <c r="AF5" s="25">
        <v>25</v>
      </c>
      <c r="AG5" s="25">
        <v>0</v>
      </c>
      <c r="AH5" s="25">
        <v>24</v>
      </c>
      <c r="AI5" s="25">
        <v>0</v>
      </c>
      <c r="AJ5" s="25">
        <v>23</v>
      </c>
      <c r="AK5" s="25">
        <v>0</v>
      </c>
      <c r="AL5" s="25">
        <v>22</v>
      </c>
      <c r="AM5" s="25">
        <v>0</v>
      </c>
      <c r="AN5" s="25">
        <v>21</v>
      </c>
      <c r="AO5" s="25">
        <v>0</v>
      </c>
      <c r="AP5" s="25">
        <v>20</v>
      </c>
      <c r="AQ5" s="25">
        <v>0</v>
      </c>
      <c r="AR5" s="25">
        <v>19</v>
      </c>
      <c r="AS5" s="25">
        <v>0</v>
      </c>
      <c r="AT5" s="25">
        <v>18</v>
      </c>
      <c r="AU5" s="25">
        <v>0</v>
      </c>
      <c r="AV5" s="25">
        <v>17</v>
      </c>
      <c r="AW5" s="25">
        <v>0</v>
      </c>
      <c r="AX5" s="25">
        <v>16</v>
      </c>
      <c r="AY5" s="25">
        <v>0</v>
      </c>
      <c r="AZ5" s="25">
        <v>15</v>
      </c>
      <c r="BA5" s="25">
        <v>0</v>
      </c>
      <c r="BB5" s="25">
        <v>14</v>
      </c>
      <c r="BC5" s="25">
        <v>0</v>
      </c>
      <c r="BD5" s="25">
        <v>13</v>
      </c>
      <c r="BE5" s="25">
        <v>0</v>
      </c>
      <c r="BF5" s="25">
        <v>12</v>
      </c>
      <c r="BG5" s="25">
        <v>0</v>
      </c>
      <c r="BH5" s="25">
        <v>11</v>
      </c>
      <c r="BI5" s="25">
        <v>0</v>
      </c>
      <c r="BJ5" s="25">
        <v>10</v>
      </c>
      <c r="BK5" s="25">
        <v>0</v>
      </c>
      <c r="BL5" s="25">
        <v>9</v>
      </c>
      <c r="BM5" s="25">
        <v>0</v>
      </c>
      <c r="BN5" s="25">
        <v>8</v>
      </c>
      <c r="BO5" s="25">
        <v>0</v>
      </c>
      <c r="BP5" s="25">
        <v>7</v>
      </c>
      <c r="BQ5" s="25">
        <v>0</v>
      </c>
      <c r="BR5" s="25">
        <v>6</v>
      </c>
      <c r="BS5" s="25">
        <v>0</v>
      </c>
      <c r="BT5" s="25">
        <v>5</v>
      </c>
      <c r="BU5" s="25">
        <v>0</v>
      </c>
      <c r="BV5" s="25">
        <v>4</v>
      </c>
      <c r="BW5" s="25">
        <v>0</v>
      </c>
      <c r="BX5" s="25">
        <v>3</v>
      </c>
      <c r="BY5" s="25">
        <v>0</v>
      </c>
      <c r="BZ5" s="25">
        <v>2</v>
      </c>
      <c r="CA5" s="25">
        <v>0</v>
      </c>
      <c r="CB5" s="25">
        <v>1</v>
      </c>
      <c r="CC5" s="25">
        <v>0</v>
      </c>
    </row>
    <row r="6" spans="1:81">
      <c r="A6" s="25" t="s">
        <v>1286</v>
      </c>
      <c r="B6" s="25">
        <v>40</v>
      </c>
      <c r="C6" s="25">
        <v>0</v>
      </c>
      <c r="D6" s="25">
        <v>39</v>
      </c>
      <c r="E6" s="25">
        <v>1</v>
      </c>
      <c r="F6" s="25">
        <v>38</v>
      </c>
      <c r="G6" s="25">
        <v>0</v>
      </c>
      <c r="H6" s="25">
        <v>37</v>
      </c>
      <c r="I6" s="25">
        <v>0</v>
      </c>
      <c r="J6" s="25">
        <v>36</v>
      </c>
      <c r="K6" s="25">
        <v>0</v>
      </c>
      <c r="L6" s="25">
        <v>35</v>
      </c>
      <c r="M6" s="25">
        <v>0</v>
      </c>
      <c r="N6" s="25">
        <v>34</v>
      </c>
      <c r="O6" s="25">
        <v>0</v>
      </c>
      <c r="P6" s="25">
        <v>33</v>
      </c>
      <c r="Q6" s="25">
        <v>0</v>
      </c>
      <c r="R6" s="25">
        <v>32</v>
      </c>
      <c r="S6" s="25">
        <v>0</v>
      </c>
      <c r="T6" s="25">
        <v>31</v>
      </c>
      <c r="U6" s="25">
        <v>0</v>
      </c>
      <c r="V6" s="25">
        <v>30</v>
      </c>
      <c r="W6" s="25">
        <v>0</v>
      </c>
      <c r="X6" s="25">
        <v>29</v>
      </c>
      <c r="Y6" s="25">
        <v>0</v>
      </c>
      <c r="Z6" s="25">
        <v>28</v>
      </c>
      <c r="AA6" s="25">
        <v>0</v>
      </c>
      <c r="AB6" s="25">
        <v>27</v>
      </c>
      <c r="AC6" s="25">
        <v>0</v>
      </c>
      <c r="AD6" s="25">
        <v>26</v>
      </c>
      <c r="AE6" s="25">
        <v>0</v>
      </c>
      <c r="AF6" s="25">
        <v>25</v>
      </c>
      <c r="AG6" s="25">
        <v>0</v>
      </c>
      <c r="AH6" s="25">
        <v>24</v>
      </c>
      <c r="AI6" s="25">
        <v>1</v>
      </c>
      <c r="AJ6" s="25">
        <v>23</v>
      </c>
      <c r="AK6" s="25">
        <v>0</v>
      </c>
      <c r="AL6" s="25">
        <v>22</v>
      </c>
      <c r="AM6" s="25">
        <v>0</v>
      </c>
      <c r="AN6" s="25">
        <v>21</v>
      </c>
      <c r="AO6" s="25">
        <v>0</v>
      </c>
      <c r="AP6" s="25">
        <v>20</v>
      </c>
      <c r="AQ6" s="25">
        <v>0</v>
      </c>
      <c r="AR6" s="25">
        <v>19</v>
      </c>
      <c r="AS6" s="25">
        <v>0</v>
      </c>
      <c r="AT6" s="25">
        <v>18</v>
      </c>
      <c r="AU6" s="25">
        <v>0</v>
      </c>
      <c r="AV6" s="25">
        <v>17</v>
      </c>
      <c r="AW6" s="25">
        <v>0</v>
      </c>
      <c r="AX6" s="25">
        <v>16</v>
      </c>
      <c r="AY6" s="25">
        <v>0</v>
      </c>
      <c r="AZ6" s="25">
        <v>15</v>
      </c>
      <c r="BA6" s="25">
        <v>0</v>
      </c>
      <c r="BB6" s="25">
        <v>14</v>
      </c>
      <c r="BC6" s="25">
        <v>0</v>
      </c>
      <c r="BD6" s="25">
        <v>13</v>
      </c>
      <c r="BE6" s="25">
        <v>0</v>
      </c>
      <c r="BF6" s="25">
        <v>12</v>
      </c>
      <c r="BG6" s="25">
        <v>0</v>
      </c>
      <c r="BH6" s="25">
        <v>11</v>
      </c>
      <c r="BI6" s="25">
        <v>0</v>
      </c>
      <c r="BJ6" s="25">
        <v>10</v>
      </c>
      <c r="BK6" s="25">
        <v>0</v>
      </c>
      <c r="BL6" s="25">
        <v>9</v>
      </c>
      <c r="BM6" s="25">
        <v>0</v>
      </c>
      <c r="BN6" s="25">
        <v>8</v>
      </c>
      <c r="BO6" s="25">
        <v>0</v>
      </c>
      <c r="BP6" s="25">
        <v>7</v>
      </c>
      <c r="BQ6" s="25">
        <v>0</v>
      </c>
      <c r="BR6" s="25">
        <v>6</v>
      </c>
      <c r="BS6" s="25">
        <v>0</v>
      </c>
      <c r="BT6" s="25">
        <v>5</v>
      </c>
      <c r="BU6" s="25">
        <v>0</v>
      </c>
      <c r="BV6" s="25">
        <v>4</v>
      </c>
      <c r="BW6" s="25">
        <v>0</v>
      </c>
      <c r="BX6" s="25">
        <v>3</v>
      </c>
      <c r="BY6" s="25">
        <v>0</v>
      </c>
      <c r="BZ6" s="25">
        <v>2</v>
      </c>
      <c r="CA6" s="25">
        <v>0</v>
      </c>
      <c r="CB6" s="25">
        <v>1</v>
      </c>
      <c r="CC6" s="25">
        <v>0</v>
      </c>
    </row>
    <row r="7" spans="1:81">
      <c r="A7" s="25" t="s">
        <v>917</v>
      </c>
      <c r="B7" s="25">
        <v>40</v>
      </c>
      <c r="C7" s="25">
        <v>0</v>
      </c>
      <c r="D7" s="25">
        <v>39</v>
      </c>
      <c r="E7" s="25">
        <v>0</v>
      </c>
      <c r="F7" s="25">
        <v>38</v>
      </c>
      <c r="G7" s="25">
        <v>0</v>
      </c>
      <c r="H7" s="25">
        <v>37</v>
      </c>
      <c r="I7" s="25">
        <v>0</v>
      </c>
      <c r="J7" s="25">
        <v>36</v>
      </c>
      <c r="K7" s="25">
        <v>0</v>
      </c>
      <c r="L7" s="25">
        <v>35</v>
      </c>
      <c r="M7" s="25">
        <v>0</v>
      </c>
      <c r="N7" s="25">
        <v>34</v>
      </c>
      <c r="O7" s="25">
        <v>2</v>
      </c>
      <c r="P7" s="25">
        <v>33</v>
      </c>
      <c r="Q7" s="25">
        <v>0</v>
      </c>
      <c r="R7" s="25">
        <v>32</v>
      </c>
      <c r="S7" s="25">
        <v>0</v>
      </c>
      <c r="T7" s="25">
        <v>31</v>
      </c>
      <c r="U7" s="25">
        <v>1</v>
      </c>
      <c r="V7" s="25">
        <v>30</v>
      </c>
      <c r="W7" s="25">
        <v>0</v>
      </c>
      <c r="X7" s="25">
        <v>29</v>
      </c>
      <c r="Y7" s="25">
        <v>0</v>
      </c>
      <c r="Z7" s="25">
        <v>28</v>
      </c>
      <c r="AA7" s="25">
        <v>0</v>
      </c>
      <c r="AB7" s="25">
        <v>27</v>
      </c>
      <c r="AC7" s="25">
        <v>0</v>
      </c>
      <c r="AD7" s="25">
        <v>26</v>
      </c>
      <c r="AE7" s="25">
        <v>8</v>
      </c>
      <c r="AF7" s="25">
        <v>25</v>
      </c>
      <c r="AG7" s="25">
        <v>0</v>
      </c>
      <c r="AH7" s="25">
        <v>24</v>
      </c>
      <c r="AI7" s="25">
        <v>3</v>
      </c>
      <c r="AJ7" s="25">
        <v>23</v>
      </c>
      <c r="AK7" s="25">
        <v>0</v>
      </c>
      <c r="AL7" s="25">
        <v>22</v>
      </c>
      <c r="AM7" s="25">
        <v>0</v>
      </c>
      <c r="AN7" s="25">
        <v>21</v>
      </c>
      <c r="AO7" s="25">
        <v>0</v>
      </c>
      <c r="AP7" s="25">
        <v>20</v>
      </c>
      <c r="AQ7" s="25">
        <v>0</v>
      </c>
      <c r="AR7" s="25">
        <v>19</v>
      </c>
      <c r="AS7" s="25">
        <v>0</v>
      </c>
      <c r="AT7" s="25">
        <v>18</v>
      </c>
      <c r="AU7" s="25">
        <v>1</v>
      </c>
      <c r="AV7" s="25">
        <v>17</v>
      </c>
      <c r="AW7" s="25">
        <v>0</v>
      </c>
      <c r="AX7" s="25">
        <v>16</v>
      </c>
      <c r="AY7" s="25">
        <v>1</v>
      </c>
      <c r="AZ7" s="25">
        <v>15</v>
      </c>
      <c r="BA7" s="25">
        <v>0</v>
      </c>
      <c r="BB7" s="25">
        <v>14</v>
      </c>
      <c r="BC7" s="25">
        <v>1</v>
      </c>
      <c r="BD7" s="25">
        <v>13</v>
      </c>
      <c r="BE7" s="25">
        <v>1</v>
      </c>
      <c r="BF7" s="25">
        <v>12</v>
      </c>
      <c r="BG7" s="25">
        <v>0</v>
      </c>
      <c r="BH7" s="25">
        <v>11</v>
      </c>
      <c r="BI7" s="25">
        <v>0</v>
      </c>
      <c r="BJ7" s="25">
        <v>10</v>
      </c>
      <c r="BK7" s="25">
        <v>1</v>
      </c>
      <c r="BL7" s="25">
        <v>9</v>
      </c>
      <c r="BM7" s="25">
        <v>0</v>
      </c>
      <c r="BN7" s="25">
        <v>8</v>
      </c>
      <c r="BO7" s="25">
        <v>0</v>
      </c>
      <c r="BP7" s="25">
        <v>7</v>
      </c>
      <c r="BQ7" s="25">
        <v>0</v>
      </c>
      <c r="BR7" s="25">
        <v>6</v>
      </c>
      <c r="BS7" s="25">
        <v>0</v>
      </c>
      <c r="BT7" s="25">
        <v>5</v>
      </c>
      <c r="BU7" s="25">
        <v>0</v>
      </c>
      <c r="BV7" s="25">
        <v>4</v>
      </c>
      <c r="BW7" s="25">
        <v>0</v>
      </c>
      <c r="BX7" s="25">
        <v>3</v>
      </c>
      <c r="BY7" s="25">
        <v>0</v>
      </c>
      <c r="BZ7" s="25">
        <v>2</v>
      </c>
      <c r="CA7" s="25">
        <v>1</v>
      </c>
      <c r="CB7" s="25">
        <v>1</v>
      </c>
      <c r="CC7" s="25">
        <v>0</v>
      </c>
    </row>
    <row r="8" spans="1:81">
      <c r="A8" s="25" t="s">
        <v>1287</v>
      </c>
      <c r="B8" s="25">
        <v>40</v>
      </c>
      <c r="C8" s="25">
        <v>0</v>
      </c>
      <c r="D8" s="25">
        <v>39</v>
      </c>
      <c r="E8" s="25">
        <v>0</v>
      </c>
      <c r="F8" s="25">
        <v>38</v>
      </c>
      <c r="G8" s="25">
        <v>0</v>
      </c>
      <c r="H8" s="25">
        <v>37</v>
      </c>
      <c r="I8" s="25">
        <v>0</v>
      </c>
      <c r="J8" s="25">
        <v>36</v>
      </c>
      <c r="K8" s="25">
        <v>0</v>
      </c>
      <c r="L8" s="25">
        <v>35</v>
      </c>
      <c r="M8" s="25">
        <v>0</v>
      </c>
      <c r="N8" s="25">
        <v>34</v>
      </c>
      <c r="O8" s="25">
        <v>0</v>
      </c>
      <c r="P8" s="25">
        <v>33</v>
      </c>
      <c r="Q8" s="25">
        <v>0</v>
      </c>
      <c r="R8" s="25">
        <v>32</v>
      </c>
      <c r="S8" s="25">
        <v>0</v>
      </c>
      <c r="T8" s="25">
        <v>31</v>
      </c>
      <c r="U8" s="25">
        <v>0</v>
      </c>
      <c r="V8" s="25">
        <v>30</v>
      </c>
      <c r="W8" s="25">
        <v>0</v>
      </c>
      <c r="X8" s="25">
        <v>29</v>
      </c>
      <c r="Y8" s="25">
        <v>0</v>
      </c>
      <c r="Z8" s="25">
        <v>28</v>
      </c>
      <c r="AA8" s="25">
        <v>0</v>
      </c>
      <c r="AB8" s="25">
        <v>27</v>
      </c>
      <c r="AC8" s="25">
        <v>0</v>
      </c>
      <c r="AD8" s="25">
        <v>26</v>
      </c>
      <c r="AE8" s="25">
        <v>0</v>
      </c>
      <c r="AF8" s="25">
        <v>25</v>
      </c>
      <c r="AG8" s="25">
        <v>1</v>
      </c>
      <c r="AH8" s="25">
        <v>24</v>
      </c>
      <c r="AI8" s="25">
        <v>0</v>
      </c>
      <c r="AJ8" s="25">
        <v>23</v>
      </c>
      <c r="AK8" s="25">
        <v>0</v>
      </c>
      <c r="AL8" s="25">
        <v>22</v>
      </c>
      <c r="AM8" s="25">
        <v>0</v>
      </c>
      <c r="AN8" s="25">
        <v>21</v>
      </c>
      <c r="AO8" s="25">
        <v>0</v>
      </c>
      <c r="AP8" s="25">
        <v>20</v>
      </c>
      <c r="AQ8" s="25">
        <v>0</v>
      </c>
      <c r="AR8" s="25">
        <v>19</v>
      </c>
      <c r="AS8" s="25">
        <v>0</v>
      </c>
      <c r="AT8" s="25">
        <v>18</v>
      </c>
      <c r="AU8" s="25">
        <v>0</v>
      </c>
      <c r="AV8" s="25">
        <v>17</v>
      </c>
      <c r="AW8" s="25">
        <v>0</v>
      </c>
      <c r="AX8" s="25">
        <v>16</v>
      </c>
      <c r="AY8" s="25">
        <v>0</v>
      </c>
      <c r="AZ8" s="25">
        <v>15</v>
      </c>
      <c r="BA8" s="25">
        <v>0</v>
      </c>
      <c r="BB8" s="25">
        <v>14</v>
      </c>
      <c r="BC8" s="25">
        <v>0</v>
      </c>
      <c r="BD8" s="25">
        <v>13</v>
      </c>
      <c r="BE8" s="25">
        <v>0</v>
      </c>
      <c r="BF8" s="25">
        <v>12</v>
      </c>
      <c r="BG8" s="25">
        <v>0</v>
      </c>
      <c r="BH8" s="25">
        <v>11</v>
      </c>
      <c r="BI8" s="25">
        <v>0</v>
      </c>
      <c r="BJ8" s="25">
        <v>10</v>
      </c>
      <c r="BK8" s="25">
        <v>0</v>
      </c>
      <c r="BL8" s="25">
        <v>9</v>
      </c>
      <c r="BM8" s="25">
        <v>0</v>
      </c>
      <c r="BN8" s="25">
        <v>8</v>
      </c>
      <c r="BO8" s="25">
        <v>0</v>
      </c>
      <c r="BP8" s="25">
        <v>7</v>
      </c>
      <c r="BQ8" s="25">
        <v>0</v>
      </c>
      <c r="BR8" s="25">
        <v>6</v>
      </c>
      <c r="BS8" s="25">
        <v>0</v>
      </c>
      <c r="BT8" s="25">
        <v>5</v>
      </c>
      <c r="BU8" s="25">
        <v>0</v>
      </c>
      <c r="BV8" s="25">
        <v>4</v>
      </c>
      <c r="BW8" s="25">
        <v>0</v>
      </c>
      <c r="BX8" s="25">
        <v>3</v>
      </c>
      <c r="BY8" s="25">
        <v>0</v>
      </c>
      <c r="BZ8" s="25">
        <v>2</v>
      </c>
      <c r="CA8" s="25">
        <v>0</v>
      </c>
      <c r="CB8" s="25">
        <v>1</v>
      </c>
      <c r="CC8" s="25">
        <v>0</v>
      </c>
    </row>
    <row r="9" spans="1:81">
      <c r="A9" s="25" t="s">
        <v>921</v>
      </c>
      <c r="B9" s="25">
        <v>40</v>
      </c>
      <c r="C9" s="25">
        <v>1</v>
      </c>
      <c r="D9" s="25">
        <v>39</v>
      </c>
      <c r="E9" s="25">
        <v>0</v>
      </c>
      <c r="F9" s="25">
        <v>38</v>
      </c>
      <c r="G9" s="25">
        <v>0</v>
      </c>
      <c r="H9" s="25">
        <v>37</v>
      </c>
      <c r="I9" s="25">
        <v>0</v>
      </c>
      <c r="J9" s="25">
        <v>36</v>
      </c>
      <c r="K9" s="25">
        <v>0</v>
      </c>
      <c r="L9" s="25">
        <v>35</v>
      </c>
      <c r="M9" s="25">
        <v>1</v>
      </c>
      <c r="N9" s="25">
        <v>34</v>
      </c>
      <c r="O9" s="25">
        <v>0</v>
      </c>
      <c r="P9" s="25">
        <v>33</v>
      </c>
      <c r="Q9" s="25">
        <v>0</v>
      </c>
      <c r="R9" s="25">
        <v>32</v>
      </c>
      <c r="S9" s="25">
        <v>0</v>
      </c>
      <c r="T9" s="25">
        <v>31</v>
      </c>
      <c r="U9" s="25">
        <v>0</v>
      </c>
      <c r="V9" s="25">
        <v>30</v>
      </c>
      <c r="W9" s="25">
        <v>1</v>
      </c>
      <c r="X9" s="25">
        <v>29</v>
      </c>
      <c r="Y9" s="25">
        <v>1</v>
      </c>
      <c r="Z9" s="25">
        <v>28</v>
      </c>
      <c r="AA9" s="25">
        <v>0</v>
      </c>
      <c r="AB9" s="25">
        <v>27</v>
      </c>
      <c r="AC9" s="25">
        <v>0</v>
      </c>
      <c r="AD9" s="25">
        <v>26</v>
      </c>
      <c r="AE9" s="25">
        <v>0</v>
      </c>
      <c r="AF9" s="25">
        <v>25</v>
      </c>
      <c r="AG9" s="25">
        <v>0</v>
      </c>
      <c r="AH9" s="25">
        <v>24</v>
      </c>
      <c r="AI9" s="25">
        <v>0</v>
      </c>
      <c r="AJ9" s="25">
        <v>23</v>
      </c>
      <c r="AK9" s="25">
        <v>0</v>
      </c>
      <c r="AL9" s="25">
        <v>22</v>
      </c>
      <c r="AM9" s="25">
        <v>0</v>
      </c>
      <c r="AN9" s="25">
        <v>21</v>
      </c>
      <c r="AO9" s="25">
        <v>0</v>
      </c>
      <c r="AP9" s="25">
        <v>20</v>
      </c>
      <c r="AQ9" s="25">
        <v>1</v>
      </c>
      <c r="AR9" s="25">
        <v>19</v>
      </c>
      <c r="AS9" s="25">
        <v>0</v>
      </c>
      <c r="AT9" s="25">
        <v>18</v>
      </c>
      <c r="AU9" s="25">
        <v>0</v>
      </c>
      <c r="AV9" s="25">
        <v>17</v>
      </c>
      <c r="AW9" s="25">
        <v>1</v>
      </c>
      <c r="AX9" s="25">
        <v>16</v>
      </c>
      <c r="AY9" s="25">
        <v>0</v>
      </c>
      <c r="AZ9" s="25">
        <v>15</v>
      </c>
      <c r="BA9" s="25">
        <v>0</v>
      </c>
      <c r="BB9" s="25">
        <v>14</v>
      </c>
      <c r="BC9" s="25">
        <v>0</v>
      </c>
      <c r="BD9" s="25">
        <v>13</v>
      </c>
      <c r="BE9" s="25">
        <v>0</v>
      </c>
      <c r="BF9" s="25">
        <v>12</v>
      </c>
      <c r="BG9" s="25">
        <v>0</v>
      </c>
      <c r="BH9" s="25">
        <v>11</v>
      </c>
      <c r="BI9" s="25">
        <v>0</v>
      </c>
      <c r="BJ9" s="25">
        <v>10</v>
      </c>
      <c r="BK9" s="25">
        <v>0</v>
      </c>
      <c r="BL9" s="25">
        <v>9</v>
      </c>
      <c r="BM9" s="25">
        <v>0</v>
      </c>
      <c r="BN9" s="25">
        <v>8</v>
      </c>
      <c r="BO9" s="25">
        <v>0</v>
      </c>
      <c r="BP9" s="25">
        <v>7</v>
      </c>
      <c r="BQ9" s="25">
        <v>0</v>
      </c>
      <c r="BR9" s="25">
        <v>6</v>
      </c>
      <c r="BS9" s="25">
        <v>0</v>
      </c>
      <c r="BT9" s="25">
        <v>5</v>
      </c>
      <c r="BU9" s="25">
        <v>0</v>
      </c>
      <c r="BV9" s="25">
        <v>4</v>
      </c>
      <c r="BW9" s="25">
        <v>1</v>
      </c>
      <c r="BX9" s="25">
        <v>3</v>
      </c>
      <c r="BY9" s="25">
        <v>0</v>
      </c>
      <c r="BZ9" s="25">
        <v>2</v>
      </c>
      <c r="CA9" s="25">
        <v>0</v>
      </c>
      <c r="CB9" s="25">
        <v>1</v>
      </c>
      <c r="CC9" s="25">
        <v>0</v>
      </c>
    </row>
    <row r="10" spans="1:81">
      <c r="A10" s="25" t="s">
        <v>1288</v>
      </c>
      <c r="B10" s="25">
        <v>40</v>
      </c>
      <c r="C10" s="25">
        <v>0</v>
      </c>
      <c r="D10" s="25">
        <v>39</v>
      </c>
      <c r="E10" s="25">
        <v>0</v>
      </c>
      <c r="F10" s="25">
        <v>38</v>
      </c>
      <c r="G10" s="25">
        <v>0</v>
      </c>
      <c r="H10" s="25">
        <v>37</v>
      </c>
      <c r="I10" s="25">
        <v>0</v>
      </c>
      <c r="J10" s="25">
        <v>36</v>
      </c>
      <c r="K10" s="25">
        <v>0</v>
      </c>
      <c r="L10" s="25">
        <v>35</v>
      </c>
      <c r="M10" s="25">
        <v>1</v>
      </c>
      <c r="N10" s="25">
        <v>34</v>
      </c>
      <c r="O10" s="25">
        <v>0</v>
      </c>
      <c r="P10" s="25">
        <v>33</v>
      </c>
      <c r="Q10" s="25">
        <v>0</v>
      </c>
      <c r="R10" s="25">
        <v>32</v>
      </c>
      <c r="S10" s="25">
        <v>0</v>
      </c>
      <c r="T10" s="25">
        <v>31</v>
      </c>
      <c r="U10" s="25">
        <v>0</v>
      </c>
      <c r="V10" s="25">
        <v>30</v>
      </c>
      <c r="W10" s="25">
        <v>0</v>
      </c>
      <c r="X10" s="25">
        <v>29</v>
      </c>
      <c r="Y10" s="25">
        <v>0</v>
      </c>
      <c r="Z10" s="25">
        <v>28</v>
      </c>
      <c r="AA10" s="25">
        <v>0</v>
      </c>
      <c r="AB10" s="25">
        <v>27</v>
      </c>
      <c r="AC10" s="25">
        <v>0</v>
      </c>
      <c r="AD10" s="25">
        <v>26</v>
      </c>
      <c r="AE10" s="25">
        <v>0</v>
      </c>
      <c r="AF10" s="25">
        <v>25</v>
      </c>
      <c r="AG10" s="25">
        <v>0</v>
      </c>
      <c r="AH10" s="25">
        <v>24</v>
      </c>
      <c r="AI10" s="25">
        <v>0</v>
      </c>
      <c r="AJ10" s="25">
        <v>23</v>
      </c>
      <c r="AK10" s="25">
        <v>0</v>
      </c>
      <c r="AL10" s="25">
        <v>22</v>
      </c>
      <c r="AM10" s="25">
        <v>0</v>
      </c>
      <c r="AN10" s="25">
        <v>21</v>
      </c>
      <c r="AO10" s="25">
        <v>0</v>
      </c>
      <c r="AP10" s="25">
        <v>20</v>
      </c>
      <c r="AQ10" s="25">
        <v>0</v>
      </c>
      <c r="AR10" s="25">
        <v>19</v>
      </c>
      <c r="AS10" s="25">
        <v>0</v>
      </c>
      <c r="AT10" s="25">
        <v>18</v>
      </c>
      <c r="AU10" s="25">
        <v>0</v>
      </c>
      <c r="AV10" s="25">
        <v>17</v>
      </c>
      <c r="AW10" s="25">
        <v>3</v>
      </c>
      <c r="AX10" s="25">
        <v>16</v>
      </c>
      <c r="AY10" s="25">
        <v>0</v>
      </c>
      <c r="AZ10" s="25">
        <v>15</v>
      </c>
      <c r="BA10" s="25">
        <v>0</v>
      </c>
      <c r="BB10" s="25">
        <v>14</v>
      </c>
      <c r="BC10" s="25">
        <v>0</v>
      </c>
      <c r="BD10" s="25">
        <v>13</v>
      </c>
      <c r="BE10" s="25">
        <v>0</v>
      </c>
      <c r="BF10" s="25">
        <v>12</v>
      </c>
      <c r="BG10" s="25">
        <v>0</v>
      </c>
      <c r="BH10" s="25">
        <v>11</v>
      </c>
      <c r="BI10" s="25">
        <v>0</v>
      </c>
      <c r="BJ10" s="25">
        <v>10</v>
      </c>
      <c r="BK10" s="25">
        <v>0</v>
      </c>
      <c r="BL10" s="25">
        <v>9</v>
      </c>
      <c r="BM10" s="25">
        <v>0</v>
      </c>
      <c r="BN10" s="25">
        <v>8</v>
      </c>
      <c r="BO10" s="25">
        <v>0</v>
      </c>
      <c r="BP10" s="25">
        <v>7</v>
      </c>
      <c r="BQ10" s="25">
        <v>0</v>
      </c>
      <c r="BR10" s="25">
        <v>6</v>
      </c>
      <c r="BS10" s="25">
        <v>0</v>
      </c>
      <c r="BT10" s="25">
        <v>5</v>
      </c>
      <c r="BU10" s="25">
        <v>0</v>
      </c>
      <c r="BV10" s="25">
        <v>4</v>
      </c>
      <c r="BW10" s="25">
        <v>0</v>
      </c>
      <c r="BX10" s="25">
        <v>3</v>
      </c>
      <c r="BY10" s="25">
        <v>0</v>
      </c>
      <c r="BZ10" s="25">
        <v>2</v>
      </c>
      <c r="CA10" s="25">
        <v>0</v>
      </c>
      <c r="CB10" s="25">
        <v>1</v>
      </c>
      <c r="CC10" s="25">
        <v>0</v>
      </c>
    </row>
    <row r="11" spans="1:81">
      <c r="A11" s="25" t="s">
        <v>923</v>
      </c>
      <c r="B11" s="25">
        <v>40</v>
      </c>
      <c r="C11" s="25">
        <v>0</v>
      </c>
      <c r="D11" s="25">
        <v>39</v>
      </c>
      <c r="E11" s="25">
        <v>0</v>
      </c>
      <c r="F11" s="25">
        <v>38</v>
      </c>
      <c r="G11" s="25">
        <v>0</v>
      </c>
      <c r="H11" s="25">
        <v>37</v>
      </c>
      <c r="I11" s="25">
        <v>0</v>
      </c>
      <c r="J11" s="25">
        <v>36</v>
      </c>
      <c r="K11" s="25">
        <v>0</v>
      </c>
      <c r="L11" s="25">
        <v>35</v>
      </c>
      <c r="M11" s="25">
        <v>0</v>
      </c>
      <c r="N11" s="25">
        <v>34</v>
      </c>
      <c r="O11" s="25">
        <v>1</v>
      </c>
      <c r="P11" s="25">
        <v>33</v>
      </c>
      <c r="Q11" s="25">
        <v>0</v>
      </c>
      <c r="R11" s="25">
        <v>32</v>
      </c>
      <c r="S11" s="25">
        <v>0</v>
      </c>
      <c r="T11" s="25">
        <v>31</v>
      </c>
      <c r="U11" s="25">
        <v>0</v>
      </c>
      <c r="V11" s="25">
        <v>30</v>
      </c>
      <c r="W11" s="25">
        <v>0</v>
      </c>
      <c r="X11" s="25">
        <v>29</v>
      </c>
      <c r="Y11" s="25">
        <v>0</v>
      </c>
      <c r="Z11" s="25">
        <v>28</v>
      </c>
      <c r="AA11" s="25">
        <v>0</v>
      </c>
      <c r="AB11" s="25">
        <v>27</v>
      </c>
      <c r="AC11" s="25">
        <v>0</v>
      </c>
      <c r="AD11" s="25">
        <v>26</v>
      </c>
      <c r="AE11" s="25">
        <v>0</v>
      </c>
      <c r="AF11" s="25">
        <v>25</v>
      </c>
      <c r="AG11" s="25">
        <v>1</v>
      </c>
      <c r="AH11" s="25">
        <v>24</v>
      </c>
      <c r="AI11" s="25">
        <v>0</v>
      </c>
      <c r="AJ11" s="25">
        <v>23</v>
      </c>
      <c r="AK11" s="25">
        <v>0</v>
      </c>
      <c r="AL11" s="25">
        <v>22</v>
      </c>
      <c r="AM11" s="25">
        <v>0</v>
      </c>
      <c r="AN11" s="25">
        <v>21</v>
      </c>
      <c r="AO11" s="25">
        <v>0</v>
      </c>
      <c r="AP11" s="25">
        <v>20</v>
      </c>
      <c r="AQ11" s="25">
        <v>0</v>
      </c>
      <c r="AR11" s="25">
        <v>19</v>
      </c>
      <c r="AS11" s="25">
        <v>0</v>
      </c>
      <c r="AT11" s="25">
        <v>18</v>
      </c>
      <c r="AU11" s="25">
        <v>0</v>
      </c>
      <c r="AV11" s="25">
        <v>17</v>
      </c>
      <c r="AW11" s="25">
        <v>0</v>
      </c>
      <c r="AX11" s="25">
        <v>16</v>
      </c>
      <c r="AY11" s="25">
        <v>0</v>
      </c>
      <c r="AZ11" s="25">
        <v>15</v>
      </c>
      <c r="BA11" s="25">
        <v>0</v>
      </c>
      <c r="BB11" s="25">
        <v>14</v>
      </c>
      <c r="BC11" s="25">
        <v>0</v>
      </c>
      <c r="BD11" s="25">
        <v>13</v>
      </c>
      <c r="BE11" s="25">
        <v>1</v>
      </c>
      <c r="BF11" s="25">
        <v>12</v>
      </c>
      <c r="BG11" s="25">
        <v>0</v>
      </c>
      <c r="BH11" s="25">
        <v>11</v>
      </c>
      <c r="BI11" s="25">
        <v>0</v>
      </c>
      <c r="BJ11" s="25">
        <v>10</v>
      </c>
      <c r="BK11" s="25">
        <v>1</v>
      </c>
      <c r="BL11" s="25">
        <v>9</v>
      </c>
      <c r="BM11" s="25">
        <v>0</v>
      </c>
      <c r="BN11" s="25">
        <v>8</v>
      </c>
      <c r="BO11" s="25">
        <v>0</v>
      </c>
      <c r="BP11" s="25">
        <v>7</v>
      </c>
      <c r="BQ11" s="25">
        <v>0</v>
      </c>
      <c r="BR11" s="25">
        <v>6</v>
      </c>
      <c r="BS11" s="25">
        <v>0</v>
      </c>
      <c r="BT11" s="25">
        <v>5</v>
      </c>
      <c r="BU11" s="25">
        <v>0</v>
      </c>
      <c r="BV11" s="25">
        <v>4</v>
      </c>
      <c r="BW11" s="25">
        <v>0</v>
      </c>
      <c r="BX11" s="25">
        <v>3</v>
      </c>
      <c r="BY11" s="25">
        <v>0</v>
      </c>
      <c r="BZ11" s="25">
        <v>2</v>
      </c>
      <c r="CA11" s="25">
        <v>0</v>
      </c>
      <c r="CB11" s="25">
        <v>1</v>
      </c>
      <c r="CC11" s="25">
        <v>0</v>
      </c>
    </row>
    <row r="12" spans="1:81">
      <c r="A12" s="25" t="s">
        <v>922</v>
      </c>
      <c r="B12" s="25">
        <v>40</v>
      </c>
      <c r="C12" s="25">
        <v>0</v>
      </c>
      <c r="D12" s="25">
        <v>39</v>
      </c>
      <c r="E12" s="25">
        <v>0</v>
      </c>
      <c r="F12" s="25">
        <v>38</v>
      </c>
      <c r="G12" s="25">
        <v>0</v>
      </c>
      <c r="H12" s="25">
        <v>37</v>
      </c>
      <c r="I12" s="25">
        <v>0</v>
      </c>
      <c r="J12" s="25">
        <v>36</v>
      </c>
      <c r="K12" s="25">
        <v>0</v>
      </c>
      <c r="L12" s="25">
        <v>35</v>
      </c>
      <c r="M12" s="25">
        <v>0</v>
      </c>
      <c r="N12" s="25">
        <v>34</v>
      </c>
      <c r="O12" s="25">
        <v>1</v>
      </c>
      <c r="P12" s="25">
        <v>33</v>
      </c>
      <c r="Q12" s="25">
        <v>0</v>
      </c>
      <c r="R12" s="25">
        <v>32</v>
      </c>
      <c r="S12" s="25">
        <v>0</v>
      </c>
      <c r="T12" s="25">
        <v>31</v>
      </c>
      <c r="U12" s="25">
        <v>0</v>
      </c>
      <c r="V12" s="25">
        <v>30</v>
      </c>
      <c r="W12" s="25">
        <v>0</v>
      </c>
      <c r="X12" s="25">
        <v>29</v>
      </c>
      <c r="Y12" s="25">
        <v>0</v>
      </c>
      <c r="Z12" s="25">
        <v>28</v>
      </c>
      <c r="AA12" s="25">
        <v>0</v>
      </c>
      <c r="AB12" s="25">
        <v>27</v>
      </c>
      <c r="AC12" s="25">
        <v>0</v>
      </c>
      <c r="AD12" s="25">
        <v>26</v>
      </c>
      <c r="AE12" s="25">
        <v>1</v>
      </c>
      <c r="AF12" s="25">
        <v>25</v>
      </c>
      <c r="AG12" s="25">
        <v>0</v>
      </c>
      <c r="AH12" s="25">
        <v>24</v>
      </c>
      <c r="AI12" s="25">
        <v>0</v>
      </c>
      <c r="AJ12" s="25">
        <v>23</v>
      </c>
      <c r="AK12" s="25">
        <v>0</v>
      </c>
      <c r="AL12" s="25">
        <v>22</v>
      </c>
      <c r="AM12" s="25">
        <v>0</v>
      </c>
      <c r="AN12" s="25">
        <v>21</v>
      </c>
      <c r="AO12" s="25">
        <v>1</v>
      </c>
      <c r="AP12" s="25">
        <v>20</v>
      </c>
      <c r="AQ12" s="25">
        <v>0</v>
      </c>
      <c r="AR12" s="25">
        <v>19</v>
      </c>
      <c r="AS12" s="25">
        <v>0</v>
      </c>
      <c r="AT12" s="25">
        <v>18</v>
      </c>
      <c r="AU12" s="25">
        <v>0</v>
      </c>
      <c r="AV12" s="25">
        <v>17</v>
      </c>
      <c r="AW12" s="25">
        <v>0</v>
      </c>
      <c r="AX12" s="25">
        <v>16</v>
      </c>
      <c r="AY12" s="25">
        <v>0</v>
      </c>
      <c r="AZ12" s="25">
        <v>15</v>
      </c>
      <c r="BA12" s="25">
        <v>1</v>
      </c>
      <c r="BB12" s="25">
        <v>14</v>
      </c>
      <c r="BC12" s="25">
        <v>0</v>
      </c>
      <c r="BD12" s="25">
        <v>13</v>
      </c>
      <c r="BE12" s="25">
        <v>2</v>
      </c>
      <c r="BF12" s="25">
        <v>12</v>
      </c>
      <c r="BG12" s="25">
        <v>0</v>
      </c>
      <c r="BH12" s="25">
        <v>11</v>
      </c>
      <c r="BI12" s="25">
        <v>0</v>
      </c>
      <c r="BJ12" s="25">
        <v>10</v>
      </c>
      <c r="BK12" s="25">
        <v>0</v>
      </c>
      <c r="BL12" s="25">
        <v>9</v>
      </c>
      <c r="BM12" s="25">
        <v>0</v>
      </c>
      <c r="BN12" s="25">
        <v>8</v>
      </c>
      <c r="BO12" s="25">
        <v>0</v>
      </c>
      <c r="BP12" s="25">
        <v>7</v>
      </c>
      <c r="BQ12" s="25">
        <v>0</v>
      </c>
      <c r="BR12" s="25">
        <v>6</v>
      </c>
      <c r="BS12" s="25">
        <v>1</v>
      </c>
      <c r="BT12" s="25">
        <v>5</v>
      </c>
      <c r="BU12" s="25">
        <v>0</v>
      </c>
      <c r="BV12" s="25">
        <v>4</v>
      </c>
      <c r="BW12" s="25">
        <v>0</v>
      </c>
      <c r="BX12" s="25">
        <v>3</v>
      </c>
      <c r="BY12" s="25">
        <v>0</v>
      </c>
      <c r="BZ12" s="25">
        <v>2</v>
      </c>
      <c r="CA12" s="25">
        <v>0</v>
      </c>
      <c r="CB12" s="25">
        <v>1</v>
      </c>
      <c r="CC12" s="25">
        <v>0</v>
      </c>
    </row>
    <row r="13" spans="1:81">
      <c r="A13" s="25" t="s">
        <v>1289</v>
      </c>
      <c r="B13" s="25">
        <v>40</v>
      </c>
      <c r="C13" s="25">
        <v>0</v>
      </c>
      <c r="D13" s="25">
        <v>39</v>
      </c>
      <c r="E13" s="25">
        <v>0</v>
      </c>
      <c r="F13" s="25">
        <v>38</v>
      </c>
      <c r="G13" s="25">
        <v>0</v>
      </c>
      <c r="H13" s="25">
        <v>37</v>
      </c>
      <c r="I13" s="25">
        <v>0</v>
      </c>
      <c r="J13" s="25">
        <v>36</v>
      </c>
      <c r="K13" s="25">
        <v>0</v>
      </c>
      <c r="L13" s="25">
        <v>35</v>
      </c>
      <c r="M13" s="25">
        <v>1</v>
      </c>
      <c r="N13" s="25">
        <v>34</v>
      </c>
      <c r="O13" s="25">
        <v>1</v>
      </c>
      <c r="P13" s="25">
        <v>33</v>
      </c>
      <c r="Q13" s="25">
        <v>0</v>
      </c>
      <c r="R13" s="25">
        <v>32</v>
      </c>
      <c r="S13" s="25">
        <v>0</v>
      </c>
      <c r="T13" s="25">
        <v>31</v>
      </c>
      <c r="U13" s="25">
        <v>1</v>
      </c>
      <c r="V13" s="25">
        <v>30</v>
      </c>
      <c r="W13" s="25">
        <v>0</v>
      </c>
      <c r="X13" s="25">
        <v>29</v>
      </c>
      <c r="Y13" s="25">
        <v>0</v>
      </c>
      <c r="Z13" s="25">
        <v>28</v>
      </c>
      <c r="AA13" s="25">
        <v>0</v>
      </c>
      <c r="AB13" s="25">
        <v>27</v>
      </c>
      <c r="AC13" s="25">
        <v>0</v>
      </c>
      <c r="AD13" s="25">
        <v>26</v>
      </c>
      <c r="AE13" s="25">
        <v>1</v>
      </c>
      <c r="AF13" s="25">
        <v>25</v>
      </c>
      <c r="AG13" s="25">
        <v>0</v>
      </c>
      <c r="AH13" s="25">
        <v>24</v>
      </c>
      <c r="AI13" s="25">
        <v>0</v>
      </c>
      <c r="AJ13" s="25">
        <v>23</v>
      </c>
      <c r="AK13" s="25">
        <v>0</v>
      </c>
      <c r="AL13" s="25">
        <v>22</v>
      </c>
      <c r="AM13" s="25">
        <v>0</v>
      </c>
      <c r="AN13" s="25">
        <v>21</v>
      </c>
      <c r="AO13" s="25">
        <v>0</v>
      </c>
      <c r="AP13" s="25">
        <v>20</v>
      </c>
      <c r="AQ13" s="25">
        <v>0</v>
      </c>
      <c r="AR13" s="25">
        <v>19</v>
      </c>
      <c r="AS13" s="25">
        <v>0</v>
      </c>
      <c r="AT13" s="25">
        <v>18</v>
      </c>
      <c r="AU13" s="25">
        <v>0</v>
      </c>
      <c r="AV13" s="25">
        <v>17</v>
      </c>
      <c r="AW13" s="25">
        <v>0</v>
      </c>
      <c r="AX13" s="25">
        <v>16</v>
      </c>
      <c r="AY13" s="25">
        <v>0</v>
      </c>
      <c r="AZ13" s="25">
        <v>15</v>
      </c>
      <c r="BA13" s="25">
        <v>0</v>
      </c>
      <c r="BB13" s="25">
        <v>14</v>
      </c>
      <c r="BC13" s="25">
        <v>0</v>
      </c>
      <c r="BD13" s="25">
        <v>13</v>
      </c>
      <c r="BE13" s="25">
        <v>0</v>
      </c>
      <c r="BF13" s="25">
        <v>12</v>
      </c>
      <c r="BG13" s="25">
        <v>0</v>
      </c>
      <c r="BH13" s="25">
        <v>11</v>
      </c>
      <c r="BI13" s="25">
        <v>0</v>
      </c>
      <c r="BJ13" s="25">
        <v>10</v>
      </c>
      <c r="BK13" s="25">
        <v>0</v>
      </c>
      <c r="BL13" s="25">
        <v>9</v>
      </c>
      <c r="BM13" s="25">
        <v>0</v>
      </c>
      <c r="BN13" s="25">
        <v>8</v>
      </c>
      <c r="BO13" s="25">
        <v>0</v>
      </c>
      <c r="BP13" s="25">
        <v>7</v>
      </c>
      <c r="BQ13" s="25">
        <v>0</v>
      </c>
      <c r="BR13" s="25">
        <v>6</v>
      </c>
      <c r="BS13" s="25">
        <v>0</v>
      </c>
      <c r="BT13" s="25">
        <v>5</v>
      </c>
      <c r="BU13" s="25">
        <v>0</v>
      </c>
      <c r="BV13" s="25">
        <v>4</v>
      </c>
      <c r="BW13" s="25">
        <v>0</v>
      </c>
      <c r="BX13" s="25">
        <v>3</v>
      </c>
      <c r="BY13" s="25">
        <v>0</v>
      </c>
      <c r="BZ13" s="25">
        <v>2</v>
      </c>
      <c r="CA13" s="25">
        <v>0</v>
      </c>
      <c r="CB13" s="25">
        <v>1</v>
      </c>
      <c r="CC13" s="25">
        <v>0</v>
      </c>
    </row>
    <row r="14" spans="1:81">
      <c r="A14" s="25" t="s">
        <v>1290</v>
      </c>
      <c r="B14" s="25">
        <v>40</v>
      </c>
      <c r="C14" s="25">
        <v>0</v>
      </c>
      <c r="D14" s="25">
        <v>39</v>
      </c>
      <c r="E14" s="25">
        <v>0</v>
      </c>
      <c r="F14" s="25">
        <v>38</v>
      </c>
      <c r="G14" s="25">
        <v>0</v>
      </c>
      <c r="H14" s="25">
        <v>37</v>
      </c>
      <c r="I14" s="25">
        <v>0</v>
      </c>
      <c r="J14" s="25">
        <v>36</v>
      </c>
      <c r="K14" s="25">
        <v>0</v>
      </c>
      <c r="L14" s="25">
        <v>35</v>
      </c>
      <c r="M14" s="25">
        <v>0</v>
      </c>
      <c r="N14" s="25">
        <v>34</v>
      </c>
      <c r="O14" s="25">
        <v>0</v>
      </c>
      <c r="P14" s="25">
        <v>33</v>
      </c>
      <c r="Q14" s="25">
        <v>0</v>
      </c>
      <c r="R14" s="25">
        <v>32</v>
      </c>
      <c r="S14" s="25">
        <v>0</v>
      </c>
      <c r="T14" s="25">
        <v>31</v>
      </c>
      <c r="U14" s="25">
        <v>0</v>
      </c>
      <c r="V14" s="25">
        <v>30</v>
      </c>
      <c r="W14" s="25">
        <v>1</v>
      </c>
      <c r="X14" s="25">
        <v>29</v>
      </c>
      <c r="Y14" s="25">
        <v>0</v>
      </c>
      <c r="Z14" s="25">
        <v>28</v>
      </c>
      <c r="AA14" s="25">
        <v>0</v>
      </c>
      <c r="AB14" s="25">
        <v>27</v>
      </c>
      <c r="AC14" s="25">
        <v>0</v>
      </c>
      <c r="AD14" s="25">
        <v>26</v>
      </c>
      <c r="AE14" s="25">
        <v>0</v>
      </c>
      <c r="AF14" s="25">
        <v>25</v>
      </c>
      <c r="AG14" s="25">
        <v>0</v>
      </c>
      <c r="AH14" s="25">
        <v>24</v>
      </c>
      <c r="AI14" s="25">
        <v>0</v>
      </c>
      <c r="AJ14" s="25">
        <v>23</v>
      </c>
      <c r="AK14" s="25">
        <v>0</v>
      </c>
      <c r="AL14" s="25">
        <v>22</v>
      </c>
      <c r="AM14" s="25">
        <v>0</v>
      </c>
      <c r="AN14" s="25">
        <v>21</v>
      </c>
      <c r="AO14" s="25">
        <v>0</v>
      </c>
      <c r="AP14" s="25">
        <v>20</v>
      </c>
      <c r="AQ14" s="25">
        <v>0</v>
      </c>
      <c r="AR14" s="25">
        <v>19</v>
      </c>
      <c r="AS14" s="25">
        <v>0</v>
      </c>
      <c r="AT14" s="25">
        <v>18</v>
      </c>
      <c r="AU14" s="25">
        <v>2</v>
      </c>
      <c r="AV14" s="25">
        <v>17</v>
      </c>
      <c r="AW14" s="25">
        <v>0</v>
      </c>
      <c r="AX14" s="25">
        <v>16</v>
      </c>
      <c r="AY14" s="25">
        <v>1</v>
      </c>
      <c r="AZ14" s="25">
        <v>15</v>
      </c>
      <c r="BA14" s="25">
        <v>1</v>
      </c>
      <c r="BB14" s="25">
        <v>14</v>
      </c>
      <c r="BC14" s="25">
        <v>0</v>
      </c>
      <c r="BD14" s="25">
        <v>13</v>
      </c>
      <c r="BE14" s="25">
        <v>1</v>
      </c>
      <c r="BF14" s="25">
        <v>12</v>
      </c>
      <c r="BG14" s="25">
        <v>1</v>
      </c>
      <c r="BH14" s="25">
        <v>11</v>
      </c>
      <c r="BI14" s="25">
        <v>0</v>
      </c>
      <c r="BJ14" s="25">
        <v>10</v>
      </c>
      <c r="BK14" s="25">
        <v>0</v>
      </c>
      <c r="BL14" s="25">
        <v>9</v>
      </c>
      <c r="BM14" s="25">
        <v>0</v>
      </c>
      <c r="BN14" s="25">
        <v>8</v>
      </c>
      <c r="BO14" s="25">
        <v>2</v>
      </c>
      <c r="BP14" s="25">
        <v>7</v>
      </c>
      <c r="BQ14" s="25">
        <v>0</v>
      </c>
      <c r="BR14" s="25">
        <v>6</v>
      </c>
      <c r="BS14" s="25">
        <v>0</v>
      </c>
      <c r="BT14" s="25">
        <v>5</v>
      </c>
      <c r="BU14" s="25">
        <v>0</v>
      </c>
      <c r="BV14" s="25">
        <v>4</v>
      </c>
      <c r="BW14" s="25">
        <v>0</v>
      </c>
      <c r="BX14" s="25">
        <v>3</v>
      </c>
      <c r="BY14" s="25">
        <v>1</v>
      </c>
      <c r="BZ14" s="25">
        <v>2</v>
      </c>
      <c r="CA14" s="25">
        <v>0</v>
      </c>
      <c r="CB14" s="25">
        <v>1</v>
      </c>
      <c r="CC14" s="25">
        <v>0</v>
      </c>
    </row>
    <row r="15" spans="1:81">
      <c r="A15" s="25" t="s">
        <v>1291</v>
      </c>
      <c r="B15" s="25">
        <v>40</v>
      </c>
      <c r="C15" s="25">
        <v>0</v>
      </c>
      <c r="D15" s="25">
        <v>39</v>
      </c>
      <c r="E15" s="25">
        <v>0</v>
      </c>
      <c r="F15" s="25">
        <v>38</v>
      </c>
      <c r="G15" s="25">
        <v>0</v>
      </c>
      <c r="H15" s="25">
        <v>37</v>
      </c>
      <c r="I15" s="25">
        <v>0</v>
      </c>
      <c r="J15" s="25">
        <v>36</v>
      </c>
      <c r="K15" s="25">
        <v>0</v>
      </c>
      <c r="L15" s="25">
        <v>35</v>
      </c>
      <c r="M15" s="25">
        <v>0</v>
      </c>
      <c r="N15" s="25">
        <v>34</v>
      </c>
      <c r="O15" s="25">
        <v>0</v>
      </c>
      <c r="P15" s="25">
        <v>33</v>
      </c>
      <c r="Q15" s="25">
        <v>0</v>
      </c>
      <c r="R15" s="25">
        <v>32</v>
      </c>
      <c r="S15" s="25">
        <v>0</v>
      </c>
      <c r="T15" s="25">
        <v>31</v>
      </c>
      <c r="U15" s="25">
        <v>0</v>
      </c>
      <c r="V15" s="25">
        <v>30</v>
      </c>
      <c r="W15" s="25">
        <v>0</v>
      </c>
      <c r="X15" s="25">
        <v>29</v>
      </c>
      <c r="Y15" s="25">
        <v>0</v>
      </c>
      <c r="Z15" s="25">
        <v>28</v>
      </c>
      <c r="AA15" s="25">
        <v>0</v>
      </c>
      <c r="AB15" s="25">
        <v>27</v>
      </c>
      <c r="AC15" s="25">
        <v>0</v>
      </c>
      <c r="AD15" s="25">
        <v>26</v>
      </c>
      <c r="AE15" s="25">
        <v>0</v>
      </c>
      <c r="AF15" s="25">
        <v>25</v>
      </c>
      <c r="AG15" s="25">
        <v>0</v>
      </c>
      <c r="AH15" s="25">
        <v>24</v>
      </c>
      <c r="AI15" s="25">
        <v>0</v>
      </c>
      <c r="AJ15" s="25">
        <v>23</v>
      </c>
      <c r="AK15" s="25">
        <v>1</v>
      </c>
      <c r="AL15" s="25">
        <v>22</v>
      </c>
      <c r="AM15" s="25">
        <v>0</v>
      </c>
      <c r="AN15" s="25">
        <v>21</v>
      </c>
      <c r="AO15" s="25">
        <v>0</v>
      </c>
      <c r="AP15" s="25">
        <v>20</v>
      </c>
      <c r="AQ15" s="25">
        <v>0</v>
      </c>
      <c r="AR15" s="25">
        <v>19</v>
      </c>
      <c r="AS15" s="25">
        <v>0</v>
      </c>
      <c r="AT15" s="25">
        <v>18</v>
      </c>
      <c r="AU15" s="25">
        <v>0</v>
      </c>
      <c r="AV15" s="25">
        <v>17</v>
      </c>
      <c r="AW15" s="25">
        <v>0</v>
      </c>
      <c r="AX15" s="25">
        <v>16</v>
      </c>
      <c r="AY15" s="25">
        <v>0</v>
      </c>
      <c r="AZ15" s="25">
        <v>15</v>
      </c>
      <c r="BA15" s="25">
        <v>0</v>
      </c>
      <c r="BB15" s="25">
        <v>14</v>
      </c>
      <c r="BC15" s="25">
        <v>0</v>
      </c>
      <c r="BD15" s="25">
        <v>13</v>
      </c>
      <c r="BE15" s="25">
        <v>0</v>
      </c>
      <c r="BF15" s="25">
        <v>12</v>
      </c>
      <c r="BG15" s="25">
        <v>0</v>
      </c>
      <c r="BH15" s="25">
        <v>11</v>
      </c>
      <c r="BI15" s="25">
        <v>0</v>
      </c>
      <c r="BJ15" s="25">
        <v>10</v>
      </c>
      <c r="BK15" s="25">
        <v>0</v>
      </c>
      <c r="BL15" s="25">
        <v>9</v>
      </c>
      <c r="BM15" s="25">
        <v>0</v>
      </c>
      <c r="BN15" s="25">
        <v>8</v>
      </c>
      <c r="BO15" s="25">
        <v>0</v>
      </c>
      <c r="BP15" s="25">
        <v>7</v>
      </c>
      <c r="BQ15" s="25">
        <v>0</v>
      </c>
      <c r="BR15" s="25">
        <v>6</v>
      </c>
      <c r="BS15" s="25">
        <v>0</v>
      </c>
      <c r="BT15" s="25">
        <v>5</v>
      </c>
      <c r="BU15" s="25">
        <v>0</v>
      </c>
      <c r="BV15" s="25">
        <v>4</v>
      </c>
      <c r="BW15" s="25">
        <v>0</v>
      </c>
      <c r="BX15" s="25">
        <v>3</v>
      </c>
      <c r="BY15" s="25">
        <v>0</v>
      </c>
      <c r="BZ15" s="25">
        <v>2</v>
      </c>
      <c r="CA15" s="25">
        <v>0</v>
      </c>
      <c r="CB15" s="25">
        <v>1</v>
      </c>
      <c r="CC15" s="25">
        <v>0</v>
      </c>
    </row>
    <row r="16" spans="1:81">
      <c r="A16" s="25" t="s">
        <v>1292</v>
      </c>
      <c r="B16" s="25">
        <v>40</v>
      </c>
      <c r="C16" s="25">
        <v>0</v>
      </c>
      <c r="D16" s="25">
        <v>39</v>
      </c>
      <c r="E16" s="25">
        <v>0</v>
      </c>
      <c r="F16" s="25">
        <v>38</v>
      </c>
      <c r="G16" s="25">
        <v>0</v>
      </c>
      <c r="H16" s="25">
        <v>37</v>
      </c>
      <c r="I16" s="25">
        <v>0</v>
      </c>
      <c r="J16" s="25">
        <v>36</v>
      </c>
      <c r="K16" s="25">
        <v>0</v>
      </c>
      <c r="L16" s="25">
        <v>35</v>
      </c>
      <c r="M16" s="25">
        <v>0</v>
      </c>
      <c r="N16" s="25">
        <v>34</v>
      </c>
      <c r="O16" s="25">
        <v>0</v>
      </c>
      <c r="P16" s="25">
        <v>33</v>
      </c>
      <c r="Q16" s="25">
        <v>0</v>
      </c>
      <c r="R16" s="25">
        <v>32</v>
      </c>
      <c r="S16" s="25">
        <v>0</v>
      </c>
      <c r="T16" s="25">
        <v>31</v>
      </c>
      <c r="U16" s="25">
        <v>0</v>
      </c>
      <c r="V16" s="25">
        <v>30</v>
      </c>
      <c r="W16" s="25">
        <v>1</v>
      </c>
      <c r="X16" s="25">
        <v>29</v>
      </c>
      <c r="Y16" s="25">
        <v>0</v>
      </c>
      <c r="Z16" s="25">
        <v>28</v>
      </c>
      <c r="AA16" s="25">
        <v>0</v>
      </c>
      <c r="AB16" s="25">
        <v>27</v>
      </c>
      <c r="AC16" s="25">
        <v>0</v>
      </c>
      <c r="AD16" s="25">
        <v>26</v>
      </c>
      <c r="AE16" s="25">
        <v>0</v>
      </c>
      <c r="AF16" s="25">
        <v>25</v>
      </c>
      <c r="AG16" s="25">
        <v>0</v>
      </c>
      <c r="AH16" s="25">
        <v>24</v>
      </c>
      <c r="AI16" s="25">
        <v>0</v>
      </c>
      <c r="AJ16" s="25">
        <v>23</v>
      </c>
      <c r="AK16" s="25">
        <v>0</v>
      </c>
      <c r="AL16" s="25">
        <v>22</v>
      </c>
      <c r="AM16" s="25">
        <v>0</v>
      </c>
      <c r="AN16" s="25">
        <v>21</v>
      </c>
      <c r="AO16" s="25">
        <v>0</v>
      </c>
      <c r="AP16" s="25">
        <v>20</v>
      </c>
      <c r="AQ16" s="25">
        <v>0</v>
      </c>
      <c r="AR16" s="25">
        <v>19</v>
      </c>
      <c r="AS16" s="25">
        <v>0</v>
      </c>
      <c r="AT16" s="25">
        <v>18</v>
      </c>
      <c r="AU16" s="25">
        <v>0</v>
      </c>
      <c r="AV16" s="25">
        <v>17</v>
      </c>
      <c r="AW16" s="25">
        <v>0</v>
      </c>
      <c r="AX16" s="25">
        <v>16</v>
      </c>
      <c r="AY16" s="25">
        <v>0</v>
      </c>
      <c r="AZ16" s="25">
        <v>15</v>
      </c>
      <c r="BA16" s="25">
        <v>0</v>
      </c>
      <c r="BB16" s="25">
        <v>14</v>
      </c>
      <c r="BC16" s="25">
        <v>0</v>
      </c>
      <c r="BD16" s="25">
        <v>13</v>
      </c>
      <c r="BE16" s="25">
        <v>0</v>
      </c>
      <c r="BF16" s="25">
        <v>12</v>
      </c>
      <c r="BG16" s="25">
        <v>0</v>
      </c>
      <c r="BH16" s="25">
        <v>11</v>
      </c>
      <c r="BI16" s="25">
        <v>0</v>
      </c>
      <c r="BJ16" s="25">
        <v>10</v>
      </c>
      <c r="BK16" s="25">
        <v>0</v>
      </c>
      <c r="BL16" s="25">
        <v>9</v>
      </c>
      <c r="BM16" s="25">
        <v>0</v>
      </c>
      <c r="BN16" s="25">
        <v>8</v>
      </c>
      <c r="BO16" s="25">
        <v>0</v>
      </c>
      <c r="BP16" s="25">
        <v>7</v>
      </c>
      <c r="BQ16" s="25">
        <v>0</v>
      </c>
      <c r="BR16" s="25">
        <v>6</v>
      </c>
      <c r="BS16" s="25">
        <v>0</v>
      </c>
      <c r="BT16" s="25">
        <v>5</v>
      </c>
      <c r="BU16" s="25">
        <v>0</v>
      </c>
      <c r="BV16" s="25">
        <v>4</v>
      </c>
      <c r="BW16" s="25">
        <v>0</v>
      </c>
      <c r="BX16" s="25">
        <v>3</v>
      </c>
      <c r="BY16" s="25">
        <v>0</v>
      </c>
      <c r="BZ16" s="25">
        <v>2</v>
      </c>
      <c r="CA16" s="25">
        <v>0</v>
      </c>
      <c r="CB16" s="25">
        <v>1</v>
      </c>
      <c r="CC16" s="25">
        <v>0</v>
      </c>
    </row>
    <row r="17" spans="1:81">
      <c r="A17" s="25" t="s">
        <v>1293</v>
      </c>
      <c r="B17" s="25">
        <v>40</v>
      </c>
      <c r="C17" s="25">
        <v>0</v>
      </c>
      <c r="D17" s="25">
        <v>39</v>
      </c>
      <c r="E17" s="25">
        <v>4</v>
      </c>
      <c r="F17" s="25">
        <v>38</v>
      </c>
      <c r="G17" s="25">
        <v>0</v>
      </c>
      <c r="H17" s="25">
        <v>37</v>
      </c>
      <c r="I17" s="25">
        <v>0</v>
      </c>
      <c r="J17" s="25">
        <v>36</v>
      </c>
      <c r="K17" s="25">
        <v>1</v>
      </c>
      <c r="L17" s="25">
        <v>35</v>
      </c>
      <c r="M17" s="25">
        <v>0</v>
      </c>
      <c r="N17" s="25">
        <v>34</v>
      </c>
      <c r="O17" s="25">
        <v>2</v>
      </c>
      <c r="P17" s="25">
        <v>33</v>
      </c>
      <c r="Q17" s="25">
        <v>0</v>
      </c>
      <c r="R17" s="25">
        <v>32</v>
      </c>
      <c r="S17" s="25">
        <v>0</v>
      </c>
      <c r="T17" s="25">
        <v>31</v>
      </c>
      <c r="U17" s="25">
        <v>0</v>
      </c>
      <c r="V17" s="25">
        <v>30</v>
      </c>
      <c r="W17" s="25">
        <v>0</v>
      </c>
      <c r="X17" s="25">
        <v>29</v>
      </c>
      <c r="Y17" s="25">
        <v>0</v>
      </c>
      <c r="Z17" s="25">
        <v>28</v>
      </c>
      <c r="AA17" s="25">
        <v>0</v>
      </c>
      <c r="AB17" s="25">
        <v>27</v>
      </c>
      <c r="AC17" s="25">
        <v>0</v>
      </c>
      <c r="AD17" s="25">
        <v>26</v>
      </c>
      <c r="AE17" s="25">
        <v>0</v>
      </c>
      <c r="AF17" s="25">
        <v>25</v>
      </c>
      <c r="AG17" s="25">
        <v>0</v>
      </c>
      <c r="AH17" s="25">
        <v>24</v>
      </c>
      <c r="AI17" s="25">
        <v>1</v>
      </c>
      <c r="AJ17" s="25">
        <v>23</v>
      </c>
      <c r="AK17" s="25">
        <v>0</v>
      </c>
      <c r="AL17" s="25">
        <v>22</v>
      </c>
      <c r="AM17" s="25">
        <v>0</v>
      </c>
      <c r="AN17" s="25">
        <v>21</v>
      </c>
      <c r="AO17" s="25">
        <v>0</v>
      </c>
      <c r="AP17" s="25">
        <v>20</v>
      </c>
      <c r="AQ17" s="25">
        <v>0</v>
      </c>
      <c r="AR17" s="25">
        <v>19</v>
      </c>
      <c r="AS17" s="25">
        <v>0</v>
      </c>
      <c r="AT17" s="25">
        <v>18</v>
      </c>
      <c r="AU17" s="25">
        <v>0</v>
      </c>
      <c r="AV17" s="25">
        <v>17</v>
      </c>
      <c r="AW17" s="25">
        <v>0</v>
      </c>
      <c r="AX17" s="25">
        <v>16</v>
      </c>
      <c r="AY17" s="25">
        <v>0</v>
      </c>
      <c r="AZ17" s="25">
        <v>15</v>
      </c>
      <c r="BA17" s="25">
        <v>0</v>
      </c>
      <c r="BB17" s="25">
        <v>14</v>
      </c>
      <c r="BC17" s="25">
        <v>0</v>
      </c>
      <c r="BD17" s="25">
        <v>13</v>
      </c>
      <c r="BE17" s="25">
        <v>0</v>
      </c>
      <c r="BF17" s="25">
        <v>12</v>
      </c>
      <c r="BG17" s="25">
        <v>0</v>
      </c>
      <c r="BH17" s="25">
        <v>11</v>
      </c>
      <c r="BI17" s="25">
        <v>0</v>
      </c>
      <c r="BJ17" s="25">
        <v>10</v>
      </c>
      <c r="BK17" s="25">
        <v>0</v>
      </c>
      <c r="BL17" s="25">
        <v>9</v>
      </c>
      <c r="BM17" s="25">
        <v>0</v>
      </c>
      <c r="BN17" s="25">
        <v>8</v>
      </c>
      <c r="BO17" s="25">
        <v>1</v>
      </c>
      <c r="BP17" s="25">
        <v>7</v>
      </c>
      <c r="BQ17" s="25">
        <v>1</v>
      </c>
      <c r="BR17" s="25">
        <v>6</v>
      </c>
      <c r="BS17" s="25">
        <v>0</v>
      </c>
      <c r="BT17" s="25">
        <v>5</v>
      </c>
      <c r="BU17" s="25">
        <v>0</v>
      </c>
      <c r="BV17" s="25">
        <v>4</v>
      </c>
      <c r="BW17" s="25">
        <v>0</v>
      </c>
      <c r="BX17" s="25">
        <v>3</v>
      </c>
      <c r="BY17" s="25">
        <v>0</v>
      </c>
      <c r="BZ17" s="25">
        <v>2</v>
      </c>
      <c r="CA17" s="25">
        <v>0</v>
      </c>
      <c r="CB17" s="25">
        <v>1</v>
      </c>
      <c r="CC17" s="25">
        <v>0</v>
      </c>
    </row>
    <row r="18" spans="1:81">
      <c r="A18" s="25" t="s">
        <v>1294</v>
      </c>
      <c r="B18" s="25">
        <v>40</v>
      </c>
      <c r="C18" s="25">
        <v>0</v>
      </c>
      <c r="D18" s="25">
        <v>39</v>
      </c>
      <c r="E18" s="25">
        <v>0</v>
      </c>
      <c r="F18" s="25">
        <v>38</v>
      </c>
      <c r="G18" s="25">
        <v>0</v>
      </c>
      <c r="H18" s="25">
        <v>37</v>
      </c>
      <c r="I18" s="25">
        <v>0</v>
      </c>
      <c r="J18" s="25">
        <v>36</v>
      </c>
      <c r="K18" s="25">
        <v>0</v>
      </c>
      <c r="L18" s="25">
        <v>35</v>
      </c>
      <c r="M18" s="25">
        <v>0</v>
      </c>
      <c r="N18" s="25">
        <v>34</v>
      </c>
      <c r="O18" s="25">
        <v>0</v>
      </c>
      <c r="P18" s="25">
        <v>33</v>
      </c>
      <c r="Q18" s="25">
        <v>0</v>
      </c>
      <c r="R18" s="25">
        <v>32</v>
      </c>
      <c r="S18" s="25">
        <v>1</v>
      </c>
      <c r="T18" s="25">
        <v>31</v>
      </c>
      <c r="U18" s="25">
        <v>1</v>
      </c>
      <c r="V18" s="25">
        <v>30</v>
      </c>
      <c r="W18" s="25">
        <v>0</v>
      </c>
      <c r="X18" s="25">
        <v>29</v>
      </c>
      <c r="Y18" s="25">
        <v>0</v>
      </c>
      <c r="Z18" s="25">
        <v>28</v>
      </c>
      <c r="AA18" s="25">
        <v>3</v>
      </c>
      <c r="AB18" s="25">
        <v>27</v>
      </c>
      <c r="AC18" s="25">
        <v>0</v>
      </c>
      <c r="AD18" s="25">
        <v>26</v>
      </c>
      <c r="AE18" s="25">
        <v>1</v>
      </c>
      <c r="AF18" s="25">
        <v>25</v>
      </c>
      <c r="AG18" s="25">
        <v>0</v>
      </c>
      <c r="AH18" s="25">
        <v>24</v>
      </c>
      <c r="AI18" s="25">
        <v>1</v>
      </c>
      <c r="AJ18" s="25">
        <v>23</v>
      </c>
      <c r="AK18" s="25">
        <v>0</v>
      </c>
      <c r="AL18" s="25">
        <v>22</v>
      </c>
      <c r="AM18" s="25">
        <v>0</v>
      </c>
      <c r="AN18" s="25">
        <v>21</v>
      </c>
      <c r="AO18" s="25">
        <v>0</v>
      </c>
      <c r="AP18" s="25">
        <v>20</v>
      </c>
      <c r="AQ18" s="25">
        <v>0</v>
      </c>
      <c r="AR18" s="25">
        <v>19</v>
      </c>
      <c r="AS18" s="25">
        <v>1</v>
      </c>
      <c r="AT18" s="25">
        <v>18</v>
      </c>
      <c r="AU18" s="25">
        <v>1</v>
      </c>
      <c r="AV18" s="25">
        <v>17</v>
      </c>
      <c r="AW18" s="25">
        <v>0</v>
      </c>
      <c r="AX18" s="25">
        <v>16</v>
      </c>
      <c r="AY18" s="25">
        <v>0</v>
      </c>
      <c r="AZ18" s="25">
        <v>15</v>
      </c>
      <c r="BA18" s="25">
        <v>0</v>
      </c>
      <c r="BB18" s="25">
        <v>14</v>
      </c>
      <c r="BC18" s="25">
        <v>1</v>
      </c>
      <c r="BD18" s="25">
        <v>13</v>
      </c>
      <c r="BE18" s="25">
        <v>1</v>
      </c>
      <c r="BF18" s="25">
        <v>12</v>
      </c>
      <c r="BG18" s="25">
        <v>1</v>
      </c>
      <c r="BH18" s="25">
        <v>11</v>
      </c>
      <c r="BI18" s="25">
        <v>0</v>
      </c>
      <c r="BJ18" s="25">
        <v>10</v>
      </c>
      <c r="BK18" s="25">
        <v>0</v>
      </c>
      <c r="BL18" s="25">
        <v>9</v>
      </c>
      <c r="BM18" s="25">
        <v>0</v>
      </c>
      <c r="BN18" s="25">
        <v>8</v>
      </c>
      <c r="BO18" s="25">
        <v>0</v>
      </c>
      <c r="BP18" s="25">
        <v>7</v>
      </c>
      <c r="BQ18" s="25">
        <v>0</v>
      </c>
      <c r="BR18" s="25">
        <v>6</v>
      </c>
      <c r="BS18" s="25">
        <v>3</v>
      </c>
      <c r="BT18" s="25">
        <v>5</v>
      </c>
      <c r="BU18" s="25">
        <v>1</v>
      </c>
      <c r="BV18" s="25">
        <v>4</v>
      </c>
      <c r="BW18" s="25">
        <v>0</v>
      </c>
      <c r="BX18" s="25">
        <v>3</v>
      </c>
      <c r="BY18" s="25">
        <v>0</v>
      </c>
      <c r="BZ18" s="25">
        <v>2</v>
      </c>
      <c r="CA18" s="25">
        <v>0</v>
      </c>
      <c r="CB18" s="25">
        <v>1</v>
      </c>
      <c r="CC18" s="25">
        <v>2</v>
      </c>
    </row>
    <row r="19" spans="1:81">
      <c r="A19" s="25" t="s">
        <v>1295</v>
      </c>
      <c r="B19" s="25">
        <v>40</v>
      </c>
      <c r="C19" s="25">
        <v>0</v>
      </c>
      <c r="D19" s="25">
        <v>39</v>
      </c>
      <c r="E19" s="25">
        <v>0</v>
      </c>
      <c r="F19" s="25">
        <v>38</v>
      </c>
      <c r="G19" s="25">
        <v>0</v>
      </c>
      <c r="H19" s="25">
        <v>37</v>
      </c>
      <c r="I19" s="25">
        <v>0</v>
      </c>
      <c r="J19" s="25">
        <v>36</v>
      </c>
      <c r="K19" s="25">
        <v>0</v>
      </c>
      <c r="L19" s="25">
        <v>35</v>
      </c>
      <c r="M19" s="25">
        <v>0</v>
      </c>
      <c r="N19" s="25">
        <v>34</v>
      </c>
      <c r="O19" s="25">
        <v>0</v>
      </c>
      <c r="P19" s="25">
        <v>33</v>
      </c>
      <c r="Q19" s="25">
        <v>0</v>
      </c>
      <c r="R19" s="25">
        <v>32</v>
      </c>
      <c r="S19" s="25">
        <v>0</v>
      </c>
      <c r="T19" s="25">
        <v>31</v>
      </c>
      <c r="U19" s="25">
        <v>0</v>
      </c>
      <c r="V19" s="25">
        <v>30</v>
      </c>
      <c r="W19" s="25">
        <v>0</v>
      </c>
      <c r="X19" s="25">
        <v>29</v>
      </c>
      <c r="Y19" s="25">
        <v>0</v>
      </c>
      <c r="Z19" s="25">
        <v>28</v>
      </c>
      <c r="AA19" s="25">
        <v>0</v>
      </c>
      <c r="AB19" s="25">
        <v>27</v>
      </c>
      <c r="AC19" s="25">
        <v>0</v>
      </c>
      <c r="AD19" s="25">
        <v>26</v>
      </c>
      <c r="AE19" s="25">
        <v>1</v>
      </c>
      <c r="AF19" s="25">
        <v>25</v>
      </c>
      <c r="AG19" s="25">
        <v>0</v>
      </c>
      <c r="AH19" s="25">
        <v>24</v>
      </c>
      <c r="AI19" s="25">
        <v>0</v>
      </c>
      <c r="AJ19" s="25">
        <v>23</v>
      </c>
      <c r="AK19" s="25">
        <v>0</v>
      </c>
      <c r="AL19" s="25">
        <v>22</v>
      </c>
      <c r="AM19" s="25">
        <v>0</v>
      </c>
      <c r="AN19" s="25">
        <v>21</v>
      </c>
      <c r="AO19" s="25">
        <v>1</v>
      </c>
      <c r="AP19" s="25">
        <v>20</v>
      </c>
      <c r="AQ19" s="25">
        <v>0</v>
      </c>
      <c r="AR19" s="25">
        <v>19</v>
      </c>
      <c r="AS19" s="25">
        <v>0</v>
      </c>
      <c r="AT19" s="25">
        <v>18</v>
      </c>
      <c r="AU19" s="25">
        <v>1</v>
      </c>
      <c r="AV19" s="25">
        <v>17</v>
      </c>
      <c r="AW19" s="25">
        <v>1</v>
      </c>
      <c r="AX19" s="25">
        <v>16</v>
      </c>
      <c r="AY19" s="25">
        <v>0</v>
      </c>
      <c r="AZ19" s="25">
        <v>15</v>
      </c>
      <c r="BA19" s="25">
        <v>0</v>
      </c>
      <c r="BB19" s="25">
        <v>14</v>
      </c>
      <c r="BC19" s="25">
        <v>0</v>
      </c>
      <c r="BD19" s="25">
        <v>13</v>
      </c>
      <c r="BE19" s="25">
        <v>2</v>
      </c>
      <c r="BF19" s="25">
        <v>12</v>
      </c>
      <c r="BG19" s="25">
        <v>0</v>
      </c>
      <c r="BH19" s="25">
        <v>11</v>
      </c>
      <c r="BI19" s="25">
        <v>0</v>
      </c>
      <c r="BJ19" s="25">
        <v>10</v>
      </c>
      <c r="BK19" s="25">
        <v>1</v>
      </c>
      <c r="BL19" s="25">
        <v>9</v>
      </c>
      <c r="BM19" s="25">
        <v>0</v>
      </c>
      <c r="BN19" s="25">
        <v>8</v>
      </c>
      <c r="BO19" s="25">
        <v>0</v>
      </c>
      <c r="BP19" s="25">
        <v>7</v>
      </c>
      <c r="BQ19" s="25">
        <v>0</v>
      </c>
      <c r="BR19" s="25">
        <v>6</v>
      </c>
      <c r="BS19" s="25">
        <v>0</v>
      </c>
      <c r="BT19" s="25">
        <v>5</v>
      </c>
      <c r="BU19" s="25">
        <v>0</v>
      </c>
      <c r="BV19" s="25">
        <v>4</v>
      </c>
      <c r="BW19" s="25">
        <v>0</v>
      </c>
      <c r="BX19" s="25">
        <v>3</v>
      </c>
      <c r="BY19" s="25">
        <v>0</v>
      </c>
      <c r="BZ19" s="25">
        <v>2</v>
      </c>
      <c r="CA19" s="25">
        <v>0</v>
      </c>
      <c r="CB19" s="25">
        <v>1</v>
      </c>
      <c r="CC19" s="25">
        <v>0</v>
      </c>
    </row>
    <row r="20" spans="1:81">
      <c r="A20" s="25" t="s">
        <v>1296</v>
      </c>
      <c r="B20" s="25">
        <v>40</v>
      </c>
      <c r="C20" s="25">
        <v>0</v>
      </c>
      <c r="D20" s="25">
        <v>39</v>
      </c>
      <c r="E20" s="25">
        <v>1</v>
      </c>
      <c r="F20" s="25">
        <v>38</v>
      </c>
      <c r="G20" s="25">
        <v>0</v>
      </c>
      <c r="H20" s="25">
        <v>37</v>
      </c>
      <c r="I20" s="25">
        <v>0</v>
      </c>
      <c r="J20" s="25">
        <v>36</v>
      </c>
      <c r="K20" s="25">
        <v>0</v>
      </c>
      <c r="L20" s="25">
        <v>35</v>
      </c>
      <c r="M20" s="25">
        <v>1</v>
      </c>
      <c r="N20" s="25">
        <v>34</v>
      </c>
      <c r="O20" s="25">
        <v>0</v>
      </c>
      <c r="P20" s="25">
        <v>33</v>
      </c>
      <c r="Q20" s="25">
        <v>0</v>
      </c>
      <c r="R20" s="25">
        <v>32</v>
      </c>
      <c r="S20" s="25">
        <v>0</v>
      </c>
      <c r="T20" s="25">
        <v>31</v>
      </c>
      <c r="U20" s="25">
        <v>1</v>
      </c>
      <c r="V20" s="25">
        <v>30</v>
      </c>
      <c r="W20" s="25">
        <v>0</v>
      </c>
      <c r="X20" s="25">
        <v>29</v>
      </c>
      <c r="Y20" s="25">
        <v>0</v>
      </c>
      <c r="Z20" s="25">
        <v>28</v>
      </c>
      <c r="AA20" s="25">
        <v>0</v>
      </c>
      <c r="AB20" s="25">
        <v>27</v>
      </c>
      <c r="AC20" s="25">
        <v>2</v>
      </c>
      <c r="AD20" s="25">
        <v>26</v>
      </c>
      <c r="AE20" s="25">
        <v>4</v>
      </c>
      <c r="AF20" s="25">
        <v>25</v>
      </c>
      <c r="AG20" s="25">
        <v>0</v>
      </c>
      <c r="AH20" s="25">
        <v>24</v>
      </c>
      <c r="AI20" s="25">
        <v>2</v>
      </c>
      <c r="AJ20" s="25">
        <v>23</v>
      </c>
      <c r="AK20" s="25">
        <v>0</v>
      </c>
      <c r="AL20" s="25">
        <v>22</v>
      </c>
      <c r="AM20" s="25">
        <v>2</v>
      </c>
      <c r="AN20" s="25">
        <v>21</v>
      </c>
      <c r="AO20" s="25">
        <v>0</v>
      </c>
      <c r="AP20" s="25">
        <v>20</v>
      </c>
      <c r="AQ20" s="25">
        <v>0</v>
      </c>
      <c r="AR20" s="25">
        <v>19</v>
      </c>
      <c r="AS20" s="25">
        <v>0</v>
      </c>
      <c r="AT20" s="25">
        <v>18</v>
      </c>
      <c r="AU20" s="25">
        <v>2</v>
      </c>
      <c r="AV20" s="25">
        <v>17</v>
      </c>
      <c r="AW20" s="25">
        <v>2</v>
      </c>
      <c r="AX20" s="25">
        <v>16</v>
      </c>
      <c r="AY20" s="25">
        <v>1</v>
      </c>
      <c r="AZ20" s="25">
        <v>15</v>
      </c>
      <c r="BA20" s="25">
        <v>0</v>
      </c>
      <c r="BB20" s="25">
        <v>14</v>
      </c>
      <c r="BC20" s="25">
        <v>0</v>
      </c>
      <c r="BD20" s="25">
        <v>13</v>
      </c>
      <c r="BE20" s="25">
        <v>0</v>
      </c>
      <c r="BF20" s="25">
        <v>12</v>
      </c>
      <c r="BG20" s="25">
        <v>2</v>
      </c>
      <c r="BH20" s="25">
        <v>11</v>
      </c>
      <c r="BI20" s="25">
        <v>0</v>
      </c>
      <c r="BJ20" s="25">
        <v>10</v>
      </c>
      <c r="BK20" s="25">
        <v>0</v>
      </c>
      <c r="BL20" s="25">
        <v>9</v>
      </c>
      <c r="BM20" s="25">
        <v>0</v>
      </c>
      <c r="BN20" s="25">
        <v>8</v>
      </c>
      <c r="BO20" s="25">
        <v>0</v>
      </c>
      <c r="BP20" s="25">
        <v>7</v>
      </c>
      <c r="BQ20" s="25">
        <v>1</v>
      </c>
      <c r="BR20" s="25">
        <v>6</v>
      </c>
      <c r="BS20" s="25">
        <v>0</v>
      </c>
      <c r="BT20" s="25">
        <v>5</v>
      </c>
      <c r="BU20" s="25">
        <v>1</v>
      </c>
      <c r="BV20" s="25">
        <v>4</v>
      </c>
      <c r="BW20" s="25">
        <v>3</v>
      </c>
      <c r="BX20" s="25">
        <v>3</v>
      </c>
      <c r="BY20" s="25">
        <v>0</v>
      </c>
      <c r="BZ20" s="25">
        <v>2</v>
      </c>
      <c r="CA20" s="25">
        <v>1</v>
      </c>
      <c r="CB20" s="25">
        <v>1</v>
      </c>
      <c r="CC20" s="25">
        <v>0</v>
      </c>
    </row>
    <row r="21" spans="1:81">
      <c r="A21" s="25" t="s">
        <v>1297</v>
      </c>
      <c r="B21" s="25">
        <v>40</v>
      </c>
      <c r="C21" s="25">
        <v>0</v>
      </c>
      <c r="D21" s="25">
        <v>39</v>
      </c>
      <c r="E21" s="25">
        <v>0</v>
      </c>
      <c r="F21" s="25">
        <v>38</v>
      </c>
      <c r="G21" s="25">
        <v>0</v>
      </c>
      <c r="H21" s="25">
        <v>37</v>
      </c>
      <c r="I21" s="25">
        <v>0</v>
      </c>
      <c r="J21" s="25">
        <v>36</v>
      </c>
      <c r="K21" s="25">
        <v>0</v>
      </c>
      <c r="L21" s="25">
        <v>35</v>
      </c>
      <c r="M21" s="25">
        <v>0</v>
      </c>
      <c r="N21" s="25">
        <v>34</v>
      </c>
      <c r="O21" s="25">
        <v>1</v>
      </c>
      <c r="P21" s="25">
        <v>33</v>
      </c>
      <c r="Q21" s="25">
        <v>0</v>
      </c>
      <c r="R21" s="25">
        <v>32</v>
      </c>
      <c r="S21" s="25">
        <v>0</v>
      </c>
      <c r="T21" s="25">
        <v>31</v>
      </c>
      <c r="U21" s="25">
        <v>0</v>
      </c>
      <c r="V21" s="25">
        <v>30</v>
      </c>
      <c r="W21" s="25">
        <v>1</v>
      </c>
      <c r="X21" s="25">
        <v>29</v>
      </c>
      <c r="Y21" s="25">
        <v>0</v>
      </c>
      <c r="Z21" s="25">
        <v>28</v>
      </c>
      <c r="AA21" s="25">
        <v>0</v>
      </c>
      <c r="AB21" s="25">
        <v>27</v>
      </c>
      <c r="AC21" s="25">
        <v>0</v>
      </c>
      <c r="AD21" s="25">
        <v>26</v>
      </c>
      <c r="AE21" s="25">
        <v>0</v>
      </c>
      <c r="AF21" s="25">
        <v>25</v>
      </c>
      <c r="AG21" s="25">
        <v>0</v>
      </c>
      <c r="AH21" s="25">
        <v>24</v>
      </c>
      <c r="AI21" s="25">
        <v>0</v>
      </c>
      <c r="AJ21" s="25">
        <v>23</v>
      </c>
      <c r="AK21" s="25">
        <v>0</v>
      </c>
      <c r="AL21" s="25">
        <v>22</v>
      </c>
      <c r="AM21" s="25">
        <v>0</v>
      </c>
      <c r="AN21" s="25">
        <v>21</v>
      </c>
      <c r="AO21" s="25">
        <v>0</v>
      </c>
      <c r="AP21" s="25">
        <v>20</v>
      </c>
      <c r="AQ21" s="25">
        <v>0</v>
      </c>
      <c r="AR21" s="25">
        <v>19</v>
      </c>
      <c r="AS21" s="25">
        <v>0</v>
      </c>
      <c r="AT21" s="25">
        <v>18</v>
      </c>
      <c r="AU21" s="25">
        <v>0</v>
      </c>
      <c r="AV21" s="25">
        <v>17</v>
      </c>
      <c r="AW21" s="25">
        <v>0</v>
      </c>
      <c r="AX21" s="25">
        <v>16</v>
      </c>
      <c r="AY21" s="25">
        <v>0</v>
      </c>
      <c r="AZ21" s="25">
        <v>15</v>
      </c>
      <c r="BA21" s="25">
        <v>0</v>
      </c>
      <c r="BB21" s="25">
        <v>14</v>
      </c>
      <c r="BC21" s="25">
        <v>0</v>
      </c>
      <c r="BD21" s="25">
        <v>13</v>
      </c>
      <c r="BE21" s="25">
        <v>0</v>
      </c>
      <c r="BF21" s="25">
        <v>12</v>
      </c>
      <c r="BG21" s="25">
        <v>0</v>
      </c>
      <c r="BH21" s="25">
        <v>11</v>
      </c>
      <c r="BI21" s="25">
        <v>0</v>
      </c>
      <c r="BJ21" s="25">
        <v>10</v>
      </c>
      <c r="BK21" s="25">
        <v>0</v>
      </c>
      <c r="BL21" s="25">
        <v>9</v>
      </c>
      <c r="BM21" s="25">
        <v>0</v>
      </c>
      <c r="BN21" s="25">
        <v>8</v>
      </c>
      <c r="BO21" s="25">
        <v>0</v>
      </c>
      <c r="BP21" s="25">
        <v>7</v>
      </c>
      <c r="BQ21" s="25">
        <v>0</v>
      </c>
      <c r="BR21" s="25">
        <v>6</v>
      </c>
      <c r="BS21" s="25">
        <v>0</v>
      </c>
      <c r="BT21" s="25">
        <v>5</v>
      </c>
      <c r="BU21" s="25">
        <v>0</v>
      </c>
      <c r="BV21" s="25">
        <v>4</v>
      </c>
      <c r="BW21" s="25">
        <v>0</v>
      </c>
      <c r="BX21" s="25">
        <v>3</v>
      </c>
      <c r="BY21" s="25">
        <v>0</v>
      </c>
      <c r="BZ21" s="25">
        <v>2</v>
      </c>
      <c r="CA21" s="25">
        <v>0</v>
      </c>
      <c r="CB21" s="25">
        <v>1</v>
      </c>
      <c r="CC21" s="25">
        <v>0</v>
      </c>
    </row>
    <row r="22" spans="1:81">
      <c r="A22" s="25" t="s">
        <v>1298</v>
      </c>
      <c r="B22" s="25">
        <v>40</v>
      </c>
      <c r="C22" s="25">
        <v>0</v>
      </c>
      <c r="D22" s="25">
        <v>39</v>
      </c>
      <c r="E22" s="25">
        <v>2</v>
      </c>
      <c r="F22" s="25">
        <v>38</v>
      </c>
      <c r="G22" s="25">
        <v>0</v>
      </c>
      <c r="H22" s="25">
        <v>37</v>
      </c>
      <c r="I22" s="25">
        <v>0</v>
      </c>
      <c r="J22" s="25">
        <v>36</v>
      </c>
      <c r="K22" s="25">
        <v>0</v>
      </c>
      <c r="L22" s="25">
        <v>35</v>
      </c>
      <c r="M22" s="25">
        <v>1</v>
      </c>
      <c r="N22" s="25">
        <v>34</v>
      </c>
      <c r="O22" s="25">
        <v>0</v>
      </c>
      <c r="P22" s="25">
        <v>33</v>
      </c>
      <c r="Q22" s="25">
        <v>0</v>
      </c>
      <c r="R22" s="25">
        <v>32</v>
      </c>
      <c r="S22" s="25">
        <v>0</v>
      </c>
      <c r="T22" s="25">
        <v>31</v>
      </c>
      <c r="U22" s="25">
        <v>0</v>
      </c>
      <c r="V22" s="25">
        <v>30</v>
      </c>
      <c r="W22" s="25">
        <v>0</v>
      </c>
      <c r="X22" s="25">
        <v>29</v>
      </c>
      <c r="Y22" s="25">
        <v>1</v>
      </c>
      <c r="Z22" s="25">
        <v>28</v>
      </c>
      <c r="AA22" s="25">
        <v>0</v>
      </c>
      <c r="AB22" s="25">
        <v>27</v>
      </c>
      <c r="AC22" s="25">
        <v>0</v>
      </c>
      <c r="AD22" s="25">
        <v>26</v>
      </c>
      <c r="AE22" s="25">
        <v>3</v>
      </c>
      <c r="AF22" s="25">
        <v>25</v>
      </c>
      <c r="AG22" s="25">
        <v>0</v>
      </c>
      <c r="AH22" s="25">
        <v>24</v>
      </c>
      <c r="AI22" s="25">
        <v>2</v>
      </c>
      <c r="AJ22" s="25">
        <v>23</v>
      </c>
      <c r="AK22" s="25">
        <v>0</v>
      </c>
      <c r="AL22" s="25">
        <v>22</v>
      </c>
      <c r="AM22" s="25">
        <v>1</v>
      </c>
      <c r="AN22" s="25">
        <v>21</v>
      </c>
      <c r="AO22" s="25">
        <v>0</v>
      </c>
      <c r="AP22" s="25">
        <v>20</v>
      </c>
      <c r="AQ22" s="25">
        <v>0</v>
      </c>
      <c r="AR22" s="25">
        <v>19</v>
      </c>
      <c r="AS22" s="25">
        <v>0</v>
      </c>
      <c r="AT22" s="25">
        <v>18</v>
      </c>
      <c r="AU22" s="25">
        <v>0</v>
      </c>
      <c r="AV22" s="25">
        <v>17</v>
      </c>
      <c r="AW22" s="25">
        <v>0</v>
      </c>
      <c r="AX22" s="25">
        <v>16</v>
      </c>
      <c r="AY22" s="25">
        <v>1</v>
      </c>
      <c r="AZ22" s="25">
        <v>15</v>
      </c>
      <c r="BA22" s="25">
        <v>0</v>
      </c>
      <c r="BB22" s="25">
        <v>14</v>
      </c>
      <c r="BC22" s="25">
        <v>0</v>
      </c>
      <c r="BD22" s="25">
        <v>13</v>
      </c>
      <c r="BE22" s="25">
        <v>0</v>
      </c>
      <c r="BF22" s="25">
        <v>12</v>
      </c>
      <c r="BG22" s="25">
        <v>2</v>
      </c>
      <c r="BH22" s="25">
        <v>11</v>
      </c>
      <c r="BI22" s="25">
        <v>1</v>
      </c>
      <c r="BJ22" s="25">
        <v>10</v>
      </c>
      <c r="BK22" s="25">
        <v>0</v>
      </c>
      <c r="BL22" s="25">
        <v>9</v>
      </c>
      <c r="BM22" s="25">
        <v>0</v>
      </c>
      <c r="BN22" s="25">
        <v>8</v>
      </c>
      <c r="BO22" s="25">
        <v>0</v>
      </c>
      <c r="BP22" s="25">
        <v>7</v>
      </c>
      <c r="BQ22" s="25">
        <v>0</v>
      </c>
      <c r="BR22" s="25">
        <v>6</v>
      </c>
      <c r="BS22" s="25">
        <v>0</v>
      </c>
      <c r="BT22" s="25">
        <v>5</v>
      </c>
      <c r="BU22" s="25">
        <v>0</v>
      </c>
      <c r="BV22" s="25">
        <v>4</v>
      </c>
      <c r="BW22" s="25">
        <v>0</v>
      </c>
      <c r="BX22" s="25">
        <v>3</v>
      </c>
      <c r="BY22" s="25">
        <v>0</v>
      </c>
      <c r="BZ22" s="25">
        <v>2</v>
      </c>
      <c r="CA22" s="25">
        <v>0</v>
      </c>
      <c r="CB22" s="25">
        <v>1</v>
      </c>
      <c r="CC22" s="25">
        <v>0</v>
      </c>
    </row>
  </sheetData>
  <mergeCells count="40">
    <mergeCell ref="BV1:BW1"/>
    <mergeCell ref="BX1:BY1"/>
    <mergeCell ref="BZ1:CA1"/>
    <mergeCell ref="CB1:CC1"/>
    <mergeCell ref="BJ1:BK1"/>
    <mergeCell ref="BL1:BM1"/>
    <mergeCell ref="BN1:BO1"/>
    <mergeCell ref="BP1:BQ1"/>
    <mergeCell ref="BR1:BS1"/>
    <mergeCell ref="BT1:BU1"/>
    <mergeCell ref="BH1:BI1"/>
    <mergeCell ref="AL1:AM1"/>
    <mergeCell ref="AN1:AO1"/>
    <mergeCell ref="AP1:AQ1"/>
    <mergeCell ref="AR1:AS1"/>
    <mergeCell ref="AT1:AU1"/>
    <mergeCell ref="AV1:AW1"/>
    <mergeCell ref="AX1:AY1"/>
    <mergeCell ref="AZ1:BA1"/>
    <mergeCell ref="BB1:BC1"/>
    <mergeCell ref="BD1:BE1"/>
    <mergeCell ref="BF1:BG1"/>
    <mergeCell ref="AJ1:AK1"/>
    <mergeCell ref="N1:O1"/>
    <mergeCell ref="P1:Q1"/>
    <mergeCell ref="R1:S1"/>
    <mergeCell ref="T1:U1"/>
    <mergeCell ref="V1:W1"/>
    <mergeCell ref="X1:Y1"/>
    <mergeCell ref="Z1:AA1"/>
    <mergeCell ref="AB1:AC1"/>
    <mergeCell ref="AD1:AE1"/>
    <mergeCell ref="AF1:AG1"/>
    <mergeCell ref="AH1:AI1"/>
    <mergeCell ref="L1:M1"/>
    <mergeCell ref="B1:C1"/>
    <mergeCell ref="D1:E1"/>
    <mergeCell ref="F1:G1"/>
    <mergeCell ref="H1:I1"/>
    <mergeCell ref="J1:K1"/>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75"/>
  <sheetViews>
    <sheetView tabSelected="1" workbookViewId="0">
      <selection activeCell="X27" sqref="X27"/>
    </sheetView>
  </sheetViews>
  <sheetFormatPr baseColWidth="10" defaultColWidth="21.6640625" defaultRowHeight="12" x14ac:dyDescent="0"/>
  <cols>
    <col min="1" max="1" width="52.33203125" style="25" bestFit="1" customWidth="1"/>
    <col min="2" max="22" width="3.5" style="25" customWidth="1"/>
    <col min="23" max="16384" width="21.6640625" style="25"/>
  </cols>
  <sheetData>
    <row r="1" spans="1:67">
      <c r="B1" s="115" t="s">
        <v>993</v>
      </c>
      <c r="C1" s="115"/>
      <c r="D1" s="115" t="s">
        <v>1300</v>
      </c>
      <c r="E1" s="115"/>
      <c r="F1" s="115" t="s">
        <v>1301</v>
      </c>
      <c r="G1" s="115"/>
      <c r="H1" s="115" t="s">
        <v>1302</v>
      </c>
      <c r="I1" s="115"/>
      <c r="J1" s="115" t="s">
        <v>1303</v>
      </c>
      <c r="K1" s="115"/>
      <c r="L1" s="115" t="s">
        <v>1304</v>
      </c>
      <c r="M1" s="115"/>
      <c r="N1" s="115" t="s">
        <v>1305</v>
      </c>
      <c r="O1" s="115"/>
      <c r="P1" s="115" t="s">
        <v>1306</v>
      </c>
      <c r="Q1" s="115"/>
      <c r="R1" s="115" t="s">
        <v>1307</v>
      </c>
      <c r="S1" s="115"/>
      <c r="T1" s="115" t="s">
        <v>1308</v>
      </c>
      <c r="U1" s="115"/>
      <c r="V1" s="115" t="s">
        <v>1309</v>
      </c>
      <c r="W1" s="115"/>
      <c r="X1" s="115" t="s">
        <v>1310</v>
      </c>
      <c r="Y1" s="115"/>
      <c r="Z1" s="115" t="s">
        <v>1311</v>
      </c>
      <c r="AA1" s="115"/>
      <c r="AB1" s="115" t="s">
        <v>1312</v>
      </c>
      <c r="AC1" s="115"/>
      <c r="AD1" s="115" t="s">
        <v>1313</v>
      </c>
      <c r="AE1" s="115"/>
      <c r="AF1" s="115" t="s">
        <v>1314</v>
      </c>
      <c r="AG1" s="115"/>
      <c r="AH1" s="115" t="s">
        <v>1315</v>
      </c>
      <c r="AI1" s="115"/>
      <c r="AJ1" s="115" t="s">
        <v>1316</v>
      </c>
      <c r="AK1" s="115"/>
      <c r="AL1" s="115" t="s">
        <v>1317</v>
      </c>
      <c r="AM1" s="115"/>
      <c r="AN1" s="115" t="s">
        <v>1318</v>
      </c>
      <c r="AO1" s="115"/>
      <c r="AP1" s="115" t="s">
        <v>1147</v>
      </c>
      <c r="AQ1" s="115"/>
      <c r="AR1" s="115" t="s">
        <v>1319</v>
      </c>
      <c r="AS1" s="115"/>
      <c r="AT1" s="115" t="s">
        <v>1320</v>
      </c>
      <c r="AU1" s="115"/>
      <c r="AV1" s="115" t="s">
        <v>1321</v>
      </c>
      <c r="AW1" s="115"/>
      <c r="AX1" s="115" t="s">
        <v>1322</v>
      </c>
      <c r="AY1" s="115"/>
      <c r="AZ1" s="115" t="s">
        <v>1323</v>
      </c>
      <c r="BA1" s="115"/>
      <c r="BB1" s="115" t="s">
        <v>1324</v>
      </c>
      <c r="BC1" s="115"/>
      <c r="BD1" s="115" t="s">
        <v>1325</v>
      </c>
      <c r="BE1" s="115"/>
      <c r="BF1" s="115" t="s">
        <v>1326</v>
      </c>
      <c r="BG1" s="115"/>
      <c r="BH1" s="115" t="s">
        <v>1327</v>
      </c>
      <c r="BI1" s="115"/>
      <c r="BJ1" s="115" t="s">
        <v>1328</v>
      </c>
      <c r="BK1" s="115"/>
      <c r="BL1" s="115" t="s">
        <v>1329</v>
      </c>
      <c r="BM1" s="115"/>
      <c r="BN1" s="115" t="s">
        <v>1249</v>
      </c>
      <c r="BO1" s="115"/>
    </row>
    <row r="2" spans="1:67">
      <c r="A2" s="25" t="s">
        <v>1281</v>
      </c>
      <c r="B2" s="25">
        <v>33</v>
      </c>
      <c r="C2" s="25">
        <v>0</v>
      </c>
      <c r="D2" s="25">
        <f>B2-1</f>
        <v>32</v>
      </c>
      <c r="E2" s="25">
        <v>0</v>
      </c>
      <c r="F2" s="25">
        <f>D2-1</f>
        <v>31</v>
      </c>
      <c r="G2" s="25">
        <v>0</v>
      </c>
      <c r="H2" s="25">
        <f>F2-1</f>
        <v>30</v>
      </c>
      <c r="I2" s="25">
        <v>0</v>
      </c>
      <c r="J2" s="25">
        <f>H2-1</f>
        <v>29</v>
      </c>
      <c r="K2" s="25">
        <v>0</v>
      </c>
      <c r="L2" s="25">
        <f>J2-1</f>
        <v>28</v>
      </c>
      <c r="M2" s="25">
        <v>0</v>
      </c>
      <c r="N2" s="25">
        <f>L2-1</f>
        <v>27</v>
      </c>
      <c r="O2" s="25">
        <v>0</v>
      </c>
      <c r="P2" s="25">
        <f>N2-1</f>
        <v>26</v>
      </c>
      <c r="Q2" s="25">
        <v>0</v>
      </c>
      <c r="R2" s="25">
        <f>P2-1</f>
        <v>25</v>
      </c>
      <c r="S2" s="25">
        <v>0</v>
      </c>
      <c r="T2" s="25">
        <f>R2-1</f>
        <v>24</v>
      </c>
      <c r="U2" s="25">
        <v>0</v>
      </c>
      <c r="V2" s="25">
        <f>T2-1</f>
        <v>23</v>
      </c>
      <c r="W2" s="25">
        <v>0</v>
      </c>
      <c r="X2" s="25">
        <f>V2-1</f>
        <v>22</v>
      </c>
      <c r="Y2" s="25">
        <v>0</v>
      </c>
      <c r="Z2" s="25">
        <f>X2-1</f>
        <v>21</v>
      </c>
      <c r="AA2" s="25">
        <v>1</v>
      </c>
      <c r="AB2" s="25">
        <f>Z2-1</f>
        <v>20</v>
      </c>
      <c r="AC2" s="25">
        <v>0</v>
      </c>
      <c r="AD2" s="25">
        <f>AB2-1</f>
        <v>19</v>
      </c>
      <c r="AE2" s="25">
        <v>0</v>
      </c>
      <c r="AF2" s="25">
        <f>AD2-1</f>
        <v>18</v>
      </c>
      <c r="AG2" s="25">
        <v>0</v>
      </c>
      <c r="AH2" s="25">
        <f>AF2-1</f>
        <v>17</v>
      </c>
      <c r="AI2" s="25">
        <v>0</v>
      </c>
      <c r="AJ2" s="25">
        <f>AH2-1</f>
        <v>16</v>
      </c>
      <c r="AK2" s="25">
        <v>0</v>
      </c>
      <c r="AL2" s="25">
        <f>AJ2-1</f>
        <v>15</v>
      </c>
      <c r="AM2" s="25">
        <v>0</v>
      </c>
      <c r="AN2" s="25">
        <f>AL2-1</f>
        <v>14</v>
      </c>
      <c r="AO2" s="25">
        <v>1</v>
      </c>
      <c r="AP2" s="25">
        <f>AN2-1</f>
        <v>13</v>
      </c>
      <c r="AQ2" s="25">
        <v>0</v>
      </c>
      <c r="AR2" s="25">
        <f>AP2-1</f>
        <v>12</v>
      </c>
      <c r="AS2" s="25">
        <v>0</v>
      </c>
      <c r="AT2" s="25">
        <f>AR2-1</f>
        <v>11</v>
      </c>
      <c r="AU2" s="25">
        <v>0</v>
      </c>
      <c r="AV2" s="25">
        <f>AT2-1</f>
        <v>10</v>
      </c>
      <c r="AW2" s="25">
        <v>0</v>
      </c>
      <c r="AX2" s="25">
        <f>AV2-1</f>
        <v>9</v>
      </c>
      <c r="AY2" s="25">
        <v>0</v>
      </c>
      <c r="AZ2" s="25">
        <f>AX2-1</f>
        <v>8</v>
      </c>
      <c r="BA2" s="25">
        <v>1</v>
      </c>
      <c r="BB2" s="25">
        <f>AZ2-1</f>
        <v>7</v>
      </c>
      <c r="BC2" s="25">
        <v>0</v>
      </c>
      <c r="BD2" s="25">
        <f>BB2-1</f>
        <v>6</v>
      </c>
      <c r="BE2" s="25">
        <v>0</v>
      </c>
      <c r="BF2" s="25">
        <f>BD2-1</f>
        <v>5</v>
      </c>
      <c r="BG2" s="25">
        <v>0</v>
      </c>
      <c r="BH2" s="25">
        <f>BF2-1</f>
        <v>4</v>
      </c>
      <c r="BI2" s="25">
        <v>1</v>
      </c>
      <c r="BJ2" s="25">
        <f>BH2-1</f>
        <v>3</v>
      </c>
      <c r="BK2" s="25">
        <v>0</v>
      </c>
      <c r="BL2" s="25">
        <f>BJ2-1</f>
        <v>2</v>
      </c>
      <c r="BM2" s="25">
        <v>0</v>
      </c>
      <c r="BN2" s="25">
        <f>BL2-1</f>
        <v>1</v>
      </c>
      <c r="BO2" s="25">
        <v>0</v>
      </c>
    </row>
    <row r="3" spans="1:67">
      <c r="A3" s="25" t="s">
        <v>1283</v>
      </c>
      <c r="B3" s="25">
        <v>33</v>
      </c>
      <c r="C3" s="25">
        <v>0</v>
      </c>
      <c r="D3" s="25">
        <f t="shared" ref="D3:D22" si="0">B3-1</f>
        <v>32</v>
      </c>
      <c r="E3" s="25">
        <v>0</v>
      </c>
      <c r="F3" s="25">
        <f t="shared" ref="F3:F22" si="1">D3-1</f>
        <v>31</v>
      </c>
      <c r="G3" s="25">
        <v>0</v>
      </c>
      <c r="H3" s="25">
        <f t="shared" ref="H3:H22" si="2">F3-1</f>
        <v>30</v>
      </c>
      <c r="I3" s="25">
        <v>0</v>
      </c>
      <c r="J3" s="25">
        <f t="shared" ref="J3:J22" si="3">H3-1</f>
        <v>29</v>
      </c>
      <c r="K3" s="25">
        <v>1</v>
      </c>
      <c r="L3" s="25">
        <f t="shared" ref="L3:L22" si="4">J3-1</f>
        <v>28</v>
      </c>
      <c r="M3" s="25">
        <v>0</v>
      </c>
      <c r="N3" s="25">
        <f t="shared" ref="N3:N22" si="5">L3-1</f>
        <v>27</v>
      </c>
      <c r="O3" s="25">
        <v>0</v>
      </c>
      <c r="P3" s="25">
        <f t="shared" ref="P3:P22" si="6">N3-1</f>
        <v>26</v>
      </c>
      <c r="Q3" s="25">
        <v>0</v>
      </c>
      <c r="R3" s="25">
        <f t="shared" ref="R3:R22" si="7">P3-1</f>
        <v>25</v>
      </c>
      <c r="S3" s="25">
        <v>0</v>
      </c>
      <c r="T3" s="25">
        <f t="shared" ref="T3:T22" si="8">R3-1</f>
        <v>24</v>
      </c>
      <c r="U3" s="25">
        <v>0</v>
      </c>
      <c r="V3" s="25">
        <f t="shared" ref="V3:V22" si="9">T3-1</f>
        <v>23</v>
      </c>
      <c r="W3" s="25">
        <v>1</v>
      </c>
      <c r="X3" s="25">
        <f t="shared" ref="X3:X22" si="10">V3-1</f>
        <v>22</v>
      </c>
      <c r="Y3" s="25">
        <v>0</v>
      </c>
      <c r="Z3" s="25">
        <f t="shared" ref="Z3:Z22" si="11">X3-1</f>
        <v>21</v>
      </c>
      <c r="AA3" s="25">
        <v>0</v>
      </c>
      <c r="AB3" s="25">
        <f t="shared" ref="AB3:AB22" si="12">Z3-1</f>
        <v>20</v>
      </c>
      <c r="AC3" s="25">
        <v>0</v>
      </c>
      <c r="AD3" s="25">
        <f t="shared" ref="AD3:AD22" si="13">AB3-1</f>
        <v>19</v>
      </c>
      <c r="AE3" s="25">
        <v>0</v>
      </c>
      <c r="AF3" s="25">
        <f t="shared" ref="AF3:AF22" si="14">AD3-1</f>
        <v>18</v>
      </c>
      <c r="AG3" s="25">
        <v>0</v>
      </c>
      <c r="AH3" s="25">
        <f t="shared" ref="AH3:AH22" si="15">AF3-1</f>
        <v>17</v>
      </c>
      <c r="AI3" s="25">
        <v>0</v>
      </c>
      <c r="AJ3" s="25">
        <f t="shared" ref="AJ3:AJ22" si="16">AH3-1</f>
        <v>16</v>
      </c>
      <c r="AK3" s="25">
        <v>0</v>
      </c>
      <c r="AL3" s="25">
        <f t="shared" ref="AL3:AL22" si="17">AJ3-1</f>
        <v>15</v>
      </c>
      <c r="AM3" s="25">
        <v>0</v>
      </c>
      <c r="AN3" s="25">
        <f t="shared" ref="AN3:AN22" si="18">AL3-1</f>
        <v>14</v>
      </c>
      <c r="AO3" s="25">
        <v>0</v>
      </c>
      <c r="AP3" s="25">
        <f t="shared" ref="AP3:AP22" si="19">AN3-1</f>
        <v>13</v>
      </c>
      <c r="AQ3" s="25">
        <v>0</v>
      </c>
      <c r="AR3" s="25">
        <f t="shared" ref="AR3:AR22" si="20">AP3-1</f>
        <v>12</v>
      </c>
      <c r="AS3" s="25">
        <v>1</v>
      </c>
      <c r="AT3" s="25">
        <f t="shared" ref="AT3:AT22" si="21">AR3-1</f>
        <v>11</v>
      </c>
      <c r="AU3" s="25">
        <v>0</v>
      </c>
      <c r="AV3" s="25">
        <f t="shared" ref="AV3:AV22" si="22">AT3-1</f>
        <v>10</v>
      </c>
      <c r="AW3" s="25">
        <v>0</v>
      </c>
      <c r="AX3" s="25">
        <f t="shared" ref="AX3:AX22" si="23">AV3-1</f>
        <v>9</v>
      </c>
      <c r="AY3" s="25">
        <v>0</v>
      </c>
      <c r="AZ3" s="25">
        <f t="shared" ref="AZ3:AZ22" si="24">AX3-1</f>
        <v>8</v>
      </c>
      <c r="BA3" s="25">
        <v>0</v>
      </c>
      <c r="BB3" s="25">
        <f t="shared" ref="BB3:BB22" si="25">AZ3-1</f>
        <v>7</v>
      </c>
      <c r="BC3" s="25">
        <v>0</v>
      </c>
      <c r="BD3" s="25">
        <f t="shared" ref="BD3:BD22" si="26">BB3-1</f>
        <v>6</v>
      </c>
      <c r="BE3" s="25">
        <v>0</v>
      </c>
      <c r="BF3" s="25">
        <f t="shared" ref="BF3:BF22" si="27">BD3-1</f>
        <v>5</v>
      </c>
      <c r="BG3" s="25">
        <v>0</v>
      </c>
      <c r="BH3" s="25">
        <f t="shared" ref="BH3:BH22" si="28">BF3-1</f>
        <v>4</v>
      </c>
      <c r="BI3" s="25">
        <v>0</v>
      </c>
      <c r="BJ3" s="25">
        <f t="shared" ref="BJ3:BJ22" si="29">BH3-1</f>
        <v>3</v>
      </c>
      <c r="BK3" s="25">
        <v>0</v>
      </c>
      <c r="BL3" s="25">
        <f t="shared" ref="BL3:BL22" si="30">BJ3-1</f>
        <v>2</v>
      </c>
      <c r="BM3" s="25">
        <v>0</v>
      </c>
      <c r="BN3" s="25">
        <f t="shared" ref="BN3:BN22" si="31">BL3-1</f>
        <v>1</v>
      </c>
      <c r="BO3" s="25">
        <v>0</v>
      </c>
    </row>
    <row r="4" spans="1:67">
      <c r="A4" s="25" t="s">
        <v>1284</v>
      </c>
      <c r="B4" s="25">
        <v>33</v>
      </c>
      <c r="C4" s="25">
        <v>0</v>
      </c>
      <c r="D4" s="25">
        <f t="shared" si="0"/>
        <v>32</v>
      </c>
      <c r="E4" s="25">
        <v>0</v>
      </c>
      <c r="F4" s="25">
        <f t="shared" si="1"/>
        <v>31</v>
      </c>
      <c r="G4" s="25">
        <v>0</v>
      </c>
      <c r="H4" s="25">
        <f t="shared" si="2"/>
        <v>30</v>
      </c>
      <c r="I4" s="25">
        <v>0</v>
      </c>
      <c r="J4" s="25">
        <f t="shared" si="3"/>
        <v>29</v>
      </c>
      <c r="K4" s="25">
        <v>0</v>
      </c>
      <c r="L4" s="25">
        <f t="shared" si="4"/>
        <v>28</v>
      </c>
      <c r="M4" s="25">
        <v>0</v>
      </c>
      <c r="N4" s="25">
        <f t="shared" si="5"/>
        <v>27</v>
      </c>
      <c r="O4" s="25">
        <v>0</v>
      </c>
      <c r="P4" s="25">
        <f t="shared" si="6"/>
        <v>26</v>
      </c>
      <c r="Q4" s="25">
        <v>0</v>
      </c>
      <c r="R4" s="25">
        <f t="shared" si="7"/>
        <v>25</v>
      </c>
      <c r="S4" s="25">
        <v>0</v>
      </c>
      <c r="T4" s="25">
        <f t="shared" si="8"/>
        <v>24</v>
      </c>
      <c r="U4" s="25">
        <v>0</v>
      </c>
      <c r="V4" s="25">
        <f t="shared" si="9"/>
        <v>23</v>
      </c>
      <c r="W4" s="25">
        <v>0</v>
      </c>
      <c r="X4" s="25">
        <f t="shared" si="10"/>
        <v>22</v>
      </c>
      <c r="Y4" s="25">
        <v>0</v>
      </c>
      <c r="Z4" s="25">
        <f t="shared" si="11"/>
        <v>21</v>
      </c>
      <c r="AA4" s="25">
        <v>0</v>
      </c>
      <c r="AB4" s="25">
        <f t="shared" si="12"/>
        <v>20</v>
      </c>
      <c r="AC4" s="25">
        <v>0</v>
      </c>
      <c r="AD4" s="25">
        <f t="shared" si="13"/>
        <v>19</v>
      </c>
      <c r="AE4" s="25">
        <v>0</v>
      </c>
      <c r="AF4" s="25">
        <f t="shared" si="14"/>
        <v>18</v>
      </c>
      <c r="AG4" s="25">
        <v>0</v>
      </c>
      <c r="AH4" s="25">
        <f t="shared" si="15"/>
        <v>17</v>
      </c>
      <c r="AI4" s="25">
        <v>0</v>
      </c>
      <c r="AJ4" s="25">
        <f t="shared" si="16"/>
        <v>16</v>
      </c>
      <c r="AK4" s="25">
        <v>0</v>
      </c>
      <c r="AL4" s="25">
        <f t="shared" si="17"/>
        <v>15</v>
      </c>
      <c r="AM4" s="25">
        <v>0</v>
      </c>
      <c r="AN4" s="25">
        <f t="shared" si="18"/>
        <v>14</v>
      </c>
      <c r="AO4" s="25">
        <v>0</v>
      </c>
      <c r="AP4" s="25">
        <f t="shared" si="19"/>
        <v>13</v>
      </c>
      <c r="AQ4" s="25">
        <v>0</v>
      </c>
      <c r="AR4" s="25">
        <f t="shared" si="20"/>
        <v>12</v>
      </c>
      <c r="AS4" s="25">
        <v>0</v>
      </c>
      <c r="AT4" s="25">
        <f t="shared" si="21"/>
        <v>11</v>
      </c>
      <c r="AU4" s="25">
        <v>0</v>
      </c>
      <c r="AV4" s="25">
        <f t="shared" si="22"/>
        <v>10</v>
      </c>
      <c r="AW4" s="25">
        <v>0</v>
      </c>
      <c r="AX4" s="25">
        <f t="shared" si="23"/>
        <v>9</v>
      </c>
      <c r="AY4" s="25">
        <v>0</v>
      </c>
      <c r="AZ4" s="25">
        <f t="shared" si="24"/>
        <v>8</v>
      </c>
      <c r="BA4" s="25">
        <v>0</v>
      </c>
      <c r="BB4" s="25">
        <f t="shared" si="25"/>
        <v>7</v>
      </c>
      <c r="BC4" s="25">
        <v>0</v>
      </c>
      <c r="BD4" s="25">
        <f t="shared" si="26"/>
        <v>6</v>
      </c>
      <c r="BE4" s="25">
        <v>0</v>
      </c>
      <c r="BF4" s="25">
        <f t="shared" si="27"/>
        <v>5</v>
      </c>
      <c r="BG4" s="25">
        <v>0</v>
      </c>
      <c r="BH4" s="25">
        <f t="shared" si="28"/>
        <v>4</v>
      </c>
      <c r="BI4" s="25">
        <v>0</v>
      </c>
      <c r="BJ4" s="25">
        <f t="shared" si="29"/>
        <v>3</v>
      </c>
      <c r="BK4" s="25">
        <v>0</v>
      </c>
      <c r="BL4" s="25">
        <f t="shared" si="30"/>
        <v>2</v>
      </c>
      <c r="BM4" s="25">
        <v>0</v>
      </c>
      <c r="BN4" s="25">
        <f t="shared" si="31"/>
        <v>1</v>
      </c>
      <c r="BO4" s="25">
        <v>0</v>
      </c>
    </row>
    <row r="5" spans="1:67">
      <c r="A5" s="25" t="s">
        <v>1285</v>
      </c>
      <c r="B5" s="25">
        <v>33</v>
      </c>
      <c r="C5" s="25">
        <v>0</v>
      </c>
      <c r="D5" s="25">
        <f t="shared" si="0"/>
        <v>32</v>
      </c>
      <c r="E5" s="25">
        <v>0</v>
      </c>
      <c r="F5" s="25">
        <f t="shared" si="1"/>
        <v>31</v>
      </c>
      <c r="G5" s="25">
        <v>0</v>
      </c>
      <c r="H5" s="25">
        <f t="shared" si="2"/>
        <v>30</v>
      </c>
      <c r="I5" s="25">
        <v>0</v>
      </c>
      <c r="J5" s="25">
        <f t="shared" si="3"/>
        <v>29</v>
      </c>
      <c r="K5" s="25">
        <v>0</v>
      </c>
      <c r="L5" s="25">
        <f t="shared" si="4"/>
        <v>28</v>
      </c>
      <c r="M5" s="25">
        <v>0</v>
      </c>
      <c r="N5" s="25">
        <f t="shared" si="5"/>
        <v>27</v>
      </c>
      <c r="O5" s="25">
        <v>0</v>
      </c>
      <c r="P5" s="25">
        <f t="shared" si="6"/>
        <v>26</v>
      </c>
      <c r="Q5" s="25">
        <v>0</v>
      </c>
      <c r="R5" s="25">
        <f t="shared" si="7"/>
        <v>25</v>
      </c>
      <c r="S5" s="25">
        <v>0</v>
      </c>
      <c r="T5" s="25">
        <f t="shared" si="8"/>
        <v>24</v>
      </c>
      <c r="U5" s="25">
        <v>0</v>
      </c>
      <c r="V5" s="25">
        <f t="shared" si="9"/>
        <v>23</v>
      </c>
      <c r="W5" s="25">
        <v>0</v>
      </c>
      <c r="X5" s="25">
        <f t="shared" si="10"/>
        <v>22</v>
      </c>
      <c r="Y5" s="25">
        <v>0</v>
      </c>
      <c r="Z5" s="25">
        <f t="shared" si="11"/>
        <v>21</v>
      </c>
      <c r="AA5" s="25">
        <v>0</v>
      </c>
      <c r="AB5" s="25">
        <f t="shared" si="12"/>
        <v>20</v>
      </c>
      <c r="AC5" s="25">
        <v>0</v>
      </c>
      <c r="AD5" s="25">
        <f t="shared" si="13"/>
        <v>19</v>
      </c>
      <c r="AE5" s="25">
        <v>0</v>
      </c>
      <c r="AF5" s="25">
        <f t="shared" si="14"/>
        <v>18</v>
      </c>
      <c r="AG5" s="25">
        <v>0</v>
      </c>
      <c r="AH5" s="25">
        <f t="shared" si="15"/>
        <v>17</v>
      </c>
      <c r="AI5" s="25">
        <v>0</v>
      </c>
      <c r="AJ5" s="25">
        <f t="shared" si="16"/>
        <v>16</v>
      </c>
      <c r="AK5" s="25">
        <v>0</v>
      </c>
      <c r="AL5" s="25">
        <f t="shared" si="17"/>
        <v>15</v>
      </c>
      <c r="AM5" s="25">
        <v>0</v>
      </c>
      <c r="AN5" s="25">
        <f t="shared" si="18"/>
        <v>14</v>
      </c>
      <c r="AO5" s="25">
        <v>0</v>
      </c>
      <c r="AP5" s="25">
        <f t="shared" si="19"/>
        <v>13</v>
      </c>
      <c r="AQ5" s="25">
        <v>0</v>
      </c>
      <c r="AR5" s="25">
        <f t="shared" si="20"/>
        <v>12</v>
      </c>
      <c r="AS5" s="25">
        <v>0</v>
      </c>
      <c r="AT5" s="25">
        <f t="shared" si="21"/>
        <v>11</v>
      </c>
      <c r="AU5" s="25">
        <v>0</v>
      </c>
      <c r="AV5" s="25">
        <f t="shared" si="22"/>
        <v>10</v>
      </c>
      <c r="AW5" s="25">
        <v>0</v>
      </c>
      <c r="AX5" s="25">
        <f t="shared" si="23"/>
        <v>9</v>
      </c>
      <c r="AY5" s="25">
        <v>0</v>
      </c>
      <c r="AZ5" s="25">
        <f t="shared" si="24"/>
        <v>8</v>
      </c>
      <c r="BA5" s="25">
        <v>0</v>
      </c>
      <c r="BB5" s="25">
        <f t="shared" si="25"/>
        <v>7</v>
      </c>
      <c r="BC5" s="25">
        <v>0</v>
      </c>
      <c r="BD5" s="25">
        <f t="shared" si="26"/>
        <v>6</v>
      </c>
      <c r="BE5" s="25">
        <v>0</v>
      </c>
      <c r="BF5" s="25">
        <f t="shared" si="27"/>
        <v>5</v>
      </c>
      <c r="BG5" s="25">
        <v>0</v>
      </c>
      <c r="BH5" s="25">
        <f t="shared" si="28"/>
        <v>4</v>
      </c>
      <c r="BI5" s="25">
        <v>0</v>
      </c>
      <c r="BJ5" s="25">
        <f t="shared" si="29"/>
        <v>3</v>
      </c>
      <c r="BK5" s="25">
        <v>0</v>
      </c>
      <c r="BL5" s="25">
        <f t="shared" si="30"/>
        <v>2</v>
      </c>
      <c r="BM5" s="25">
        <v>0</v>
      </c>
      <c r="BN5" s="25">
        <f t="shared" si="31"/>
        <v>1</v>
      </c>
      <c r="BO5" s="25">
        <v>0</v>
      </c>
    </row>
    <row r="6" spans="1:67">
      <c r="A6" s="25" t="s">
        <v>1286</v>
      </c>
      <c r="B6" s="25">
        <v>33</v>
      </c>
      <c r="C6" s="25">
        <v>0</v>
      </c>
      <c r="D6" s="25">
        <f t="shared" si="0"/>
        <v>32</v>
      </c>
      <c r="E6" s="25">
        <v>0</v>
      </c>
      <c r="F6" s="25">
        <f t="shared" si="1"/>
        <v>31</v>
      </c>
      <c r="G6" s="25">
        <v>0</v>
      </c>
      <c r="H6" s="25">
        <f t="shared" si="2"/>
        <v>30</v>
      </c>
      <c r="I6" s="25">
        <v>0</v>
      </c>
      <c r="J6" s="25">
        <f t="shared" si="3"/>
        <v>29</v>
      </c>
      <c r="K6" s="25">
        <v>0</v>
      </c>
      <c r="L6" s="25">
        <f t="shared" si="4"/>
        <v>28</v>
      </c>
      <c r="M6" s="25">
        <v>0</v>
      </c>
      <c r="N6" s="25">
        <f t="shared" si="5"/>
        <v>27</v>
      </c>
      <c r="O6" s="25">
        <v>0</v>
      </c>
      <c r="P6" s="25">
        <f t="shared" si="6"/>
        <v>26</v>
      </c>
      <c r="Q6" s="25">
        <v>0</v>
      </c>
      <c r="R6" s="25">
        <f t="shared" si="7"/>
        <v>25</v>
      </c>
      <c r="S6" s="25">
        <v>0</v>
      </c>
      <c r="T6" s="25">
        <f t="shared" si="8"/>
        <v>24</v>
      </c>
      <c r="U6" s="25">
        <v>0</v>
      </c>
      <c r="V6" s="25">
        <f t="shared" si="9"/>
        <v>23</v>
      </c>
      <c r="W6" s="25">
        <v>0</v>
      </c>
      <c r="X6" s="25">
        <f t="shared" si="10"/>
        <v>22</v>
      </c>
      <c r="Y6" s="25">
        <v>0</v>
      </c>
      <c r="Z6" s="25">
        <f t="shared" si="11"/>
        <v>21</v>
      </c>
      <c r="AA6" s="25">
        <v>0</v>
      </c>
      <c r="AB6" s="25">
        <f t="shared" si="12"/>
        <v>20</v>
      </c>
      <c r="AC6" s="25">
        <v>0</v>
      </c>
      <c r="AD6" s="25">
        <f t="shared" si="13"/>
        <v>19</v>
      </c>
      <c r="AE6" s="25">
        <v>0</v>
      </c>
      <c r="AF6" s="25">
        <f t="shared" si="14"/>
        <v>18</v>
      </c>
      <c r="AG6" s="25">
        <v>0</v>
      </c>
      <c r="AH6" s="25">
        <f t="shared" si="15"/>
        <v>17</v>
      </c>
      <c r="AI6" s="25">
        <v>0</v>
      </c>
      <c r="AJ6" s="25">
        <f t="shared" si="16"/>
        <v>16</v>
      </c>
      <c r="AK6" s="25">
        <v>0</v>
      </c>
      <c r="AL6" s="25">
        <f t="shared" si="17"/>
        <v>15</v>
      </c>
      <c r="AM6" s="25">
        <v>0</v>
      </c>
      <c r="AN6" s="25">
        <f t="shared" si="18"/>
        <v>14</v>
      </c>
      <c r="AO6" s="25">
        <v>0</v>
      </c>
      <c r="AP6" s="25">
        <f t="shared" si="19"/>
        <v>13</v>
      </c>
      <c r="AQ6" s="25">
        <v>0</v>
      </c>
      <c r="AR6" s="25">
        <f t="shared" si="20"/>
        <v>12</v>
      </c>
      <c r="AS6" s="25">
        <v>0</v>
      </c>
      <c r="AT6" s="25">
        <f t="shared" si="21"/>
        <v>11</v>
      </c>
      <c r="AU6" s="25">
        <v>0</v>
      </c>
      <c r="AV6" s="25">
        <f t="shared" si="22"/>
        <v>10</v>
      </c>
      <c r="AW6" s="25">
        <v>0</v>
      </c>
      <c r="AX6" s="25">
        <f t="shared" si="23"/>
        <v>9</v>
      </c>
      <c r="AY6" s="25">
        <v>0</v>
      </c>
      <c r="AZ6" s="25">
        <f t="shared" si="24"/>
        <v>8</v>
      </c>
      <c r="BA6" s="25">
        <v>0</v>
      </c>
      <c r="BB6" s="25">
        <f t="shared" si="25"/>
        <v>7</v>
      </c>
      <c r="BC6" s="25">
        <v>0</v>
      </c>
      <c r="BD6" s="25">
        <f t="shared" si="26"/>
        <v>6</v>
      </c>
      <c r="BE6" s="25">
        <v>0</v>
      </c>
      <c r="BF6" s="25">
        <f t="shared" si="27"/>
        <v>5</v>
      </c>
      <c r="BG6" s="25">
        <v>0</v>
      </c>
      <c r="BH6" s="25">
        <f t="shared" si="28"/>
        <v>4</v>
      </c>
      <c r="BI6" s="25">
        <v>0</v>
      </c>
      <c r="BJ6" s="25">
        <f t="shared" si="29"/>
        <v>3</v>
      </c>
      <c r="BK6" s="25">
        <v>0</v>
      </c>
      <c r="BL6" s="25">
        <f t="shared" si="30"/>
        <v>2</v>
      </c>
      <c r="BM6" s="25">
        <v>0</v>
      </c>
      <c r="BN6" s="25">
        <f t="shared" si="31"/>
        <v>1</v>
      </c>
      <c r="BO6" s="25">
        <v>0</v>
      </c>
    </row>
    <row r="7" spans="1:67">
      <c r="A7" s="25" t="s">
        <v>917</v>
      </c>
      <c r="B7" s="25">
        <v>33</v>
      </c>
      <c r="C7" s="25">
        <v>0</v>
      </c>
      <c r="D7" s="25">
        <f t="shared" si="0"/>
        <v>32</v>
      </c>
      <c r="E7" s="25">
        <v>0</v>
      </c>
      <c r="F7" s="25">
        <f t="shared" si="1"/>
        <v>31</v>
      </c>
      <c r="G7" s="25">
        <v>0</v>
      </c>
      <c r="H7" s="25">
        <f t="shared" si="2"/>
        <v>30</v>
      </c>
      <c r="I7" s="25">
        <v>1</v>
      </c>
      <c r="J7" s="25">
        <f t="shared" si="3"/>
        <v>29</v>
      </c>
      <c r="K7" s="25">
        <v>0</v>
      </c>
      <c r="L7" s="25">
        <f t="shared" si="4"/>
        <v>28</v>
      </c>
      <c r="M7" s="25">
        <v>0</v>
      </c>
      <c r="N7" s="25">
        <f t="shared" si="5"/>
        <v>27</v>
      </c>
      <c r="O7" s="25">
        <v>0</v>
      </c>
      <c r="P7" s="25">
        <f t="shared" si="6"/>
        <v>26</v>
      </c>
      <c r="Q7" s="25">
        <v>1</v>
      </c>
      <c r="R7" s="25">
        <f t="shared" si="7"/>
        <v>25</v>
      </c>
      <c r="S7" s="25">
        <v>0</v>
      </c>
      <c r="T7" s="25">
        <f t="shared" si="8"/>
        <v>24</v>
      </c>
      <c r="U7" s="25">
        <v>1</v>
      </c>
      <c r="V7" s="25">
        <f t="shared" si="9"/>
        <v>23</v>
      </c>
      <c r="W7" s="25">
        <v>0</v>
      </c>
      <c r="X7" s="25">
        <f t="shared" si="10"/>
        <v>22</v>
      </c>
      <c r="Y7" s="25">
        <v>0</v>
      </c>
      <c r="Z7" s="25">
        <f t="shared" si="11"/>
        <v>21</v>
      </c>
      <c r="AA7" s="25">
        <v>0</v>
      </c>
      <c r="AB7" s="25">
        <f t="shared" si="12"/>
        <v>20</v>
      </c>
      <c r="AC7" s="25">
        <v>0</v>
      </c>
      <c r="AD7" s="25">
        <f t="shared" si="13"/>
        <v>19</v>
      </c>
      <c r="AE7" s="25">
        <v>0</v>
      </c>
      <c r="AF7" s="25">
        <f t="shared" si="14"/>
        <v>18</v>
      </c>
      <c r="AG7" s="25">
        <v>0</v>
      </c>
      <c r="AH7" s="25">
        <f t="shared" si="15"/>
        <v>17</v>
      </c>
      <c r="AI7" s="25">
        <v>0</v>
      </c>
      <c r="AJ7" s="25">
        <f t="shared" si="16"/>
        <v>16</v>
      </c>
      <c r="AK7" s="25">
        <v>1</v>
      </c>
      <c r="AL7" s="25">
        <f t="shared" si="17"/>
        <v>15</v>
      </c>
      <c r="AM7" s="25">
        <v>0</v>
      </c>
      <c r="AN7" s="25">
        <f t="shared" si="18"/>
        <v>14</v>
      </c>
      <c r="AO7" s="25">
        <v>0</v>
      </c>
      <c r="AP7" s="25">
        <f t="shared" si="19"/>
        <v>13</v>
      </c>
      <c r="AQ7" s="25">
        <v>1</v>
      </c>
      <c r="AR7" s="25">
        <f t="shared" si="20"/>
        <v>12</v>
      </c>
      <c r="AS7" s="25">
        <v>0</v>
      </c>
      <c r="AT7" s="25">
        <f t="shared" si="21"/>
        <v>11</v>
      </c>
      <c r="AU7" s="25">
        <v>0</v>
      </c>
      <c r="AV7" s="25">
        <f t="shared" si="22"/>
        <v>10</v>
      </c>
      <c r="AW7" s="25">
        <v>0</v>
      </c>
      <c r="AX7" s="25">
        <f t="shared" si="23"/>
        <v>9</v>
      </c>
      <c r="AY7" s="25">
        <v>0</v>
      </c>
      <c r="AZ7" s="25">
        <f t="shared" si="24"/>
        <v>8</v>
      </c>
      <c r="BA7" s="25">
        <v>0</v>
      </c>
      <c r="BB7" s="25">
        <f t="shared" si="25"/>
        <v>7</v>
      </c>
      <c r="BC7" s="25">
        <v>0</v>
      </c>
      <c r="BD7" s="25">
        <f t="shared" si="26"/>
        <v>6</v>
      </c>
      <c r="BE7" s="25">
        <v>0</v>
      </c>
      <c r="BF7" s="25">
        <f t="shared" si="27"/>
        <v>5</v>
      </c>
      <c r="BG7" s="25">
        <v>1</v>
      </c>
      <c r="BH7" s="25">
        <f t="shared" si="28"/>
        <v>4</v>
      </c>
      <c r="BI7" s="25">
        <v>0</v>
      </c>
      <c r="BJ7" s="25">
        <f t="shared" si="29"/>
        <v>3</v>
      </c>
      <c r="BK7" s="25">
        <v>0</v>
      </c>
      <c r="BL7" s="25">
        <f t="shared" si="30"/>
        <v>2</v>
      </c>
      <c r="BM7" s="25">
        <v>0</v>
      </c>
      <c r="BN7" s="25">
        <f t="shared" si="31"/>
        <v>1</v>
      </c>
      <c r="BO7" s="25">
        <v>0</v>
      </c>
    </row>
    <row r="8" spans="1:67">
      <c r="A8" s="25" t="s">
        <v>1287</v>
      </c>
      <c r="B8" s="25">
        <v>33</v>
      </c>
      <c r="C8" s="25">
        <v>0</v>
      </c>
      <c r="D8" s="25">
        <f t="shared" si="0"/>
        <v>32</v>
      </c>
      <c r="E8" s="25">
        <v>0</v>
      </c>
      <c r="F8" s="25">
        <f t="shared" si="1"/>
        <v>31</v>
      </c>
      <c r="G8" s="25">
        <v>0</v>
      </c>
      <c r="H8" s="25">
        <f t="shared" si="2"/>
        <v>30</v>
      </c>
      <c r="I8" s="25">
        <v>0</v>
      </c>
      <c r="J8" s="25">
        <f t="shared" si="3"/>
        <v>29</v>
      </c>
      <c r="K8" s="25">
        <v>0</v>
      </c>
      <c r="L8" s="25">
        <f t="shared" si="4"/>
        <v>28</v>
      </c>
      <c r="M8" s="25">
        <v>0</v>
      </c>
      <c r="N8" s="25">
        <f t="shared" si="5"/>
        <v>27</v>
      </c>
      <c r="O8" s="25">
        <v>0</v>
      </c>
      <c r="P8" s="25">
        <f t="shared" si="6"/>
        <v>26</v>
      </c>
      <c r="Q8" s="25">
        <v>0</v>
      </c>
      <c r="R8" s="25">
        <f t="shared" si="7"/>
        <v>25</v>
      </c>
      <c r="S8" s="25">
        <v>0</v>
      </c>
      <c r="T8" s="25">
        <f t="shared" si="8"/>
        <v>24</v>
      </c>
      <c r="U8" s="25">
        <v>0</v>
      </c>
      <c r="V8" s="25">
        <f t="shared" si="9"/>
        <v>23</v>
      </c>
      <c r="W8" s="25">
        <v>0</v>
      </c>
      <c r="X8" s="25">
        <f t="shared" si="10"/>
        <v>22</v>
      </c>
      <c r="Y8" s="25">
        <v>0</v>
      </c>
      <c r="Z8" s="25">
        <f t="shared" si="11"/>
        <v>21</v>
      </c>
      <c r="AA8" s="25">
        <v>0</v>
      </c>
      <c r="AB8" s="25">
        <f t="shared" si="12"/>
        <v>20</v>
      </c>
      <c r="AC8" s="25">
        <v>0</v>
      </c>
      <c r="AD8" s="25">
        <f t="shared" si="13"/>
        <v>19</v>
      </c>
      <c r="AE8" s="25">
        <v>0</v>
      </c>
      <c r="AF8" s="25">
        <f t="shared" si="14"/>
        <v>18</v>
      </c>
      <c r="AG8" s="25">
        <v>0</v>
      </c>
      <c r="AH8" s="25">
        <f t="shared" si="15"/>
        <v>17</v>
      </c>
      <c r="AI8" s="25">
        <v>0</v>
      </c>
      <c r="AJ8" s="25">
        <f t="shared" si="16"/>
        <v>16</v>
      </c>
      <c r="AK8" s="25">
        <v>0</v>
      </c>
      <c r="AL8" s="25">
        <f t="shared" si="17"/>
        <v>15</v>
      </c>
      <c r="AM8" s="25">
        <v>0</v>
      </c>
      <c r="AN8" s="25">
        <f t="shared" si="18"/>
        <v>14</v>
      </c>
      <c r="AO8" s="25">
        <v>0</v>
      </c>
      <c r="AP8" s="25">
        <f t="shared" si="19"/>
        <v>13</v>
      </c>
      <c r="AQ8" s="25">
        <v>0</v>
      </c>
      <c r="AR8" s="25">
        <f t="shared" si="20"/>
        <v>12</v>
      </c>
      <c r="AS8" s="25">
        <v>0</v>
      </c>
      <c r="AT8" s="25">
        <f t="shared" si="21"/>
        <v>11</v>
      </c>
      <c r="AU8" s="25">
        <v>0</v>
      </c>
      <c r="AV8" s="25">
        <f t="shared" si="22"/>
        <v>10</v>
      </c>
      <c r="AW8" s="25">
        <v>0</v>
      </c>
      <c r="AX8" s="25">
        <f t="shared" si="23"/>
        <v>9</v>
      </c>
      <c r="AY8" s="25">
        <v>0</v>
      </c>
      <c r="AZ8" s="25">
        <f t="shared" si="24"/>
        <v>8</v>
      </c>
      <c r="BA8" s="25">
        <v>0</v>
      </c>
      <c r="BB8" s="25">
        <f t="shared" si="25"/>
        <v>7</v>
      </c>
      <c r="BC8" s="25">
        <v>0</v>
      </c>
      <c r="BD8" s="25">
        <f t="shared" si="26"/>
        <v>6</v>
      </c>
      <c r="BE8" s="25">
        <v>0</v>
      </c>
      <c r="BF8" s="25">
        <f t="shared" si="27"/>
        <v>5</v>
      </c>
      <c r="BG8" s="25">
        <v>0</v>
      </c>
      <c r="BH8" s="25">
        <f t="shared" si="28"/>
        <v>4</v>
      </c>
      <c r="BI8" s="25">
        <v>0</v>
      </c>
      <c r="BJ8" s="25">
        <f t="shared" si="29"/>
        <v>3</v>
      </c>
      <c r="BK8" s="25">
        <v>0</v>
      </c>
      <c r="BL8" s="25">
        <f t="shared" si="30"/>
        <v>2</v>
      </c>
      <c r="BM8" s="25">
        <v>0</v>
      </c>
      <c r="BN8" s="25">
        <f t="shared" si="31"/>
        <v>1</v>
      </c>
      <c r="BO8" s="25">
        <v>0</v>
      </c>
    </row>
    <row r="9" spans="1:67">
      <c r="A9" s="25" t="s">
        <v>921</v>
      </c>
      <c r="B9" s="25">
        <v>33</v>
      </c>
      <c r="C9" s="25">
        <v>0</v>
      </c>
      <c r="D9" s="25">
        <f t="shared" si="0"/>
        <v>32</v>
      </c>
      <c r="E9" s="25">
        <v>0</v>
      </c>
      <c r="F9" s="25">
        <f t="shared" si="1"/>
        <v>31</v>
      </c>
      <c r="G9" s="25">
        <v>1</v>
      </c>
      <c r="H9" s="25">
        <f t="shared" si="2"/>
        <v>30</v>
      </c>
      <c r="I9" s="25">
        <v>0</v>
      </c>
      <c r="J9" s="25">
        <f t="shared" si="3"/>
        <v>29</v>
      </c>
      <c r="K9" s="25">
        <v>0</v>
      </c>
      <c r="L9" s="25">
        <f t="shared" si="4"/>
        <v>28</v>
      </c>
      <c r="M9" s="25">
        <v>0</v>
      </c>
      <c r="N9" s="25">
        <f t="shared" si="5"/>
        <v>27</v>
      </c>
      <c r="O9" s="25">
        <v>0</v>
      </c>
      <c r="P9" s="25">
        <f t="shared" si="6"/>
        <v>26</v>
      </c>
      <c r="Q9" s="25">
        <v>0</v>
      </c>
      <c r="R9" s="25">
        <f t="shared" si="7"/>
        <v>25</v>
      </c>
      <c r="S9" s="25">
        <v>0</v>
      </c>
      <c r="T9" s="25">
        <f t="shared" si="8"/>
        <v>24</v>
      </c>
      <c r="U9" s="25">
        <v>0</v>
      </c>
      <c r="V9" s="25">
        <f t="shared" si="9"/>
        <v>23</v>
      </c>
      <c r="W9" s="25">
        <v>0</v>
      </c>
      <c r="X9" s="25">
        <f t="shared" si="10"/>
        <v>22</v>
      </c>
      <c r="Y9" s="25">
        <v>0</v>
      </c>
      <c r="Z9" s="25">
        <f t="shared" si="11"/>
        <v>21</v>
      </c>
      <c r="AA9" s="25">
        <v>0</v>
      </c>
      <c r="AB9" s="25">
        <f t="shared" si="12"/>
        <v>20</v>
      </c>
      <c r="AC9" s="25">
        <v>0</v>
      </c>
      <c r="AD9" s="25">
        <f t="shared" si="13"/>
        <v>19</v>
      </c>
      <c r="AE9" s="25">
        <v>0</v>
      </c>
      <c r="AF9" s="25">
        <f t="shared" si="14"/>
        <v>18</v>
      </c>
      <c r="AG9" s="25">
        <v>0</v>
      </c>
      <c r="AH9" s="25">
        <f t="shared" si="15"/>
        <v>17</v>
      </c>
      <c r="AI9" s="25">
        <v>0</v>
      </c>
      <c r="AJ9" s="25">
        <f t="shared" si="16"/>
        <v>16</v>
      </c>
      <c r="AK9" s="25">
        <v>0</v>
      </c>
      <c r="AL9" s="25">
        <f t="shared" si="17"/>
        <v>15</v>
      </c>
      <c r="AM9" s="25">
        <v>0</v>
      </c>
      <c r="AN9" s="25">
        <f t="shared" si="18"/>
        <v>14</v>
      </c>
      <c r="AO9" s="25">
        <v>0</v>
      </c>
      <c r="AP9" s="25">
        <f t="shared" si="19"/>
        <v>13</v>
      </c>
      <c r="AQ9" s="25">
        <v>0</v>
      </c>
      <c r="AR9" s="25">
        <f t="shared" si="20"/>
        <v>12</v>
      </c>
      <c r="AS9" s="25">
        <v>0</v>
      </c>
      <c r="AT9" s="25">
        <f t="shared" si="21"/>
        <v>11</v>
      </c>
      <c r="AU9" s="25">
        <v>0</v>
      </c>
      <c r="AV9" s="25">
        <f t="shared" si="22"/>
        <v>10</v>
      </c>
      <c r="AW9" s="25">
        <v>1</v>
      </c>
      <c r="AX9" s="25">
        <f t="shared" si="23"/>
        <v>9</v>
      </c>
      <c r="AY9" s="25">
        <v>0</v>
      </c>
      <c r="AZ9" s="25">
        <f t="shared" si="24"/>
        <v>8</v>
      </c>
      <c r="BA9" s="25">
        <v>0</v>
      </c>
      <c r="BB9" s="25">
        <f t="shared" si="25"/>
        <v>7</v>
      </c>
      <c r="BC9" s="25">
        <v>0</v>
      </c>
      <c r="BD9" s="25">
        <f t="shared" si="26"/>
        <v>6</v>
      </c>
      <c r="BE9" s="25">
        <v>0</v>
      </c>
      <c r="BF9" s="25">
        <f t="shared" si="27"/>
        <v>5</v>
      </c>
      <c r="BG9" s="25">
        <v>0</v>
      </c>
      <c r="BH9" s="25">
        <f t="shared" si="28"/>
        <v>4</v>
      </c>
      <c r="BI9" s="25">
        <v>0</v>
      </c>
      <c r="BJ9" s="25">
        <f t="shared" si="29"/>
        <v>3</v>
      </c>
      <c r="BK9" s="25">
        <v>0</v>
      </c>
      <c r="BL9" s="25">
        <f t="shared" si="30"/>
        <v>2</v>
      </c>
      <c r="BM9" s="25">
        <v>0</v>
      </c>
      <c r="BN9" s="25">
        <f t="shared" si="31"/>
        <v>1</v>
      </c>
      <c r="BO9" s="25">
        <v>0</v>
      </c>
    </row>
    <row r="10" spans="1:67">
      <c r="A10" s="25" t="s">
        <v>1288</v>
      </c>
      <c r="B10" s="25">
        <v>33</v>
      </c>
      <c r="C10" s="25">
        <v>0</v>
      </c>
      <c r="D10" s="25">
        <f t="shared" si="0"/>
        <v>32</v>
      </c>
      <c r="E10" s="25">
        <v>0</v>
      </c>
      <c r="F10" s="25">
        <f t="shared" si="1"/>
        <v>31</v>
      </c>
      <c r="G10" s="25">
        <v>0</v>
      </c>
      <c r="H10" s="25">
        <f t="shared" si="2"/>
        <v>30</v>
      </c>
      <c r="I10" s="25">
        <v>1</v>
      </c>
      <c r="J10" s="25">
        <f t="shared" si="3"/>
        <v>29</v>
      </c>
      <c r="K10" s="25">
        <v>0</v>
      </c>
      <c r="L10" s="25">
        <f t="shared" si="4"/>
        <v>28</v>
      </c>
      <c r="M10" s="25">
        <v>0</v>
      </c>
      <c r="N10" s="25">
        <f t="shared" si="5"/>
        <v>27</v>
      </c>
      <c r="O10" s="25">
        <v>1</v>
      </c>
      <c r="P10" s="25">
        <f t="shared" si="6"/>
        <v>26</v>
      </c>
      <c r="Q10" s="25">
        <v>0</v>
      </c>
      <c r="R10" s="25">
        <f t="shared" si="7"/>
        <v>25</v>
      </c>
      <c r="S10" s="25">
        <v>0</v>
      </c>
      <c r="T10" s="25">
        <f t="shared" si="8"/>
        <v>24</v>
      </c>
      <c r="U10" s="25">
        <v>0</v>
      </c>
      <c r="V10" s="25">
        <f t="shared" si="9"/>
        <v>23</v>
      </c>
      <c r="W10" s="25">
        <v>0</v>
      </c>
      <c r="X10" s="25">
        <f t="shared" si="10"/>
        <v>22</v>
      </c>
      <c r="Y10" s="25">
        <v>0</v>
      </c>
      <c r="Z10" s="25">
        <f t="shared" si="11"/>
        <v>21</v>
      </c>
      <c r="AA10" s="25">
        <v>0</v>
      </c>
      <c r="AB10" s="25">
        <f t="shared" si="12"/>
        <v>20</v>
      </c>
      <c r="AC10" s="25">
        <v>0</v>
      </c>
      <c r="AD10" s="25">
        <f t="shared" si="13"/>
        <v>19</v>
      </c>
      <c r="AE10" s="25">
        <v>0</v>
      </c>
      <c r="AF10" s="25">
        <f t="shared" si="14"/>
        <v>18</v>
      </c>
      <c r="AG10" s="25">
        <v>0</v>
      </c>
      <c r="AH10" s="25">
        <f t="shared" si="15"/>
        <v>17</v>
      </c>
      <c r="AI10" s="25">
        <v>1</v>
      </c>
      <c r="AJ10" s="25">
        <f t="shared" si="16"/>
        <v>16</v>
      </c>
      <c r="AK10" s="25">
        <v>0</v>
      </c>
      <c r="AL10" s="25">
        <f t="shared" si="17"/>
        <v>15</v>
      </c>
      <c r="AM10" s="25">
        <v>0</v>
      </c>
      <c r="AN10" s="25">
        <f t="shared" si="18"/>
        <v>14</v>
      </c>
      <c r="AO10" s="25">
        <v>0</v>
      </c>
      <c r="AP10" s="25">
        <f t="shared" si="19"/>
        <v>13</v>
      </c>
      <c r="AQ10" s="25">
        <v>0</v>
      </c>
      <c r="AR10" s="25">
        <f t="shared" si="20"/>
        <v>12</v>
      </c>
      <c r="AS10" s="25">
        <v>0</v>
      </c>
      <c r="AT10" s="25">
        <f t="shared" si="21"/>
        <v>11</v>
      </c>
      <c r="AU10" s="25">
        <v>0</v>
      </c>
      <c r="AV10" s="25">
        <f t="shared" si="22"/>
        <v>10</v>
      </c>
      <c r="AW10" s="25">
        <v>0</v>
      </c>
      <c r="AX10" s="25">
        <f t="shared" si="23"/>
        <v>9</v>
      </c>
      <c r="AY10" s="25">
        <v>1</v>
      </c>
      <c r="AZ10" s="25">
        <f t="shared" si="24"/>
        <v>8</v>
      </c>
      <c r="BA10" s="25">
        <v>0</v>
      </c>
      <c r="BB10" s="25">
        <f t="shared" si="25"/>
        <v>7</v>
      </c>
      <c r="BC10" s="25">
        <v>0</v>
      </c>
      <c r="BD10" s="25">
        <f t="shared" si="26"/>
        <v>6</v>
      </c>
      <c r="BE10" s="25">
        <v>0</v>
      </c>
      <c r="BF10" s="25">
        <f t="shared" si="27"/>
        <v>5</v>
      </c>
      <c r="BG10" s="25">
        <v>0</v>
      </c>
      <c r="BH10" s="25">
        <f t="shared" si="28"/>
        <v>4</v>
      </c>
      <c r="BI10" s="25">
        <v>0</v>
      </c>
      <c r="BJ10" s="25">
        <f t="shared" si="29"/>
        <v>3</v>
      </c>
      <c r="BK10" s="25">
        <v>0</v>
      </c>
      <c r="BL10" s="25">
        <f t="shared" si="30"/>
        <v>2</v>
      </c>
      <c r="BM10" s="25">
        <v>0</v>
      </c>
      <c r="BN10" s="25">
        <f t="shared" si="31"/>
        <v>1</v>
      </c>
      <c r="BO10" s="25">
        <v>0</v>
      </c>
    </row>
    <row r="11" spans="1:67">
      <c r="A11" s="25" t="s">
        <v>923</v>
      </c>
      <c r="B11" s="25">
        <v>33</v>
      </c>
      <c r="C11" s="25">
        <v>0</v>
      </c>
      <c r="D11" s="25">
        <f t="shared" si="0"/>
        <v>32</v>
      </c>
      <c r="E11" s="25">
        <v>0</v>
      </c>
      <c r="F11" s="25">
        <f t="shared" si="1"/>
        <v>31</v>
      </c>
      <c r="G11" s="25">
        <v>0</v>
      </c>
      <c r="H11" s="25">
        <f t="shared" si="2"/>
        <v>30</v>
      </c>
      <c r="I11" s="25">
        <v>0</v>
      </c>
      <c r="J11" s="25">
        <f t="shared" si="3"/>
        <v>29</v>
      </c>
      <c r="K11" s="25">
        <v>0</v>
      </c>
      <c r="L11" s="25">
        <f t="shared" si="4"/>
        <v>28</v>
      </c>
      <c r="M11" s="25">
        <v>0</v>
      </c>
      <c r="N11" s="25">
        <f t="shared" si="5"/>
        <v>27</v>
      </c>
      <c r="O11" s="25">
        <v>1</v>
      </c>
      <c r="P11" s="25">
        <f t="shared" si="6"/>
        <v>26</v>
      </c>
      <c r="Q11" s="25">
        <v>1</v>
      </c>
      <c r="R11" s="25">
        <f t="shared" si="7"/>
        <v>25</v>
      </c>
      <c r="S11" s="25">
        <v>0</v>
      </c>
      <c r="T11" s="25">
        <f t="shared" si="8"/>
        <v>24</v>
      </c>
      <c r="U11" s="25">
        <v>0</v>
      </c>
      <c r="V11" s="25">
        <f t="shared" si="9"/>
        <v>23</v>
      </c>
      <c r="W11" s="25">
        <v>0</v>
      </c>
      <c r="X11" s="25">
        <f t="shared" si="10"/>
        <v>22</v>
      </c>
      <c r="Y11" s="25">
        <v>0</v>
      </c>
      <c r="Z11" s="25">
        <f t="shared" si="11"/>
        <v>21</v>
      </c>
      <c r="AA11" s="25">
        <v>0</v>
      </c>
      <c r="AB11" s="25">
        <f t="shared" si="12"/>
        <v>20</v>
      </c>
      <c r="AC11" s="25">
        <v>0</v>
      </c>
      <c r="AD11" s="25">
        <f t="shared" si="13"/>
        <v>19</v>
      </c>
      <c r="AE11" s="25">
        <v>0</v>
      </c>
      <c r="AF11" s="25">
        <f t="shared" si="14"/>
        <v>18</v>
      </c>
      <c r="AG11" s="25">
        <v>0</v>
      </c>
      <c r="AH11" s="25">
        <f t="shared" si="15"/>
        <v>17</v>
      </c>
      <c r="AI11" s="25">
        <v>1</v>
      </c>
      <c r="AJ11" s="25">
        <f t="shared" si="16"/>
        <v>16</v>
      </c>
      <c r="AK11" s="25">
        <v>0</v>
      </c>
      <c r="AL11" s="25">
        <f t="shared" si="17"/>
        <v>15</v>
      </c>
      <c r="AM11" s="25">
        <v>0</v>
      </c>
      <c r="AN11" s="25">
        <f t="shared" si="18"/>
        <v>14</v>
      </c>
      <c r="AO11" s="25">
        <v>0</v>
      </c>
      <c r="AP11" s="25">
        <f t="shared" si="19"/>
        <v>13</v>
      </c>
      <c r="AQ11" s="25">
        <v>0</v>
      </c>
      <c r="AR11" s="25">
        <f t="shared" si="20"/>
        <v>12</v>
      </c>
      <c r="AS11" s="25">
        <v>0</v>
      </c>
      <c r="AT11" s="25">
        <f t="shared" si="21"/>
        <v>11</v>
      </c>
      <c r="AU11" s="25">
        <v>0</v>
      </c>
      <c r="AV11" s="25">
        <f t="shared" si="22"/>
        <v>10</v>
      </c>
      <c r="AW11" s="25">
        <v>0</v>
      </c>
      <c r="AX11" s="25">
        <f t="shared" si="23"/>
        <v>9</v>
      </c>
      <c r="AY11" s="25">
        <v>0</v>
      </c>
      <c r="AZ11" s="25">
        <f t="shared" si="24"/>
        <v>8</v>
      </c>
      <c r="BA11" s="25">
        <v>0</v>
      </c>
      <c r="BB11" s="25">
        <f t="shared" si="25"/>
        <v>7</v>
      </c>
      <c r="BC11" s="25">
        <v>0</v>
      </c>
      <c r="BD11" s="25">
        <f t="shared" si="26"/>
        <v>6</v>
      </c>
      <c r="BE11" s="25">
        <v>0</v>
      </c>
      <c r="BF11" s="25">
        <f t="shared" si="27"/>
        <v>5</v>
      </c>
      <c r="BG11" s="25">
        <v>0</v>
      </c>
      <c r="BH11" s="25">
        <f t="shared" si="28"/>
        <v>4</v>
      </c>
      <c r="BI11" s="25">
        <v>0</v>
      </c>
      <c r="BJ11" s="25">
        <f t="shared" si="29"/>
        <v>3</v>
      </c>
      <c r="BK11" s="25">
        <v>1</v>
      </c>
      <c r="BL11" s="25">
        <f t="shared" si="30"/>
        <v>2</v>
      </c>
      <c r="BM11" s="25">
        <v>0</v>
      </c>
      <c r="BN11" s="25">
        <f t="shared" si="31"/>
        <v>1</v>
      </c>
      <c r="BO11" s="25">
        <v>0</v>
      </c>
    </row>
    <row r="12" spans="1:67">
      <c r="A12" s="25" t="s">
        <v>922</v>
      </c>
      <c r="B12" s="25">
        <v>33</v>
      </c>
      <c r="C12" s="25">
        <v>0</v>
      </c>
      <c r="D12" s="25">
        <f t="shared" si="0"/>
        <v>32</v>
      </c>
      <c r="E12" s="25">
        <v>0</v>
      </c>
      <c r="F12" s="25">
        <f t="shared" si="1"/>
        <v>31</v>
      </c>
      <c r="G12" s="25">
        <v>0</v>
      </c>
      <c r="H12" s="25">
        <f t="shared" si="2"/>
        <v>30</v>
      </c>
      <c r="I12" s="25">
        <v>0</v>
      </c>
      <c r="J12" s="25">
        <f t="shared" si="3"/>
        <v>29</v>
      </c>
      <c r="K12" s="25">
        <v>0</v>
      </c>
      <c r="L12" s="25">
        <f t="shared" si="4"/>
        <v>28</v>
      </c>
      <c r="M12" s="25">
        <v>0</v>
      </c>
      <c r="N12" s="25">
        <f t="shared" si="5"/>
        <v>27</v>
      </c>
      <c r="O12" s="25">
        <v>0</v>
      </c>
      <c r="P12" s="25">
        <f t="shared" si="6"/>
        <v>26</v>
      </c>
      <c r="Q12" s="25">
        <v>0</v>
      </c>
      <c r="R12" s="25">
        <f t="shared" si="7"/>
        <v>25</v>
      </c>
      <c r="S12" s="25">
        <v>0</v>
      </c>
      <c r="T12" s="25">
        <f t="shared" si="8"/>
        <v>24</v>
      </c>
      <c r="U12" s="25">
        <v>0</v>
      </c>
      <c r="V12" s="25">
        <f t="shared" si="9"/>
        <v>23</v>
      </c>
      <c r="W12" s="25">
        <v>0</v>
      </c>
      <c r="X12" s="25">
        <f t="shared" si="10"/>
        <v>22</v>
      </c>
      <c r="Y12" s="25">
        <v>0</v>
      </c>
      <c r="Z12" s="25">
        <f t="shared" si="11"/>
        <v>21</v>
      </c>
      <c r="AA12" s="25">
        <v>1</v>
      </c>
      <c r="AB12" s="25">
        <f t="shared" si="12"/>
        <v>20</v>
      </c>
      <c r="AC12" s="25">
        <v>0</v>
      </c>
      <c r="AD12" s="25">
        <f t="shared" si="13"/>
        <v>19</v>
      </c>
      <c r="AE12" s="25">
        <v>0</v>
      </c>
      <c r="AF12" s="25">
        <f t="shared" si="14"/>
        <v>18</v>
      </c>
      <c r="AG12" s="25">
        <v>0</v>
      </c>
      <c r="AH12" s="25">
        <f t="shared" si="15"/>
        <v>17</v>
      </c>
      <c r="AI12" s="25">
        <v>0</v>
      </c>
      <c r="AJ12" s="25">
        <f t="shared" si="16"/>
        <v>16</v>
      </c>
      <c r="AK12" s="25">
        <v>0</v>
      </c>
      <c r="AL12" s="25">
        <f t="shared" si="17"/>
        <v>15</v>
      </c>
      <c r="AM12" s="25">
        <v>0</v>
      </c>
      <c r="AN12" s="25">
        <f t="shared" si="18"/>
        <v>14</v>
      </c>
      <c r="AO12" s="25">
        <v>0</v>
      </c>
      <c r="AP12" s="25">
        <f t="shared" si="19"/>
        <v>13</v>
      </c>
      <c r="AQ12" s="25">
        <v>0</v>
      </c>
      <c r="AR12" s="25">
        <f t="shared" si="20"/>
        <v>12</v>
      </c>
      <c r="AS12" s="25">
        <v>0</v>
      </c>
      <c r="AT12" s="25">
        <f t="shared" si="21"/>
        <v>11</v>
      </c>
      <c r="AU12" s="25">
        <v>0</v>
      </c>
      <c r="AV12" s="25">
        <f t="shared" si="22"/>
        <v>10</v>
      </c>
      <c r="AW12" s="25">
        <v>0</v>
      </c>
      <c r="AX12" s="25">
        <f t="shared" si="23"/>
        <v>9</v>
      </c>
      <c r="AY12" s="25">
        <v>0</v>
      </c>
      <c r="AZ12" s="25">
        <f t="shared" si="24"/>
        <v>8</v>
      </c>
      <c r="BA12" s="25">
        <v>0</v>
      </c>
      <c r="BB12" s="25">
        <f t="shared" si="25"/>
        <v>7</v>
      </c>
      <c r="BC12" s="25">
        <v>0</v>
      </c>
      <c r="BD12" s="25">
        <f t="shared" si="26"/>
        <v>6</v>
      </c>
      <c r="BE12" s="25">
        <v>1</v>
      </c>
      <c r="BF12" s="25">
        <f t="shared" si="27"/>
        <v>5</v>
      </c>
      <c r="BG12" s="25">
        <v>0</v>
      </c>
      <c r="BH12" s="25">
        <f t="shared" si="28"/>
        <v>4</v>
      </c>
      <c r="BI12" s="25">
        <v>0</v>
      </c>
      <c r="BJ12" s="25">
        <f t="shared" si="29"/>
        <v>3</v>
      </c>
      <c r="BK12" s="25">
        <v>0</v>
      </c>
      <c r="BL12" s="25">
        <f t="shared" si="30"/>
        <v>2</v>
      </c>
      <c r="BM12" s="25">
        <v>0</v>
      </c>
      <c r="BN12" s="25">
        <f t="shared" si="31"/>
        <v>1</v>
      </c>
      <c r="BO12" s="25">
        <v>0</v>
      </c>
    </row>
    <row r="13" spans="1:67">
      <c r="A13" s="25" t="s">
        <v>1289</v>
      </c>
      <c r="B13" s="25">
        <v>33</v>
      </c>
      <c r="C13" s="25">
        <v>0</v>
      </c>
      <c r="D13" s="25">
        <f t="shared" si="0"/>
        <v>32</v>
      </c>
      <c r="E13" s="25">
        <v>0</v>
      </c>
      <c r="F13" s="25">
        <f t="shared" si="1"/>
        <v>31</v>
      </c>
      <c r="G13" s="25">
        <v>0</v>
      </c>
      <c r="H13" s="25">
        <f t="shared" si="2"/>
        <v>30</v>
      </c>
      <c r="I13" s="25">
        <v>0</v>
      </c>
      <c r="J13" s="25">
        <f t="shared" si="3"/>
        <v>29</v>
      </c>
      <c r="K13" s="25">
        <v>0</v>
      </c>
      <c r="L13" s="25">
        <f t="shared" si="4"/>
        <v>28</v>
      </c>
      <c r="M13" s="25">
        <v>0</v>
      </c>
      <c r="N13" s="25">
        <f t="shared" si="5"/>
        <v>27</v>
      </c>
      <c r="O13" s="25">
        <v>0</v>
      </c>
      <c r="P13" s="25">
        <f t="shared" si="6"/>
        <v>26</v>
      </c>
      <c r="Q13" s="25">
        <v>0</v>
      </c>
      <c r="R13" s="25">
        <f t="shared" si="7"/>
        <v>25</v>
      </c>
      <c r="S13" s="25">
        <v>0</v>
      </c>
      <c r="T13" s="25">
        <f t="shared" si="8"/>
        <v>24</v>
      </c>
      <c r="U13" s="25">
        <v>0</v>
      </c>
      <c r="V13" s="25">
        <f t="shared" si="9"/>
        <v>23</v>
      </c>
      <c r="W13" s="25">
        <v>0</v>
      </c>
      <c r="X13" s="25">
        <f t="shared" si="10"/>
        <v>22</v>
      </c>
      <c r="Y13" s="25">
        <v>0</v>
      </c>
      <c r="Z13" s="25">
        <f t="shared" si="11"/>
        <v>21</v>
      </c>
      <c r="AA13" s="25">
        <v>0</v>
      </c>
      <c r="AB13" s="25">
        <f t="shared" si="12"/>
        <v>20</v>
      </c>
      <c r="AC13" s="25">
        <v>0</v>
      </c>
      <c r="AD13" s="25">
        <f t="shared" si="13"/>
        <v>19</v>
      </c>
      <c r="AE13" s="25">
        <v>0</v>
      </c>
      <c r="AF13" s="25">
        <f t="shared" si="14"/>
        <v>18</v>
      </c>
      <c r="AG13" s="25">
        <v>0</v>
      </c>
      <c r="AH13" s="25">
        <f t="shared" si="15"/>
        <v>17</v>
      </c>
      <c r="AI13" s="25">
        <v>0</v>
      </c>
      <c r="AJ13" s="25">
        <f t="shared" si="16"/>
        <v>16</v>
      </c>
      <c r="AK13" s="25">
        <v>0</v>
      </c>
      <c r="AL13" s="25">
        <f t="shared" si="17"/>
        <v>15</v>
      </c>
      <c r="AM13" s="25">
        <v>0</v>
      </c>
      <c r="AN13" s="25">
        <f t="shared" si="18"/>
        <v>14</v>
      </c>
      <c r="AO13" s="25">
        <v>0</v>
      </c>
      <c r="AP13" s="25">
        <f t="shared" si="19"/>
        <v>13</v>
      </c>
      <c r="AQ13" s="25">
        <v>0</v>
      </c>
      <c r="AR13" s="25">
        <f t="shared" si="20"/>
        <v>12</v>
      </c>
      <c r="AS13" s="25">
        <v>0</v>
      </c>
      <c r="AT13" s="25">
        <f t="shared" si="21"/>
        <v>11</v>
      </c>
      <c r="AU13" s="25">
        <v>0</v>
      </c>
      <c r="AV13" s="25">
        <f t="shared" si="22"/>
        <v>10</v>
      </c>
      <c r="AW13" s="25">
        <v>0</v>
      </c>
      <c r="AX13" s="25">
        <f t="shared" si="23"/>
        <v>9</v>
      </c>
      <c r="AY13" s="25">
        <v>0</v>
      </c>
      <c r="AZ13" s="25">
        <f t="shared" si="24"/>
        <v>8</v>
      </c>
      <c r="BA13" s="25">
        <v>0</v>
      </c>
      <c r="BB13" s="25">
        <f t="shared" si="25"/>
        <v>7</v>
      </c>
      <c r="BC13" s="25">
        <v>0</v>
      </c>
      <c r="BD13" s="25">
        <f t="shared" si="26"/>
        <v>6</v>
      </c>
      <c r="BE13" s="25">
        <v>0</v>
      </c>
      <c r="BF13" s="25">
        <f t="shared" si="27"/>
        <v>5</v>
      </c>
      <c r="BG13" s="25">
        <v>0</v>
      </c>
      <c r="BH13" s="25">
        <f t="shared" si="28"/>
        <v>4</v>
      </c>
      <c r="BI13" s="25">
        <v>0</v>
      </c>
      <c r="BJ13" s="25">
        <f t="shared" si="29"/>
        <v>3</v>
      </c>
      <c r="BK13" s="25">
        <v>0</v>
      </c>
      <c r="BL13" s="25">
        <f t="shared" si="30"/>
        <v>2</v>
      </c>
      <c r="BM13" s="25">
        <v>0</v>
      </c>
      <c r="BN13" s="25">
        <f t="shared" si="31"/>
        <v>1</v>
      </c>
      <c r="BO13" s="25">
        <v>0</v>
      </c>
    </row>
    <row r="14" spans="1:67">
      <c r="A14" s="25" t="s">
        <v>1290</v>
      </c>
      <c r="B14" s="25">
        <v>33</v>
      </c>
      <c r="C14" s="25">
        <v>0</v>
      </c>
      <c r="D14" s="25">
        <f t="shared" si="0"/>
        <v>32</v>
      </c>
      <c r="E14" s="25">
        <v>0</v>
      </c>
      <c r="F14" s="25">
        <f t="shared" si="1"/>
        <v>31</v>
      </c>
      <c r="G14" s="25">
        <v>0</v>
      </c>
      <c r="H14" s="25">
        <f t="shared" si="2"/>
        <v>30</v>
      </c>
      <c r="I14" s="25">
        <v>1</v>
      </c>
      <c r="J14" s="25">
        <f t="shared" si="3"/>
        <v>29</v>
      </c>
      <c r="K14" s="25">
        <v>0</v>
      </c>
      <c r="L14" s="25">
        <f t="shared" si="4"/>
        <v>28</v>
      </c>
      <c r="M14" s="25">
        <v>0</v>
      </c>
      <c r="N14" s="25">
        <f t="shared" si="5"/>
        <v>27</v>
      </c>
      <c r="O14" s="25">
        <v>0</v>
      </c>
      <c r="P14" s="25">
        <f t="shared" si="6"/>
        <v>26</v>
      </c>
      <c r="Q14" s="25">
        <v>0</v>
      </c>
      <c r="R14" s="25">
        <f t="shared" si="7"/>
        <v>25</v>
      </c>
      <c r="S14" s="25">
        <v>0</v>
      </c>
      <c r="T14" s="25">
        <f t="shared" si="8"/>
        <v>24</v>
      </c>
      <c r="U14" s="25">
        <v>0</v>
      </c>
      <c r="V14" s="25">
        <f t="shared" si="9"/>
        <v>23</v>
      </c>
      <c r="W14" s="25">
        <v>1</v>
      </c>
      <c r="X14" s="25">
        <f t="shared" si="10"/>
        <v>22</v>
      </c>
      <c r="Y14" s="25">
        <v>0</v>
      </c>
      <c r="Z14" s="25">
        <f t="shared" si="11"/>
        <v>21</v>
      </c>
      <c r="AA14" s="25">
        <v>0</v>
      </c>
      <c r="AB14" s="25">
        <f t="shared" si="12"/>
        <v>20</v>
      </c>
      <c r="AC14" s="25">
        <v>1</v>
      </c>
      <c r="AD14" s="25">
        <f t="shared" si="13"/>
        <v>19</v>
      </c>
      <c r="AE14" s="25">
        <v>0</v>
      </c>
      <c r="AF14" s="25">
        <f t="shared" si="14"/>
        <v>18</v>
      </c>
      <c r="AG14" s="25">
        <v>0</v>
      </c>
      <c r="AH14" s="25">
        <f t="shared" si="15"/>
        <v>17</v>
      </c>
      <c r="AI14" s="25">
        <v>1</v>
      </c>
      <c r="AJ14" s="25">
        <f t="shared" si="16"/>
        <v>16</v>
      </c>
      <c r="AK14" s="25">
        <v>0</v>
      </c>
      <c r="AL14" s="25">
        <f t="shared" si="17"/>
        <v>15</v>
      </c>
      <c r="AM14" s="25">
        <v>2</v>
      </c>
      <c r="AN14" s="25">
        <f t="shared" si="18"/>
        <v>14</v>
      </c>
      <c r="AO14" s="25">
        <v>0</v>
      </c>
      <c r="AP14" s="25">
        <f t="shared" si="19"/>
        <v>13</v>
      </c>
      <c r="AQ14" s="25">
        <v>0</v>
      </c>
      <c r="AR14" s="25">
        <f t="shared" si="20"/>
        <v>12</v>
      </c>
      <c r="AS14" s="25">
        <v>0</v>
      </c>
      <c r="AT14" s="25">
        <f t="shared" si="21"/>
        <v>11</v>
      </c>
      <c r="AU14" s="25">
        <v>0</v>
      </c>
      <c r="AV14" s="25">
        <f t="shared" si="22"/>
        <v>10</v>
      </c>
      <c r="AW14" s="25">
        <v>0</v>
      </c>
      <c r="AX14" s="25">
        <f t="shared" si="23"/>
        <v>9</v>
      </c>
      <c r="AY14" s="25">
        <v>0</v>
      </c>
      <c r="AZ14" s="25">
        <f t="shared" si="24"/>
        <v>8</v>
      </c>
      <c r="BA14" s="25">
        <v>0</v>
      </c>
      <c r="BB14" s="25">
        <f t="shared" si="25"/>
        <v>7</v>
      </c>
      <c r="BC14" s="25">
        <v>0</v>
      </c>
      <c r="BD14" s="25">
        <f t="shared" si="26"/>
        <v>6</v>
      </c>
      <c r="BE14" s="25">
        <v>0</v>
      </c>
      <c r="BF14" s="25">
        <f t="shared" si="27"/>
        <v>5</v>
      </c>
      <c r="BG14" s="25">
        <v>0</v>
      </c>
      <c r="BH14" s="25">
        <f t="shared" si="28"/>
        <v>4</v>
      </c>
      <c r="BI14" s="25">
        <v>0</v>
      </c>
      <c r="BJ14" s="25">
        <f t="shared" si="29"/>
        <v>3</v>
      </c>
      <c r="BK14" s="25">
        <v>0</v>
      </c>
      <c r="BL14" s="25">
        <f t="shared" si="30"/>
        <v>2</v>
      </c>
      <c r="BM14" s="25">
        <v>0</v>
      </c>
      <c r="BN14" s="25">
        <f t="shared" si="31"/>
        <v>1</v>
      </c>
      <c r="BO14" s="25">
        <v>0</v>
      </c>
    </row>
    <row r="15" spans="1:67">
      <c r="A15" s="25" t="s">
        <v>1291</v>
      </c>
      <c r="B15" s="25">
        <v>33</v>
      </c>
      <c r="C15" s="25">
        <v>0</v>
      </c>
      <c r="D15" s="25">
        <f t="shared" si="0"/>
        <v>32</v>
      </c>
      <c r="E15" s="25">
        <v>0</v>
      </c>
      <c r="F15" s="25">
        <f t="shared" si="1"/>
        <v>31</v>
      </c>
      <c r="G15" s="25">
        <v>0</v>
      </c>
      <c r="H15" s="25">
        <f t="shared" si="2"/>
        <v>30</v>
      </c>
      <c r="I15" s="25">
        <v>0</v>
      </c>
      <c r="J15" s="25">
        <f t="shared" si="3"/>
        <v>29</v>
      </c>
      <c r="K15" s="25">
        <v>0</v>
      </c>
      <c r="L15" s="25">
        <f t="shared" si="4"/>
        <v>28</v>
      </c>
      <c r="M15" s="25">
        <v>0</v>
      </c>
      <c r="N15" s="25">
        <f t="shared" si="5"/>
        <v>27</v>
      </c>
      <c r="O15" s="25">
        <v>0</v>
      </c>
      <c r="P15" s="25">
        <f t="shared" si="6"/>
        <v>26</v>
      </c>
      <c r="Q15" s="25">
        <v>0</v>
      </c>
      <c r="R15" s="25">
        <f t="shared" si="7"/>
        <v>25</v>
      </c>
      <c r="S15" s="25">
        <v>0</v>
      </c>
      <c r="T15" s="25">
        <f t="shared" si="8"/>
        <v>24</v>
      </c>
      <c r="U15" s="25">
        <v>0</v>
      </c>
      <c r="V15" s="25">
        <f t="shared" si="9"/>
        <v>23</v>
      </c>
      <c r="W15" s="25">
        <v>0</v>
      </c>
      <c r="X15" s="25">
        <f t="shared" si="10"/>
        <v>22</v>
      </c>
      <c r="Y15" s="25">
        <v>0</v>
      </c>
      <c r="Z15" s="25">
        <f t="shared" si="11"/>
        <v>21</v>
      </c>
      <c r="AA15" s="25">
        <v>0</v>
      </c>
      <c r="AB15" s="25">
        <f t="shared" si="12"/>
        <v>20</v>
      </c>
      <c r="AC15" s="25">
        <v>0</v>
      </c>
      <c r="AD15" s="25">
        <f t="shared" si="13"/>
        <v>19</v>
      </c>
      <c r="AE15" s="25">
        <v>0</v>
      </c>
      <c r="AF15" s="25">
        <f t="shared" si="14"/>
        <v>18</v>
      </c>
      <c r="AG15" s="25">
        <v>0</v>
      </c>
      <c r="AH15" s="25">
        <f t="shared" si="15"/>
        <v>17</v>
      </c>
      <c r="AI15" s="25">
        <v>0</v>
      </c>
      <c r="AJ15" s="25">
        <f t="shared" si="16"/>
        <v>16</v>
      </c>
      <c r="AK15" s="25">
        <v>0</v>
      </c>
      <c r="AL15" s="25">
        <f t="shared" si="17"/>
        <v>15</v>
      </c>
      <c r="AM15" s="25">
        <v>0</v>
      </c>
      <c r="AN15" s="25">
        <f t="shared" si="18"/>
        <v>14</v>
      </c>
      <c r="AO15" s="25">
        <v>0</v>
      </c>
      <c r="AP15" s="25">
        <f t="shared" si="19"/>
        <v>13</v>
      </c>
      <c r="AQ15" s="25">
        <v>0</v>
      </c>
      <c r="AR15" s="25">
        <f t="shared" si="20"/>
        <v>12</v>
      </c>
      <c r="AS15" s="25">
        <v>0</v>
      </c>
      <c r="AT15" s="25">
        <f t="shared" si="21"/>
        <v>11</v>
      </c>
      <c r="AU15" s="25">
        <v>0</v>
      </c>
      <c r="AV15" s="25">
        <f t="shared" si="22"/>
        <v>10</v>
      </c>
      <c r="AW15" s="25">
        <v>0</v>
      </c>
      <c r="AX15" s="25">
        <f t="shared" si="23"/>
        <v>9</v>
      </c>
      <c r="AY15" s="25">
        <v>0</v>
      </c>
      <c r="AZ15" s="25">
        <f t="shared" si="24"/>
        <v>8</v>
      </c>
      <c r="BA15" s="25">
        <v>0</v>
      </c>
      <c r="BB15" s="25">
        <f t="shared" si="25"/>
        <v>7</v>
      </c>
      <c r="BC15" s="25">
        <v>0</v>
      </c>
      <c r="BD15" s="25">
        <f t="shared" si="26"/>
        <v>6</v>
      </c>
      <c r="BE15" s="25">
        <v>0</v>
      </c>
      <c r="BF15" s="25">
        <f t="shared" si="27"/>
        <v>5</v>
      </c>
      <c r="BG15" s="25">
        <v>0</v>
      </c>
      <c r="BH15" s="25">
        <f t="shared" si="28"/>
        <v>4</v>
      </c>
      <c r="BI15" s="25">
        <v>0</v>
      </c>
      <c r="BJ15" s="25">
        <f t="shared" si="29"/>
        <v>3</v>
      </c>
      <c r="BK15" s="25">
        <v>0</v>
      </c>
      <c r="BL15" s="25">
        <f t="shared" si="30"/>
        <v>2</v>
      </c>
      <c r="BM15" s="25">
        <v>0</v>
      </c>
      <c r="BN15" s="25">
        <f t="shared" si="31"/>
        <v>1</v>
      </c>
      <c r="BO15" s="25">
        <v>0</v>
      </c>
    </row>
    <row r="16" spans="1:67">
      <c r="A16" s="25" t="s">
        <v>1292</v>
      </c>
      <c r="B16" s="25">
        <v>33</v>
      </c>
      <c r="C16" s="25">
        <v>0</v>
      </c>
      <c r="D16" s="25">
        <f t="shared" si="0"/>
        <v>32</v>
      </c>
      <c r="E16" s="25">
        <v>0</v>
      </c>
      <c r="F16" s="25">
        <f t="shared" si="1"/>
        <v>31</v>
      </c>
      <c r="G16" s="25">
        <v>0</v>
      </c>
      <c r="H16" s="25">
        <f t="shared" si="2"/>
        <v>30</v>
      </c>
      <c r="I16" s="25">
        <v>0</v>
      </c>
      <c r="J16" s="25">
        <f t="shared" si="3"/>
        <v>29</v>
      </c>
      <c r="K16" s="25">
        <v>0</v>
      </c>
      <c r="L16" s="25">
        <f t="shared" si="4"/>
        <v>28</v>
      </c>
      <c r="M16" s="25">
        <v>0</v>
      </c>
      <c r="N16" s="25">
        <f t="shared" si="5"/>
        <v>27</v>
      </c>
      <c r="O16" s="25">
        <v>1</v>
      </c>
      <c r="P16" s="25">
        <f t="shared" si="6"/>
        <v>26</v>
      </c>
      <c r="Q16" s="25">
        <v>0</v>
      </c>
      <c r="R16" s="25">
        <f t="shared" si="7"/>
        <v>25</v>
      </c>
      <c r="S16" s="25">
        <v>0</v>
      </c>
      <c r="T16" s="25">
        <f t="shared" si="8"/>
        <v>24</v>
      </c>
      <c r="U16" s="25">
        <v>0</v>
      </c>
      <c r="V16" s="25">
        <f t="shared" si="9"/>
        <v>23</v>
      </c>
      <c r="W16" s="25">
        <v>0</v>
      </c>
      <c r="X16" s="25">
        <f t="shared" si="10"/>
        <v>22</v>
      </c>
      <c r="Y16" s="25">
        <v>0</v>
      </c>
      <c r="Z16" s="25">
        <f t="shared" si="11"/>
        <v>21</v>
      </c>
      <c r="AA16" s="25">
        <v>1</v>
      </c>
      <c r="AB16" s="25">
        <f t="shared" si="12"/>
        <v>20</v>
      </c>
      <c r="AC16" s="25">
        <v>0</v>
      </c>
      <c r="AD16" s="25">
        <f t="shared" si="13"/>
        <v>19</v>
      </c>
      <c r="AE16" s="25">
        <v>0</v>
      </c>
      <c r="AF16" s="25">
        <f t="shared" si="14"/>
        <v>18</v>
      </c>
      <c r="AG16" s="25">
        <v>0</v>
      </c>
      <c r="AH16" s="25">
        <f t="shared" si="15"/>
        <v>17</v>
      </c>
      <c r="AI16" s="25">
        <v>0</v>
      </c>
      <c r="AJ16" s="25">
        <f t="shared" si="16"/>
        <v>16</v>
      </c>
      <c r="AK16" s="25">
        <v>0</v>
      </c>
      <c r="AL16" s="25">
        <f t="shared" si="17"/>
        <v>15</v>
      </c>
      <c r="AM16" s="25">
        <v>0</v>
      </c>
      <c r="AN16" s="25">
        <f t="shared" si="18"/>
        <v>14</v>
      </c>
      <c r="AO16" s="25">
        <v>0</v>
      </c>
      <c r="AP16" s="25">
        <f t="shared" si="19"/>
        <v>13</v>
      </c>
      <c r="AQ16" s="25">
        <v>0</v>
      </c>
      <c r="AR16" s="25">
        <f t="shared" si="20"/>
        <v>12</v>
      </c>
      <c r="AS16" s="25">
        <v>0</v>
      </c>
      <c r="AT16" s="25">
        <f t="shared" si="21"/>
        <v>11</v>
      </c>
      <c r="AU16" s="25">
        <v>0</v>
      </c>
      <c r="AV16" s="25">
        <f t="shared" si="22"/>
        <v>10</v>
      </c>
      <c r="AW16" s="25">
        <v>0</v>
      </c>
      <c r="AX16" s="25">
        <f t="shared" si="23"/>
        <v>9</v>
      </c>
      <c r="AY16" s="25">
        <v>0</v>
      </c>
      <c r="AZ16" s="25">
        <f t="shared" si="24"/>
        <v>8</v>
      </c>
      <c r="BA16" s="25">
        <v>0</v>
      </c>
      <c r="BB16" s="25">
        <f t="shared" si="25"/>
        <v>7</v>
      </c>
      <c r="BC16" s="25">
        <v>0</v>
      </c>
      <c r="BD16" s="25">
        <f t="shared" si="26"/>
        <v>6</v>
      </c>
      <c r="BE16" s="25">
        <v>0</v>
      </c>
      <c r="BF16" s="25">
        <f t="shared" si="27"/>
        <v>5</v>
      </c>
      <c r="BG16" s="25">
        <v>0</v>
      </c>
      <c r="BH16" s="25">
        <f t="shared" si="28"/>
        <v>4</v>
      </c>
      <c r="BI16" s="25">
        <v>0</v>
      </c>
      <c r="BJ16" s="25">
        <f t="shared" si="29"/>
        <v>3</v>
      </c>
      <c r="BK16" s="25">
        <v>0</v>
      </c>
      <c r="BL16" s="25">
        <f t="shared" si="30"/>
        <v>2</v>
      </c>
      <c r="BM16" s="25">
        <v>0</v>
      </c>
      <c r="BN16" s="25">
        <f t="shared" si="31"/>
        <v>1</v>
      </c>
      <c r="BO16" s="25">
        <v>0</v>
      </c>
    </row>
    <row r="17" spans="1:67">
      <c r="A17" s="25" t="s">
        <v>1293</v>
      </c>
      <c r="B17" s="25">
        <v>33</v>
      </c>
      <c r="C17" s="25">
        <v>0</v>
      </c>
      <c r="D17" s="25">
        <f t="shared" si="0"/>
        <v>32</v>
      </c>
      <c r="E17" s="25">
        <v>0</v>
      </c>
      <c r="F17" s="25">
        <f t="shared" si="1"/>
        <v>31</v>
      </c>
      <c r="G17" s="25">
        <v>0</v>
      </c>
      <c r="H17" s="25">
        <f t="shared" si="2"/>
        <v>30</v>
      </c>
      <c r="I17" s="25">
        <v>0</v>
      </c>
      <c r="J17" s="25">
        <f t="shared" si="3"/>
        <v>29</v>
      </c>
      <c r="K17" s="25">
        <v>0</v>
      </c>
      <c r="L17" s="25">
        <f t="shared" si="4"/>
        <v>28</v>
      </c>
      <c r="M17" s="25">
        <v>0</v>
      </c>
      <c r="N17" s="25">
        <f t="shared" si="5"/>
        <v>27</v>
      </c>
      <c r="O17" s="25">
        <v>0</v>
      </c>
      <c r="P17" s="25">
        <f t="shared" si="6"/>
        <v>26</v>
      </c>
      <c r="Q17" s="25">
        <v>0</v>
      </c>
      <c r="R17" s="25">
        <f t="shared" si="7"/>
        <v>25</v>
      </c>
      <c r="S17" s="25">
        <v>0</v>
      </c>
      <c r="T17" s="25">
        <f t="shared" si="8"/>
        <v>24</v>
      </c>
      <c r="U17" s="25">
        <v>0</v>
      </c>
      <c r="V17" s="25">
        <f t="shared" si="9"/>
        <v>23</v>
      </c>
      <c r="W17" s="25">
        <v>0</v>
      </c>
      <c r="X17" s="25">
        <f t="shared" si="10"/>
        <v>22</v>
      </c>
      <c r="Y17" s="25">
        <v>0</v>
      </c>
      <c r="Z17" s="25">
        <f t="shared" si="11"/>
        <v>21</v>
      </c>
      <c r="AA17" s="25">
        <v>0</v>
      </c>
      <c r="AB17" s="25">
        <f t="shared" si="12"/>
        <v>20</v>
      </c>
      <c r="AC17" s="25">
        <v>0</v>
      </c>
      <c r="AD17" s="25">
        <f t="shared" si="13"/>
        <v>19</v>
      </c>
      <c r="AE17" s="25">
        <v>1</v>
      </c>
      <c r="AF17" s="25">
        <f t="shared" si="14"/>
        <v>18</v>
      </c>
      <c r="AG17" s="25">
        <v>1</v>
      </c>
      <c r="AH17" s="25">
        <f t="shared" si="15"/>
        <v>17</v>
      </c>
      <c r="AI17" s="25">
        <v>0</v>
      </c>
      <c r="AJ17" s="25">
        <f t="shared" si="16"/>
        <v>16</v>
      </c>
      <c r="AK17" s="25">
        <v>0</v>
      </c>
      <c r="AL17" s="25">
        <f t="shared" si="17"/>
        <v>15</v>
      </c>
      <c r="AM17" s="25">
        <v>0</v>
      </c>
      <c r="AN17" s="25">
        <f t="shared" si="18"/>
        <v>14</v>
      </c>
      <c r="AO17" s="25">
        <v>0</v>
      </c>
      <c r="AP17" s="25">
        <f t="shared" si="19"/>
        <v>13</v>
      </c>
      <c r="AQ17" s="25">
        <v>0</v>
      </c>
      <c r="AR17" s="25">
        <f t="shared" si="20"/>
        <v>12</v>
      </c>
      <c r="AS17" s="25">
        <v>0</v>
      </c>
      <c r="AT17" s="25">
        <f t="shared" si="21"/>
        <v>11</v>
      </c>
      <c r="AU17" s="25">
        <v>1</v>
      </c>
      <c r="AV17" s="25">
        <f t="shared" si="22"/>
        <v>10</v>
      </c>
      <c r="AW17" s="25">
        <v>0</v>
      </c>
      <c r="AX17" s="25">
        <f t="shared" si="23"/>
        <v>9</v>
      </c>
      <c r="AY17" s="25">
        <v>0</v>
      </c>
      <c r="AZ17" s="25">
        <f t="shared" si="24"/>
        <v>8</v>
      </c>
      <c r="BA17" s="25">
        <v>0</v>
      </c>
      <c r="BB17" s="25">
        <f t="shared" si="25"/>
        <v>7</v>
      </c>
      <c r="BC17" s="25">
        <v>1</v>
      </c>
      <c r="BD17" s="25">
        <f t="shared" si="26"/>
        <v>6</v>
      </c>
      <c r="BE17" s="25">
        <v>0</v>
      </c>
      <c r="BF17" s="25">
        <f t="shared" si="27"/>
        <v>5</v>
      </c>
      <c r="BG17" s="25">
        <v>0</v>
      </c>
      <c r="BH17" s="25">
        <f t="shared" si="28"/>
        <v>4</v>
      </c>
      <c r="BI17" s="25">
        <v>0</v>
      </c>
      <c r="BJ17" s="25">
        <f t="shared" si="29"/>
        <v>3</v>
      </c>
      <c r="BK17" s="25">
        <v>0</v>
      </c>
      <c r="BL17" s="25">
        <f t="shared" si="30"/>
        <v>2</v>
      </c>
      <c r="BM17" s="25">
        <v>0</v>
      </c>
      <c r="BN17" s="25">
        <f t="shared" si="31"/>
        <v>1</v>
      </c>
      <c r="BO17" s="25">
        <v>0</v>
      </c>
    </row>
    <row r="18" spans="1:67">
      <c r="A18" s="25" t="s">
        <v>1294</v>
      </c>
      <c r="B18" s="25">
        <v>33</v>
      </c>
      <c r="C18" s="25">
        <v>0</v>
      </c>
      <c r="D18" s="25">
        <f t="shared" si="0"/>
        <v>32</v>
      </c>
      <c r="E18" s="25">
        <v>0</v>
      </c>
      <c r="F18" s="25">
        <f t="shared" si="1"/>
        <v>31</v>
      </c>
      <c r="G18" s="25">
        <v>0</v>
      </c>
      <c r="H18" s="25">
        <f t="shared" si="2"/>
        <v>30</v>
      </c>
      <c r="I18" s="25">
        <v>0</v>
      </c>
      <c r="J18" s="25">
        <f t="shared" si="3"/>
        <v>29</v>
      </c>
      <c r="K18" s="25">
        <v>0</v>
      </c>
      <c r="L18" s="25">
        <f t="shared" si="4"/>
        <v>28</v>
      </c>
      <c r="M18" s="25">
        <v>0</v>
      </c>
      <c r="N18" s="25">
        <f t="shared" si="5"/>
        <v>27</v>
      </c>
      <c r="O18" s="25">
        <v>0</v>
      </c>
      <c r="P18" s="25">
        <f t="shared" si="6"/>
        <v>26</v>
      </c>
      <c r="Q18" s="25">
        <v>0</v>
      </c>
      <c r="R18" s="25">
        <f t="shared" si="7"/>
        <v>25</v>
      </c>
      <c r="S18" s="25">
        <v>0</v>
      </c>
      <c r="T18" s="25">
        <f t="shared" si="8"/>
        <v>24</v>
      </c>
      <c r="U18" s="25">
        <v>0</v>
      </c>
      <c r="V18" s="25">
        <f t="shared" si="9"/>
        <v>23</v>
      </c>
      <c r="W18" s="25">
        <v>0</v>
      </c>
      <c r="X18" s="25">
        <f t="shared" si="10"/>
        <v>22</v>
      </c>
      <c r="Y18" s="25">
        <v>3</v>
      </c>
      <c r="Z18" s="25">
        <f t="shared" si="11"/>
        <v>21</v>
      </c>
      <c r="AA18" s="25">
        <v>0</v>
      </c>
      <c r="AB18" s="25">
        <f t="shared" si="12"/>
        <v>20</v>
      </c>
      <c r="AC18" s="25">
        <v>0</v>
      </c>
      <c r="AD18" s="25">
        <f t="shared" si="13"/>
        <v>19</v>
      </c>
      <c r="AE18" s="25">
        <v>0</v>
      </c>
      <c r="AF18" s="25">
        <f t="shared" si="14"/>
        <v>18</v>
      </c>
      <c r="AG18" s="25">
        <v>0</v>
      </c>
      <c r="AH18" s="25">
        <f t="shared" si="15"/>
        <v>17</v>
      </c>
      <c r="AI18" s="25">
        <v>0</v>
      </c>
      <c r="AJ18" s="25">
        <f t="shared" si="16"/>
        <v>16</v>
      </c>
      <c r="AK18" s="25">
        <v>0</v>
      </c>
      <c r="AL18" s="25">
        <f t="shared" si="17"/>
        <v>15</v>
      </c>
      <c r="AM18" s="25">
        <v>0</v>
      </c>
      <c r="AN18" s="25">
        <f t="shared" si="18"/>
        <v>14</v>
      </c>
      <c r="AO18" s="25">
        <v>0</v>
      </c>
      <c r="AP18" s="25">
        <f t="shared" si="19"/>
        <v>13</v>
      </c>
      <c r="AQ18" s="25">
        <v>0</v>
      </c>
      <c r="AR18" s="25">
        <f t="shared" si="20"/>
        <v>12</v>
      </c>
      <c r="AS18" s="25">
        <v>0</v>
      </c>
      <c r="AT18" s="25">
        <f t="shared" si="21"/>
        <v>11</v>
      </c>
      <c r="AU18" s="25">
        <v>0</v>
      </c>
      <c r="AV18" s="25">
        <f t="shared" si="22"/>
        <v>10</v>
      </c>
      <c r="AW18" s="25">
        <v>0</v>
      </c>
      <c r="AX18" s="25">
        <f t="shared" si="23"/>
        <v>9</v>
      </c>
      <c r="AY18" s="25">
        <v>0</v>
      </c>
      <c r="AZ18" s="25">
        <f t="shared" si="24"/>
        <v>8</v>
      </c>
      <c r="BA18" s="25">
        <v>0</v>
      </c>
      <c r="BB18" s="25">
        <f t="shared" si="25"/>
        <v>7</v>
      </c>
      <c r="BC18" s="25">
        <v>1</v>
      </c>
      <c r="BD18" s="25">
        <f t="shared" si="26"/>
        <v>6</v>
      </c>
      <c r="BE18" s="25">
        <v>0</v>
      </c>
      <c r="BF18" s="25">
        <f t="shared" si="27"/>
        <v>5</v>
      </c>
      <c r="BG18" s="25">
        <v>0</v>
      </c>
      <c r="BH18" s="25">
        <f t="shared" si="28"/>
        <v>4</v>
      </c>
      <c r="BI18" s="25">
        <v>0</v>
      </c>
      <c r="BJ18" s="25">
        <f t="shared" si="29"/>
        <v>3</v>
      </c>
      <c r="BK18" s="25">
        <v>0</v>
      </c>
      <c r="BL18" s="25">
        <f t="shared" si="30"/>
        <v>2</v>
      </c>
      <c r="BM18" s="25">
        <v>0</v>
      </c>
      <c r="BN18" s="25">
        <f t="shared" si="31"/>
        <v>1</v>
      </c>
      <c r="BO18" s="25">
        <v>0</v>
      </c>
    </row>
    <row r="19" spans="1:67">
      <c r="A19" s="25" t="s">
        <v>1295</v>
      </c>
      <c r="B19" s="25">
        <v>33</v>
      </c>
      <c r="C19" s="25">
        <v>0</v>
      </c>
      <c r="D19" s="25">
        <f t="shared" si="0"/>
        <v>32</v>
      </c>
      <c r="E19" s="25">
        <v>0</v>
      </c>
      <c r="F19" s="25">
        <f t="shared" si="1"/>
        <v>31</v>
      </c>
      <c r="G19" s="25">
        <v>0</v>
      </c>
      <c r="H19" s="25">
        <f t="shared" si="2"/>
        <v>30</v>
      </c>
      <c r="I19" s="25">
        <v>0</v>
      </c>
      <c r="J19" s="25">
        <f t="shared" si="3"/>
        <v>29</v>
      </c>
      <c r="K19" s="25">
        <v>0</v>
      </c>
      <c r="L19" s="25">
        <f t="shared" si="4"/>
        <v>28</v>
      </c>
      <c r="M19" s="25">
        <v>1</v>
      </c>
      <c r="N19" s="25">
        <f t="shared" si="5"/>
        <v>27</v>
      </c>
      <c r="O19" s="25">
        <v>0</v>
      </c>
      <c r="P19" s="25">
        <f t="shared" si="6"/>
        <v>26</v>
      </c>
      <c r="Q19" s="25">
        <v>0</v>
      </c>
      <c r="R19" s="25">
        <f t="shared" si="7"/>
        <v>25</v>
      </c>
      <c r="S19" s="25">
        <v>0</v>
      </c>
      <c r="T19" s="25">
        <f t="shared" si="8"/>
        <v>24</v>
      </c>
      <c r="U19" s="25">
        <v>0</v>
      </c>
      <c r="V19" s="25">
        <f t="shared" si="9"/>
        <v>23</v>
      </c>
      <c r="W19" s="25">
        <v>0</v>
      </c>
      <c r="X19" s="25">
        <f t="shared" si="10"/>
        <v>22</v>
      </c>
      <c r="Y19" s="25">
        <v>0</v>
      </c>
      <c r="Z19" s="25">
        <f t="shared" si="11"/>
        <v>21</v>
      </c>
      <c r="AA19" s="25">
        <v>2</v>
      </c>
      <c r="AB19" s="25">
        <f t="shared" si="12"/>
        <v>20</v>
      </c>
      <c r="AC19" s="25">
        <v>0</v>
      </c>
      <c r="AD19" s="25">
        <f t="shared" si="13"/>
        <v>19</v>
      </c>
      <c r="AE19" s="25">
        <v>0</v>
      </c>
      <c r="AF19" s="25">
        <f t="shared" si="14"/>
        <v>18</v>
      </c>
      <c r="AG19" s="25">
        <v>0</v>
      </c>
      <c r="AH19" s="25">
        <f t="shared" si="15"/>
        <v>17</v>
      </c>
      <c r="AI19" s="25">
        <v>0</v>
      </c>
      <c r="AJ19" s="25">
        <f t="shared" si="16"/>
        <v>16</v>
      </c>
      <c r="AK19" s="25">
        <v>0</v>
      </c>
      <c r="AL19" s="25">
        <f t="shared" si="17"/>
        <v>15</v>
      </c>
      <c r="AM19" s="25">
        <v>0</v>
      </c>
      <c r="AN19" s="25">
        <f t="shared" si="18"/>
        <v>14</v>
      </c>
      <c r="AO19" s="25">
        <v>0</v>
      </c>
      <c r="AP19" s="25">
        <f t="shared" si="19"/>
        <v>13</v>
      </c>
      <c r="AQ19" s="25">
        <v>0</v>
      </c>
      <c r="AR19" s="25">
        <f t="shared" si="20"/>
        <v>12</v>
      </c>
      <c r="AS19" s="25">
        <v>0</v>
      </c>
      <c r="AT19" s="25">
        <f t="shared" si="21"/>
        <v>11</v>
      </c>
      <c r="AU19" s="25">
        <v>0</v>
      </c>
      <c r="AV19" s="25">
        <f t="shared" si="22"/>
        <v>10</v>
      </c>
      <c r="AW19" s="25">
        <v>0</v>
      </c>
      <c r="AX19" s="25">
        <f t="shared" si="23"/>
        <v>9</v>
      </c>
      <c r="AY19" s="25">
        <v>0</v>
      </c>
      <c r="AZ19" s="25">
        <f t="shared" si="24"/>
        <v>8</v>
      </c>
      <c r="BA19" s="25">
        <v>0</v>
      </c>
      <c r="BB19" s="25">
        <f t="shared" si="25"/>
        <v>7</v>
      </c>
      <c r="BC19" s="25">
        <v>0</v>
      </c>
      <c r="BD19" s="25">
        <f t="shared" si="26"/>
        <v>6</v>
      </c>
      <c r="BE19" s="25">
        <v>0</v>
      </c>
      <c r="BF19" s="25">
        <f t="shared" si="27"/>
        <v>5</v>
      </c>
      <c r="BG19" s="25">
        <v>0</v>
      </c>
      <c r="BH19" s="25">
        <f t="shared" si="28"/>
        <v>4</v>
      </c>
      <c r="BI19" s="25">
        <v>0</v>
      </c>
      <c r="BJ19" s="25">
        <f t="shared" si="29"/>
        <v>3</v>
      </c>
      <c r="BK19" s="25">
        <v>0</v>
      </c>
      <c r="BL19" s="25">
        <f t="shared" si="30"/>
        <v>2</v>
      </c>
      <c r="BM19" s="25">
        <v>0</v>
      </c>
      <c r="BN19" s="25">
        <f t="shared" si="31"/>
        <v>1</v>
      </c>
      <c r="BO19" s="25">
        <v>0</v>
      </c>
    </row>
    <row r="20" spans="1:67">
      <c r="A20" s="25" t="s">
        <v>1296</v>
      </c>
      <c r="B20" s="25">
        <v>33</v>
      </c>
      <c r="C20" s="25">
        <v>2</v>
      </c>
      <c r="D20" s="25">
        <f t="shared" si="0"/>
        <v>32</v>
      </c>
      <c r="E20" s="25">
        <v>1</v>
      </c>
      <c r="F20" s="25">
        <f t="shared" si="1"/>
        <v>31</v>
      </c>
      <c r="G20" s="25">
        <v>0</v>
      </c>
      <c r="H20" s="25">
        <f t="shared" si="2"/>
        <v>30</v>
      </c>
      <c r="I20" s="25">
        <v>0</v>
      </c>
      <c r="J20" s="25">
        <f t="shared" si="3"/>
        <v>29</v>
      </c>
      <c r="K20" s="25">
        <v>0</v>
      </c>
      <c r="L20" s="25">
        <f t="shared" si="4"/>
        <v>28</v>
      </c>
      <c r="M20" s="25">
        <v>0</v>
      </c>
      <c r="N20" s="25">
        <f t="shared" si="5"/>
        <v>27</v>
      </c>
      <c r="O20" s="25">
        <v>0</v>
      </c>
      <c r="P20" s="25">
        <f t="shared" si="6"/>
        <v>26</v>
      </c>
      <c r="Q20" s="25">
        <v>1</v>
      </c>
      <c r="R20" s="25">
        <f t="shared" si="7"/>
        <v>25</v>
      </c>
      <c r="S20" s="25">
        <v>0</v>
      </c>
      <c r="T20" s="25">
        <f t="shared" si="8"/>
        <v>24</v>
      </c>
      <c r="U20" s="25">
        <v>1</v>
      </c>
      <c r="V20" s="25">
        <f t="shared" si="9"/>
        <v>23</v>
      </c>
      <c r="W20" s="25">
        <v>0</v>
      </c>
      <c r="X20" s="25">
        <f t="shared" si="10"/>
        <v>22</v>
      </c>
      <c r="Y20" s="25">
        <v>0</v>
      </c>
      <c r="Z20" s="25">
        <f t="shared" si="11"/>
        <v>21</v>
      </c>
      <c r="AA20" s="25">
        <v>1</v>
      </c>
      <c r="AB20" s="25">
        <f t="shared" si="12"/>
        <v>20</v>
      </c>
      <c r="AC20" s="25">
        <v>0</v>
      </c>
      <c r="AD20" s="25">
        <f t="shared" si="13"/>
        <v>19</v>
      </c>
      <c r="AE20" s="25">
        <v>0</v>
      </c>
      <c r="AF20" s="25">
        <f t="shared" si="14"/>
        <v>18</v>
      </c>
      <c r="AG20" s="25">
        <v>0</v>
      </c>
      <c r="AH20" s="25">
        <f t="shared" si="15"/>
        <v>17</v>
      </c>
      <c r="AI20" s="25">
        <v>0</v>
      </c>
      <c r="AJ20" s="25">
        <f t="shared" si="16"/>
        <v>16</v>
      </c>
      <c r="AK20" s="25">
        <v>0</v>
      </c>
      <c r="AL20" s="25">
        <f t="shared" si="17"/>
        <v>15</v>
      </c>
      <c r="AM20" s="25">
        <v>0</v>
      </c>
      <c r="AN20" s="25">
        <f t="shared" si="18"/>
        <v>14</v>
      </c>
      <c r="AO20" s="25">
        <v>0</v>
      </c>
      <c r="AP20" s="25">
        <f t="shared" si="19"/>
        <v>13</v>
      </c>
      <c r="AQ20" s="25">
        <v>0</v>
      </c>
      <c r="AR20" s="25">
        <f t="shared" si="20"/>
        <v>12</v>
      </c>
      <c r="AS20" s="25">
        <v>0</v>
      </c>
      <c r="AT20" s="25">
        <f t="shared" si="21"/>
        <v>11</v>
      </c>
      <c r="AU20" s="25">
        <v>0</v>
      </c>
      <c r="AV20" s="25">
        <f t="shared" si="22"/>
        <v>10</v>
      </c>
      <c r="AW20" s="25">
        <v>0</v>
      </c>
      <c r="AX20" s="25">
        <f t="shared" si="23"/>
        <v>9</v>
      </c>
      <c r="AY20" s="25">
        <v>0</v>
      </c>
      <c r="AZ20" s="25">
        <f t="shared" si="24"/>
        <v>8</v>
      </c>
      <c r="BA20" s="25">
        <v>0</v>
      </c>
      <c r="BB20" s="25">
        <f t="shared" si="25"/>
        <v>7</v>
      </c>
      <c r="BC20" s="25">
        <v>0</v>
      </c>
      <c r="BD20" s="25">
        <f t="shared" si="26"/>
        <v>6</v>
      </c>
      <c r="BE20" s="25">
        <v>0</v>
      </c>
      <c r="BF20" s="25">
        <f t="shared" si="27"/>
        <v>5</v>
      </c>
      <c r="BG20" s="25">
        <v>0</v>
      </c>
      <c r="BH20" s="25">
        <f t="shared" si="28"/>
        <v>4</v>
      </c>
      <c r="BI20" s="25">
        <v>0</v>
      </c>
      <c r="BJ20" s="25">
        <f t="shared" si="29"/>
        <v>3</v>
      </c>
      <c r="BK20" s="25">
        <v>0</v>
      </c>
      <c r="BL20" s="25">
        <f t="shared" si="30"/>
        <v>2</v>
      </c>
      <c r="BM20" s="25">
        <v>1</v>
      </c>
      <c r="BN20" s="25">
        <f t="shared" si="31"/>
        <v>1</v>
      </c>
      <c r="BO20" s="25">
        <v>0</v>
      </c>
    </row>
    <row r="21" spans="1:67">
      <c r="A21" s="25" t="s">
        <v>1297</v>
      </c>
      <c r="B21" s="25">
        <v>33</v>
      </c>
      <c r="C21" s="25">
        <v>0</v>
      </c>
      <c r="D21" s="25">
        <f t="shared" si="0"/>
        <v>32</v>
      </c>
      <c r="E21" s="25">
        <v>0</v>
      </c>
      <c r="F21" s="25">
        <f t="shared" si="1"/>
        <v>31</v>
      </c>
      <c r="G21" s="25">
        <v>0</v>
      </c>
      <c r="H21" s="25">
        <f t="shared" si="2"/>
        <v>30</v>
      </c>
      <c r="I21" s="25">
        <v>0</v>
      </c>
      <c r="J21" s="25">
        <f t="shared" si="3"/>
        <v>29</v>
      </c>
      <c r="K21" s="25">
        <v>0</v>
      </c>
      <c r="L21" s="25">
        <f t="shared" si="4"/>
        <v>28</v>
      </c>
      <c r="M21" s="25">
        <v>0</v>
      </c>
      <c r="N21" s="25">
        <f t="shared" si="5"/>
        <v>27</v>
      </c>
      <c r="O21" s="25">
        <v>1</v>
      </c>
      <c r="P21" s="25">
        <f t="shared" si="6"/>
        <v>26</v>
      </c>
      <c r="Q21" s="25">
        <v>0</v>
      </c>
      <c r="R21" s="25">
        <f t="shared" si="7"/>
        <v>25</v>
      </c>
      <c r="S21" s="25">
        <v>1</v>
      </c>
      <c r="T21" s="25">
        <f t="shared" si="8"/>
        <v>24</v>
      </c>
      <c r="U21" s="25">
        <v>0</v>
      </c>
      <c r="V21" s="25">
        <f t="shared" si="9"/>
        <v>23</v>
      </c>
      <c r="W21" s="25">
        <v>0</v>
      </c>
      <c r="X21" s="25">
        <f t="shared" si="10"/>
        <v>22</v>
      </c>
      <c r="Y21" s="25">
        <v>0</v>
      </c>
      <c r="Z21" s="25">
        <f t="shared" si="11"/>
        <v>21</v>
      </c>
      <c r="AA21" s="25">
        <v>0</v>
      </c>
      <c r="AB21" s="25">
        <f t="shared" si="12"/>
        <v>20</v>
      </c>
      <c r="AC21" s="25">
        <v>0</v>
      </c>
      <c r="AD21" s="25">
        <f t="shared" si="13"/>
        <v>19</v>
      </c>
      <c r="AE21" s="25">
        <v>0</v>
      </c>
      <c r="AF21" s="25">
        <f t="shared" si="14"/>
        <v>18</v>
      </c>
      <c r="AG21" s="25">
        <v>0</v>
      </c>
      <c r="AH21" s="25">
        <f t="shared" si="15"/>
        <v>17</v>
      </c>
      <c r="AI21" s="25">
        <v>0</v>
      </c>
      <c r="AJ21" s="25">
        <f t="shared" si="16"/>
        <v>16</v>
      </c>
      <c r="AK21" s="25">
        <v>0</v>
      </c>
      <c r="AL21" s="25">
        <f t="shared" si="17"/>
        <v>15</v>
      </c>
      <c r="AM21" s="25">
        <v>0</v>
      </c>
      <c r="AN21" s="25">
        <f t="shared" si="18"/>
        <v>14</v>
      </c>
      <c r="AO21" s="25">
        <v>0</v>
      </c>
      <c r="AP21" s="25">
        <f t="shared" si="19"/>
        <v>13</v>
      </c>
      <c r="AQ21" s="25">
        <v>0</v>
      </c>
      <c r="AR21" s="25">
        <f t="shared" si="20"/>
        <v>12</v>
      </c>
      <c r="AS21" s="25">
        <v>0</v>
      </c>
      <c r="AT21" s="25">
        <f t="shared" si="21"/>
        <v>11</v>
      </c>
      <c r="AU21" s="25">
        <v>0</v>
      </c>
      <c r="AV21" s="25">
        <f t="shared" si="22"/>
        <v>10</v>
      </c>
      <c r="AW21" s="25">
        <v>0</v>
      </c>
      <c r="AX21" s="25">
        <f t="shared" si="23"/>
        <v>9</v>
      </c>
      <c r="AY21" s="25">
        <v>0</v>
      </c>
      <c r="AZ21" s="25">
        <f t="shared" si="24"/>
        <v>8</v>
      </c>
      <c r="BA21" s="25">
        <v>0</v>
      </c>
      <c r="BB21" s="25">
        <f t="shared" si="25"/>
        <v>7</v>
      </c>
      <c r="BC21" s="25">
        <v>0</v>
      </c>
      <c r="BD21" s="25">
        <f t="shared" si="26"/>
        <v>6</v>
      </c>
      <c r="BE21" s="25">
        <v>0</v>
      </c>
      <c r="BF21" s="25">
        <f t="shared" si="27"/>
        <v>5</v>
      </c>
      <c r="BG21" s="25">
        <v>0</v>
      </c>
      <c r="BH21" s="25">
        <f t="shared" si="28"/>
        <v>4</v>
      </c>
      <c r="BI21" s="25">
        <v>0</v>
      </c>
      <c r="BJ21" s="25">
        <f t="shared" si="29"/>
        <v>3</v>
      </c>
      <c r="BK21" s="25">
        <v>0</v>
      </c>
      <c r="BL21" s="25">
        <f t="shared" si="30"/>
        <v>2</v>
      </c>
      <c r="BM21" s="25">
        <v>0</v>
      </c>
      <c r="BN21" s="25">
        <f t="shared" si="31"/>
        <v>1</v>
      </c>
      <c r="BO21" s="25">
        <v>0</v>
      </c>
    </row>
    <row r="22" spans="1:67">
      <c r="A22" s="25" t="s">
        <v>1298</v>
      </c>
      <c r="B22" s="25">
        <v>33</v>
      </c>
      <c r="C22" s="25">
        <v>0</v>
      </c>
      <c r="D22" s="25">
        <f t="shared" si="0"/>
        <v>32</v>
      </c>
      <c r="E22" s="25">
        <v>0</v>
      </c>
      <c r="F22" s="25">
        <f t="shared" si="1"/>
        <v>31</v>
      </c>
      <c r="G22" s="25">
        <v>0</v>
      </c>
      <c r="H22" s="25">
        <f t="shared" si="2"/>
        <v>30</v>
      </c>
      <c r="I22" s="25">
        <v>0</v>
      </c>
      <c r="J22" s="25">
        <f t="shared" si="3"/>
        <v>29</v>
      </c>
      <c r="K22" s="25">
        <v>0</v>
      </c>
      <c r="L22" s="25">
        <f t="shared" si="4"/>
        <v>28</v>
      </c>
      <c r="M22" s="25">
        <v>0</v>
      </c>
      <c r="N22" s="25">
        <f t="shared" si="5"/>
        <v>27</v>
      </c>
      <c r="O22" s="25">
        <v>0</v>
      </c>
      <c r="P22" s="25">
        <f t="shared" si="6"/>
        <v>26</v>
      </c>
      <c r="Q22" s="25">
        <v>0</v>
      </c>
      <c r="R22" s="25">
        <f t="shared" si="7"/>
        <v>25</v>
      </c>
      <c r="S22" s="25">
        <v>1</v>
      </c>
      <c r="T22" s="25">
        <f t="shared" si="8"/>
        <v>24</v>
      </c>
      <c r="U22" s="25">
        <v>0</v>
      </c>
      <c r="V22" s="25">
        <f t="shared" si="9"/>
        <v>23</v>
      </c>
      <c r="W22" s="25">
        <v>0</v>
      </c>
      <c r="X22" s="25">
        <f t="shared" si="10"/>
        <v>22</v>
      </c>
      <c r="Y22" s="25">
        <v>0</v>
      </c>
      <c r="Z22" s="25">
        <f t="shared" si="11"/>
        <v>21</v>
      </c>
      <c r="AA22" s="25">
        <v>0</v>
      </c>
      <c r="AB22" s="25">
        <f t="shared" si="12"/>
        <v>20</v>
      </c>
      <c r="AC22" s="25">
        <v>0</v>
      </c>
      <c r="AD22" s="25">
        <f t="shared" si="13"/>
        <v>19</v>
      </c>
      <c r="AE22" s="25">
        <v>0</v>
      </c>
      <c r="AF22" s="25">
        <f t="shared" si="14"/>
        <v>18</v>
      </c>
      <c r="AG22" s="25">
        <v>0</v>
      </c>
      <c r="AH22" s="25">
        <f t="shared" si="15"/>
        <v>17</v>
      </c>
      <c r="AI22" s="25">
        <v>0</v>
      </c>
      <c r="AJ22" s="25">
        <f t="shared" si="16"/>
        <v>16</v>
      </c>
      <c r="AK22" s="25">
        <v>0</v>
      </c>
      <c r="AL22" s="25">
        <f t="shared" si="17"/>
        <v>15</v>
      </c>
      <c r="AM22" s="25">
        <v>0</v>
      </c>
      <c r="AN22" s="25">
        <f t="shared" si="18"/>
        <v>14</v>
      </c>
      <c r="AO22" s="25">
        <v>0</v>
      </c>
      <c r="AP22" s="25">
        <f t="shared" si="19"/>
        <v>13</v>
      </c>
      <c r="AQ22" s="25">
        <v>0</v>
      </c>
      <c r="AR22" s="25">
        <f t="shared" si="20"/>
        <v>12</v>
      </c>
      <c r="AS22" s="25">
        <v>0</v>
      </c>
      <c r="AT22" s="25">
        <f t="shared" si="21"/>
        <v>11</v>
      </c>
      <c r="AU22" s="25">
        <v>0</v>
      </c>
      <c r="AV22" s="25">
        <f t="shared" si="22"/>
        <v>10</v>
      </c>
      <c r="AW22" s="25">
        <v>0</v>
      </c>
      <c r="AX22" s="25">
        <f t="shared" si="23"/>
        <v>9</v>
      </c>
      <c r="AY22" s="25">
        <v>0</v>
      </c>
      <c r="AZ22" s="25">
        <f t="shared" si="24"/>
        <v>8</v>
      </c>
      <c r="BA22" s="25">
        <v>0</v>
      </c>
      <c r="BB22" s="25">
        <f t="shared" si="25"/>
        <v>7</v>
      </c>
      <c r="BC22" s="25">
        <v>0</v>
      </c>
      <c r="BD22" s="25">
        <f t="shared" si="26"/>
        <v>6</v>
      </c>
      <c r="BE22" s="25">
        <v>0</v>
      </c>
      <c r="BF22" s="25">
        <f t="shared" si="27"/>
        <v>5</v>
      </c>
      <c r="BG22" s="25">
        <v>0</v>
      </c>
      <c r="BH22" s="25">
        <f t="shared" si="28"/>
        <v>4</v>
      </c>
      <c r="BI22" s="25">
        <v>0</v>
      </c>
      <c r="BJ22" s="25">
        <f t="shared" si="29"/>
        <v>3</v>
      </c>
      <c r="BK22" s="25">
        <v>0</v>
      </c>
      <c r="BL22" s="25">
        <f t="shared" si="30"/>
        <v>2</v>
      </c>
      <c r="BM22" s="25">
        <v>0</v>
      </c>
      <c r="BN22" s="25">
        <f t="shared" si="31"/>
        <v>1</v>
      </c>
      <c r="BO22" s="25">
        <v>1</v>
      </c>
    </row>
    <row r="75" spans="2:22" ht="267">
      <c r="B75" s="116" t="s">
        <v>1281</v>
      </c>
      <c r="C75" s="116" t="s">
        <v>1283</v>
      </c>
      <c r="D75" s="116" t="s">
        <v>1284</v>
      </c>
      <c r="E75" s="116" t="s">
        <v>1285</v>
      </c>
      <c r="F75" s="116" t="s">
        <v>1286</v>
      </c>
      <c r="G75" s="116" t="s">
        <v>917</v>
      </c>
      <c r="H75" s="116" t="s">
        <v>1287</v>
      </c>
      <c r="I75" s="116" t="s">
        <v>921</v>
      </c>
      <c r="J75" s="116" t="s">
        <v>1288</v>
      </c>
      <c r="K75" s="116" t="s">
        <v>923</v>
      </c>
      <c r="L75" s="116" t="s">
        <v>922</v>
      </c>
      <c r="M75" s="116" t="s">
        <v>1289</v>
      </c>
      <c r="N75" s="116" t="s">
        <v>1290</v>
      </c>
      <c r="O75" s="116" t="s">
        <v>1291</v>
      </c>
      <c r="P75" s="116" t="s">
        <v>1292</v>
      </c>
      <c r="Q75" s="116" t="s">
        <v>1293</v>
      </c>
      <c r="R75" s="116" t="s">
        <v>1294</v>
      </c>
      <c r="S75" s="116" t="s">
        <v>1295</v>
      </c>
      <c r="T75" s="116" t="s">
        <v>1296</v>
      </c>
      <c r="U75" s="116" t="s">
        <v>1297</v>
      </c>
      <c r="V75" s="116" t="s">
        <v>1298</v>
      </c>
    </row>
  </sheetData>
  <mergeCells count="33">
    <mergeCell ref="BJ1:BK1"/>
    <mergeCell ref="BL1:BM1"/>
    <mergeCell ref="BN1:BO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B1:C1"/>
    <mergeCell ref="D1:E1"/>
    <mergeCell ref="F1:G1"/>
    <mergeCell ref="H1:I1"/>
    <mergeCell ref="J1:K1"/>
    <mergeCell ref="L1:M1"/>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Likert Cleaned</vt:lpstr>
      <vt:lpstr>corrl1</vt:lpstr>
      <vt:lpstr>RE ProblemsRAW</vt:lpstr>
      <vt:lpstr>Precoding - Mapping</vt:lpstr>
      <vt:lpstr>Coding SW</vt:lpstr>
      <vt:lpstr>Open Coding</vt:lpstr>
      <vt:lpstr>Axial_Manifestation_Data</vt:lpstr>
      <vt:lpstr>Axial_Reasoning_Data</vt:lpstr>
      <vt:lpstr>Axial_Manifestation_Descriptive</vt:lpstr>
      <vt:lpstr>Axial_Reasoning_Descriptive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Mendez Fernandez</cp:lastModifiedBy>
  <cp:lastPrinted>2013-03-21T08:14:09Z</cp:lastPrinted>
  <dcterms:created xsi:type="dcterms:W3CDTF">2012-11-28T12:33:30Z</dcterms:created>
  <dcterms:modified xsi:type="dcterms:W3CDTF">2013-07-11T11:27:25Z</dcterms:modified>
</cp:coreProperties>
</file>