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gey\Desktop\Medilog 4\Requests\"/>
    </mc:Choice>
  </mc:AlternateContent>
  <bookViews>
    <workbookView xWindow="0" yWindow="0" windowWidth="25596" windowHeight="10296" xr2:uid="{00000000-000D-0000-FFFF-FFFF00000000}"/>
  </bookViews>
  <sheets>
    <sheet name="Requests" sheetId="1" r:id="rId1"/>
    <sheet name="wksUISettings" sheetId="2" state="veryHidden" r:id="rId2"/>
  </sheets>
  <definedNames>
    <definedName name="bDebuggingMode" localSheetId="1">FALSE</definedName>
    <definedName name="bPrintPreview" localSheetId="1">TRUE</definedName>
    <definedName name="bRightClickEnabled" localSheetId="1">TRUE</definedName>
    <definedName name="forFirstCell__HiddenTable" localSheetId="0">Requests!$AX$4</definedName>
    <definedName name="forHiddenTable" localSheetId="0">OFFSET(Requests!forFirstCell__HiddenTable,  1,  0)  :  OFFSET(Requests!forFirstCell__HiddenTable,  iMAX_NO__NAMES,  Requests!forNoOfDaysInMonth)</definedName>
    <definedName name="forNameCells" localSheetId="0">OFFSET(Requests!ptrFirstCell__Requests,  1,  0)  :  OFFSET(Requests!ptrFirstCell__Requests,  iMAX_NO__NAMES,  0)</definedName>
    <definedName name="forNoOfDaysInMonth" localSheetId="0">MAX(Requests!tblDateCells)</definedName>
    <definedName name="forNoOfNameRows" localSheetId="0">COUNTA(OFFSET(Requests!ptrFirstCell__Requests,  1,  0)  :  OFFSET(Requests!ptrFirstCell__Requests,  iMAX_NO__NAMES,  0))</definedName>
    <definedName name="forRequests_Actual" localSheetId="0">OFFSET(Requests!ptrFirstCell__Requests,  1,  1) : OFFSET(Requests!ptrFirstCell__Requests,  Requests!forNoOfNameRows,  Requests!forNoOfDaysInMonth)</definedName>
    <definedName name="forRequests_Full" localSheetId="0">OFFSET(Requests!ptrFirstCell__Requests,  1,  1) : OFFSET(Requests!ptrFirstCell__Requests,  iMAX_NO__NAMES,  Requests!forNoOfDaysInMonth)</definedName>
    <definedName name="iMAX_NO__NAMES">200</definedName>
    <definedName name="ptrCodenames_Header" localSheetId="1">wksUISettings!$A$2</definedName>
    <definedName name="ptrCodenames_MaxNo" localSheetId="1">wksUISettings!$A$1</definedName>
    <definedName name="ptrDaysInMonth" localSheetId="0">Requests!$AU$7</definedName>
    <definedName name="ptrFirstCell__Requests" localSheetId="0">Requests!$B$4</definedName>
    <definedName name="ptrFirstOfMonth" localSheetId="0">Requests!$AT$7</definedName>
    <definedName name="ptrMonth" localSheetId="0">Requests!$AS$4</definedName>
    <definedName name="ptrMonthNo" localSheetId="0">Requests!$AS$7</definedName>
    <definedName name="ptrVersionNo" localSheetId="0">Requests!$AI$2</definedName>
    <definedName name="ptrYear" localSheetId="0">Requests!$AU$4</definedName>
    <definedName name="sAPPLICATION_NAME">"Requests - Seniors"</definedName>
    <definedName name="sBLANK">""</definedName>
    <definedName name="setLocked" localSheetId="1">wksUISettings!$B$2</definedName>
    <definedName name="sFRIDAY" localSheetId="0">Requests!$AQ$9</definedName>
    <definedName name="sSATURDAY" localSheetId="0">Requests!$AQ$10</definedName>
    <definedName name="sUSE_GM_DEVELOPMENT_TOOLBAR">"YES"</definedName>
    <definedName name="sVersion_No">"12-12-17 / 00:30"</definedName>
    <definedName name="sWORKBOOK_PASSWORD" localSheetId="1">"greg"</definedName>
    <definedName name="tblCodenames" localSheetId="1">OFFSET(wksUISettings!ptrCodenames_Header,  2,  0,  COUNTA(OFFSET(wksUISettings!ptrCodenames_Header,  2,  0,  1,  1) : OFFSET(wksUISettings!ptrCodenames_Header,  2,  0,  wksUISettings!ptrCodenames_MaxNo,  1)),  1)</definedName>
    <definedName name="tblDateCells" localSheetId="0">Requests!$C$4:$AG$4</definedName>
    <definedName name="tblDayNames_English" localSheetId="0">Requests!$AP$4:$AP$10</definedName>
    <definedName name="tblDayNames_Hebrew" localSheetId="0">Requests!$AQ$4:$AQ$10</definedName>
    <definedName name="tblMonths" localSheetId="0">Requests!$AN$4:$AN$15</definedName>
    <definedName name="tblRangeNames" localSheetId="1">OFFSET(wksUISettings!$B$2,  0,  0,  1,  COUNTA(wksUISettings!$B$2:$IV$2))</definedName>
    <definedName name="tblUserOptions" localSheetId="0">Requests!$AI$7:$AI$10</definedName>
    <definedName name="tblYears" localSheetId="0">Requests!$AL$4:$AL$15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Z4" i="1" l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B4" i="1" l="1"/>
  <c r="B3" i="1"/>
  <c r="AS7" i="1"/>
  <c r="AI2" i="1" l="1"/>
  <c r="AG2" i="1" l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 l="1"/>
  <c r="D4" i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T7" i="1"/>
  <c r="AS11" i="1" l="1"/>
  <c r="AU11" i="1" s="1"/>
  <c r="AU7" i="1"/>
  <c r="AT11" i="1" l="1"/>
  <c r="AS12" i="1"/>
  <c r="AU12" i="1" s="1"/>
  <c r="AT12" i="1" l="1"/>
  <c r="AS13" i="1"/>
  <c r="AS14" i="1" s="1"/>
  <c r="AU14" i="1" s="1"/>
  <c r="AS15" i="1" l="1"/>
  <c r="AS16" i="1" s="1"/>
  <c r="AT14" i="1"/>
  <c r="AU13" i="1"/>
  <c r="AT13" i="1"/>
  <c r="AU15" i="1" l="1"/>
  <c r="AT15" i="1"/>
  <c r="AS17" i="1"/>
  <c r="AU16" i="1"/>
  <c r="AT16" i="1"/>
  <c r="AS18" i="1" l="1"/>
  <c r="AU17" i="1"/>
  <c r="AT17" i="1"/>
  <c r="AT18" i="1" l="1"/>
  <c r="AS19" i="1"/>
  <c r="AU18" i="1"/>
  <c r="AU19" i="1" l="1"/>
  <c r="AT19" i="1"/>
  <c r="AS20" i="1"/>
  <c r="AS21" i="1" l="1"/>
  <c r="AU20" i="1"/>
  <c r="AT20" i="1"/>
  <c r="AS22" i="1" l="1"/>
  <c r="AU21" i="1"/>
  <c r="AT21" i="1"/>
  <c r="AT22" i="1" l="1"/>
  <c r="AS23" i="1"/>
  <c r="AU22" i="1"/>
  <c r="AU23" i="1" l="1"/>
  <c r="AT23" i="1"/>
  <c r="AS24" i="1"/>
  <c r="AS25" i="1" l="1"/>
  <c r="AU24" i="1"/>
  <c r="AT24" i="1"/>
  <c r="AT25" i="1" l="1"/>
  <c r="AS26" i="1"/>
  <c r="AU25" i="1"/>
  <c r="AT26" i="1" l="1"/>
  <c r="AS27" i="1"/>
  <c r="AU26" i="1"/>
  <c r="AU27" i="1" l="1"/>
  <c r="AT27" i="1"/>
  <c r="AS28" i="1"/>
  <c r="AS29" i="1" l="1"/>
  <c r="AU28" i="1"/>
  <c r="AT28" i="1"/>
  <c r="AS30" i="1" l="1"/>
  <c r="AU29" i="1"/>
  <c r="AT29" i="1"/>
  <c r="AT30" i="1" l="1"/>
  <c r="AS31" i="1"/>
  <c r="AU30" i="1"/>
  <c r="AU31" i="1" l="1"/>
  <c r="AT31" i="1"/>
  <c r="AS32" i="1"/>
  <c r="AS33" i="1" l="1"/>
  <c r="AU32" i="1"/>
  <c r="AT32" i="1"/>
  <c r="AS34" i="1" l="1"/>
  <c r="AU33" i="1"/>
  <c r="AT33" i="1"/>
  <c r="AT34" i="1" l="1"/>
  <c r="AS35" i="1"/>
  <c r="AU34" i="1"/>
  <c r="AU35" i="1" l="1"/>
  <c r="AT35" i="1"/>
  <c r="AS36" i="1"/>
  <c r="AS37" i="1" l="1"/>
  <c r="AU36" i="1"/>
  <c r="AT36" i="1"/>
  <c r="AS38" i="1" l="1"/>
  <c r="AU37" i="1"/>
  <c r="AT37" i="1"/>
  <c r="AS41" i="1" l="1"/>
  <c r="AT38" i="1"/>
  <c r="AS39" i="1"/>
  <c r="AS40" i="1"/>
  <c r="AU38" i="1"/>
  <c r="AU40" i="1" l="1"/>
  <c r="AT40" i="1"/>
  <c r="AU39" i="1"/>
  <c r="AT39" i="1"/>
  <c r="AU41" i="1"/>
  <c r="AT41" i="1"/>
  <c r="C3" i="1" l="1" a="1"/>
  <c r="AG3" i="1" s="1"/>
  <c r="O3" i="1" l="1"/>
  <c r="T3" i="1"/>
  <c r="I3" i="1"/>
  <c r="Z3" i="1"/>
  <c r="AC3" i="1"/>
  <c r="K3" i="1"/>
  <c r="P3" i="1"/>
  <c r="C3" i="1"/>
  <c r="AE3" i="1"/>
  <c r="AE4" i="1" s="1"/>
  <c r="E3" i="1"/>
  <c r="G3" i="1"/>
  <c r="L3" i="1"/>
  <c r="S3" i="1"/>
  <c r="AA3" i="1"/>
  <c r="AF3" i="1"/>
  <c r="F3" i="1"/>
  <c r="R3" i="1"/>
  <c r="U3" i="1"/>
  <c r="W3" i="1"/>
  <c r="AB3" i="1"/>
  <c r="H3" i="1"/>
  <c r="N3" i="1"/>
  <c r="Q3" i="1"/>
  <c r="X3" i="1"/>
  <c r="D3" i="1"/>
  <c r="V3" i="1"/>
  <c r="J3" i="1"/>
  <c r="M3" i="1"/>
  <c r="Y3" i="1"/>
  <c r="AD3" i="1"/>
  <c r="AF4" i="1" l="1"/>
  <c r="AG4" i="1" s="1"/>
</calcChain>
</file>

<file path=xl/sharedStrings.xml><?xml version="1.0" encoding="utf-8"?>
<sst xmlns="http://schemas.openxmlformats.org/spreadsheetml/2006/main" count="107" uniqueCount="102">
  <si>
    <t>Date</t>
  </si>
  <si>
    <t>Number of days</t>
  </si>
  <si>
    <t>א'</t>
  </si>
  <si>
    <t>ב'</t>
  </si>
  <si>
    <t>ג'</t>
  </si>
  <si>
    <t>ד'</t>
  </si>
  <si>
    <t>May</t>
  </si>
  <si>
    <t>ה'</t>
  </si>
  <si>
    <t>ו'</t>
  </si>
  <si>
    <t>ש'</t>
  </si>
  <si>
    <t>סימונים</t>
  </si>
  <si>
    <t>לא תורנות</t>
  </si>
  <si>
    <t>כן תורנות</t>
  </si>
  <si>
    <t>Years</t>
  </si>
  <si>
    <t>Months</t>
  </si>
  <si>
    <t>Days</t>
  </si>
  <si>
    <t>Sunday</t>
  </si>
  <si>
    <t>Monday</t>
  </si>
  <si>
    <t>Tuesday</t>
  </si>
  <si>
    <t>Wednesday</t>
  </si>
  <si>
    <t>Thursday</t>
  </si>
  <si>
    <t>Friday</t>
  </si>
  <si>
    <t>Saturday</t>
  </si>
  <si>
    <t>Month No</t>
  </si>
  <si>
    <t>Day</t>
  </si>
  <si>
    <t>יום</t>
  </si>
  <si>
    <t>לא בכלל</t>
  </si>
  <si>
    <t>כן כוננות</t>
  </si>
  <si>
    <t>Locked</t>
  </si>
  <si>
    <t>Sheet Password</t>
  </si>
  <si>
    <t>Items to Protect</t>
  </si>
  <si>
    <t>Sheet Is Hidden</t>
  </si>
  <si>
    <t>Columns to Hide</t>
  </si>
  <si>
    <t>Rows to Hide</t>
  </si>
  <si>
    <t>Sheet Scroll Area</t>
  </si>
  <si>
    <t>Enable Selection</t>
  </si>
  <si>
    <t>Show Headers</t>
  </si>
  <si>
    <t>Show Gridlines</t>
  </si>
  <si>
    <t>Freeze Cell</t>
  </si>
  <si>
    <t>Show Scrollbars</t>
  </si>
  <si>
    <t>Worksheet Codenames</t>
  </si>
  <si>
    <t>setLocked</t>
  </si>
  <si>
    <t>setPassword</t>
  </si>
  <si>
    <t>setProtectItems</t>
  </si>
  <si>
    <t>setHidden</t>
  </si>
  <si>
    <t>setColumnsToHide</t>
  </si>
  <si>
    <t>setRowsToHide</t>
  </si>
  <si>
    <t>setScrollArea</t>
  </si>
  <si>
    <t>setEnableSelection</t>
  </si>
  <si>
    <t>setHeaders</t>
  </si>
  <si>
    <t>setGridlines</t>
  </si>
  <si>
    <t>setFreezeCell</t>
  </si>
  <si>
    <t>setVertical</t>
  </si>
  <si>
    <t>setHorizontal</t>
  </si>
  <si>
    <t>wksRequests</t>
  </si>
  <si>
    <t>greg</t>
  </si>
  <si>
    <t>All</t>
  </si>
  <si>
    <t>xlSheetVisible</t>
  </si>
  <si>
    <t>xlNoRestrictions</t>
  </si>
  <si>
    <t>$C$5</t>
  </si>
  <si>
    <t>wksUISettings</t>
  </si>
  <si>
    <t>Don't Protect</t>
  </si>
  <si>
    <t>xlSheetVeryHidden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</si>
  <si>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</si>
  <si>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</si>
  <si>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</si>
  <si>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</si>
  <si>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</si>
  <si>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</si>
  <si>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</si>
  <si>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</si>
  <si>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</si>
  <si>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</si>
  <si>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</si>
  <si>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Barker</t>
  </si>
  <si>
    <t>Barton</t>
  </si>
  <si>
    <t>Bowman</t>
  </si>
  <si>
    <t>Doyle</t>
  </si>
  <si>
    <t>Evans</t>
  </si>
  <si>
    <t>Fisher</t>
  </si>
  <si>
    <t>Gibson</t>
  </si>
  <si>
    <t>Griffith  B</t>
  </si>
  <si>
    <t>Griffith  G</t>
  </si>
  <si>
    <t>Hogan</t>
  </si>
  <si>
    <t>Huff</t>
  </si>
  <si>
    <t>Klein</t>
  </si>
  <si>
    <t>Lambert</t>
  </si>
  <si>
    <t>Little</t>
  </si>
  <si>
    <t>Love</t>
  </si>
  <si>
    <t>Maxwell</t>
  </si>
  <si>
    <t>Montgomery</t>
  </si>
  <si>
    <t>Nguyen</t>
  </si>
  <si>
    <t>Park</t>
  </si>
  <si>
    <t>Phelps</t>
  </si>
  <si>
    <t>Ramos</t>
  </si>
  <si>
    <t>Reeves  F</t>
  </si>
  <si>
    <t>Month</t>
  </si>
  <si>
    <t>Year</t>
  </si>
  <si>
    <t>Name</t>
  </si>
  <si>
    <t>$AL:$CC</t>
  </si>
  <si>
    <t>Ford</t>
  </si>
  <si>
    <t>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</si>
</sst>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;"/>
    <numFmt numFmtId="165" formatCode=";;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8"/>
      <color indexed="14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sz val="10"/>
      <color indexed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B8D6EE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2">
      <alignment horizontal="center" vertical="top" wrapText="1"/>
    </xf>
    <xf numFmtId="0" fontId="1" fillId="6" borderId="0" applyNumberFormat="0" applyBorder="0" applyAlignment="0" applyProtection="0"/>
    <xf numFmtId="0" fontId="6" fillId="7" borderId="11" applyNumberFormat="0" applyAlignment="0" applyProtection="0"/>
    <xf numFmtId="0" fontId="7" fillId="7" borderId="10" applyNumberFormat="0" applyAlignment="0" applyProtection="0"/>
    <xf numFmtId="0" fontId="2" fillId="8" borderId="12" applyNumberFormat="0" applyAlignment="0" applyProtection="0"/>
    <xf numFmtId="0" fontId="9" fillId="0" borderId="0"/>
    <xf numFmtId="0" fontId="9" fillId="0" borderId="0"/>
  </cellStyleXfs>
  <cellXfs count="60">
    <xf numFmtId="0" fontId="0" fillId="0" borderId="0" xfId="0"/>
    <xf numFmtId="0" fontId="1" fillId="0" borderId="0" xfId="5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center" vertical="center"/>
    </xf>
    <xf numFmtId="164" fontId="0" fillId="0" borderId="18" xfId="0" applyNumberFormat="1" applyBorder="1" applyAlignment="1" applyProtection="1">
      <alignment horizontal="center" vertical="center"/>
    </xf>
    <xf numFmtId="164" fontId="0" fillId="0" borderId="17" xfId="0" applyNumberFormat="1" applyBorder="1" applyAlignment="1" applyProtection="1">
      <alignment horizontal="center" vertical="center"/>
    </xf>
    <xf numFmtId="164" fontId="0" fillId="0" borderId="0" xfId="0" applyNumberFormat="1" applyBorder="1" applyAlignment="1" applyProtection="1">
      <alignment horizontal="center" vertical="center"/>
    </xf>
    <xf numFmtId="0" fontId="4" fillId="0" borderId="17" xfId="4" applyFont="1" applyFill="1" applyBorder="1" applyAlignment="1" applyProtection="1">
      <alignment horizontal="center" vertical="center" wrapText="1"/>
    </xf>
    <xf numFmtId="0" fontId="4" fillId="0" borderId="0" xfId="4" applyFont="1" applyFill="1" applyBorder="1" applyAlignment="1" applyProtection="1">
      <alignment horizontal="center" vertical="center" wrapText="1"/>
    </xf>
    <xf numFmtId="0" fontId="2" fillId="8" borderId="12" xfId="8" applyAlignment="1" applyProtection="1">
      <alignment horizontal="center" vertical="center"/>
    </xf>
    <xf numFmtId="0" fontId="2" fillId="0" borderId="13" xfId="8" applyFill="1" applyBorder="1" applyAlignment="1" applyProtection="1">
      <alignment horizontal="center" vertical="center"/>
    </xf>
    <xf numFmtId="0" fontId="7" fillId="7" borderId="4" xfId="7" applyBorder="1" applyAlignment="1" applyProtection="1">
      <alignment horizontal="center" vertical="center"/>
    </xf>
    <xf numFmtId="0" fontId="7" fillId="7" borderId="16" xfId="7" applyBorder="1" applyAlignment="1" applyProtection="1">
      <alignment horizontal="center" vertical="center"/>
    </xf>
    <xf numFmtId="0" fontId="7" fillId="7" borderId="5" xfId="7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</xf>
    <xf numFmtId="14" fontId="0" fillId="0" borderId="7" xfId="0" applyNumberFormat="1" applyBorder="1" applyAlignment="1" applyProtection="1">
      <alignment horizontal="center" vertical="center"/>
    </xf>
    <xf numFmtId="0" fontId="0" fillId="0" borderId="8" xfId="0" applyBorder="1" applyAlignment="1" applyProtection="1">
      <alignment horizontal="center" vertical="center"/>
    </xf>
    <xf numFmtId="0" fontId="5" fillId="0" borderId="0" xfId="3" applyFont="1" applyFill="1" applyBorder="1" applyAlignment="1" applyProtection="1">
      <alignment vertical="center"/>
    </xf>
    <xf numFmtId="0" fontId="3" fillId="0" borderId="0" xfId="1" applyFill="1" applyBorder="1" applyAlignment="1" applyProtection="1">
      <alignment horizontal="center" vertical="center"/>
    </xf>
    <xf numFmtId="0" fontId="1" fillId="3" borderId="4" xfId="2" applyFont="1" applyBorder="1" applyAlignment="1" applyProtection="1">
      <alignment horizontal="center" vertical="center"/>
    </xf>
    <xf numFmtId="0" fontId="1" fillId="3" borderId="5" xfId="2" applyFont="1" applyBorder="1" applyAlignment="1" applyProtection="1">
      <alignment horizontal="center" vertical="center"/>
    </xf>
    <xf numFmtId="0" fontId="1" fillId="0" borderId="0" xfId="2" applyFill="1" applyBorder="1" applyAlignment="1" applyProtection="1">
      <alignment horizontal="center" vertical="center"/>
    </xf>
    <xf numFmtId="0" fontId="7" fillId="7" borderId="3" xfId="7" applyBorder="1" applyAlignment="1" applyProtection="1">
      <alignment horizontal="center" vertical="center"/>
    </xf>
    <xf numFmtId="0" fontId="7" fillId="7" borderId="9" xfId="7" applyBorder="1" applyAlignment="1" applyProtection="1">
      <alignment horizontal="center" vertical="center"/>
    </xf>
    <xf numFmtId="0" fontId="6" fillId="7" borderId="1" xfId="6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/>
    </xf>
    <xf numFmtId="0" fontId="0" fillId="0" borderId="23" xfId="0" applyFont="1" applyBorder="1" applyAlignment="1" applyProtection="1">
      <alignment horizontal="center" vertical="center"/>
    </xf>
    <xf numFmtId="14" fontId="0" fillId="0" borderId="0" xfId="0" applyNumberFormat="1" applyAlignment="1" applyProtection="1">
      <alignment vertical="center"/>
    </xf>
    <xf numFmtId="0" fontId="1" fillId="3" borderId="22" xfId="2" applyFont="1" applyBorder="1" applyAlignment="1" applyProtection="1">
      <alignment horizontal="center" vertical="center"/>
    </xf>
    <xf numFmtId="0" fontId="1" fillId="3" borderId="23" xfId="2" applyFont="1" applyBorder="1" applyAlignment="1" applyProtection="1">
      <alignment horizontal="center" vertical="center"/>
    </xf>
    <xf numFmtId="0" fontId="0" fillId="0" borderId="6" xfId="0" applyFont="1" applyBorder="1" applyAlignment="1" applyProtection="1">
      <alignment horizontal="center" vertical="center"/>
    </xf>
    <xf numFmtId="0" fontId="0" fillId="0" borderId="8" xfId="0" applyFont="1" applyBorder="1" applyAlignment="1" applyProtection="1">
      <alignment horizontal="center" vertical="center"/>
    </xf>
    <xf numFmtId="0" fontId="0" fillId="0" borderId="0" xfId="0" applyFill="1" applyBorder="1" applyAlignment="1" applyProtection="1">
      <alignment vertical="center"/>
    </xf>
    <xf numFmtId="165" fontId="0" fillId="0" borderId="18" xfId="0" applyNumberFormat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right" vertical="center" wrapText="1"/>
    </xf>
    <xf numFmtId="0" fontId="10" fillId="0" borderId="0" xfId="9" applyFont="1" applyAlignment="1">
      <alignment horizontal="center" vertical="center"/>
    </xf>
    <xf numFmtId="0" fontId="11" fillId="0" borderId="0" xfId="9" applyFont="1" applyAlignment="1">
      <alignment horizontal="center" vertical="center"/>
    </xf>
    <xf numFmtId="0" fontId="11" fillId="0" borderId="0" xfId="9" applyFont="1" applyAlignment="1">
      <alignment horizontal="centerContinuous" vertical="center"/>
    </xf>
    <xf numFmtId="0" fontId="9" fillId="0" borderId="0" xfId="10"/>
    <xf numFmtId="0" fontId="12" fillId="9" borderId="24" xfId="9" applyFont="1" applyFill="1" applyBorder="1" applyAlignment="1">
      <alignment horizontal="center" vertical="center" wrapText="1"/>
    </xf>
    <xf numFmtId="0" fontId="13" fillId="10" borderId="24" xfId="9" applyFont="1" applyFill="1" applyBorder="1" applyAlignment="1">
      <alignment horizontal="center" vertical="center" wrapText="1"/>
    </xf>
    <xf numFmtId="0" fontId="12" fillId="11" borderId="24" xfId="9" applyFont="1" applyFill="1" applyBorder="1" applyAlignment="1">
      <alignment horizontal="center" vertical="center" wrapText="1"/>
    </xf>
    <xf numFmtId="0" fontId="12" fillId="11" borderId="24" xfId="9" applyFont="1" applyFill="1" applyBorder="1" applyAlignment="1">
      <alignment horizontal="center" vertical="center"/>
    </xf>
    <xf numFmtId="0" fontId="11" fillId="9" borderId="24" xfId="9" applyFont="1" applyFill="1" applyBorder="1" applyAlignment="1">
      <alignment vertical="center"/>
    </xf>
    <xf numFmtId="0" fontId="14" fillId="12" borderId="24" xfId="9" applyFont="1" applyFill="1" applyBorder="1" applyAlignment="1" applyProtection="1">
      <alignment vertical="center"/>
      <protection locked="0"/>
    </xf>
    <xf numFmtId="0" fontId="14" fillId="0" borderId="0" xfId="9" applyFont="1" applyAlignment="1">
      <alignment vertical="center"/>
    </xf>
    <xf numFmtId="0" fontId="9" fillId="0" borderId="0" xfId="9" applyAlignment="1">
      <alignment vertical="center"/>
    </xf>
    <xf numFmtId="0" fontId="9" fillId="0" borderId="0" xfId="9" applyFont="1" applyAlignment="1">
      <alignment vertical="center"/>
    </xf>
    <xf numFmtId="0" fontId="9" fillId="9" borderId="24" xfId="9" applyFill="1" applyBorder="1" applyAlignment="1">
      <alignment vertical="center"/>
    </xf>
    <xf numFmtId="0" fontId="0" fillId="0" borderId="0" xfId="0" applyBorder="1" applyAlignment="1" applyProtection="1">
      <alignment vertical="center"/>
    </xf>
    <xf numFmtId="0" fontId="2" fillId="2" borderId="19" xfId="1" applyFont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0" xfId="0" applyFill="1" applyAlignment="1" applyProtection="1">
      <alignment vertical="center"/>
    </xf>
    <xf numFmtId="0" fontId="3" fillId="2" borderId="20" xfId="1" applyBorder="1" applyAlignment="1" applyProtection="1">
      <alignment horizontal="center" vertical="center"/>
    </xf>
    <xf numFmtId="0" fontId="3" fillId="2" borderId="21" xfId="1" applyBorder="1" applyAlignment="1" applyProtection="1">
      <alignment horizontal="center" vertical="center"/>
    </xf>
    <xf numFmtId="0" fontId="2" fillId="8" borderId="14" xfId="8" applyBorder="1" applyAlignment="1" applyProtection="1">
      <alignment horizontal="center" vertical="center"/>
    </xf>
    <xf numFmtId="0" fontId="2" fillId="8" borderId="15" xfId="8" applyBorder="1" applyAlignment="1" applyProtection="1">
      <alignment horizontal="center" vertical="center"/>
    </xf>
  </cellXfs>
  <cellStyles count="11">
    <cellStyle name="20% - Accent1" xfId="5" builtinId="30"/>
    <cellStyle name="40% - Accent1" xfId="2" builtinId="31"/>
    <cellStyle name="60% - Accent1" xfId="3" builtinId="32"/>
    <cellStyle name="Accent1" xfId="1" builtinId="29"/>
    <cellStyle name="Calculation" xfId="7" builtinId="22"/>
    <cellStyle name="Check Cell" xfId="8" builtinId="23"/>
    <cellStyle name="MyStyle3" xfId="4" xr:uid="{00000000-0005-0000-0000-000006000000}"/>
    <cellStyle name="Normal" xfId="0" builtinId="0"/>
    <cellStyle name="Normal 3" xfId="10" xr:uid="{00000000-0005-0000-0000-000008000000}"/>
    <cellStyle name="Normal_Typical Project Workbook" xfId="9" xr:uid="{00000000-0005-0000-0000-000009000000}"/>
    <cellStyle name="Output" xfId="6" builtinId="21"/>
  </cellStyles>
  <dxfs count="12">
    <dxf>
      <font>
        <b/>
        <i val="0"/>
        <condense val="0"/>
        <extend val="0"/>
        <color indexed="10"/>
      </font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theme="0"/>
      </font>
      <fill>
        <patternFill>
          <bgColor theme="4" tint="-0.499984740745262"/>
        </patternFill>
      </fill>
      <border>
        <right style="thin">
          <color auto="1"/>
        </right>
        <bottom style="thin">
          <color auto="1"/>
        </bottom>
      </border>
    </dxf>
    <dxf>
      <font>
        <color theme="0"/>
      </font>
      <fill>
        <patternFill>
          <bgColor theme="4" tint="-0.24994659260841701"/>
        </patternFill>
      </fill>
      <border>
        <right style="thin">
          <color auto="1"/>
        </right>
        <bottom style="thin">
          <color auto="1"/>
        </bottom>
      </border>
    </dxf>
    <dxf>
      <fill>
        <patternFill>
          <bgColor theme="4" tint="0.59996337778862885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FF00"/>
      </font>
      <fill>
        <patternFill>
          <bgColor rgb="FFFF0000"/>
        </patternFill>
      </fill>
      <border>
        <left style="thin">
          <color auto="1"/>
        </left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B8D6EE"/>
        </patternFill>
      </fill>
      <border>
        <right style="thin">
          <color auto="1"/>
        </right>
        <bottom style="thin">
          <color auto="1"/>
        </bottom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B8D6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1</xdr:row>
      <xdr:rowOff>8250</xdr:rowOff>
    </xdr:from>
    <xdr:to>
      <xdr:col>36</xdr:col>
      <xdr:colOff>0</xdr:colOff>
      <xdr:row>3</xdr:row>
      <xdr:rowOff>0</xdr:rowOff>
    </xdr:to>
    <xdr:sp macro="" textlink="ptrVersionNo">
      <xdr:nvSpPr>
        <xdr:cNvPr id="2" name="boxVersionN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677650" y="122550"/>
          <a:ext cx="1346200" cy="468000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D7E4BE5-FD30-449B-BEA4-87EBC36AD86D}" type="TxLink">
            <a:rPr lang="en-US" sz="1000" b="0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Version No.
12-12-17 / 00:30</a:t>
          </a:fld>
          <a:endParaRPr lang="en-GB" sz="1000">
            <a:solidFill>
              <a:srgbClr val="00206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ksRequests"/>
  <dimension ref="B1:CC204"/>
  <sheetViews>
    <sheetView showGridLines="0" showRowColHeaders="0"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8.77734375" defaultRowHeight="14.4" x14ac:dyDescent="0.3"/>
  <cols>
    <col min="1" max="1" width="8.77734375" style="3"/>
    <col min="2" max="2" width="20.6640625" style="3" customWidth="1"/>
    <col min="3" max="31" width="4.21875" style="4" customWidth="1"/>
    <col min="32" max="33" width="3.88671875" style="4" customWidth="1"/>
    <col min="34" max="34" width="8.77734375" style="3"/>
    <col min="35" max="36" width="9.6640625" style="3" customWidth="1"/>
    <col min="37" max="37" width="8.77734375" style="3"/>
    <col min="38" max="38" width="8.77734375" style="4" hidden="1" customWidth="1"/>
    <col min="39" max="40" width="8.77734375" style="3" hidden="1" customWidth="1"/>
    <col min="41" max="41" width="5.6640625" style="3" hidden="1" customWidth="1"/>
    <col min="42" max="42" width="10.33203125" style="3" hidden="1" customWidth="1"/>
    <col min="43" max="43" width="8.77734375" style="4" hidden="1" customWidth="1"/>
    <col min="44" max="44" width="8.77734375" style="3" hidden="1" customWidth="1"/>
    <col min="45" max="47" width="14.6640625" style="3" hidden="1" customWidth="1"/>
    <col min="48" max="50" width="0" style="3" hidden="1" customWidth="1"/>
    <col min="51" max="81" width="3.6640625" style="3" hidden="1" customWidth="1"/>
    <col min="82" max="16384" width="8.77734375" style="3"/>
  </cols>
  <sheetData>
    <row r="1" spans="2:81" ht="9" customHeight="1" x14ac:dyDescent="0.3"/>
    <row r="2" spans="2:81" ht="22.2" customHeight="1" thickBot="1" x14ac:dyDescent="0.35">
      <c r="B2" s="3" t="str">
        <f>IF(MAX(C2:AG2) &gt; 1,  " Only one ""3"" per day",  sBLANK)</f>
        <v/>
      </c>
      <c r="C2" s="35">
        <f>COUNTIF(C5:C204,  3)</f>
        <v>0</v>
      </c>
      <c r="D2" s="5">
        <f t="shared" ref="D2:AG2" si="0">COUNTIF(D5:D204,  3)</f>
        <v>0</v>
      </c>
      <c r="E2" s="5">
        <f t="shared" si="0"/>
        <v>0</v>
      </c>
      <c r="F2" s="5">
        <f t="shared" si="0"/>
        <v>0</v>
      </c>
      <c r="G2" s="5">
        <f t="shared" si="0"/>
        <v>0</v>
      </c>
      <c r="H2" s="5">
        <f t="shared" si="0"/>
        <v>0</v>
      </c>
      <c r="I2" s="5">
        <f t="shared" si="0"/>
        <v>0</v>
      </c>
      <c r="J2" s="5">
        <f t="shared" si="0"/>
        <v>0</v>
      </c>
      <c r="K2" s="5">
        <f t="shared" si="0"/>
        <v>0</v>
      </c>
      <c r="L2" s="5">
        <f t="shared" si="0"/>
        <v>0</v>
      </c>
      <c r="M2" s="5">
        <f t="shared" si="0"/>
        <v>0</v>
      </c>
      <c r="N2" s="5">
        <f t="shared" si="0"/>
        <v>0</v>
      </c>
      <c r="O2" s="5">
        <f t="shared" si="0"/>
        <v>0</v>
      </c>
      <c r="P2" s="5">
        <f t="shared" si="0"/>
        <v>0</v>
      </c>
      <c r="Q2" s="5">
        <f t="shared" si="0"/>
        <v>0</v>
      </c>
      <c r="R2" s="5">
        <f t="shared" si="0"/>
        <v>0</v>
      </c>
      <c r="S2" s="5">
        <f t="shared" si="0"/>
        <v>0</v>
      </c>
      <c r="T2" s="5">
        <f t="shared" si="0"/>
        <v>0</v>
      </c>
      <c r="U2" s="5">
        <f t="shared" si="0"/>
        <v>0</v>
      </c>
      <c r="V2" s="5">
        <f t="shared" si="0"/>
        <v>0</v>
      </c>
      <c r="W2" s="5">
        <f t="shared" si="0"/>
        <v>0</v>
      </c>
      <c r="X2" s="5">
        <f t="shared" si="0"/>
        <v>0</v>
      </c>
      <c r="Y2" s="5">
        <f t="shared" si="0"/>
        <v>0</v>
      </c>
      <c r="Z2" s="5">
        <f t="shared" si="0"/>
        <v>0</v>
      </c>
      <c r="AA2" s="5">
        <f t="shared" si="0"/>
        <v>0</v>
      </c>
      <c r="AB2" s="5">
        <f t="shared" si="0"/>
        <v>0</v>
      </c>
      <c r="AC2" s="5">
        <f t="shared" si="0"/>
        <v>0</v>
      </c>
      <c r="AD2" s="5">
        <f t="shared" si="0"/>
        <v>0</v>
      </c>
      <c r="AE2" s="6">
        <f t="shared" si="0"/>
        <v>0</v>
      </c>
      <c r="AF2" s="7">
        <f t="shared" si="0"/>
        <v>0</v>
      </c>
      <c r="AG2" s="7">
        <f t="shared" si="0"/>
        <v>0</v>
      </c>
      <c r="AI2" s="37" t="str">
        <f>"Version No."  &amp;  CHAR(10)  &amp;  sVersion_No</f>
        <v>Version No.
12-12-17 / 00:30</v>
      </c>
      <c r="AJ2"/>
    </row>
    <row r="3" spans="2:81" ht="15.6" thickTop="1" thickBot="1" x14ac:dyDescent="0.35">
      <c r="B3" s="53" t="str">
        <f>ptrMonth</f>
        <v>March</v>
      </c>
      <c r="C3" s="8" t="str">
        <f t="array" ref="C3:AG3">TRANSPOSE(AU11:AU41)</f>
        <v>ד'</v>
      </c>
      <c r="D3" s="9" t="str">
        <v>ה'</v>
      </c>
      <c r="E3" s="9" t="str">
        <v>ו'</v>
      </c>
      <c r="F3" s="9" t="str">
        <v>ש'</v>
      </c>
      <c r="G3" s="9" t="str">
        <v>א'</v>
      </c>
      <c r="H3" s="9" t="str">
        <v>ב'</v>
      </c>
      <c r="I3" s="9" t="str">
        <v>ג'</v>
      </c>
      <c r="J3" s="9" t="str">
        <v>ד'</v>
      </c>
      <c r="K3" s="9" t="str">
        <v>ה'</v>
      </c>
      <c r="L3" s="9" t="str">
        <v>ו'</v>
      </c>
      <c r="M3" s="9" t="str">
        <v>ש'</v>
      </c>
      <c r="N3" s="9" t="str">
        <v>א'</v>
      </c>
      <c r="O3" s="9" t="str">
        <v>ב'</v>
      </c>
      <c r="P3" s="9" t="str">
        <v>ג'</v>
      </c>
      <c r="Q3" s="9" t="str">
        <v>ד'</v>
      </c>
      <c r="R3" s="9" t="str">
        <v>ה'</v>
      </c>
      <c r="S3" s="9" t="str">
        <v>ו'</v>
      </c>
      <c r="T3" s="9" t="str">
        <v>ש'</v>
      </c>
      <c r="U3" s="9" t="str">
        <v>א'</v>
      </c>
      <c r="V3" s="9" t="str">
        <v>ב'</v>
      </c>
      <c r="W3" s="9" t="str">
        <v>ג'</v>
      </c>
      <c r="X3" s="9" t="str">
        <v>ד'</v>
      </c>
      <c r="Y3" s="9" t="str">
        <v>ה'</v>
      </c>
      <c r="Z3" s="9" t="str">
        <v>ו'</v>
      </c>
      <c r="AA3" s="9" t="str">
        <v>ש'</v>
      </c>
      <c r="AB3" s="9" t="str">
        <v>א'</v>
      </c>
      <c r="AC3" s="9" t="str">
        <v>ב'</v>
      </c>
      <c r="AD3" s="9" t="str">
        <v>ג'</v>
      </c>
      <c r="AE3" s="9" t="str">
        <v>ד'</v>
      </c>
      <c r="AF3" s="9" t="str">
        <v>ה'</v>
      </c>
      <c r="AG3" s="9" t="str">
        <v>ו'</v>
      </c>
      <c r="AL3" s="10" t="s">
        <v>13</v>
      </c>
      <c r="AN3" s="10" t="s">
        <v>14</v>
      </c>
      <c r="AO3" s="11"/>
      <c r="AP3" s="58" t="s">
        <v>15</v>
      </c>
      <c r="AQ3" s="59"/>
      <c r="AS3" s="12" t="s">
        <v>96</v>
      </c>
      <c r="AU3" s="12" t="s">
        <v>97</v>
      </c>
    </row>
    <row r="4" spans="2:81" ht="15.6" thickTop="1" thickBot="1" x14ac:dyDescent="0.35">
      <c r="B4" s="53">
        <f>ptrYear</f>
        <v>2017</v>
      </c>
      <c r="C4" s="8">
        <v>1</v>
      </c>
      <c r="D4" s="9">
        <f>C4 + 1</f>
        <v>2</v>
      </c>
      <c r="E4" s="9">
        <f t="shared" ref="E4:AD4" si="1">D4 + 1</f>
        <v>3</v>
      </c>
      <c r="F4" s="9">
        <f t="shared" si="1"/>
        <v>4</v>
      </c>
      <c r="G4" s="9">
        <f t="shared" si="1"/>
        <v>5</v>
      </c>
      <c r="H4" s="9">
        <f t="shared" si="1"/>
        <v>6</v>
      </c>
      <c r="I4" s="9">
        <f t="shared" si="1"/>
        <v>7</v>
      </c>
      <c r="J4" s="9">
        <f t="shared" si="1"/>
        <v>8</v>
      </c>
      <c r="K4" s="9">
        <f t="shared" si="1"/>
        <v>9</v>
      </c>
      <c r="L4" s="9">
        <f t="shared" si="1"/>
        <v>10</v>
      </c>
      <c r="M4" s="9">
        <f t="shared" si="1"/>
        <v>11</v>
      </c>
      <c r="N4" s="9">
        <f t="shared" si="1"/>
        <v>12</v>
      </c>
      <c r="O4" s="9">
        <f t="shared" si="1"/>
        <v>13</v>
      </c>
      <c r="P4" s="9">
        <f t="shared" si="1"/>
        <v>14</v>
      </c>
      <c r="Q4" s="9">
        <f t="shared" si="1"/>
        <v>15</v>
      </c>
      <c r="R4" s="9">
        <f t="shared" si="1"/>
        <v>16</v>
      </c>
      <c r="S4" s="9">
        <f t="shared" si="1"/>
        <v>17</v>
      </c>
      <c r="T4" s="9">
        <f t="shared" si="1"/>
        <v>18</v>
      </c>
      <c r="U4" s="9">
        <f t="shared" si="1"/>
        <v>19</v>
      </c>
      <c r="V4" s="9">
        <f t="shared" si="1"/>
        <v>20</v>
      </c>
      <c r="W4" s="9">
        <f t="shared" si="1"/>
        <v>21</v>
      </c>
      <c r="X4" s="9">
        <f t="shared" si="1"/>
        <v>22</v>
      </c>
      <c r="Y4" s="9">
        <f t="shared" si="1"/>
        <v>23</v>
      </c>
      <c r="Z4" s="9">
        <f t="shared" si="1"/>
        <v>24</v>
      </c>
      <c r="AA4" s="9">
        <f t="shared" si="1"/>
        <v>25</v>
      </c>
      <c r="AB4" s="9">
        <f t="shared" si="1"/>
        <v>26</v>
      </c>
      <c r="AC4" s="9">
        <f t="shared" si="1"/>
        <v>27</v>
      </c>
      <c r="AD4" s="9">
        <f t="shared" si="1"/>
        <v>28</v>
      </c>
      <c r="AE4" s="9">
        <f>IF(AE3 &lt;&gt; sBLANK,  AD4 + 1,  sBLANK)</f>
        <v>29</v>
      </c>
      <c r="AF4" s="9">
        <f>IF(AF3 &lt;&gt; sBLANK,  AE4 + 1,  sBLANK)</f>
        <v>30</v>
      </c>
      <c r="AG4" s="9">
        <f>IF(AG3 &lt;&gt; sBLANK,  AF4 + 1,  sBLANK)</f>
        <v>31</v>
      </c>
      <c r="AL4" s="4">
        <v>2017</v>
      </c>
      <c r="AN4" s="52" t="s">
        <v>63</v>
      </c>
      <c r="AO4" s="15"/>
      <c r="AP4" s="3" t="s">
        <v>16</v>
      </c>
      <c r="AQ4" s="4" t="s">
        <v>2</v>
      </c>
      <c r="AS4" s="54" t="s">
        <v>65</v>
      </c>
      <c r="AU4" s="54">
        <v>2017</v>
      </c>
      <c r="AX4" s="55" t="s">
        <v>98</v>
      </c>
      <c r="AY4" s="4">
        <v>1</v>
      </c>
      <c r="AZ4" s="4">
        <f>AY4 + 1</f>
        <v>2</v>
      </c>
      <c r="BA4" s="4">
        <f t="shared" ref="BA4:CC4" si="2">AZ4 + 1</f>
        <v>3</v>
      </c>
      <c r="BB4" s="4">
        <f t="shared" si="2"/>
        <v>4</v>
      </c>
      <c r="BC4" s="4">
        <f t="shared" si="2"/>
        <v>5</v>
      </c>
      <c r="BD4" s="4">
        <f t="shared" si="2"/>
        <v>6</v>
      </c>
      <c r="BE4" s="4">
        <f t="shared" si="2"/>
        <v>7</v>
      </c>
      <c r="BF4" s="4">
        <f t="shared" si="2"/>
        <v>8</v>
      </c>
      <c r="BG4" s="4">
        <f t="shared" si="2"/>
        <v>9</v>
      </c>
      <c r="BH4" s="4">
        <f t="shared" si="2"/>
        <v>10</v>
      </c>
      <c r="BI4" s="4">
        <f t="shared" si="2"/>
        <v>11</v>
      </c>
      <c r="BJ4" s="4">
        <f t="shared" si="2"/>
        <v>12</v>
      </c>
      <c r="BK4" s="4">
        <f t="shared" si="2"/>
        <v>13</v>
      </c>
      <c r="BL4" s="4">
        <f t="shared" si="2"/>
        <v>14</v>
      </c>
      <c r="BM4" s="4">
        <f t="shared" si="2"/>
        <v>15</v>
      </c>
      <c r="BN4" s="4">
        <f t="shared" si="2"/>
        <v>16</v>
      </c>
      <c r="BO4" s="4">
        <f t="shared" si="2"/>
        <v>17</v>
      </c>
      <c r="BP4" s="4">
        <f t="shared" si="2"/>
        <v>18</v>
      </c>
      <c r="BQ4" s="4">
        <f t="shared" si="2"/>
        <v>19</v>
      </c>
      <c r="BR4" s="4">
        <f t="shared" si="2"/>
        <v>20</v>
      </c>
      <c r="BS4" s="4">
        <f t="shared" si="2"/>
        <v>21</v>
      </c>
      <c r="BT4" s="4">
        <f t="shared" si="2"/>
        <v>22</v>
      </c>
      <c r="BU4" s="4">
        <f t="shared" si="2"/>
        <v>23</v>
      </c>
      <c r="BV4" s="4">
        <f t="shared" si="2"/>
        <v>24</v>
      </c>
      <c r="BW4" s="4">
        <f t="shared" si="2"/>
        <v>25</v>
      </c>
      <c r="BX4" s="4">
        <f t="shared" si="2"/>
        <v>26</v>
      </c>
      <c r="BY4" s="4">
        <f t="shared" si="2"/>
        <v>27</v>
      </c>
      <c r="BZ4" s="4">
        <f t="shared" si="2"/>
        <v>28</v>
      </c>
      <c r="CA4" s="4">
        <f t="shared" si="2"/>
        <v>29</v>
      </c>
      <c r="CB4" s="4">
        <f t="shared" si="2"/>
        <v>30</v>
      </c>
      <c r="CC4" s="4">
        <f t="shared" si="2"/>
        <v>31</v>
      </c>
    </row>
    <row r="5" spans="2:81" ht="15" thickBot="1" x14ac:dyDescent="0.35">
      <c r="B5" s="19" t="s">
        <v>101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L5" s="4">
        <v>2018</v>
      </c>
      <c r="AN5" s="52" t="s">
        <v>64</v>
      </c>
      <c r="AO5" s="15"/>
      <c r="AP5" s="3" t="s">
        <v>17</v>
      </c>
      <c r="AQ5" s="4" t="s">
        <v>3</v>
      </c>
    </row>
    <row r="6" spans="2:81" ht="15" thickBot="1" x14ac:dyDescent="0.35">
      <c r="B6" s="19" t="s">
        <v>74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I6" s="56" t="s">
        <v>10</v>
      </c>
      <c r="AJ6" s="57"/>
      <c r="AK6" s="20"/>
      <c r="AL6" s="4">
        <v>2019</v>
      </c>
      <c r="AN6" s="52" t="s">
        <v>65</v>
      </c>
      <c r="AO6" s="15"/>
      <c r="AP6" s="3" t="s">
        <v>18</v>
      </c>
      <c r="AQ6" s="4" t="s">
        <v>4</v>
      </c>
      <c r="AS6" s="12" t="s">
        <v>23</v>
      </c>
      <c r="AT6" s="13" t="s">
        <v>0</v>
      </c>
      <c r="AU6" s="14" t="s">
        <v>1</v>
      </c>
    </row>
    <row r="7" spans="2:81" ht="15" thickBot="1" x14ac:dyDescent="0.35">
      <c r="B7" s="19" t="s">
        <v>75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I7" s="21">
        <v>1</v>
      </c>
      <c r="AJ7" s="22" t="s">
        <v>11</v>
      </c>
      <c r="AK7" s="23"/>
      <c r="AL7" s="4">
        <v>2020</v>
      </c>
      <c r="AN7" s="52" t="s">
        <v>66</v>
      </c>
      <c r="AO7" s="15"/>
      <c r="AP7" s="3" t="s">
        <v>19</v>
      </c>
      <c r="AQ7" s="4" t="s">
        <v>5</v>
      </c>
      <c r="AS7" s="16">
        <f>MATCH(ptrMonth,  tblMonths,  0)</f>
        <v>3</v>
      </c>
      <c r="AT7" s="17">
        <f>DATE(ptrYear,  ptrMonthNo,  1)</f>
        <v>42795</v>
      </c>
      <c r="AU7" s="18">
        <f>DAY(EOMONTH(ptrFirstOfMonth,  0))</f>
        <v>31</v>
      </c>
    </row>
    <row r="8" spans="2:81" x14ac:dyDescent="0.3">
      <c r="B8" s="19" t="s">
        <v>76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I8" s="27">
        <v>2</v>
      </c>
      <c r="AJ8" s="28" t="s">
        <v>26</v>
      </c>
      <c r="AK8" s="23"/>
      <c r="AL8" s="4">
        <v>2021</v>
      </c>
      <c r="AN8" s="52" t="s">
        <v>6</v>
      </c>
      <c r="AO8" s="15"/>
      <c r="AP8" s="3" t="s">
        <v>20</v>
      </c>
      <c r="AQ8" s="4" t="s">
        <v>7</v>
      </c>
    </row>
    <row r="9" spans="2:81" ht="15" thickBot="1" x14ac:dyDescent="0.35">
      <c r="B9" s="19" t="s">
        <v>77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I9" s="30">
        <v>3</v>
      </c>
      <c r="AJ9" s="31" t="s">
        <v>12</v>
      </c>
      <c r="AL9" s="4">
        <v>2022</v>
      </c>
      <c r="AN9" s="52" t="s">
        <v>67</v>
      </c>
      <c r="AO9" s="15"/>
      <c r="AP9" s="3" t="s">
        <v>21</v>
      </c>
      <c r="AQ9" s="4" t="s">
        <v>8</v>
      </c>
    </row>
    <row r="10" spans="2:81" ht="15" thickBot="1" x14ac:dyDescent="0.35">
      <c r="B10" s="19" t="s">
        <v>78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I10" s="32">
        <v>4</v>
      </c>
      <c r="AJ10" s="33" t="s">
        <v>27</v>
      </c>
      <c r="AL10" s="4">
        <v>2023</v>
      </c>
      <c r="AN10" s="52" t="s">
        <v>68</v>
      </c>
      <c r="AO10" s="15"/>
      <c r="AP10" s="3" t="s">
        <v>22</v>
      </c>
      <c r="AQ10" s="4" t="s">
        <v>9</v>
      </c>
      <c r="AS10" s="24" t="s">
        <v>0</v>
      </c>
      <c r="AT10" s="25" t="s">
        <v>24</v>
      </c>
      <c r="AU10" s="26" t="s">
        <v>25</v>
      </c>
    </row>
    <row r="11" spans="2:81" x14ac:dyDescent="0.3">
      <c r="B11" s="19" t="s">
        <v>79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L11" s="4">
        <v>2024</v>
      </c>
      <c r="AN11" s="52" t="s">
        <v>69</v>
      </c>
      <c r="AO11" s="15"/>
      <c r="AS11" s="29">
        <f>ptrFirstOfMonth</f>
        <v>42795</v>
      </c>
      <c r="AT11" s="3" t="str">
        <f t="shared" ref="AT11:AT38" si="3">INDEX(tblDayNames_English,  WEEKDAY(AS11))</f>
        <v>Wednesday</v>
      </c>
      <c r="AU11" s="4" t="str">
        <f t="shared" ref="AU11:AU38" si="4">INDEX(tblDayNames_Hebrew,  WEEKDAY(AS11))</f>
        <v>ד'</v>
      </c>
    </row>
    <row r="12" spans="2:81" x14ac:dyDescent="0.3">
      <c r="B12" s="19" t="s">
        <v>100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L12" s="4">
        <v>2025</v>
      </c>
      <c r="AN12" s="52" t="s">
        <v>70</v>
      </c>
      <c r="AO12" s="15"/>
      <c r="AS12" s="29">
        <f>AS11  +  1</f>
        <v>42796</v>
      </c>
      <c r="AT12" s="3" t="str">
        <f t="shared" si="3"/>
        <v>Thursday</v>
      </c>
      <c r="AU12" s="4" t="str">
        <f t="shared" si="4"/>
        <v>ה'</v>
      </c>
    </row>
    <row r="13" spans="2:81" x14ac:dyDescent="0.3">
      <c r="B13" s="19" t="s">
        <v>80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L13" s="4">
        <v>2026</v>
      </c>
      <c r="AN13" s="52" t="s">
        <v>71</v>
      </c>
      <c r="AO13" s="15"/>
      <c r="AS13" s="29">
        <f t="shared" ref="AS13:AS38" si="5">AS12  +  1</f>
        <v>42797</v>
      </c>
      <c r="AT13" s="3" t="str">
        <f t="shared" si="3"/>
        <v>Friday</v>
      </c>
      <c r="AU13" s="4" t="str">
        <f t="shared" si="4"/>
        <v>ו'</v>
      </c>
    </row>
    <row r="14" spans="2:81" x14ac:dyDescent="0.3">
      <c r="B14" s="19" t="s">
        <v>81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L14" s="4">
        <v>2027</v>
      </c>
      <c r="AN14" s="52" t="s">
        <v>72</v>
      </c>
      <c r="AO14" s="15"/>
      <c r="AS14" s="29">
        <f t="shared" si="5"/>
        <v>42798</v>
      </c>
      <c r="AT14" s="3" t="str">
        <f t="shared" si="3"/>
        <v>Saturday</v>
      </c>
      <c r="AU14" s="4" t="str">
        <f t="shared" si="4"/>
        <v>ש'</v>
      </c>
    </row>
    <row r="15" spans="2:81" x14ac:dyDescent="0.3">
      <c r="B15" s="19" t="s">
        <v>82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L15" s="4">
        <v>2028</v>
      </c>
      <c r="AN15" s="52" t="s">
        <v>73</v>
      </c>
      <c r="AO15" s="15"/>
      <c r="AS15" s="29">
        <f t="shared" si="5"/>
        <v>42799</v>
      </c>
      <c r="AT15" s="3" t="str">
        <f t="shared" si="3"/>
        <v>Sunday</v>
      </c>
      <c r="AU15" s="4" t="str">
        <f t="shared" si="4"/>
        <v>א'</v>
      </c>
    </row>
    <row r="16" spans="2:81" x14ac:dyDescent="0.3">
      <c r="B16" s="19" t="s">
        <v>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S16" s="29">
        <f t="shared" si="5"/>
        <v>42800</v>
      </c>
      <c r="AT16" s="3" t="str">
        <f t="shared" si="3"/>
        <v>Monday</v>
      </c>
      <c r="AU16" s="4" t="str">
        <f t="shared" si="4"/>
        <v>ב'</v>
      </c>
    </row>
    <row r="17" spans="2:47" x14ac:dyDescent="0.3">
      <c r="B17" s="19" t="s">
        <v>84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S17" s="29">
        <f t="shared" si="5"/>
        <v>42801</v>
      </c>
      <c r="AT17" s="3" t="str">
        <f t="shared" si="3"/>
        <v>Tuesday</v>
      </c>
      <c r="AU17" s="4" t="str">
        <f t="shared" si="4"/>
        <v>ג'</v>
      </c>
    </row>
    <row r="18" spans="2:47" x14ac:dyDescent="0.3">
      <c r="B18" s="19" t="s">
        <v>85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S18" s="29">
        <f t="shared" si="5"/>
        <v>42802</v>
      </c>
      <c r="AT18" s="3" t="str">
        <f t="shared" si="3"/>
        <v>Wednesday</v>
      </c>
      <c r="AU18" s="4" t="str">
        <f t="shared" si="4"/>
        <v>ד'</v>
      </c>
    </row>
    <row r="19" spans="2:47" x14ac:dyDescent="0.3">
      <c r="B19" s="19" t="s">
        <v>86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S19" s="29">
        <f t="shared" si="5"/>
        <v>42803</v>
      </c>
      <c r="AT19" s="3" t="str">
        <f t="shared" si="3"/>
        <v>Thursday</v>
      </c>
      <c r="AU19" s="4" t="str">
        <f t="shared" si="4"/>
        <v>ה'</v>
      </c>
    </row>
    <row r="20" spans="2:47" x14ac:dyDescent="0.3">
      <c r="B20" s="19" t="s">
        <v>87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S20" s="29">
        <f t="shared" si="5"/>
        <v>42804</v>
      </c>
      <c r="AT20" s="3" t="str">
        <f t="shared" si="3"/>
        <v>Friday</v>
      </c>
      <c r="AU20" s="4" t="str">
        <f t="shared" si="4"/>
        <v>ו'</v>
      </c>
    </row>
    <row r="21" spans="2:47" x14ac:dyDescent="0.3">
      <c r="B21" s="19" t="s">
        <v>88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S21" s="29">
        <f t="shared" si="5"/>
        <v>42805</v>
      </c>
      <c r="AT21" s="3" t="str">
        <f t="shared" si="3"/>
        <v>Saturday</v>
      </c>
      <c r="AU21" s="4" t="str">
        <f t="shared" si="4"/>
        <v>ש'</v>
      </c>
    </row>
    <row r="22" spans="2:47" x14ac:dyDescent="0.3">
      <c r="B22" s="19" t="s">
        <v>89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S22" s="29">
        <f t="shared" si="5"/>
        <v>42806</v>
      </c>
      <c r="AT22" s="3" t="str">
        <f t="shared" si="3"/>
        <v>Sunday</v>
      </c>
      <c r="AU22" s="4" t="str">
        <f t="shared" si="4"/>
        <v>א'</v>
      </c>
    </row>
    <row r="23" spans="2:47" x14ac:dyDescent="0.3">
      <c r="B23" s="19" t="s">
        <v>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S23" s="29">
        <f t="shared" si="5"/>
        <v>42807</v>
      </c>
      <c r="AT23" s="3" t="str">
        <f t="shared" si="3"/>
        <v>Monday</v>
      </c>
      <c r="AU23" s="4" t="str">
        <f t="shared" si="4"/>
        <v>ב'</v>
      </c>
    </row>
    <row r="24" spans="2:47" x14ac:dyDescent="0.3">
      <c r="B24" s="19" t="s">
        <v>90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S24" s="29">
        <f t="shared" si="5"/>
        <v>42808</v>
      </c>
      <c r="AT24" s="3" t="str">
        <f t="shared" si="3"/>
        <v>Tuesday</v>
      </c>
      <c r="AU24" s="4" t="str">
        <f t="shared" si="4"/>
        <v>ג'</v>
      </c>
    </row>
    <row r="25" spans="2:47" x14ac:dyDescent="0.3">
      <c r="B25" s="19" t="s">
        <v>91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S25" s="29">
        <f t="shared" si="5"/>
        <v>42809</v>
      </c>
      <c r="AT25" s="3" t="str">
        <f t="shared" si="3"/>
        <v>Wednesday</v>
      </c>
      <c r="AU25" s="4" t="str">
        <f t="shared" si="4"/>
        <v>ד'</v>
      </c>
    </row>
    <row r="26" spans="2:47" x14ac:dyDescent="0.3">
      <c r="B26" s="19" t="s">
        <v>92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S26" s="29">
        <f t="shared" si="5"/>
        <v>42810</v>
      </c>
      <c r="AT26" s="3" t="str">
        <f t="shared" si="3"/>
        <v>Thursday</v>
      </c>
      <c r="AU26" s="4" t="str">
        <f t="shared" si="4"/>
        <v>ה'</v>
      </c>
    </row>
    <row r="27" spans="2:47" x14ac:dyDescent="0.3">
      <c r="B27" s="19" t="s">
        <v>93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S27" s="29">
        <f t="shared" si="5"/>
        <v>42811</v>
      </c>
      <c r="AT27" s="3" t="str">
        <f t="shared" si="3"/>
        <v>Friday</v>
      </c>
      <c r="AU27" s="4" t="str">
        <f t="shared" si="4"/>
        <v>ו'</v>
      </c>
    </row>
    <row r="28" spans="2:47" x14ac:dyDescent="0.3">
      <c r="B28" s="19" t="s">
        <v>94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S28" s="29">
        <f t="shared" si="5"/>
        <v>42812</v>
      </c>
      <c r="AT28" s="3" t="str">
        <f t="shared" si="3"/>
        <v>Saturday</v>
      </c>
      <c r="AU28" s="4" t="str">
        <f t="shared" si="4"/>
        <v>ש'</v>
      </c>
    </row>
    <row r="29" spans="2:47" x14ac:dyDescent="0.3">
      <c r="B29" s="19" t="s">
        <v>95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S29" s="29">
        <f t="shared" si="5"/>
        <v>42813</v>
      </c>
      <c r="AT29" s="3" t="str">
        <f t="shared" si="3"/>
        <v>Sunday</v>
      </c>
      <c r="AU29" s="4" t="str">
        <f t="shared" si="4"/>
        <v>א'</v>
      </c>
    </row>
    <row r="30" spans="2:47" x14ac:dyDescent="0.3">
      <c r="B30" s="1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S30" s="29">
        <f t="shared" si="5"/>
        <v>42814</v>
      </c>
      <c r="AT30" s="3" t="str">
        <f t="shared" si="3"/>
        <v>Monday</v>
      </c>
      <c r="AU30" s="4" t="str">
        <f t="shared" si="4"/>
        <v>ב'</v>
      </c>
    </row>
    <row r="31" spans="2:47" x14ac:dyDescent="0.3">
      <c r="B31" s="1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S31" s="29">
        <f t="shared" si="5"/>
        <v>42815</v>
      </c>
      <c r="AT31" s="3" t="str">
        <f t="shared" si="3"/>
        <v>Tuesday</v>
      </c>
      <c r="AU31" s="4" t="str">
        <f t="shared" si="4"/>
        <v>ג'</v>
      </c>
    </row>
    <row r="32" spans="2:47" x14ac:dyDescent="0.3">
      <c r="B32" s="1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S32" s="29">
        <f t="shared" si="5"/>
        <v>42816</v>
      </c>
      <c r="AT32" s="3" t="str">
        <f t="shared" si="3"/>
        <v>Wednesday</v>
      </c>
      <c r="AU32" s="4" t="str">
        <f t="shared" si="4"/>
        <v>ד'</v>
      </c>
    </row>
    <row r="33" spans="2:47" x14ac:dyDescent="0.3">
      <c r="B33" s="1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S33" s="29">
        <f t="shared" si="5"/>
        <v>42817</v>
      </c>
      <c r="AT33" s="3" t="str">
        <f t="shared" si="3"/>
        <v>Thursday</v>
      </c>
      <c r="AU33" s="4" t="str">
        <f t="shared" si="4"/>
        <v>ה'</v>
      </c>
    </row>
    <row r="34" spans="2:47" x14ac:dyDescent="0.3">
      <c r="B34" s="1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S34" s="29">
        <f t="shared" si="5"/>
        <v>42818</v>
      </c>
      <c r="AT34" s="3" t="str">
        <f t="shared" si="3"/>
        <v>Friday</v>
      </c>
      <c r="AU34" s="4" t="str">
        <f t="shared" si="4"/>
        <v>ו'</v>
      </c>
    </row>
    <row r="35" spans="2:47" x14ac:dyDescent="0.3">
      <c r="B35" s="19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S35" s="29">
        <f t="shared" si="5"/>
        <v>42819</v>
      </c>
      <c r="AT35" s="3" t="str">
        <f t="shared" si="3"/>
        <v>Saturday</v>
      </c>
      <c r="AU35" s="4" t="str">
        <f t="shared" si="4"/>
        <v>ש'</v>
      </c>
    </row>
    <row r="36" spans="2:47" x14ac:dyDescent="0.3">
      <c r="B36" s="1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S36" s="29">
        <f t="shared" si="5"/>
        <v>42820</v>
      </c>
      <c r="AT36" s="3" t="str">
        <f t="shared" si="3"/>
        <v>Sunday</v>
      </c>
      <c r="AU36" s="4" t="str">
        <f t="shared" si="4"/>
        <v>א'</v>
      </c>
    </row>
    <row r="37" spans="2:47" x14ac:dyDescent="0.3">
      <c r="B37" s="1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S37" s="29">
        <f t="shared" si="5"/>
        <v>42821</v>
      </c>
      <c r="AT37" s="3" t="str">
        <f t="shared" si="3"/>
        <v>Monday</v>
      </c>
      <c r="AU37" s="4" t="str">
        <f t="shared" si="4"/>
        <v>ב'</v>
      </c>
    </row>
    <row r="38" spans="2:47" x14ac:dyDescent="0.3">
      <c r="B38" s="3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S38" s="29">
        <f t="shared" si="5"/>
        <v>42822</v>
      </c>
      <c r="AT38" s="3" t="str">
        <f t="shared" si="3"/>
        <v>Tuesday</v>
      </c>
      <c r="AU38" s="4" t="str">
        <f t="shared" si="4"/>
        <v>ג'</v>
      </c>
    </row>
    <row r="39" spans="2:47" x14ac:dyDescent="0.3">
      <c r="B39" s="3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S39" s="29">
        <f>IF(DAY(AS$38  +  1) &gt;3,  AS$38 + 1,  sBLANK)</f>
        <v>42823</v>
      </c>
      <c r="AT39" s="3" t="str">
        <f>IF(AS39 &lt;&gt; sBLANK,  INDEX(tblDayNames_English,  WEEKDAY(AS39)),  sBLANK)</f>
        <v>Wednesday</v>
      </c>
      <c r="AU39" s="4" t="str">
        <f>IF(AS39 &lt;&gt; sBLANK,  INDEX(tblDayNames_Hebrew,  WEEKDAY(AS39)),  sBLANK)</f>
        <v>ד'</v>
      </c>
    </row>
    <row r="40" spans="2:47" x14ac:dyDescent="0.3">
      <c r="B40" s="3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S40" s="29">
        <f>IF(DAY(AS$38  +  2) &gt; 3,  AS$38 + 2,  sBLANK)</f>
        <v>42824</v>
      </c>
      <c r="AT40" s="3" t="str">
        <f>IF(AS40 &lt;&gt; sBLANK,  INDEX(tblDayNames_English,  WEEKDAY(AS40)),  sBLANK)</f>
        <v>Thursday</v>
      </c>
      <c r="AU40" s="4" t="str">
        <f>IF(AS40 &lt;&gt; sBLANK,  INDEX(tblDayNames_Hebrew,  WEEKDAY(AS40)),  sBLANK)</f>
        <v>ה'</v>
      </c>
    </row>
    <row r="41" spans="2:47" x14ac:dyDescent="0.3">
      <c r="B41" s="3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S41" s="29">
        <f>IF(DAY(AS$38  +  3) &gt; 3,  AS$38 + 3,  sBLANK)</f>
        <v>42825</v>
      </c>
      <c r="AT41" s="3" t="str">
        <f>IF(AS41 &lt;&gt; sBLANK,  INDEX(tblDayNames_English,  WEEKDAY(AS41)),  sBLANK)</f>
        <v>Friday</v>
      </c>
      <c r="AU41" s="4" t="str">
        <f>IF(AS41 &lt;&gt; sBLANK,  INDEX(tblDayNames_Hebrew,  WEEKDAY(AS41)),  sBLANK)</f>
        <v>ו'</v>
      </c>
    </row>
    <row r="42" spans="2:47" x14ac:dyDescent="0.3">
      <c r="B42" s="3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2:47" x14ac:dyDescent="0.3">
      <c r="B43" s="3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2:47" x14ac:dyDescent="0.3">
      <c r="B44" s="3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2:47" x14ac:dyDescent="0.3">
      <c r="B45" s="3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2:47" x14ac:dyDescent="0.3">
      <c r="B46" s="3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2:47" x14ac:dyDescent="0.3">
      <c r="B47" s="3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2:47" x14ac:dyDescent="0.3">
      <c r="B48" s="3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2:33" x14ac:dyDescent="0.3">
      <c r="B49" s="3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2:33" x14ac:dyDescent="0.3">
      <c r="B50" s="3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2:33" x14ac:dyDescent="0.3">
      <c r="B51" s="3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2:33" x14ac:dyDescent="0.3">
      <c r="B52" s="3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2:33" x14ac:dyDescent="0.3">
      <c r="B53" s="3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2:33" x14ac:dyDescent="0.3">
      <c r="B54" s="3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2:33" x14ac:dyDescent="0.3">
      <c r="B55" s="3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2:33" x14ac:dyDescent="0.3">
      <c r="B56" s="3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2:33" x14ac:dyDescent="0.3">
      <c r="B57" s="3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2:33" x14ac:dyDescent="0.3">
      <c r="B58" s="3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2:33" x14ac:dyDescent="0.3">
      <c r="B59" s="3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2:33" x14ac:dyDescent="0.3">
      <c r="B60" s="3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2:33" x14ac:dyDescent="0.3">
      <c r="B61" s="3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2:33" x14ac:dyDescent="0.3">
      <c r="B62" s="3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2:33" x14ac:dyDescent="0.3">
      <c r="B63" s="3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2:33" x14ac:dyDescent="0.3">
      <c r="B64" s="3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2:33" x14ac:dyDescent="0.3">
      <c r="B65" s="3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2:33" x14ac:dyDescent="0.3">
      <c r="B66" s="3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2:33" x14ac:dyDescent="0.3">
      <c r="B67" s="3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2:33" x14ac:dyDescent="0.3">
      <c r="B68" s="3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2:33" x14ac:dyDescent="0.3">
      <c r="B69" s="3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2:33" x14ac:dyDescent="0.3">
      <c r="B70" s="3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2:33" x14ac:dyDescent="0.3">
      <c r="B71" s="3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2:33" x14ac:dyDescent="0.3">
      <c r="B72" s="3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2:33" x14ac:dyDescent="0.3">
      <c r="B73" s="3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2:33" x14ac:dyDescent="0.3">
      <c r="B74" s="3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2:33" x14ac:dyDescent="0.3">
      <c r="B75" s="3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2:33" x14ac:dyDescent="0.3">
      <c r="B76" s="3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2:33" x14ac:dyDescent="0.3">
      <c r="B77" s="3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2:33" x14ac:dyDescent="0.3">
      <c r="B78" s="3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2:33" x14ac:dyDescent="0.3">
      <c r="B79" s="3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2:33" x14ac:dyDescent="0.3">
      <c r="B80" s="3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2:33" x14ac:dyDescent="0.3">
      <c r="B81" s="3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2:33" x14ac:dyDescent="0.3">
      <c r="B82" s="3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2:33" x14ac:dyDescent="0.3">
      <c r="B83" s="3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2:33" x14ac:dyDescent="0.3">
      <c r="B84" s="3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2:33" x14ac:dyDescent="0.3">
      <c r="B85" s="3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2:33" x14ac:dyDescent="0.3">
      <c r="B86" s="3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2:33" x14ac:dyDescent="0.3">
      <c r="B87" s="3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2:33" x14ac:dyDescent="0.3">
      <c r="B88" s="3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2:33" x14ac:dyDescent="0.3">
      <c r="B89" s="3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2:33" x14ac:dyDescent="0.3">
      <c r="B90" s="3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2:33" x14ac:dyDescent="0.3">
      <c r="B91" s="3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2:33" x14ac:dyDescent="0.3">
      <c r="B92" s="3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2:33" x14ac:dyDescent="0.3">
      <c r="B93" s="3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2:33" x14ac:dyDescent="0.3">
      <c r="B94" s="3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2:33" x14ac:dyDescent="0.3">
      <c r="B95" s="3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2:33" x14ac:dyDescent="0.3">
      <c r="B96" s="3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2:33" x14ac:dyDescent="0.3">
      <c r="B97" s="3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2:33" x14ac:dyDescent="0.3">
      <c r="B98" s="3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2:33" x14ac:dyDescent="0.3">
      <c r="B99" s="3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2:33" x14ac:dyDescent="0.3">
      <c r="B100" s="3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2:33" x14ac:dyDescent="0.3">
      <c r="B101" s="3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2:33" x14ac:dyDescent="0.3">
      <c r="B102" s="3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2:33" x14ac:dyDescent="0.3">
      <c r="B103" s="3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2:33" x14ac:dyDescent="0.3">
      <c r="B104" s="3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2:33" x14ac:dyDescent="0.3"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</row>
    <row r="106" spans="2:33" x14ac:dyDescent="0.3"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</row>
    <row r="107" spans="2:33" x14ac:dyDescent="0.3"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</row>
    <row r="108" spans="2:33" x14ac:dyDescent="0.3"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</row>
    <row r="109" spans="2:33" x14ac:dyDescent="0.3"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</row>
    <row r="110" spans="2:33" x14ac:dyDescent="0.3"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</row>
    <row r="111" spans="2:33" x14ac:dyDescent="0.3"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</row>
    <row r="112" spans="2:33" x14ac:dyDescent="0.3"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</row>
    <row r="113" spans="3:33" x14ac:dyDescent="0.3"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</row>
    <row r="114" spans="3:33" x14ac:dyDescent="0.3"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</row>
    <row r="115" spans="3:33" x14ac:dyDescent="0.3"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</row>
    <row r="116" spans="3:33" x14ac:dyDescent="0.3"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</row>
    <row r="117" spans="3:33" x14ac:dyDescent="0.3"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</row>
    <row r="118" spans="3:33" x14ac:dyDescent="0.3"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</row>
    <row r="119" spans="3:33" x14ac:dyDescent="0.3"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</row>
    <row r="120" spans="3:33" x14ac:dyDescent="0.3"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</row>
    <row r="121" spans="3:33" x14ac:dyDescent="0.3"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</row>
    <row r="122" spans="3:33" x14ac:dyDescent="0.3"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</row>
    <row r="123" spans="3:33" x14ac:dyDescent="0.3"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</row>
    <row r="124" spans="3:33" x14ac:dyDescent="0.3"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</row>
    <row r="125" spans="3:33" x14ac:dyDescent="0.3"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</row>
    <row r="126" spans="3:33" x14ac:dyDescent="0.3"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</row>
    <row r="127" spans="3:33" x14ac:dyDescent="0.3"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</row>
    <row r="128" spans="3:33" x14ac:dyDescent="0.3"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</row>
    <row r="129" spans="3:33" x14ac:dyDescent="0.3"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</row>
    <row r="130" spans="3:33" x14ac:dyDescent="0.3"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</row>
    <row r="131" spans="3:33" x14ac:dyDescent="0.3"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</row>
    <row r="132" spans="3:33" x14ac:dyDescent="0.3"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</row>
    <row r="133" spans="3:33" x14ac:dyDescent="0.3"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</row>
    <row r="134" spans="3:33" x14ac:dyDescent="0.3"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</row>
    <row r="135" spans="3:33" x14ac:dyDescent="0.3"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</row>
    <row r="136" spans="3:33" x14ac:dyDescent="0.3"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</row>
    <row r="137" spans="3:33" x14ac:dyDescent="0.3"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</row>
    <row r="138" spans="3:33" x14ac:dyDescent="0.3"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</row>
    <row r="139" spans="3:33" x14ac:dyDescent="0.3"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</row>
    <row r="140" spans="3:33" x14ac:dyDescent="0.3"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</row>
    <row r="141" spans="3:33" x14ac:dyDescent="0.3"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</row>
    <row r="142" spans="3:33" x14ac:dyDescent="0.3"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</row>
    <row r="143" spans="3:33" x14ac:dyDescent="0.3"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</row>
    <row r="144" spans="3:33" x14ac:dyDescent="0.3"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</row>
    <row r="145" spans="3:33" x14ac:dyDescent="0.3"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</row>
    <row r="146" spans="3:33" x14ac:dyDescent="0.3"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</row>
    <row r="147" spans="3:33" x14ac:dyDescent="0.3"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</row>
    <row r="148" spans="3:33" x14ac:dyDescent="0.3"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</row>
    <row r="149" spans="3:33" x14ac:dyDescent="0.3"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</row>
    <row r="150" spans="3:33" x14ac:dyDescent="0.3"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</row>
    <row r="151" spans="3:33" x14ac:dyDescent="0.3"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</row>
    <row r="152" spans="3:33" x14ac:dyDescent="0.3"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</row>
    <row r="153" spans="3:33" x14ac:dyDescent="0.3"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</row>
    <row r="154" spans="3:33" x14ac:dyDescent="0.3"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</row>
    <row r="155" spans="3:33" x14ac:dyDescent="0.3"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</row>
    <row r="156" spans="3:33" x14ac:dyDescent="0.3"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</row>
    <row r="157" spans="3:33" x14ac:dyDescent="0.3"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</row>
    <row r="158" spans="3:33" x14ac:dyDescent="0.3"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</row>
    <row r="159" spans="3:33" x14ac:dyDescent="0.3"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</row>
    <row r="160" spans="3:33" x14ac:dyDescent="0.3"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</row>
    <row r="161" spans="3:33" x14ac:dyDescent="0.3"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</row>
    <row r="162" spans="3:33" x14ac:dyDescent="0.3"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</row>
    <row r="163" spans="3:33" x14ac:dyDescent="0.3"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</row>
    <row r="164" spans="3:33" x14ac:dyDescent="0.3"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</row>
    <row r="165" spans="3:33" x14ac:dyDescent="0.3"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</row>
    <row r="166" spans="3:33" x14ac:dyDescent="0.3"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</row>
    <row r="167" spans="3:33" x14ac:dyDescent="0.3"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</row>
    <row r="168" spans="3:33" x14ac:dyDescent="0.3"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</row>
    <row r="169" spans="3:33" x14ac:dyDescent="0.3"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</row>
    <row r="170" spans="3:33" x14ac:dyDescent="0.3"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</row>
    <row r="171" spans="3:33" x14ac:dyDescent="0.3"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</row>
    <row r="172" spans="3:33" x14ac:dyDescent="0.3"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</row>
    <row r="173" spans="3:33" x14ac:dyDescent="0.3"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</row>
    <row r="174" spans="3:33" x14ac:dyDescent="0.3"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</row>
    <row r="175" spans="3:33" x14ac:dyDescent="0.3"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</row>
    <row r="176" spans="3:33" x14ac:dyDescent="0.3"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</row>
    <row r="177" spans="3:33" x14ac:dyDescent="0.3"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</row>
    <row r="178" spans="3:33" x14ac:dyDescent="0.3"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</row>
    <row r="179" spans="3:33" x14ac:dyDescent="0.3"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</row>
    <row r="180" spans="3:33" x14ac:dyDescent="0.3"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</row>
    <row r="181" spans="3:33" x14ac:dyDescent="0.3"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</row>
    <row r="182" spans="3:33" x14ac:dyDescent="0.3"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</row>
    <row r="183" spans="3:33" x14ac:dyDescent="0.3"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</row>
    <row r="184" spans="3:33" x14ac:dyDescent="0.3"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</row>
    <row r="185" spans="3:33" x14ac:dyDescent="0.3"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</row>
    <row r="186" spans="3:33" x14ac:dyDescent="0.3"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</row>
    <row r="187" spans="3:33" x14ac:dyDescent="0.3"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</row>
    <row r="188" spans="3:33" x14ac:dyDescent="0.3"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</row>
    <row r="189" spans="3:33" x14ac:dyDescent="0.3"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</row>
    <row r="190" spans="3:33" x14ac:dyDescent="0.3"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</row>
    <row r="191" spans="3:33" x14ac:dyDescent="0.3"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</row>
    <row r="192" spans="3:33" x14ac:dyDescent="0.3"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</row>
    <row r="193" spans="3:33" x14ac:dyDescent="0.3"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</row>
    <row r="194" spans="3:33" x14ac:dyDescent="0.3"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</row>
    <row r="195" spans="3:33" x14ac:dyDescent="0.3"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</row>
    <row r="196" spans="3:33" x14ac:dyDescent="0.3"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</row>
    <row r="197" spans="3:33" x14ac:dyDescent="0.3"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</row>
    <row r="198" spans="3:33" x14ac:dyDescent="0.3"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</row>
    <row r="199" spans="3:33" x14ac:dyDescent="0.3"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</row>
    <row r="200" spans="3:33" x14ac:dyDescent="0.3"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</row>
    <row r="201" spans="3:33" x14ac:dyDescent="0.3"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</row>
    <row r="202" spans="3:33" x14ac:dyDescent="0.3"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</row>
    <row r="203" spans="3:33" x14ac:dyDescent="0.3"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</row>
    <row r="204" spans="3:33" x14ac:dyDescent="0.3"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</row>
  </sheetData>
  <sheetProtection algorithmName="SHA-512" hashValue="etpLolwZR5MKLHzPlf9v9w4S8NDOxIme/UrwnGGeLqCaFOPkbPaNoLuadMwAJfs1Q0kdbnKtB0s4TKqKsErDCw==" saltValue="qLfrtxXAVjofxSms6yFV/Q==" spinCount="100000" sheet="1" objects="1" scenarios="1"/>
  <mergeCells count="2">
    <mergeCell ref="AI6:AJ6"/>
    <mergeCell ref="AP3:AQ3"/>
  </mergeCells>
  <conditionalFormatting sqref="B5:B204">
    <cfRule type="cellIs" dxfId="11" priority="7" operator="notEqual">
      <formula>""</formula>
    </cfRule>
  </conditionalFormatting>
  <conditionalFormatting sqref="C3:AG4">
    <cfRule type="expression" dxfId="10" priority="6">
      <formula>AND(C$3 &lt;&gt; sBLANK,  C$3 &lt;&gt; sFRIDAY,  C$3 &lt;&gt; sSATURDAY)</formula>
    </cfRule>
  </conditionalFormatting>
  <conditionalFormatting sqref="C2:AG2">
    <cfRule type="cellIs" dxfId="9" priority="3" operator="greaterThan">
      <formula>1</formula>
    </cfRule>
    <cfRule type="expression" dxfId="8" priority="5">
      <formula>C$3 &lt;&gt; sBLANK</formula>
    </cfRule>
  </conditionalFormatting>
  <conditionalFormatting sqref="B2">
    <cfRule type="cellIs" dxfId="7" priority="1" operator="notEqual">
      <formula>sBLANK</formula>
    </cfRule>
  </conditionalFormatting>
  <conditionalFormatting sqref="C5:AG204">
    <cfRule type="expression" dxfId="6" priority="4">
      <formula>AND(C5 = 3,  C$2 &gt; 1)</formula>
    </cfRule>
    <cfRule type="expression" dxfId="5" priority="12">
      <formula>AND(C5 &lt;&gt; "",  OR($B5 = "",  C$3 = sBLANK))</formula>
    </cfRule>
    <cfRule type="expression" dxfId="4" priority="13">
      <formula>AND($B5 &lt;&gt; "",  C$3 &lt;&gt; sBLANK)</formula>
    </cfRule>
    <cfRule type="expression" dxfId="3" priority="14">
      <formula>AND($B5 &lt;&gt; "",  C$3 &lt;&gt; sBLANK,  MOD(ROW(),  2) = 0)</formula>
    </cfRule>
  </conditionalFormatting>
  <conditionalFormatting sqref="C3:AG204">
    <cfRule type="expression" dxfId="2" priority="9">
      <formula>AND(C$3 = sFRIDAY,  $B3 &lt;&gt; "")</formula>
    </cfRule>
    <cfRule type="expression" dxfId="1" priority="10">
      <formula>AND(C$3 = sSATURDAY,  $B3 &lt;&gt; "")</formula>
    </cfRule>
  </conditionalFormatting>
  <dataValidations count="1">
    <dataValidation type="list" allowBlank="1" showInputMessage="1" showErrorMessage="1" sqref="C5:AG204" xr:uid="{00000000-0002-0000-0000-000000000000}">
      <formula1>tblUserOptions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ksUISettings"/>
  <dimension ref="A1:N19"/>
  <sheetViews>
    <sheetView workbookViewId="0"/>
  </sheetViews>
  <sheetFormatPr defaultColWidth="9.21875" defaultRowHeight="13.2" x14ac:dyDescent="0.25"/>
  <cols>
    <col min="1" max="1" width="27.44140625" style="41" customWidth="1"/>
    <col min="2" max="2" width="9.77734375" style="41" customWidth="1"/>
    <col min="3" max="3" width="14.44140625" style="41" customWidth="1"/>
    <col min="4" max="4" width="13.77734375" style="41" customWidth="1"/>
    <col min="5" max="5" width="17" style="41" customWidth="1"/>
    <col min="6" max="6" width="16.77734375" style="41" customWidth="1"/>
    <col min="7" max="7" width="18.77734375" style="41" customWidth="1"/>
    <col min="8" max="8" width="14.77734375" style="41" customWidth="1"/>
    <col min="9" max="9" width="16.77734375" style="41" customWidth="1"/>
    <col min="10" max="11" width="11.77734375" style="41" customWidth="1"/>
    <col min="12" max="12" width="12.77734375" style="41" customWidth="1"/>
    <col min="13" max="13" width="9.77734375" style="41" customWidth="1"/>
    <col min="14" max="14" width="11.77734375" style="41" customWidth="1"/>
    <col min="15" max="16384" width="9.21875" style="41"/>
  </cols>
  <sheetData>
    <row r="1" spans="1:14" ht="12.75" customHeight="1" x14ac:dyDescent="0.25">
      <c r="A1" s="38">
        <v>16</v>
      </c>
      <c r="B1" s="39" t="s">
        <v>28</v>
      </c>
      <c r="C1" s="39" t="s">
        <v>29</v>
      </c>
      <c r="D1" s="39" t="s">
        <v>30</v>
      </c>
      <c r="E1" s="39" t="s">
        <v>31</v>
      </c>
      <c r="F1" s="39" t="s">
        <v>32</v>
      </c>
      <c r="G1" s="39" t="s">
        <v>33</v>
      </c>
      <c r="H1" s="39" t="s">
        <v>34</v>
      </c>
      <c r="I1" s="39" t="s">
        <v>35</v>
      </c>
      <c r="J1" s="39" t="s">
        <v>36</v>
      </c>
      <c r="K1" s="39" t="s">
        <v>37</v>
      </c>
      <c r="L1" s="39" t="s">
        <v>38</v>
      </c>
      <c r="M1" s="40" t="s">
        <v>39</v>
      </c>
    </row>
    <row r="2" spans="1:14" ht="12.75" customHeight="1" x14ac:dyDescent="0.25">
      <c r="A2" s="42" t="s">
        <v>40</v>
      </c>
      <c r="B2" s="43" t="s">
        <v>41</v>
      </c>
      <c r="C2" s="43" t="s">
        <v>42</v>
      </c>
      <c r="D2" s="44" t="s">
        <v>43</v>
      </c>
      <c r="E2" s="44" t="s">
        <v>44</v>
      </c>
      <c r="F2" s="44" t="s">
        <v>45</v>
      </c>
      <c r="G2" s="44" t="s">
        <v>46</v>
      </c>
      <c r="H2" s="44" t="s">
        <v>47</v>
      </c>
      <c r="I2" s="44" t="s">
        <v>48</v>
      </c>
      <c r="J2" s="44" t="s">
        <v>49</v>
      </c>
      <c r="K2" s="44" t="s">
        <v>50</v>
      </c>
      <c r="L2" s="44" t="s">
        <v>51</v>
      </c>
      <c r="M2" s="45" t="s">
        <v>52</v>
      </c>
      <c r="N2" s="45" t="s">
        <v>53</v>
      </c>
    </row>
    <row r="3" spans="1:14" ht="12.75" customHeight="1" x14ac:dyDescent="0.25"/>
    <row r="4" spans="1:14" ht="12.75" customHeight="1" x14ac:dyDescent="0.25">
      <c r="A4" s="46" t="s">
        <v>54</v>
      </c>
      <c r="B4" s="47" t="b">
        <v>1</v>
      </c>
      <c r="C4" s="48" t="s">
        <v>55</v>
      </c>
      <c r="D4" s="49" t="s">
        <v>56</v>
      </c>
      <c r="E4" s="49" t="s">
        <v>57</v>
      </c>
      <c r="F4" s="41" t="s">
        <v>99</v>
      </c>
      <c r="G4" s="50"/>
      <c r="I4" s="41" t="s">
        <v>58</v>
      </c>
      <c r="J4" s="49" t="b">
        <v>0</v>
      </c>
      <c r="K4" s="49" t="b">
        <v>0</v>
      </c>
      <c r="L4" s="50" t="s">
        <v>59</v>
      </c>
      <c r="M4" s="49" t="b">
        <v>1</v>
      </c>
      <c r="N4" s="49" t="b">
        <v>1</v>
      </c>
    </row>
    <row r="5" spans="1:14" ht="12.75" customHeight="1" x14ac:dyDescent="0.25">
      <c r="A5" s="46" t="s">
        <v>60</v>
      </c>
      <c r="B5" s="47" t="b">
        <v>1</v>
      </c>
      <c r="C5" s="48" t="s">
        <v>61</v>
      </c>
      <c r="D5" s="49" t="s">
        <v>56</v>
      </c>
      <c r="E5" s="49" t="s">
        <v>62</v>
      </c>
      <c r="G5" s="50"/>
      <c r="I5" s="41" t="s">
        <v>58</v>
      </c>
      <c r="J5" s="49" t="b">
        <v>1</v>
      </c>
      <c r="K5" s="49" t="b">
        <v>1</v>
      </c>
      <c r="L5" s="50"/>
      <c r="M5" s="49"/>
      <c r="N5" s="49"/>
    </row>
    <row r="6" spans="1:14" ht="12" customHeight="1" x14ac:dyDescent="0.25">
      <c r="A6" s="46"/>
      <c r="B6" s="47"/>
      <c r="C6" s="48"/>
      <c r="D6" s="49"/>
      <c r="E6" s="49"/>
      <c r="G6" s="50"/>
      <c r="J6" s="49"/>
      <c r="K6" s="49"/>
      <c r="L6" s="50"/>
      <c r="M6" s="49"/>
      <c r="N6" s="49"/>
    </row>
    <row r="7" spans="1:14" ht="12.75" customHeight="1" x14ac:dyDescent="0.25">
      <c r="A7" s="46"/>
      <c r="B7" s="47"/>
      <c r="C7" s="48"/>
      <c r="D7" s="49"/>
      <c r="E7" s="49"/>
      <c r="G7" s="50"/>
      <c r="J7" s="49"/>
      <c r="K7" s="49"/>
      <c r="L7" s="49"/>
      <c r="M7" s="49"/>
      <c r="N7" s="49"/>
    </row>
    <row r="8" spans="1:14" ht="12.75" customHeight="1" x14ac:dyDescent="0.25">
      <c r="A8" s="46"/>
      <c r="B8" s="47"/>
      <c r="C8" s="48"/>
      <c r="D8" s="49"/>
      <c r="E8" s="49"/>
      <c r="G8" s="50"/>
      <c r="J8" s="49"/>
      <c r="K8" s="49"/>
      <c r="L8" s="50"/>
      <c r="M8" s="49"/>
      <c r="N8" s="49"/>
    </row>
    <row r="9" spans="1:14" ht="12.75" customHeight="1" x14ac:dyDescent="0.25">
      <c r="A9" s="46"/>
      <c r="B9" s="47"/>
      <c r="C9" s="48"/>
      <c r="D9" s="49"/>
      <c r="E9" s="49"/>
      <c r="J9" s="49"/>
      <c r="K9" s="49"/>
      <c r="M9" s="49"/>
      <c r="N9" s="49"/>
    </row>
    <row r="10" spans="1:14" ht="12.75" customHeight="1" x14ac:dyDescent="0.25">
      <c r="A10" s="46"/>
      <c r="B10" s="47"/>
      <c r="C10" s="48"/>
      <c r="D10" s="49"/>
      <c r="E10" s="49"/>
      <c r="J10" s="49"/>
      <c r="K10" s="49"/>
      <c r="M10" s="49"/>
      <c r="N10" s="49"/>
    </row>
    <row r="11" spans="1:14" ht="12.75" customHeight="1" x14ac:dyDescent="0.25">
      <c r="A11" s="46"/>
      <c r="B11" s="47"/>
      <c r="C11" s="48"/>
      <c r="D11" s="49"/>
      <c r="E11" s="49"/>
      <c r="J11" s="49"/>
      <c r="K11" s="49"/>
      <c r="M11" s="49"/>
      <c r="N11" s="49"/>
    </row>
    <row r="12" spans="1:14" ht="12.75" customHeight="1" x14ac:dyDescent="0.25">
      <c r="A12" s="46"/>
      <c r="B12" s="47"/>
      <c r="C12" s="48"/>
      <c r="D12" s="49"/>
      <c r="E12" s="49"/>
      <c r="G12" s="50"/>
      <c r="J12" s="49"/>
      <c r="K12" s="49"/>
      <c r="L12" s="50"/>
      <c r="M12" s="49"/>
      <c r="N12" s="49"/>
    </row>
    <row r="13" spans="1:14" ht="12.75" customHeight="1" x14ac:dyDescent="0.25">
      <c r="A13" s="46"/>
      <c r="B13" s="47"/>
      <c r="C13" s="48"/>
      <c r="D13" s="49"/>
      <c r="E13" s="49"/>
      <c r="G13" s="50"/>
      <c r="J13" s="49"/>
      <c r="K13" s="49"/>
      <c r="L13" s="50"/>
      <c r="M13" s="49"/>
      <c r="N13" s="49"/>
    </row>
    <row r="14" spans="1:14" ht="12.75" customHeight="1" x14ac:dyDescent="0.25">
      <c r="A14" s="46"/>
      <c r="B14" s="47"/>
      <c r="C14" s="48"/>
      <c r="D14" s="49"/>
      <c r="E14" s="49"/>
      <c r="J14" s="49"/>
      <c r="K14" s="49"/>
      <c r="M14" s="49"/>
      <c r="N14" s="49"/>
    </row>
    <row r="15" spans="1:14" ht="12.75" customHeight="1" x14ac:dyDescent="0.25">
      <c r="A15" s="46"/>
      <c r="B15" s="47"/>
      <c r="C15" s="48"/>
      <c r="D15" s="49"/>
      <c r="E15" s="49"/>
      <c r="J15" s="49"/>
      <c r="K15" s="49"/>
    </row>
    <row r="16" spans="1:14" ht="12.75" customHeight="1" x14ac:dyDescent="0.25">
      <c r="A16" s="51"/>
      <c r="B16" s="47"/>
    </row>
    <row r="17" spans="1:2" ht="12.75" customHeight="1" x14ac:dyDescent="0.25">
      <c r="A17" s="46"/>
      <c r="B17" s="47"/>
    </row>
    <row r="18" spans="1:2" ht="12.75" customHeight="1" x14ac:dyDescent="0.25">
      <c r="A18" s="51"/>
      <c r="B18" s="47"/>
    </row>
    <row r="19" spans="1:2" ht="12.75" customHeight="1" x14ac:dyDescent="0.25">
      <c r="A19" s="51"/>
      <c r="B19" s="47"/>
    </row>
  </sheetData>
  <conditionalFormatting sqref="A1">
    <cfRule type="expression" dxfId="0" priority="1" stopIfTrue="1">
      <formula>$A$1 &lt; COUNTA(A:A)  -  2</formula>
    </cfRule>
  </conditionalFormatting>
  <dataValidations count="2">
    <dataValidation type="list" allowBlank="1" showInputMessage="1" showErrorMessage="1" sqref="I4:I19" xr:uid="{00000000-0002-0000-0100-000000000000}">
      <formula1>"xlNoRestrictions,xlUnlockedCells,xlNoSelection"</formula1>
    </dataValidation>
    <dataValidation type="list" allowBlank="1" showInputMessage="1" showErrorMessage="1" sqref="D4:D19" xr:uid="{00000000-0002-0000-0100-000001000000}">
      <formula1>"All, Objects"</formula1>
    </dataValidation>
  </dataValidations>
  <pageMargins left="0.75" right="0.75" top="1" bottom="1" header="0.5" footer="0.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Requests</vt:lpstr>
      <vt:lpstr>Requests!forFirstCell__HiddenTable</vt:lpstr>
      <vt:lpstr>wksUISettings!ptrCodenames_Header</vt:lpstr>
      <vt:lpstr>wksUISettings!ptrCodenames_MaxNo</vt:lpstr>
      <vt:lpstr>Requests!ptrDaysInMonth</vt:lpstr>
      <vt:lpstr>Requests!ptrFirstCell__Requests</vt:lpstr>
      <vt:lpstr>Requests!ptrFirstOfMonth</vt:lpstr>
      <vt:lpstr>Requests!ptrMonth</vt:lpstr>
      <vt:lpstr>Requests!ptrMonthNo</vt:lpstr>
      <vt:lpstr>Requests!ptrVersionNo</vt:lpstr>
      <vt:lpstr>Requests!ptrYear</vt:lpstr>
      <vt:lpstr>wksUISettings!setLocked</vt:lpstr>
      <vt:lpstr>Requests!sFRIDAY</vt:lpstr>
      <vt:lpstr>Requests!sSATURDAY</vt:lpstr>
      <vt:lpstr>Requests!tblDateCells</vt:lpstr>
      <vt:lpstr>Requests!tblDayNames_English</vt:lpstr>
      <vt:lpstr>Requests!tblDayNames_Hebrew</vt:lpstr>
      <vt:lpstr>Requests!tblMonths</vt:lpstr>
      <vt:lpstr>Requests!tblUserOptions</vt:lpstr>
      <vt:lpstr>Requests!tblYears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</cp:lastModifiedBy>
  <dcterms:created xsi:type="dcterms:W3CDTF">2015-06-05T18:17:20Z</dcterms:created>
  <dcterms:modified xsi:type="dcterms:W3CDTF">2017-12-14T17:46:53Z</dcterms:modified>
</cp:coreProperties>
</file>