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nieuwe\Dropbox\Infrastructure\Data\"/>
    </mc:Choice>
  </mc:AlternateContent>
  <bookViews>
    <workbookView xWindow="5380" yWindow="1740" windowWidth="15470" windowHeight="12430" activeTab="1"/>
  </bookViews>
  <sheets>
    <sheet name="readme" sheetId="5" r:id="rId1"/>
    <sheet name="VAR" sheetId="3" r:id="rId2"/>
    <sheet name="Chart1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97" i="3" l="1"/>
  <c r="AJ297" i="3"/>
  <c r="AH297" i="3"/>
  <c r="AF297" i="3"/>
  <c r="AD297" i="3"/>
  <c r="AT296" i="3" l="1"/>
  <c r="AR296" i="3"/>
  <c r="AP296" i="3"/>
  <c r="AN296" i="3"/>
  <c r="AL296" i="3"/>
  <c r="AJ296" i="3"/>
  <c r="AH296" i="3"/>
  <c r="AF296" i="3"/>
  <c r="AD296" i="3"/>
  <c r="AT297" i="3" l="1"/>
  <c r="AS297" i="3"/>
  <c r="AS296" i="3"/>
  <c r="S297" i="3" l="1"/>
  <c r="R297" i="3"/>
  <c r="S296" i="3"/>
  <c r="R296" i="3"/>
  <c r="O297" i="3"/>
  <c r="N297" i="3"/>
  <c r="O296" i="3"/>
  <c r="N296" i="3"/>
  <c r="M296" i="3"/>
  <c r="M297" i="3"/>
  <c r="P296" i="3"/>
  <c r="Q297" i="3"/>
  <c r="Q296" i="3"/>
  <c r="P297" i="3"/>
  <c r="AB297" i="3"/>
  <c r="AB296" i="3"/>
  <c r="I296" i="3"/>
  <c r="K296" i="3"/>
  <c r="L296" i="3"/>
  <c r="I297" i="3"/>
  <c r="K297" i="3"/>
  <c r="L297" i="3"/>
  <c r="H296" i="3"/>
  <c r="H297" i="3"/>
  <c r="F296" i="3"/>
  <c r="F297" i="3"/>
  <c r="E297" i="3"/>
  <c r="E296" i="3"/>
  <c r="A290" i="3" l="1"/>
  <c r="A294" i="3" s="1"/>
  <c r="A291" i="3"/>
  <c r="A292" i="3"/>
  <c r="A289" i="3"/>
  <c r="A293" i="3" s="1"/>
  <c r="N301" i="3" l="1"/>
  <c r="AS301" i="3" l="1"/>
  <c r="AN299" i="3" l="1"/>
  <c r="AM299" i="3"/>
  <c r="AL299" i="3"/>
  <c r="AK299" i="3"/>
  <c r="AN297" i="3"/>
  <c r="AM297" i="3"/>
  <c r="AL297" i="3"/>
  <c r="AK297" i="3"/>
  <c r="AM296" i="3"/>
  <c r="AM301" i="3" s="1"/>
  <c r="AK296" i="3"/>
  <c r="AK301" i="3" s="1"/>
  <c r="AR299" i="3"/>
  <c r="AQ299" i="3"/>
  <c r="AP299" i="3"/>
  <c r="AO299" i="3"/>
  <c r="AQ297" i="3"/>
  <c r="AP297" i="3"/>
  <c r="AO297" i="3"/>
  <c r="AQ296" i="3"/>
  <c r="AQ301" i="3" s="1"/>
  <c r="AO296" i="3"/>
  <c r="AO301" i="3" s="1"/>
  <c r="AD299" i="3"/>
  <c r="AC299" i="3"/>
  <c r="AF299" i="3"/>
  <c r="AE299" i="3"/>
  <c r="AC297" i="3"/>
  <c r="AE297" i="3"/>
  <c r="AC296" i="3"/>
  <c r="AC301" i="3" s="1"/>
  <c r="AE296" i="3"/>
  <c r="AE301" i="3" s="1"/>
  <c r="AH299" i="3"/>
  <c r="AG299" i="3"/>
  <c r="AG297" i="3"/>
  <c r="AG296" i="3"/>
  <c r="AG301" i="3" s="1"/>
  <c r="AJ299" i="3"/>
  <c r="AI299" i="3"/>
  <c r="AI297" i="3"/>
  <c r="AI296" i="3"/>
  <c r="AI301" i="3" s="1"/>
  <c r="E299" i="3" l="1"/>
  <c r="F299" i="3"/>
  <c r="J110" i="3"/>
  <c r="J111" i="3"/>
  <c r="J112" i="3"/>
  <c r="J113" i="3"/>
  <c r="J114" i="3"/>
  <c r="J115" i="3"/>
  <c r="J116" i="3"/>
  <c r="J117" i="3"/>
  <c r="J118" i="3"/>
  <c r="J119" i="3"/>
  <c r="R301" i="3"/>
  <c r="P301" i="3"/>
  <c r="J102" i="3"/>
  <c r="J103" i="3"/>
  <c r="J104" i="3"/>
  <c r="J105" i="3"/>
  <c r="J106" i="3"/>
  <c r="J107" i="3"/>
  <c r="J108" i="3"/>
  <c r="J109" i="3"/>
  <c r="I304" i="3"/>
  <c r="K304" i="3"/>
  <c r="L304" i="3"/>
  <c r="F304" i="3"/>
  <c r="H304" i="3"/>
  <c r="L301" i="3"/>
  <c r="F301" i="3"/>
  <c r="K301" i="3"/>
  <c r="I301" i="3"/>
  <c r="C297" i="3"/>
  <c r="D297" i="3"/>
  <c r="B297" i="3"/>
  <c r="C296" i="3"/>
  <c r="D296" i="3"/>
  <c r="B296" i="3"/>
  <c r="G9" i="3" s="1"/>
  <c r="A7" i="3"/>
  <c r="A11" i="3" s="1"/>
  <c r="A15" i="3" s="1"/>
  <c r="A19" i="3" s="1"/>
  <c r="A23" i="3" s="1"/>
  <c r="A27" i="3" s="1"/>
  <c r="A31" i="3" s="1"/>
  <c r="A35" i="3" s="1"/>
  <c r="A39" i="3" s="1"/>
  <c r="A43" i="3" s="1"/>
  <c r="A47" i="3" s="1"/>
  <c r="A51" i="3" s="1"/>
  <c r="A55" i="3" s="1"/>
  <c r="A59" i="3" s="1"/>
  <c r="A63" i="3" s="1"/>
  <c r="A67" i="3" s="1"/>
  <c r="A71" i="3" s="1"/>
  <c r="A75" i="3" s="1"/>
  <c r="A79" i="3" s="1"/>
  <c r="A83" i="3" s="1"/>
  <c r="A87" i="3" s="1"/>
  <c r="A91" i="3" s="1"/>
  <c r="A95" i="3" s="1"/>
  <c r="A99" i="3" s="1"/>
  <c r="A103" i="3" s="1"/>
  <c r="A107" i="3" s="1"/>
  <c r="A111" i="3" s="1"/>
  <c r="A115" i="3" s="1"/>
  <c r="A119" i="3" s="1"/>
  <c r="A123" i="3" s="1"/>
  <c r="A127" i="3" s="1"/>
  <c r="A131" i="3" s="1"/>
  <c r="A135" i="3" s="1"/>
  <c r="A139" i="3" s="1"/>
  <c r="A143" i="3" s="1"/>
  <c r="A147" i="3" s="1"/>
  <c r="A151" i="3" s="1"/>
  <c r="A155" i="3" s="1"/>
  <c r="A159" i="3" s="1"/>
  <c r="A163" i="3" s="1"/>
  <c r="A167" i="3" s="1"/>
  <c r="A171" i="3" s="1"/>
  <c r="A175" i="3" s="1"/>
  <c r="A179" i="3" s="1"/>
  <c r="A183" i="3" s="1"/>
  <c r="A187" i="3" s="1"/>
  <c r="A191" i="3" s="1"/>
  <c r="A195" i="3" s="1"/>
  <c r="A199" i="3" s="1"/>
  <c r="A203" i="3" s="1"/>
  <c r="A207" i="3" s="1"/>
  <c r="A211" i="3" s="1"/>
  <c r="A215" i="3" s="1"/>
  <c r="A219" i="3" s="1"/>
  <c r="A223" i="3" s="1"/>
  <c r="A227" i="3" s="1"/>
  <c r="A231" i="3" s="1"/>
  <c r="A235" i="3" s="1"/>
  <c r="A239" i="3" s="1"/>
  <c r="A243" i="3" s="1"/>
  <c r="A247" i="3" s="1"/>
  <c r="A251" i="3" s="1"/>
  <c r="A255" i="3" s="1"/>
  <c r="A259" i="3" s="1"/>
  <c r="A263" i="3" s="1"/>
  <c r="A267" i="3" s="1"/>
  <c r="A271" i="3" s="1"/>
  <c r="A275" i="3" s="1"/>
  <c r="A279" i="3" s="1"/>
  <c r="A283" i="3" s="1"/>
  <c r="A8" i="3"/>
  <c r="A12" i="3" s="1"/>
  <c r="A16" i="3" s="1"/>
  <c r="A20" i="3" s="1"/>
  <c r="A24" i="3" s="1"/>
  <c r="A28" i="3" s="1"/>
  <c r="A32" i="3" s="1"/>
  <c r="A36" i="3" s="1"/>
  <c r="A40" i="3" s="1"/>
  <c r="A44" i="3" s="1"/>
  <c r="A48" i="3" s="1"/>
  <c r="A52" i="3" s="1"/>
  <c r="A56" i="3" s="1"/>
  <c r="A60" i="3" s="1"/>
  <c r="A64" i="3" s="1"/>
  <c r="A68" i="3" s="1"/>
  <c r="A72" i="3" s="1"/>
  <c r="A76" i="3" s="1"/>
  <c r="A80" i="3" s="1"/>
  <c r="A84" i="3" s="1"/>
  <c r="A88" i="3" s="1"/>
  <c r="A92" i="3" s="1"/>
  <c r="A96" i="3" s="1"/>
  <c r="A100" i="3" s="1"/>
  <c r="A104" i="3" s="1"/>
  <c r="A108" i="3" s="1"/>
  <c r="A112" i="3" s="1"/>
  <c r="A116" i="3" s="1"/>
  <c r="A120" i="3" s="1"/>
  <c r="A124" i="3" s="1"/>
  <c r="A128" i="3" s="1"/>
  <c r="A132" i="3" s="1"/>
  <c r="A136" i="3" s="1"/>
  <c r="A140" i="3" s="1"/>
  <c r="A144" i="3" s="1"/>
  <c r="A148" i="3" s="1"/>
  <c r="A152" i="3" s="1"/>
  <c r="A156" i="3" s="1"/>
  <c r="A160" i="3" s="1"/>
  <c r="A164" i="3" s="1"/>
  <c r="A168" i="3" s="1"/>
  <c r="A172" i="3" s="1"/>
  <c r="A176" i="3" s="1"/>
  <c r="A180" i="3" s="1"/>
  <c r="A184" i="3" s="1"/>
  <c r="A188" i="3" s="1"/>
  <c r="A192" i="3" s="1"/>
  <c r="A196" i="3" s="1"/>
  <c r="A200" i="3" s="1"/>
  <c r="A204" i="3" s="1"/>
  <c r="A208" i="3" s="1"/>
  <c r="A212" i="3" s="1"/>
  <c r="A216" i="3" s="1"/>
  <c r="A220" i="3" s="1"/>
  <c r="A224" i="3" s="1"/>
  <c r="A228" i="3" s="1"/>
  <c r="A232" i="3" s="1"/>
  <c r="A236" i="3" s="1"/>
  <c r="A240" i="3" s="1"/>
  <c r="A244" i="3" s="1"/>
  <c r="A248" i="3" s="1"/>
  <c r="A252" i="3" s="1"/>
  <c r="A256" i="3" s="1"/>
  <c r="A260" i="3" s="1"/>
  <c r="A264" i="3" s="1"/>
  <c r="A268" i="3" s="1"/>
  <c r="A272" i="3" s="1"/>
  <c r="A276" i="3" s="1"/>
  <c r="A280" i="3" s="1"/>
  <c r="A284" i="3" s="1"/>
  <c r="A9" i="3"/>
  <c r="A13" i="3" s="1"/>
  <c r="A17" i="3" s="1"/>
  <c r="A21" i="3" s="1"/>
  <c r="A25" i="3" s="1"/>
  <c r="A29" i="3" s="1"/>
  <c r="A33" i="3" s="1"/>
  <c r="A37" i="3" s="1"/>
  <c r="A41" i="3" s="1"/>
  <c r="A45" i="3" s="1"/>
  <c r="A49" i="3" s="1"/>
  <c r="A53" i="3" s="1"/>
  <c r="A57" i="3" s="1"/>
  <c r="A61" i="3" s="1"/>
  <c r="A65" i="3" s="1"/>
  <c r="A69" i="3" s="1"/>
  <c r="A73" i="3" s="1"/>
  <c r="A77" i="3" s="1"/>
  <c r="A81" i="3" s="1"/>
  <c r="A85" i="3" s="1"/>
  <c r="A89" i="3" s="1"/>
  <c r="A93" i="3" s="1"/>
  <c r="A97" i="3" s="1"/>
  <c r="A101" i="3" s="1"/>
  <c r="A105" i="3" s="1"/>
  <c r="A109" i="3" s="1"/>
  <c r="A113" i="3" s="1"/>
  <c r="A117" i="3" s="1"/>
  <c r="A121" i="3" s="1"/>
  <c r="A125" i="3" s="1"/>
  <c r="A129" i="3" s="1"/>
  <c r="A133" i="3" s="1"/>
  <c r="A137" i="3" s="1"/>
  <c r="A141" i="3" s="1"/>
  <c r="A145" i="3" s="1"/>
  <c r="A149" i="3" s="1"/>
  <c r="A153" i="3" s="1"/>
  <c r="A157" i="3" s="1"/>
  <c r="A161" i="3" s="1"/>
  <c r="A165" i="3" s="1"/>
  <c r="A169" i="3" s="1"/>
  <c r="A173" i="3" s="1"/>
  <c r="A177" i="3" s="1"/>
  <c r="A181" i="3" s="1"/>
  <c r="A185" i="3" s="1"/>
  <c r="A189" i="3" s="1"/>
  <c r="A193" i="3" s="1"/>
  <c r="A197" i="3" s="1"/>
  <c r="A201" i="3" s="1"/>
  <c r="A205" i="3" s="1"/>
  <c r="A209" i="3" s="1"/>
  <c r="A213" i="3" s="1"/>
  <c r="A217" i="3" s="1"/>
  <c r="A221" i="3" s="1"/>
  <c r="A225" i="3" s="1"/>
  <c r="A229" i="3" s="1"/>
  <c r="A233" i="3" s="1"/>
  <c r="A237" i="3" s="1"/>
  <c r="A241" i="3" s="1"/>
  <c r="A245" i="3" s="1"/>
  <c r="A249" i="3" s="1"/>
  <c r="A253" i="3" s="1"/>
  <c r="A257" i="3" s="1"/>
  <c r="A261" i="3" s="1"/>
  <c r="A265" i="3" s="1"/>
  <c r="A269" i="3" s="1"/>
  <c r="A273" i="3" s="1"/>
  <c r="A277" i="3" s="1"/>
  <c r="A281" i="3" s="1"/>
  <c r="A6" i="3"/>
  <c r="A10" i="3" s="1"/>
  <c r="A14" i="3" s="1"/>
  <c r="A18" i="3" s="1"/>
  <c r="A22" i="3" s="1"/>
  <c r="A26" i="3" s="1"/>
  <c r="A30" i="3" s="1"/>
  <c r="A34" i="3" s="1"/>
  <c r="A38" i="3" s="1"/>
  <c r="A42" i="3" s="1"/>
  <c r="A46" i="3" s="1"/>
  <c r="A50" i="3" s="1"/>
  <c r="A54" i="3" s="1"/>
  <c r="A58" i="3" s="1"/>
  <c r="A62" i="3" s="1"/>
  <c r="A66" i="3" s="1"/>
  <c r="A70" i="3" s="1"/>
  <c r="A74" i="3" s="1"/>
  <c r="A78" i="3" s="1"/>
  <c r="A82" i="3" s="1"/>
  <c r="A86" i="3" s="1"/>
  <c r="A90" i="3" s="1"/>
  <c r="A94" i="3" s="1"/>
  <c r="A98" i="3" s="1"/>
  <c r="A102" i="3" s="1"/>
  <c r="A106" i="3" s="1"/>
  <c r="A110" i="3" s="1"/>
  <c r="A114" i="3" s="1"/>
  <c r="A118" i="3" s="1"/>
  <c r="A122" i="3" s="1"/>
  <c r="A126" i="3" s="1"/>
  <c r="A130" i="3" s="1"/>
  <c r="A134" i="3" s="1"/>
  <c r="A138" i="3" s="1"/>
  <c r="A142" i="3" s="1"/>
  <c r="A146" i="3" s="1"/>
  <c r="A150" i="3" s="1"/>
  <c r="A154" i="3" s="1"/>
  <c r="A158" i="3" s="1"/>
  <c r="A162" i="3" s="1"/>
  <c r="A166" i="3" s="1"/>
  <c r="A170" i="3" s="1"/>
  <c r="A174" i="3" s="1"/>
  <c r="A178" i="3" s="1"/>
  <c r="A182" i="3" s="1"/>
  <c r="A186" i="3" s="1"/>
  <c r="A190" i="3" s="1"/>
  <c r="A194" i="3" s="1"/>
  <c r="A198" i="3" s="1"/>
  <c r="A202" i="3" s="1"/>
  <c r="A206" i="3" s="1"/>
  <c r="A210" i="3" s="1"/>
  <c r="A214" i="3" s="1"/>
  <c r="A218" i="3" s="1"/>
  <c r="A222" i="3" s="1"/>
  <c r="A226" i="3" s="1"/>
  <c r="A230" i="3" s="1"/>
  <c r="A234" i="3" s="1"/>
  <c r="A238" i="3" s="1"/>
  <c r="A242" i="3" s="1"/>
  <c r="A246" i="3" s="1"/>
  <c r="A250" i="3" s="1"/>
  <c r="A254" i="3" s="1"/>
  <c r="A258" i="3" s="1"/>
  <c r="A262" i="3" s="1"/>
  <c r="A266" i="3" s="1"/>
  <c r="A270" i="3" s="1"/>
  <c r="A274" i="3" s="1"/>
  <c r="A278" i="3" s="1"/>
  <c r="A282" i="3" s="1"/>
  <c r="G5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" i="3"/>
  <c r="G7" i="3"/>
  <c r="G12" i="3"/>
  <c r="G18" i="3"/>
  <c r="G23" i="3"/>
  <c r="G28" i="3"/>
  <c r="G34" i="3"/>
  <c r="G39" i="3"/>
  <c r="G44" i="3"/>
  <c r="G50" i="3"/>
  <c r="G55" i="3"/>
  <c r="G60" i="3"/>
  <c r="G66" i="3"/>
  <c r="G71" i="3"/>
  <c r="G76" i="3"/>
  <c r="G82" i="3"/>
  <c r="G87" i="3"/>
  <c r="G92" i="3"/>
  <c r="G98" i="3"/>
  <c r="G103" i="3"/>
  <c r="G108" i="3"/>
  <c r="G114" i="3"/>
  <c r="G119" i="3"/>
  <c r="G124" i="3"/>
  <c r="G130" i="3"/>
  <c r="G135" i="3"/>
  <c r="G140" i="3"/>
  <c r="G146" i="3"/>
  <c r="G151" i="3"/>
  <c r="G156" i="3"/>
  <c r="G162" i="3"/>
  <c r="G167" i="3"/>
  <c r="G172" i="3"/>
  <c r="G178" i="3"/>
  <c r="G183" i="3"/>
  <c r="G188" i="3"/>
  <c r="G194" i="3"/>
  <c r="G199" i="3"/>
  <c r="G204" i="3"/>
  <c r="G210" i="3"/>
  <c r="G215" i="3"/>
  <c r="G220" i="3"/>
  <c r="G226" i="3"/>
  <c r="G231" i="3"/>
  <c r="G236" i="3"/>
  <c r="G242" i="3"/>
  <c r="G247" i="3"/>
  <c r="G252" i="3"/>
  <c r="G258" i="3"/>
  <c r="G263" i="3"/>
  <c r="G268" i="3"/>
  <c r="G274" i="3"/>
  <c r="G279" i="3"/>
  <c r="G284" i="3"/>
  <c r="G3" i="3"/>
  <c r="G8" i="3"/>
  <c r="G14" i="3"/>
  <c r="G19" i="3"/>
  <c r="G24" i="3"/>
  <c r="G30" i="3"/>
  <c r="G35" i="3"/>
  <c r="G40" i="3"/>
  <c r="G46" i="3"/>
  <c r="G51" i="3"/>
  <c r="G56" i="3"/>
  <c r="G62" i="3"/>
  <c r="G67" i="3"/>
  <c r="G72" i="3"/>
  <c r="G78" i="3"/>
  <c r="G83" i="3"/>
  <c r="G88" i="3"/>
  <c r="G94" i="3"/>
  <c r="G99" i="3"/>
  <c r="G104" i="3"/>
  <c r="G110" i="3"/>
  <c r="G115" i="3"/>
  <c r="G120" i="3"/>
  <c r="G126" i="3"/>
  <c r="G131" i="3"/>
  <c r="G136" i="3"/>
  <c r="G142" i="3"/>
  <c r="G147" i="3"/>
  <c r="G152" i="3"/>
  <c r="G158" i="3"/>
  <c r="G163" i="3"/>
  <c r="G168" i="3"/>
  <c r="G174" i="3"/>
  <c r="G179" i="3"/>
  <c r="G184" i="3"/>
  <c r="G190" i="3"/>
  <c r="G195" i="3"/>
  <c r="G200" i="3"/>
  <c r="G206" i="3"/>
  <c r="G211" i="3"/>
  <c r="G216" i="3"/>
  <c r="G222" i="3"/>
  <c r="G227" i="3"/>
  <c r="G232" i="3"/>
  <c r="G238" i="3"/>
  <c r="G243" i="3"/>
  <c r="G248" i="3"/>
  <c r="G254" i="3"/>
  <c r="G259" i="3"/>
  <c r="G264" i="3"/>
  <c r="G270" i="3"/>
  <c r="G275" i="3"/>
  <c r="G280" i="3"/>
  <c r="G266" i="3"/>
  <c r="G244" i="3"/>
  <c r="G223" i="3"/>
  <c r="G202" i="3"/>
  <c r="G180" i="3"/>
  <c r="G159" i="3"/>
  <c r="G138" i="3"/>
  <c r="G116" i="3"/>
  <c r="G95" i="3"/>
  <c r="G74" i="3"/>
  <c r="G52" i="3"/>
  <c r="G31" i="3"/>
  <c r="G10" i="3"/>
  <c r="G283" i="3"/>
  <c r="G272" i="3"/>
  <c r="G262" i="3"/>
  <c r="G251" i="3"/>
  <c r="G240" i="3"/>
  <c r="G230" i="3"/>
  <c r="G219" i="3"/>
  <c r="G208" i="3"/>
  <c r="G198" i="3"/>
  <c r="G187" i="3"/>
  <c r="G176" i="3"/>
  <c r="G166" i="3"/>
  <c r="G155" i="3"/>
  <c r="G144" i="3"/>
  <c r="G134" i="3"/>
  <c r="G123" i="3"/>
  <c r="G112" i="3"/>
  <c r="G102" i="3"/>
  <c r="G91" i="3"/>
  <c r="G80" i="3"/>
  <c r="G70" i="3"/>
  <c r="G59" i="3"/>
  <c r="G48" i="3"/>
  <c r="G38" i="3"/>
  <c r="G27" i="3"/>
  <c r="G16" i="3"/>
  <c r="G6" i="3"/>
  <c r="G278" i="3"/>
  <c r="G267" i="3"/>
  <c r="G256" i="3"/>
  <c r="G246" i="3"/>
  <c r="G235" i="3"/>
  <c r="G224" i="3"/>
  <c r="G214" i="3"/>
  <c r="G203" i="3"/>
  <c r="G192" i="3"/>
  <c r="G182" i="3"/>
  <c r="G171" i="3"/>
  <c r="G160" i="3"/>
  <c r="G150" i="3"/>
  <c r="G139" i="3"/>
  <c r="G128" i="3"/>
  <c r="G118" i="3"/>
  <c r="G107" i="3"/>
  <c r="G96" i="3"/>
  <c r="G86" i="3"/>
  <c r="G75" i="3"/>
  <c r="G64" i="3"/>
  <c r="G54" i="3"/>
  <c r="G43" i="3"/>
  <c r="G32" i="3"/>
  <c r="G22" i="3"/>
  <c r="G11" i="3"/>
  <c r="G276" i="3"/>
  <c r="G255" i="3"/>
  <c r="G234" i="3"/>
  <c r="G212" i="3"/>
  <c r="G191" i="3"/>
  <c r="G170" i="3"/>
  <c r="G148" i="3"/>
  <c r="G127" i="3"/>
  <c r="G106" i="3"/>
  <c r="G84" i="3"/>
  <c r="G63" i="3"/>
  <c r="G42" i="3"/>
  <c r="G20" i="3"/>
  <c r="G282" i="3"/>
  <c r="G271" i="3"/>
  <c r="G260" i="3"/>
  <c r="G250" i="3"/>
  <c r="G239" i="3"/>
  <c r="G228" i="3"/>
  <c r="G218" i="3"/>
  <c r="G207" i="3"/>
  <c r="G196" i="3"/>
  <c r="G186" i="3"/>
  <c r="G175" i="3"/>
  <c r="G164" i="3"/>
  <c r="G154" i="3"/>
  <c r="G143" i="3"/>
  <c r="G132" i="3"/>
  <c r="G122" i="3"/>
  <c r="G111" i="3"/>
  <c r="G100" i="3"/>
  <c r="G90" i="3"/>
  <c r="G79" i="3"/>
  <c r="G68" i="3"/>
  <c r="G58" i="3"/>
  <c r="G47" i="3"/>
  <c r="G36" i="3"/>
  <c r="G26" i="3"/>
  <c r="G15" i="3"/>
  <c r="G4" i="3"/>
  <c r="G296" i="3" l="1"/>
  <c r="G297" i="3"/>
  <c r="J296" i="3"/>
  <c r="J297" i="3"/>
  <c r="K299" i="3"/>
  <c r="I302" i="3"/>
  <c r="I303" i="3" s="1"/>
  <c r="L305" i="3"/>
  <c r="H305" i="3"/>
  <c r="K305" i="3"/>
  <c r="I305" i="3"/>
  <c r="L303" i="3"/>
  <c r="G298" i="3"/>
  <c r="J304" i="3"/>
  <c r="J305" i="3" s="1"/>
  <c r="J301" i="3"/>
  <c r="E300" i="3"/>
</calcChain>
</file>

<file path=xl/sharedStrings.xml><?xml version="1.0" encoding="utf-8"?>
<sst xmlns="http://schemas.openxmlformats.org/spreadsheetml/2006/main" count="138" uniqueCount="115">
  <si>
    <t>g</t>
  </si>
  <si>
    <t>tau</t>
  </si>
  <si>
    <t>s</t>
  </si>
  <si>
    <t>average</t>
  </si>
  <si>
    <t>stdev</t>
  </si>
  <si>
    <t>x</t>
  </si>
  <si>
    <t>pi</t>
  </si>
  <si>
    <t>shat (constant tau)</t>
  </si>
  <si>
    <t>5yr CMT</t>
  </si>
  <si>
    <t>10yr CMT</t>
  </si>
  <si>
    <t>3mo CMT</t>
  </si>
  <si>
    <t>2yr CMT</t>
  </si>
  <si>
    <t>1yr CMT</t>
  </si>
  <si>
    <t>pdm</t>
  </si>
  <si>
    <t>B</t>
  </si>
  <si>
    <t>C</t>
  </si>
  <si>
    <t>D</t>
  </si>
  <si>
    <t>E</t>
  </si>
  <si>
    <t>Variable</t>
  </si>
  <si>
    <t>Symbol</t>
  </si>
  <si>
    <t>Definition</t>
  </si>
  <si>
    <t>F</t>
  </si>
  <si>
    <t>government spending before interest expense/GDP</t>
  </si>
  <si>
    <t>See row 85 of tab 1947-2010 and 2010-2017</t>
  </si>
  <si>
    <t>tax revenue to GDP</t>
  </si>
  <si>
    <t>Column of tab time series</t>
  </si>
  <si>
    <t>See row 86 of tab 1947-2010 and 2010-2017</t>
  </si>
  <si>
    <t>See row 84 of tab 1947-2010 and 2010-2017</t>
  </si>
  <si>
    <t>primary budget surplus/GDP</t>
  </si>
  <si>
    <t>G</t>
  </si>
  <si>
    <t>shat</t>
  </si>
  <si>
    <t>primary budget surplus/GDP assuming constant tax rate</t>
  </si>
  <si>
    <t>H</t>
  </si>
  <si>
    <t>I</t>
  </si>
  <si>
    <t>J</t>
  </si>
  <si>
    <t>K</t>
  </si>
  <si>
    <t>L</t>
  </si>
  <si>
    <t>M</t>
  </si>
  <si>
    <t>Fred</t>
  </si>
  <si>
    <t>y1</t>
  </si>
  <si>
    <t>y4</t>
  </si>
  <si>
    <t>y8</t>
  </si>
  <si>
    <t>y20</t>
  </si>
  <si>
    <t>y40</t>
  </si>
  <si>
    <t>log price-div ratio on CRSP vw stock market; dividends are seasonally adjusted; this is price divided by quarterly dividend</t>
  </si>
  <si>
    <t>divgrm</t>
  </si>
  <si>
    <t>N</t>
  </si>
  <si>
    <t>log quarterly dividend growth (properly seasonally adjusted), this is nominal (subtract inflation to get this in real terms)</t>
  </si>
  <si>
    <t>7-9 years taxable</t>
  </si>
  <si>
    <t>3-5 years taxable</t>
  </si>
  <si>
    <t>9-12 month certificates</t>
  </si>
  <si>
    <t>Monthly average of last month of the quarter</t>
  </si>
  <si>
    <t>FRASER archive, "U.S. Government security yields and prices and high-grade corporate bonds"</t>
  </si>
  <si>
    <t>bonds 12 years and over</t>
  </si>
  <si>
    <t>15 years and over</t>
  </si>
  <si>
    <t>30yr CMT</t>
  </si>
  <si>
    <t>pdreit</t>
  </si>
  <si>
    <t>divgrreit</t>
  </si>
  <si>
    <t>pdinfra</t>
  </si>
  <si>
    <t>divgrinfra</t>
  </si>
  <si>
    <t>O</t>
  </si>
  <si>
    <t>P</t>
  </si>
  <si>
    <t>Q</t>
  </si>
  <si>
    <t>R</t>
  </si>
  <si>
    <t>S</t>
  </si>
  <si>
    <t>y120</t>
  </si>
  <si>
    <t>log price-div ratio on reit index; dividends are seasonally adjusted; this is price divided by quarterly dividend</t>
  </si>
  <si>
    <t>log price-div ratio on infrastructure stocks; dividends are seasonally adjusted; this is price divided by quarterly dividend</t>
  </si>
  <si>
    <t>pdstrip_2q</t>
  </si>
  <si>
    <t>pdstrip_4q</t>
  </si>
  <si>
    <t>pdstrip_6q</t>
  </si>
  <si>
    <t>pdstrip_8q</t>
  </si>
  <si>
    <t>sharestrip_2q</t>
  </si>
  <si>
    <t>sharestrip_4q</t>
  </si>
  <si>
    <t>sharestrip_6q</t>
  </si>
  <si>
    <t>sharestrip_8q</t>
  </si>
  <si>
    <t>20yr CMT</t>
  </si>
  <si>
    <t>pdBMQ5</t>
  </si>
  <si>
    <t>divgrBMQ5</t>
  </si>
  <si>
    <t>pdBMQ1</t>
  </si>
  <si>
    <t>divgrBMQ1</t>
  </si>
  <si>
    <t>pdMEQ5</t>
  </si>
  <si>
    <t>divgrMEQ5</t>
  </si>
  <si>
    <t>pdMEQ1</t>
  </si>
  <si>
    <t>divgrMEQ1</t>
  </si>
  <si>
    <t>pdOPQ1</t>
  </si>
  <si>
    <t>divgrOPQ1</t>
  </si>
  <si>
    <t>pdBOP5</t>
  </si>
  <si>
    <t>divgrOPQ5</t>
  </si>
  <si>
    <t>pdINVQ1</t>
  </si>
  <si>
    <t>divgrINVQ1</t>
  </si>
  <si>
    <t>pdINVQ5</t>
  </si>
  <si>
    <t>divgrINVQ5</t>
  </si>
  <si>
    <t>pdNR</t>
  </si>
  <si>
    <t>divgrNR</t>
  </si>
  <si>
    <t>3-month Tbill rate: Secondary market, last day of quarter</t>
  </si>
  <si>
    <t>1-year CMT, last day of quarter</t>
  </si>
  <si>
    <t>2-year CMT, last day of quarter</t>
  </si>
  <si>
    <t>5-year CMT, last day of quarter</t>
  </si>
  <si>
    <t>10-year CMT, last day of quarter</t>
  </si>
  <si>
    <t>30-year CMT, last day of quarter</t>
  </si>
  <si>
    <t>AB</t>
  </si>
  <si>
    <t>y80</t>
  </si>
  <si>
    <t>20-year CMT, last day of quarter</t>
  </si>
  <si>
    <t>See matlab file "createpdratioinfra_April2020.m"</t>
  </si>
  <si>
    <t>See matlab file "createpdratioreits_April2020.m"</t>
  </si>
  <si>
    <t>See matlab file "createpdratiostocks_April2020.m"</t>
  </si>
  <si>
    <t>inflation (log change in quarterly GDP price deflator)</t>
  </si>
  <si>
    <t>real GDP growth (not per capita), log change</t>
  </si>
  <si>
    <t>See GDP.xlsx</t>
  </si>
  <si>
    <t>5yr TIPS</t>
  </si>
  <si>
    <t>7yr TIPS</t>
  </si>
  <si>
    <t>10yr TIPS</t>
  </si>
  <si>
    <t>20yr TIPS</t>
  </si>
  <si>
    <t>30yr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</si>
</sst>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%"/>
    <numFmt numFmtId="166" formatCode="0.00000000000000%"/>
    <numFmt numFmtId="167" formatCode="0.000"/>
    <numFmt numFmtId="168" formatCode="0.00000"/>
    <numFmt numFmtId="169" formatCode="0.0000"/>
    <numFmt numFmtId="170" formatCode="0.0%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4" applyNumberFormat="0" applyAlignment="0" applyProtection="0"/>
    <xf numFmtId="0" fontId="14" fillId="11" borderId="5" applyNumberFormat="0" applyAlignment="0" applyProtection="0"/>
    <xf numFmtId="0" fontId="15" fillId="11" borderId="4" applyNumberFormat="0" applyAlignment="0" applyProtection="0"/>
    <xf numFmtId="0" fontId="16" fillId="0" borderId="6" applyNumberFormat="0" applyFill="0" applyAlignment="0" applyProtection="0"/>
    <xf numFmtId="0" fontId="17" fillId="12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1" fillId="13" borderId="8" applyNumberFormat="0" applyFont="0" applyAlignment="0" applyProtection="0"/>
  </cellStyleXfs>
  <cellXfs count="50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0" borderId="0" xfId="0" applyFont="1" applyFill="1"/>
    <xf numFmtId="2" fontId="0" fillId="0" borderId="0" xfId="1" applyNumberFormat="1" applyFont="1" applyFill="1" applyAlignment="1">
      <alignment horizontal="center"/>
    </xf>
    <xf numFmtId="0" fontId="0" fillId="0" borderId="0" xfId="0"/>
    <xf numFmtId="0" fontId="0" fillId="0" borderId="0" xfId="0"/>
    <xf numFmtId="168" fontId="0" fillId="0" borderId="0" xfId="0" applyNumberFormat="1"/>
    <xf numFmtId="169" fontId="0" fillId="0" borderId="0" xfId="0" applyNumberFormat="1" applyAlignment="1">
      <alignment horizontal="center"/>
    </xf>
    <xf numFmtId="0" fontId="0" fillId="6" borderId="0" xfId="0" applyFill="1"/>
    <xf numFmtId="168" fontId="0" fillId="0" borderId="0" xfId="1" applyNumberFormat="1" applyFont="1" applyAlignment="1">
      <alignment horizontal="center"/>
    </xf>
    <xf numFmtId="10" fontId="0" fillId="0" borderId="0" xfId="1" applyNumberFormat="1" applyFont="1"/>
    <xf numFmtId="2" fontId="0" fillId="0" borderId="0" xfId="0" applyNumberFormat="1" applyAlignment="1">
      <alignment horizontal="center"/>
    </xf>
    <xf numFmtId="0" fontId="0" fillId="0" borderId="0" xfId="0"/>
    <xf numFmtId="169" fontId="0" fillId="0" borderId="0" xfId="1" applyNumberFormat="1" applyFont="1" applyAlignment="1">
      <alignment horizontal="center"/>
    </xf>
    <xf numFmtId="0" fontId="0" fillId="0" borderId="0" xfId="0"/>
    <xf numFmtId="0" fontId="0" fillId="0" borderId="0" xfId="0"/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2" fillId="0" borderId="0" xfId="3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" fontId="2" fillId="0" borderId="0" xfId="3" applyNumberFormat="1" applyFont="1" applyFill="1" applyBorder="1" applyAlignment="1" applyProtection="1">
      <alignment horizontal="center"/>
    </xf>
    <xf numFmtId="2" fontId="4" fillId="2" borderId="0" xfId="0" applyNumberFormat="1" applyFont="1" applyFill="1" applyAlignment="1">
      <alignment horizontal="center"/>
    </xf>
    <xf numFmtId="2" fontId="1" fillId="0" borderId="0" xfId="44" applyNumberFormat="1" applyAlignment="1">
      <alignment horizontal="center"/>
    </xf>
    <xf numFmtId="167" fontId="1" fillId="0" borderId="0" xfId="44" applyNumberFormat="1" applyAlignment="1">
      <alignment horizontal="center"/>
    </xf>
    <xf numFmtId="169" fontId="1" fillId="0" borderId="0" xfId="44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167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7" fontId="1" fillId="2" borderId="0" xfId="44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167" fontId="0" fillId="6" borderId="0" xfId="0" applyNumberFormat="1" applyFill="1" applyAlignment="1">
      <alignment horizontal="center"/>
    </xf>
    <xf numFmtId="17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rmal 4" xfId="44"/>
    <cellStyle name="Note 2" xfId="45"/>
    <cellStyle name="Output" xfId="13" builtinId="21" customBuiltin="1"/>
    <cellStyle name="Percent" xfId="1" builtinId="5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VAR!$B$1</c:f>
              <c:strCache>
                <c:ptCount val="1"/>
                <c:pt idx="0">
                  <c:v>tau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VAR!$A$2:$A$284</c:f>
              <c:numCache>
                <c:formatCode>General</c:formatCode>
                <c:ptCount val="283"/>
                <c:pt idx="0">
                  <c:v>1947.1</c:v>
                </c:pt>
                <c:pt idx="1">
                  <c:v>1947.2</c:v>
                </c:pt>
                <c:pt idx="2">
                  <c:v>1947.3</c:v>
                </c:pt>
                <c:pt idx="3">
                  <c:v>1947.4</c:v>
                </c:pt>
                <c:pt idx="4">
                  <c:v>1948.1</c:v>
                </c:pt>
                <c:pt idx="5">
                  <c:v>1948.2</c:v>
                </c:pt>
                <c:pt idx="6">
                  <c:v>1948.3</c:v>
                </c:pt>
                <c:pt idx="7">
                  <c:v>1948.4</c:v>
                </c:pt>
                <c:pt idx="8">
                  <c:v>1949.1</c:v>
                </c:pt>
                <c:pt idx="9">
                  <c:v>1949.2</c:v>
                </c:pt>
                <c:pt idx="10">
                  <c:v>1949.3</c:v>
                </c:pt>
                <c:pt idx="11">
                  <c:v>1949.4</c:v>
                </c:pt>
                <c:pt idx="12">
                  <c:v>1950.1</c:v>
                </c:pt>
                <c:pt idx="13">
                  <c:v>1950.2</c:v>
                </c:pt>
                <c:pt idx="14">
                  <c:v>1950.3</c:v>
                </c:pt>
                <c:pt idx="15">
                  <c:v>1950.4</c:v>
                </c:pt>
                <c:pt idx="16">
                  <c:v>1951.1</c:v>
                </c:pt>
                <c:pt idx="17">
                  <c:v>1951.2</c:v>
                </c:pt>
                <c:pt idx="18">
                  <c:v>1951.3</c:v>
                </c:pt>
                <c:pt idx="19">
                  <c:v>1951.4</c:v>
                </c:pt>
                <c:pt idx="20">
                  <c:v>1952.1</c:v>
                </c:pt>
                <c:pt idx="21">
                  <c:v>1952.2</c:v>
                </c:pt>
                <c:pt idx="22">
                  <c:v>1952.3</c:v>
                </c:pt>
                <c:pt idx="23">
                  <c:v>1952.4</c:v>
                </c:pt>
                <c:pt idx="24">
                  <c:v>1953.1</c:v>
                </c:pt>
                <c:pt idx="25">
                  <c:v>1953.2</c:v>
                </c:pt>
                <c:pt idx="26">
                  <c:v>1953.3</c:v>
                </c:pt>
                <c:pt idx="27">
                  <c:v>1953.4</c:v>
                </c:pt>
                <c:pt idx="28">
                  <c:v>1954.1</c:v>
                </c:pt>
                <c:pt idx="29">
                  <c:v>1954.2</c:v>
                </c:pt>
                <c:pt idx="30">
                  <c:v>1954.3</c:v>
                </c:pt>
                <c:pt idx="31">
                  <c:v>1954.4</c:v>
                </c:pt>
                <c:pt idx="32">
                  <c:v>1955.1</c:v>
                </c:pt>
                <c:pt idx="33">
                  <c:v>1955.2</c:v>
                </c:pt>
                <c:pt idx="34">
                  <c:v>1955.3</c:v>
                </c:pt>
                <c:pt idx="35">
                  <c:v>1955.4</c:v>
                </c:pt>
                <c:pt idx="36">
                  <c:v>1956.1</c:v>
                </c:pt>
                <c:pt idx="37">
                  <c:v>1956.2</c:v>
                </c:pt>
                <c:pt idx="38">
                  <c:v>1956.3</c:v>
                </c:pt>
                <c:pt idx="39">
                  <c:v>1956.4</c:v>
                </c:pt>
                <c:pt idx="40">
                  <c:v>1957.1</c:v>
                </c:pt>
                <c:pt idx="41">
                  <c:v>1957.2</c:v>
                </c:pt>
                <c:pt idx="42">
                  <c:v>1957.3</c:v>
                </c:pt>
                <c:pt idx="43">
                  <c:v>1957.4</c:v>
                </c:pt>
                <c:pt idx="44">
                  <c:v>1958.1</c:v>
                </c:pt>
                <c:pt idx="45">
                  <c:v>1958.2</c:v>
                </c:pt>
                <c:pt idx="46">
                  <c:v>1958.3</c:v>
                </c:pt>
                <c:pt idx="47">
                  <c:v>1958.4</c:v>
                </c:pt>
                <c:pt idx="48">
                  <c:v>1959.1</c:v>
                </c:pt>
                <c:pt idx="49">
                  <c:v>1959.2</c:v>
                </c:pt>
                <c:pt idx="50">
                  <c:v>1959.3</c:v>
                </c:pt>
                <c:pt idx="51">
                  <c:v>1959.4</c:v>
                </c:pt>
                <c:pt idx="52">
                  <c:v>1960.1</c:v>
                </c:pt>
                <c:pt idx="53">
                  <c:v>1960.2</c:v>
                </c:pt>
                <c:pt idx="54">
                  <c:v>1960.3</c:v>
                </c:pt>
                <c:pt idx="55">
                  <c:v>1960.4</c:v>
                </c:pt>
                <c:pt idx="56">
                  <c:v>1961.1</c:v>
                </c:pt>
                <c:pt idx="57">
                  <c:v>1961.2</c:v>
                </c:pt>
                <c:pt idx="58">
                  <c:v>1961.3</c:v>
                </c:pt>
                <c:pt idx="59">
                  <c:v>1961.4</c:v>
                </c:pt>
                <c:pt idx="60">
                  <c:v>1962.1</c:v>
                </c:pt>
                <c:pt idx="61">
                  <c:v>1962.2</c:v>
                </c:pt>
                <c:pt idx="62">
                  <c:v>1962.3</c:v>
                </c:pt>
                <c:pt idx="63">
                  <c:v>1962.4</c:v>
                </c:pt>
                <c:pt idx="64">
                  <c:v>1963.1</c:v>
                </c:pt>
                <c:pt idx="65">
                  <c:v>1963.2</c:v>
                </c:pt>
                <c:pt idx="66">
                  <c:v>1963.3</c:v>
                </c:pt>
                <c:pt idx="67">
                  <c:v>1963.4</c:v>
                </c:pt>
                <c:pt idx="68">
                  <c:v>1964.1</c:v>
                </c:pt>
                <c:pt idx="69">
                  <c:v>1964.2</c:v>
                </c:pt>
                <c:pt idx="70">
                  <c:v>1964.3</c:v>
                </c:pt>
                <c:pt idx="71">
                  <c:v>1964.4</c:v>
                </c:pt>
                <c:pt idx="72">
                  <c:v>1965.1</c:v>
                </c:pt>
                <c:pt idx="73">
                  <c:v>1965.2</c:v>
                </c:pt>
                <c:pt idx="74">
                  <c:v>1965.3</c:v>
                </c:pt>
                <c:pt idx="75">
                  <c:v>1965.4</c:v>
                </c:pt>
                <c:pt idx="76">
                  <c:v>1966.1</c:v>
                </c:pt>
                <c:pt idx="77">
                  <c:v>1966.2</c:v>
                </c:pt>
                <c:pt idx="78">
                  <c:v>1966.3</c:v>
                </c:pt>
                <c:pt idx="79">
                  <c:v>1966.4</c:v>
                </c:pt>
                <c:pt idx="80">
                  <c:v>1967.1</c:v>
                </c:pt>
                <c:pt idx="81">
                  <c:v>1967.2</c:v>
                </c:pt>
                <c:pt idx="82">
                  <c:v>1967.3</c:v>
                </c:pt>
                <c:pt idx="83">
                  <c:v>1967.4</c:v>
                </c:pt>
                <c:pt idx="84">
                  <c:v>1968.1</c:v>
                </c:pt>
                <c:pt idx="85">
                  <c:v>1968.2</c:v>
                </c:pt>
                <c:pt idx="86">
                  <c:v>1968.3</c:v>
                </c:pt>
                <c:pt idx="87">
                  <c:v>1968.4</c:v>
                </c:pt>
                <c:pt idx="88">
                  <c:v>1969.1</c:v>
                </c:pt>
                <c:pt idx="89">
                  <c:v>1969.2</c:v>
                </c:pt>
                <c:pt idx="90">
                  <c:v>1969.3</c:v>
                </c:pt>
                <c:pt idx="91">
                  <c:v>1969.4</c:v>
                </c:pt>
                <c:pt idx="92">
                  <c:v>1970.1</c:v>
                </c:pt>
                <c:pt idx="93">
                  <c:v>1970.2</c:v>
                </c:pt>
                <c:pt idx="94">
                  <c:v>1970.3</c:v>
                </c:pt>
                <c:pt idx="95">
                  <c:v>1970.4</c:v>
                </c:pt>
                <c:pt idx="96">
                  <c:v>1971.1</c:v>
                </c:pt>
                <c:pt idx="97">
                  <c:v>1971.2</c:v>
                </c:pt>
                <c:pt idx="98">
                  <c:v>1971.3</c:v>
                </c:pt>
                <c:pt idx="99">
                  <c:v>1971.4</c:v>
                </c:pt>
                <c:pt idx="100">
                  <c:v>1972.1</c:v>
                </c:pt>
                <c:pt idx="101">
                  <c:v>1972.2</c:v>
                </c:pt>
                <c:pt idx="102">
                  <c:v>1972.3</c:v>
                </c:pt>
                <c:pt idx="103">
                  <c:v>1972.4</c:v>
                </c:pt>
                <c:pt idx="104">
                  <c:v>1973.1</c:v>
                </c:pt>
                <c:pt idx="105">
                  <c:v>1973.2</c:v>
                </c:pt>
                <c:pt idx="106">
                  <c:v>1973.3</c:v>
                </c:pt>
                <c:pt idx="107">
                  <c:v>1973.4</c:v>
                </c:pt>
                <c:pt idx="108">
                  <c:v>1974.1</c:v>
                </c:pt>
                <c:pt idx="109">
                  <c:v>1974.2</c:v>
                </c:pt>
                <c:pt idx="110">
                  <c:v>1974.3</c:v>
                </c:pt>
                <c:pt idx="111">
                  <c:v>1974.4</c:v>
                </c:pt>
                <c:pt idx="112">
                  <c:v>1975.1</c:v>
                </c:pt>
                <c:pt idx="113">
                  <c:v>1975.2</c:v>
                </c:pt>
                <c:pt idx="114">
                  <c:v>1975.3</c:v>
                </c:pt>
                <c:pt idx="115">
                  <c:v>1975.4</c:v>
                </c:pt>
                <c:pt idx="116">
                  <c:v>1976.1</c:v>
                </c:pt>
                <c:pt idx="117">
                  <c:v>1976.2</c:v>
                </c:pt>
                <c:pt idx="118">
                  <c:v>1976.3</c:v>
                </c:pt>
                <c:pt idx="119">
                  <c:v>1976.4</c:v>
                </c:pt>
                <c:pt idx="120">
                  <c:v>1977.1</c:v>
                </c:pt>
                <c:pt idx="121">
                  <c:v>1977.2</c:v>
                </c:pt>
                <c:pt idx="122">
                  <c:v>1977.3</c:v>
                </c:pt>
                <c:pt idx="123">
                  <c:v>1977.4</c:v>
                </c:pt>
                <c:pt idx="124">
                  <c:v>1978.1</c:v>
                </c:pt>
                <c:pt idx="125">
                  <c:v>1978.2</c:v>
                </c:pt>
                <c:pt idx="126">
                  <c:v>1978.3</c:v>
                </c:pt>
                <c:pt idx="127">
                  <c:v>1978.4</c:v>
                </c:pt>
                <c:pt idx="128">
                  <c:v>1979.1</c:v>
                </c:pt>
                <c:pt idx="129">
                  <c:v>1979.2</c:v>
                </c:pt>
                <c:pt idx="130">
                  <c:v>1979.3</c:v>
                </c:pt>
                <c:pt idx="131">
                  <c:v>1979.4</c:v>
                </c:pt>
                <c:pt idx="132">
                  <c:v>1980.1</c:v>
                </c:pt>
                <c:pt idx="133">
                  <c:v>1980.2</c:v>
                </c:pt>
                <c:pt idx="134">
                  <c:v>1980.3</c:v>
                </c:pt>
                <c:pt idx="135">
                  <c:v>1980.4</c:v>
                </c:pt>
                <c:pt idx="136">
                  <c:v>1981.1</c:v>
                </c:pt>
                <c:pt idx="137">
                  <c:v>1981.2</c:v>
                </c:pt>
                <c:pt idx="138">
                  <c:v>1981.3</c:v>
                </c:pt>
                <c:pt idx="139">
                  <c:v>1981.4</c:v>
                </c:pt>
                <c:pt idx="140">
                  <c:v>1982.1</c:v>
                </c:pt>
                <c:pt idx="141">
                  <c:v>1982.2</c:v>
                </c:pt>
                <c:pt idx="142">
                  <c:v>1982.3</c:v>
                </c:pt>
                <c:pt idx="143">
                  <c:v>1982.4</c:v>
                </c:pt>
                <c:pt idx="144">
                  <c:v>1983.1</c:v>
                </c:pt>
                <c:pt idx="145">
                  <c:v>1983.2</c:v>
                </c:pt>
                <c:pt idx="146">
                  <c:v>1983.3</c:v>
                </c:pt>
                <c:pt idx="147">
                  <c:v>1983.4</c:v>
                </c:pt>
                <c:pt idx="148">
                  <c:v>1984.1</c:v>
                </c:pt>
                <c:pt idx="149">
                  <c:v>1984.2</c:v>
                </c:pt>
                <c:pt idx="150">
                  <c:v>1984.3</c:v>
                </c:pt>
                <c:pt idx="151">
                  <c:v>1984.4</c:v>
                </c:pt>
                <c:pt idx="152">
                  <c:v>1985.1</c:v>
                </c:pt>
                <c:pt idx="153">
                  <c:v>1985.2</c:v>
                </c:pt>
                <c:pt idx="154">
                  <c:v>1985.3</c:v>
                </c:pt>
                <c:pt idx="155">
                  <c:v>1985.4</c:v>
                </c:pt>
                <c:pt idx="156">
                  <c:v>1986.1</c:v>
                </c:pt>
                <c:pt idx="157">
                  <c:v>1986.2</c:v>
                </c:pt>
                <c:pt idx="158">
                  <c:v>1986.3</c:v>
                </c:pt>
                <c:pt idx="159">
                  <c:v>1986.4</c:v>
                </c:pt>
                <c:pt idx="160">
                  <c:v>1987.1</c:v>
                </c:pt>
                <c:pt idx="161">
                  <c:v>1987.2</c:v>
                </c:pt>
                <c:pt idx="162">
                  <c:v>1987.3</c:v>
                </c:pt>
                <c:pt idx="163">
                  <c:v>1987.4</c:v>
                </c:pt>
                <c:pt idx="164">
                  <c:v>1988.1</c:v>
                </c:pt>
                <c:pt idx="165">
                  <c:v>1988.2</c:v>
                </c:pt>
                <c:pt idx="166">
                  <c:v>1988.3</c:v>
                </c:pt>
                <c:pt idx="167">
                  <c:v>1988.4</c:v>
                </c:pt>
                <c:pt idx="168">
                  <c:v>1989.1</c:v>
                </c:pt>
                <c:pt idx="169">
                  <c:v>1989.2</c:v>
                </c:pt>
                <c:pt idx="170">
                  <c:v>1989.3</c:v>
                </c:pt>
                <c:pt idx="171">
                  <c:v>1989.4</c:v>
                </c:pt>
                <c:pt idx="172">
                  <c:v>1990.1</c:v>
                </c:pt>
                <c:pt idx="173">
                  <c:v>1990.2</c:v>
                </c:pt>
                <c:pt idx="174">
                  <c:v>1990.3</c:v>
                </c:pt>
                <c:pt idx="175">
                  <c:v>1990.4</c:v>
                </c:pt>
                <c:pt idx="176">
                  <c:v>1991.1</c:v>
                </c:pt>
                <c:pt idx="177">
                  <c:v>1991.2</c:v>
                </c:pt>
                <c:pt idx="178">
                  <c:v>1991.3</c:v>
                </c:pt>
                <c:pt idx="179">
                  <c:v>1991.4</c:v>
                </c:pt>
                <c:pt idx="180">
                  <c:v>1992.1</c:v>
                </c:pt>
                <c:pt idx="181">
                  <c:v>1992.2</c:v>
                </c:pt>
                <c:pt idx="182">
                  <c:v>1992.3</c:v>
                </c:pt>
                <c:pt idx="183">
                  <c:v>1992.4</c:v>
                </c:pt>
                <c:pt idx="184">
                  <c:v>1993.1</c:v>
                </c:pt>
                <c:pt idx="185">
                  <c:v>1993.2</c:v>
                </c:pt>
                <c:pt idx="186">
                  <c:v>1993.3</c:v>
                </c:pt>
                <c:pt idx="187">
                  <c:v>1993.4</c:v>
                </c:pt>
                <c:pt idx="188">
                  <c:v>1994.1</c:v>
                </c:pt>
                <c:pt idx="189">
                  <c:v>1994.2</c:v>
                </c:pt>
                <c:pt idx="190">
                  <c:v>1994.3</c:v>
                </c:pt>
                <c:pt idx="191">
                  <c:v>1994.4</c:v>
                </c:pt>
                <c:pt idx="192">
                  <c:v>1995.1</c:v>
                </c:pt>
                <c:pt idx="193">
                  <c:v>1995.2</c:v>
                </c:pt>
                <c:pt idx="194">
                  <c:v>1995.3</c:v>
                </c:pt>
                <c:pt idx="195">
                  <c:v>1995.4</c:v>
                </c:pt>
                <c:pt idx="196">
                  <c:v>1996.1</c:v>
                </c:pt>
                <c:pt idx="197">
                  <c:v>1996.2</c:v>
                </c:pt>
                <c:pt idx="198">
                  <c:v>1996.3</c:v>
                </c:pt>
                <c:pt idx="199">
                  <c:v>1996.4</c:v>
                </c:pt>
                <c:pt idx="200">
                  <c:v>1997.1</c:v>
                </c:pt>
                <c:pt idx="201">
                  <c:v>1997.2</c:v>
                </c:pt>
                <c:pt idx="202">
                  <c:v>1997.3</c:v>
                </c:pt>
                <c:pt idx="203">
                  <c:v>1997.4</c:v>
                </c:pt>
                <c:pt idx="204">
                  <c:v>1998.1</c:v>
                </c:pt>
                <c:pt idx="205">
                  <c:v>1998.2</c:v>
                </c:pt>
                <c:pt idx="206">
                  <c:v>1998.3</c:v>
                </c:pt>
                <c:pt idx="207">
                  <c:v>1998.4</c:v>
                </c:pt>
                <c:pt idx="208">
                  <c:v>1999.1</c:v>
                </c:pt>
                <c:pt idx="209">
                  <c:v>1999.2</c:v>
                </c:pt>
                <c:pt idx="210">
                  <c:v>1999.3</c:v>
                </c:pt>
                <c:pt idx="211">
                  <c:v>1999.4</c:v>
                </c:pt>
                <c:pt idx="212">
                  <c:v>2000.1</c:v>
                </c:pt>
                <c:pt idx="213">
                  <c:v>2000.2</c:v>
                </c:pt>
                <c:pt idx="214">
                  <c:v>2000.3</c:v>
                </c:pt>
                <c:pt idx="215">
                  <c:v>2000.4</c:v>
                </c:pt>
                <c:pt idx="216">
                  <c:v>2001.1</c:v>
                </c:pt>
                <c:pt idx="217">
                  <c:v>2001.2</c:v>
                </c:pt>
                <c:pt idx="218">
                  <c:v>2001.3</c:v>
                </c:pt>
                <c:pt idx="219">
                  <c:v>2001.4</c:v>
                </c:pt>
                <c:pt idx="220">
                  <c:v>2002.1</c:v>
                </c:pt>
                <c:pt idx="221">
                  <c:v>2002.2</c:v>
                </c:pt>
                <c:pt idx="222">
                  <c:v>2002.3</c:v>
                </c:pt>
                <c:pt idx="223">
                  <c:v>2002.4</c:v>
                </c:pt>
                <c:pt idx="224">
                  <c:v>2003.1</c:v>
                </c:pt>
                <c:pt idx="225">
                  <c:v>2003.2</c:v>
                </c:pt>
                <c:pt idx="226">
                  <c:v>2003.3</c:v>
                </c:pt>
                <c:pt idx="227">
                  <c:v>2003.4</c:v>
                </c:pt>
                <c:pt idx="228">
                  <c:v>2004.1</c:v>
                </c:pt>
                <c:pt idx="229">
                  <c:v>2004.2</c:v>
                </c:pt>
                <c:pt idx="230">
                  <c:v>2004.3</c:v>
                </c:pt>
                <c:pt idx="231">
                  <c:v>2004.4</c:v>
                </c:pt>
                <c:pt idx="232">
                  <c:v>2005.1</c:v>
                </c:pt>
                <c:pt idx="233">
                  <c:v>2005.2</c:v>
                </c:pt>
                <c:pt idx="234">
                  <c:v>2005.3</c:v>
                </c:pt>
                <c:pt idx="235">
                  <c:v>2005.4</c:v>
                </c:pt>
                <c:pt idx="236">
                  <c:v>2006.1</c:v>
                </c:pt>
                <c:pt idx="237">
                  <c:v>2006.2</c:v>
                </c:pt>
                <c:pt idx="238">
                  <c:v>2006.3</c:v>
                </c:pt>
                <c:pt idx="239">
                  <c:v>2006.4</c:v>
                </c:pt>
                <c:pt idx="240">
                  <c:v>2007.1</c:v>
                </c:pt>
                <c:pt idx="241">
                  <c:v>2007.2</c:v>
                </c:pt>
                <c:pt idx="242">
                  <c:v>2007.3</c:v>
                </c:pt>
                <c:pt idx="243">
                  <c:v>2007.4</c:v>
                </c:pt>
                <c:pt idx="244">
                  <c:v>2008.1</c:v>
                </c:pt>
                <c:pt idx="245">
                  <c:v>2008.2</c:v>
                </c:pt>
                <c:pt idx="246">
                  <c:v>2008.3</c:v>
                </c:pt>
                <c:pt idx="247">
                  <c:v>2008.4</c:v>
                </c:pt>
                <c:pt idx="248">
                  <c:v>2009.1</c:v>
                </c:pt>
                <c:pt idx="249">
                  <c:v>2009.2</c:v>
                </c:pt>
                <c:pt idx="250">
                  <c:v>2009.3</c:v>
                </c:pt>
                <c:pt idx="251">
                  <c:v>2009.4</c:v>
                </c:pt>
                <c:pt idx="252">
                  <c:v>2010.1</c:v>
                </c:pt>
                <c:pt idx="253">
                  <c:v>2010.2</c:v>
                </c:pt>
                <c:pt idx="254">
                  <c:v>2010.3</c:v>
                </c:pt>
                <c:pt idx="255">
                  <c:v>2010.4</c:v>
                </c:pt>
                <c:pt idx="256">
                  <c:v>2011.1</c:v>
                </c:pt>
                <c:pt idx="257">
                  <c:v>2011.2</c:v>
                </c:pt>
                <c:pt idx="258">
                  <c:v>2011.3</c:v>
                </c:pt>
                <c:pt idx="259">
                  <c:v>2011.4</c:v>
                </c:pt>
                <c:pt idx="260">
                  <c:v>2012.1</c:v>
                </c:pt>
                <c:pt idx="261">
                  <c:v>2012.2</c:v>
                </c:pt>
                <c:pt idx="262">
                  <c:v>2012.3</c:v>
                </c:pt>
                <c:pt idx="263">
                  <c:v>2012.4</c:v>
                </c:pt>
                <c:pt idx="264">
                  <c:v>2013.1</c:v>
                </c:pt>
                <c:pt idx="265">
                  <c:v>2013.2</c:v>
                </c:pt>
                <c:pt idx="266">
                  <c:v>2013.3</c:v>
                </c:pt>
                <c:pt idx="267">
                  <c:v>2013.4</c:v>
                </c:pt>
                <c:pt idx="268">
                  <c:v>2014.1</c:v>
                </c:pt>
                <c:pt idx="269">
                  <c:v>2014.2</c:v>
                </c:pt>
                <c:pt idx="270">
                  <c:v>2014.3</c:v>
                </c:pt>
                <c:pt idx="271">
                  <c:v>2014.4</c:v>
                </c:pt>
                <c:pt idx="272">
                  <c:v>2015.1</c:v>
                </c:pt>
                <c:pt idx="273">
                  <c:v>2015.2</c:v>
                </c:pt>
                <c:pt idx="274">
                  <c:v>2015.3</c:v>
                </c:pt>
                <c:pt idx="275">
                  <c:v>2015.4</c:v>
                </c:pt>
                <c:pt idx="276">
                  <c:v>2016.1</c:v>
                </c:pt>
                <c:pt idx="277">
                  <c:v>2016.2</c:v>
                </c:pt>
                <c:pt idx="278">
                  <c:v>2016.3</c:v>
                </c:pt>
                <c:pt idx="279">
                  <c:v>2016.4</c:v>
                </c:pt>
                <c:pt idx="280">
                  <c:v>2017.1</c:v>
                </c:pt>
                <c:pt idx="281">
                  <c:v>2017.2</c:v>
                </c:pt>
                <c:pt idx="282">
                  <c:v>2017.3</c:v>
                </c:pt>
              </c:numCache>
            </c:numRef>
          </c:cat>
          <c:val>
            <c:numRef>
              <c:f>VAR!$B$2:$B$284</c:f>
              <c:numCache>
                <c:formatCode>0.0000</c:formatCode>
                <c:ptCount val="283"/>
                <c:pt idx="0">
                  <c:v>0.19004524886877827</c:v>
                </c:pt>
                <c:pt idx="1">
                  <c:v>0.18635809987819732</c:v>
                </c:pt>
                <c:pt idx="2">
                  <c:v>0.1839264294282287</c:v>
                </c:pt>
                <c:pt idx="3">
                  <c:v>0.18901267767960048</c:v>
                </c:pt>
                <c:pt idx="4">
                  <c:v>0.18369646882043578</c:v>
                </c:pt>
                <c:pt idx="5">
                  <c:v>0.17625503847563209</c:v>
                </c:pt>
                <c:pt idx="6">
                  <c:v>0.16207513416815741</c:v>
                </c:pt>
                <c:pt idx="7">
                  <c:v>0.16173851086569294</c:v>
                </c:pt>
                <c:pt idx="8">
                  <c:v>0.15795206971677561</c:v>
                </c:pt>
                <c:pt idx="9">
                  <c:v>0.15347810084652191</c:v>
                </c:pt>
                <c:pt idx="10">
                  <c:v>0.15331137943651665</c:v>
                </c:pt>
                <c:pt idx="11">
                  <c:v>0.15387453874538745</c:v>
                </c:pt>
                <c:pt idx="12">
                  <c:v>0.1678520625889047</c:v>
                </c:pt>
                <c:pt idx="13">
                  <c:v>0.17819057447540421</c:v>
                </c:pt>
                <c:pt idx="14">
                  <c:v>0.19222042139384118</c:v>
                </c:pt>
                <c:pt idx="15">
                  <c:v>0.19731501717140182</c:v>
                </c:pt>
                <c:pt idx="16">
                  <c:v>0.21284185493460167</c:v>
                </c:pt>
                <c:pt idx="17">
                  <c:v>0.19883889695210449</c:v>
                </c:pt>
                <c:pt idx="18">
                  <c:v>0.19414440022740195</c:v>
                </c:pt>
                <c:pt idx="19">
                  <c:v>0.20246775098149186</c:v>
                </c:pt>
                <c:pt idx="20">
                  <c:v>0.20599666851749029</c:v>
                </c:pt>
                <c:pt idx="21">
                  <c:v>0.20503597122302161</c:v>
                </c:pt>
                <c:pt idx="22">
                  <c:v>0.2029339853300734</c:v>
                </c:pt>
                <c:pt idx="23">
                  <c:v>0.20776495278069257</c:v>
                </c:pt>
                <c:pt idx="24">
                  <c:v>0.20823680823680818</c:v>
                </c:pt>
                <c:pt idx="25">
                  <c:v>0.20800407851134334</c:v>
                </c:pt>
                <c:pt idx="26">
                  <c:v>0.20653561399029868</c:v>
                </c:pt>
                <c:pt idx="27">
                  <c:v>0.19767141009055625</c:v>
                </c:pt>
                <c:pt idx="28">
                  <c:v>0.18994558175693183</c:v>
                </c:pt>
                <c:pt idx="29">
                  <c:v>0.18981122317041638</c:v>
                </c:pt>
                <c:pt idx="30">
                  <c:v>0.18973442288049028</c:v>
                </c:pt>
                <c:pt idx="31">
                  <c:v>0.19110666999750187</c:v>
                </c:pt>
                <c:pt idx="32">
                  <c:v>0.19333011116481391</c:v>
                </c:pt>
                <c:pt idx="33">
                  <c:v>0.19611558503079105</c:v>
                </c:pt>
                <c:pt idx="34">
                  <c:v>0.19818983522859135</c:v>
                </c:pt>
                <c:pt idx="35">
                  <c:v>0.19986295111923252</c:v>
                </c:pt>
                <c:pt idx="36">
                  <c:v>0.2</c:v>
                </c:pt>
                <c:pt idx="37">
                  <c:v>0.20053715308863024</c:v>
                </c:pt>
                <c:pt idx="38">
                  <c:v>0.19800884955752213</c:v>
                </c:pt>
                <c:pt idx="39">
                  <c:v>0.20030349013657056</c:v>
                </c:pt>
                <c:pt idx="40">
                  <c:v>0.20016999575010622</c:v>
                </c:pt>
                <c:pt idx="41">
                  <c:v>0.19839255499153971</c:v>
                </c:pt>
                <c:pt idx="42">
                  <c:v>0.19654382677493235</c:v>
                </c:pt>
                <c:pt idx="43">
                  <c:v>0.19339920117721254</c:v>
                </c:pt>
                <c:pt idx="44">
                  <c:v>0.18958155422715631</c:v>
                </c:pt>
                <c:pt idx="45">
                  <c:v>0.18824027072758037</c:v>
                </c:pt>
                <c:pt idx="46">
                  <c:v>0.19005547565235259</c:v>
                </c:pt>
                <c:pt idx="47">
                  <c:v>0.19344524380495601</c:v>
                </c:pt>
                <c:pt idx="48">
                  <c:v>0.1938955194678145</c:v>
                </c:pt>
                <c:pt idx="49">
                  <c:v>0.19668065623807704</c:v>
                </c:pt>
                <c:pt idx="50">
                  <c:v>0.19611576542269613</c:v>
                </c:pt>
                <c:pt idx="51">
                  <c:v>0.19610806725864352</c:v>
                </c:pt>
                <c:pt idx="52">
                  <c:v>0.20173016749493836</c:v>
                </c:pt>
                <c:pt idx="53">
                  <c:v>0.19955776672194581</c:v>
                </c:pt>
                <c:pt idx="54">
                  <c:v>0.20036630036630038</c:v>
                </c:pt>
                <c:pt idx="55">
                  <c:v>0.19885418591757528</c:v>
                </c:pt>
                <c:pt idx="56">
                  <c:v>0.19728888074738968</c:v>
                </c:pt>
                <c:pt idx="57">
                  <c:v>0.19573017581628993</c:v>
                </c:pt>
                <c:pt idx="58">
                  <c:v>0.19852164730728611</c:v>
                </c:pt>
                <c:pt idx="59">
                  <c:v>0.1996217331499312</c:v>
                </c:pt>
                <c:pt idx="60">
                  <c:v>0.19590053763440859</c:v>
                </c:pt>
                <c:pt idx="61">
                  <c:v>0.19515433123133089</c:v>
                </c:pt>
                <c:pt idx="62">
                  <c:v>0.20062335958005245</c:v>
                </c:pt>
                <c:pt idx="63">
                  <c:v>0.20143532865764149</c:v>
                </c:pt>
                <c:pt idx="64">
                  <c:v>0.20105990043359559</c:v>
                </c:pt>
                <c:pt idx="65">
                  <c:v>0.20085470085470084</c:v>
                </c:pt>
                <c:pt idx="66">
                  <c:v>0.20248062015503876</c:v>
                </c:pt>
                <c:pt idx="67">
                  <c:v>0.20204642638973735</c:v>
                </c:pt>
                <c:pt idx="68">
                  <c:v>0.19639398003278202</c:v>
                </c:pt>
                <c:pt idx="69">
                  <c:v>0.18713278495887192</c:v>
                </c:pt>
                <c:pt idx="70">
                  <c:v>0.19125288683602767</c:v>
                </c:pt>
                <c:pt idx="71">
                  <c:v>0.19215349369988544</c:v>
                </c:pt>
                <c:pt idx="72">
                  <c:v>0.19521690767519462</c:v>
                </c:pt>
                <c:pt idx="73">
                  <c:v>0.19306389950846534</c:v>
                </c:pt>
                <c:pt idx="74">
                  <c:v>0.18981604905358571</c:v>
                </c:pt>
                <c:pt idx="75">
                  <c:v>0.18949683094036993</c:v>
                </c:pt>
                <c:pt idx="76">
                  <c:v>0.18750783895647813</c:v>
                </c:pt>
                <c:pt idx="77">
                  <c:v>0.18942021803766101</c:v>
                </c:pt>
                <c:pt idx="78">
                  <c:v>0.19152046783625731</c:v>
                </c:pt>
                <c:pt idx="79">
                  <c:v>0.19163971733141694</c:v>
                </c:pt>
                <c:pt idx="80">
                  <c:v>0.18936170212765957</c:v>
                </c:pt>
                <c:pt idx="81">
                  <c:v>0.18916696040418285</c:v>
                </c:pt>
                <c:pt idx="82">
                  <c:v>0.19236095084237248</c:v>
                </c:pt>
                <c:pt idx="83">
                  <c:v>0.19519927536231887</c:v>
                </c:pt>
                <c:pt idx="84">
                  <c:v>0.19964877620458782</c:v>
                </c:pt>
                <c:pt idx="85">
                  <c:v>0.19982911460002134</c:v>
                </c:pt>
                <c:pt idx="86">
                  <c:v>0.20970282474010293</c:v>
                </c:pt>
                <c:pt idx="87">
                  <c:v>0.21173074940727757</c:v>
                </c:pt>
                <c:pt idx="88">
                  <c:v>0.21669680530440025</c:v>
                </c:pt>
                <c:pt idx="89">
                  <c:v>0.21564168479335574</c:v>
                </c:pt>
                <c:pt idx="90">
                  <c:v>0.21182170542635656</c:v>
                </c:pt>
                <c:pt idx="91">
                  <c:v>0.21168444316325552</c:v>
                </c:pt>
                <c:pt idx="92">
                  <c:v>0.20579022306597056</c:v>
                </c:pt>
                <c:pt idx="93">
                  <c:v>0.20399962620315862</c:v>
                </c:pt>
                <c:pt idx="94">
                  <c:v>0.19862195682131373</c:v>
                </c:pt>
                <c:pt idx="95">
                  <c:v>0.19862574438845626</c:v>
                </c:pt>
                <c:pt idx="96">
                  <c:v>0.19300404288978731</c:v>
                </c:pt>
                <c:pt idx="97">
                  <c:v>0.19328963256856993</c:v>
                </c:pt>
                <c:pt idx="98">
                  <c:v>0.19274760654071002</c:v>
                </c:pt>
                <c:pt idx="99">
                  <c:v>0.19386729222520108</c:v>
                </c:pt>
                <c:pt idx="100">
                  <c:v>0.19970821851191442</c:v>
                </c:pt>
                <c:pt idx="101">
                  <c:v>0.19982678529249667</c:v>
                </c:pt>
                <c:pt idx="102">
                  <c:v>0.19763487401453086</c:v>
                </c:pt>
                <c:pt idx="103">
                  <c:v>0.2004504504504504</c:v>
                </c:pt>
                <c:pt idx="104">
                  <c:v>0.19852248859274277</c:v>
                </c:pt>
                <c:pt idx="105">
                  <c:v>0.19533013544018057</c:v>
                </c:pt>
                <c:pt idx="106">
                  <c:v>0.19731347438752786</c:v>
                </c:pt>
                <c:pt idx="107">
                  <c:v>0.1990399567304442</c:v>
                </c:pt>
                <c:pt idx="108">
                  <c:v>0.19917040208737535</c:v>
                </c:pt>
                <c:pt idx="109">
                  <c:v>0.19984356667970274</c:v>
                </c:pt>
                <c:pt idx="110">
                  <c:v>0.2063451451963669</c:v>
                </c:pt>
                <c:pt idx="111">
                  <c:v>0.19862757330006239</c:v>
                </c:pt>
                <c:pt idx="112">
                  <c:v>0.19097307977278347</c:v>
                </c:pt>
                <c:pt idx="113">
                  <c:v>0.16759236899299684</c:v>
                </c:pt>
                <c:pt idx="114">
                  <c:v>0.19226280779554211</c:v>
                </c:pt>
                <c:pt idx="115">
                  <c:v>0.19129056005436321</c:v>
                </c:pt>
                <c:pt idx="116">
                  <c:v>0.19358728418744861</c:v>
                </c:pt>
                <c:pt idx="117">
                  <c:v>0.19489471700145408</c:v>
                </c:pt>
                <c:pt idx="118">
                  <c:v>0.19423432954244912</c:v>
                </c:pt>
                <c:pt idx="119">
                  <c:v>0.1958832026413537</c:v>
                </c:pt>
                <c:pt idx="120">
                  <c:v>0.19713927227101635</c:v>
                </c:pt>
                <c:pt idx="121">
                  <c:v>0.19769925249975737</c:v>
                </c:pt>
                <c:pt idx="122">
                  <c:v>0.19543912551828121</c:v>
                </c:pt>
                <c:pt idx="123">
                  <c:v>0.19518605616267815</c:v>
                </c:pt>
                <c:pt idx="124">
                  <c:v>0.19223977905555306</c:v>
                </c:pt>
                <c:pt idx="125">
                  <c:v>0.19511255670632546</c:v>
                </c:pt>
                <c:pt idx="126">
                  <c:v>0.19513110175497103</c:v>
                </c:pt>
                <c:pt idx="127">
                  <c:v>0.19486745628877611</c:v>
                </c:pt>
                <c:pt idx="128">
                  <c:v>0.19382998893980094</c:v>
                </c:pt>
                <c:pt idx="129">
                  <c:v>0.19299664856119264</c:v>
                </c:pt>
                <c:pt idx="130">
                  <c:v>0.19315458358298385</c:v>
                </c:pt>
                <c:pt idx="131">
                  <c:v>0.19196543010949571</c:v>
                </c:pt>
                <c:pt idx="132">
                  <c:v>0.19148936170212766</c:v>
                </c:pt>
                <c:pt idx="133">
                  <c:v>0.19004250151791136</c:v>
                </c:pt>
                <c:pt idx="134">
                  <c:v>0.19346153846153849</c:v>
                </c:pt>
                <c:pt idx="135">
                  <c:v>0.1930182061132453</c:v>
                </c:pt>
                <c:pt idx="136">
                  <c:v>0.19484002809885681</c:v>
                </c:pt>
                <c:pt idx="137">
                  <c:v>0.19515044359549141</c:v>
                </c:pt>
                <c:pt idx="138">
                  <c:v>0.1948055930332393</c:v>
                </c:pt>
                <c:pt idx="139">
                  <c:v>0.18940155322064867</c:v>
                </c:pt>
                <c:pt idx="140">
                  <c:v>0.18556417618669438</c:v>
                </c:pt>
                <c:pt idx="141">
                  <c:v>0.1860234743193348</c:v>
                </c:pt>
                <c:pt idx="142">
                  <c:v>0.18193697840871967</c:v>
                </c:pt>
                <c:pt idx="143">
                  <c:v>0.17882504841833438</c:v>
                </c:pt>
                <c:pt idx="144">
                  <c:v>0.17642157285291496</c:v>
                </c:pt>
                <c:pt idx="145">
                  <c:v>0.18031140130587642</c:v>
                </c:pt>
                <c:pt idx="146">
                  <c:v>0.17485036427159226</c:v>
                </c:pt>
                <c:pt idx="147">
                  <c:v>0.17415241958852506</c:v>
                </c:pt>
                <c:pt idx="148">
                  <c:v>0.17677877734614594</c:v>
                </c:pt>
                <c:pt idx="149">
                  <c:v>0.17579078455790781</c:v>
                </c:pt>
                <c:pt idx="150">
                  <c:v>0.17331310857757989</c:v>
                </c:pt>
                <c:pt idx="151">
                  <c:v>0.17400424341788018</c:v>
                </c:pt>
                <c:pt idx="152">
                  <c:v>0.18260561718196838</c:v>
                </c:pt>
                <c:pt idx="153">
                  <c:v>0.17042047277037864</c:v>
                </c:pt>
                <c:pt idx="154">
                  <c:v>0.17644381741227866</c:v>
                </c:pt>
                <c:pt idx="155">
                  <c:v>0.17529361568345644</c:v>
                </c:pt>
                <c:pt idx="156">
                  <c:v>0.17496623342116333</c:v>
                </c:pt>
                <c:pt idx="157">
                  <c:v>0.17349402880224798</c:v>
                </c:pt>
                <c:pt idx="158">
                  <c:v>0.17440903974370076</c:v>
                </c:pt>
                <c:pt idx="159">
                  <c:v>0.17944489656058596</c:v>
                </c:pt>
                <c:pt idx="160">
                  <c:v>0.17756851484312322</c:v>
                </c:pt>
                <c:pt idx="161">
                  <c:v>0.1909986518718241</c:v>
                </c:pt>
                <c:pt idx="162">
                  <c:v>0.18579736761554949</c:v>
                </c:pt>
                <c:pt idx="163">
                  <c:v>0.18356660760148924</c:v>
                </c:pt>
                <c:pt idx="164">
                  <c:v>0.18158959651121676</c:v>
                </c:pt>
                <c:pt idx="165">
                  <c:v>0.18040593736198324</c:v>
                </c:pt>
                <c:pt idx="166">
                  <c:v>0.18135673176714784</c:v>
                </c:pt>
                <c:pt idx="167">
                  <c:v>0.18057531361427753</c:v>
                </c:pt>
                <c:pt idx="168">
                  <c:v>0.18639866845171332</c:v>
                </c:pt>
                <c:pt idx="169">
                  <c:v>0.18452846279582119</c:v>
                </c:pt>
                <c:pt idx="170">
                  <c:v>0.18220813782477766</c:v>
                </c:pt>
                <c:pt idx="171">
                  <c:v>0.18122982961446368</c:v>
                </c:pt>
                <c:pt idx="172">
                  <c:v>0.18065458002308682</c:v>
                </c:pt>
                <c:pt idx="173">
                  <c:v>0.18005924983681193</c:v>
                </c:pt>
                <c:pt idx="174">
                  <c:v>0.18164026867899491</c:v>
                </c:pt>
                <c:pt idx="175">
                  <c:v>0.18391911410688497</c:v>
                </c:pt>
                <c:pt idx="176">
                  <c:v>0.19422286082346529</c:v>
                </c:pt>
                <c:pt idx="177">
                  <c:v>0.18590077479002537</c:v>
                </c:pt>
                <c:pt idx="178">
                  <c:v>0.18178309532998846</c:v>
                </c:pt>
                <c:pt idx="179">
                  <c:v>0.1820107336805058</c:v>
                </c:pt>
                <c:pt idx="180">
                  <c:v>0.1781908224674022</c:v>
                </c:pt>
                <c:pt idx="181">
                  <c:v>0.17841134882861234</c:v>
                </c:pt>
                <c:pt idx="182">
                  <c:v>0.17731723980869959</c:v>
                </c:pt>
                <c:pt idx="183">
                  <c:v>0.17743669374104157</c:v>
                </c:pt>
                <c:pt idx="184">
                  <c:v>0.17509854479713108</c:v>
                </c:pt>
                <c:pt idx="185">
                  <c:v>0.17952735152864002</c:v>
                </c:pt>
                <c:pt idx="186">
                  <c:v>0.17912285275629328</c:v>
                </c:pt>
                <c:pt idx="187">
                  <c:v>0.18376748947787511</c:v>
                </c:pt>
                <c:pt idx="188">
                  <c:v>0.1825315639757297</c:v>
                </c:pt>
                <c:pt idx="189">
                  <c:v>0.18530083358551819</c:v>
                </c:pt>
                <c:pt idx="190">
                  <c:v>0.18535696312718469</c:v>
                </c:pt>
                <c:pt idx="191">
                  <c:v>0.18387791405299128</c:v>
                </c:pt>
                <c:pt idx="192">
                  <c:v>0.18753396153897126</c:v>
                </c:pt>
                <c:pt idx="193">
                  <c:v>0.18781312048810636</c:v>
                </c:pt>
                <c:pt idx="194">
                  <c:v>0.18701096476999934</c:v>
                </c:pt>
                <c:pt idx="195">
                  <c:v>0.18684531059683313</c:v>
                </c:pt>
                <c:pt idx="196">
                  <c:v>0.18891183438699624</c:v>
                </c:pt>
                <c:pt idx="197">
                  <c:v>0.1927432859889599</c:v>
                </c:pt>
                <c:pt idx="198">
                  <c:v>0.19133472239245011</c:v>
                </c:pt>
                <c:pt idx="199">
                  <c:v>0.19064570235667483</c:v>
                </c:pt>
                <c:pt idx="200">
                  <c:v>0.19413003891884173</c:v>
                </c:pt>
                <c:pt idx="201">
                  <c:v>0.19443632409172232</c:v>
                </c:pt>
                <c:pt idx="202">
                  <c:v>0.19596631307669302</c:v>
                </c:pt>
                <c:pt idx="203">
                  <c:v>0.19504340998827985</c:v>
                </c:pt>
                <c:pt idx="204">
                  <c:v>0.19807192593675824</c:v>
                </c:pt>
                <c:pt idx="205">
                  <c:v>0.19897272838449309</c:v>
                </c:pt>
                <c:pt idx="206">
                  <c:v>0.19909254906248292</c:v>
                </c:pt>
                <c:pt idx="207">
                  <c:v>0.19671445575131091</c:v>
                </c:pt>
                <c:pt idx="208">
                  <c:v>0.19818780366461664</c:v>
                </c:pt>
                <c:pt idx="209">
                  <c:v>0.19826305325939103</c:v>
                </c:pt>
                <c:pt idx="210">
                  <c:v>0.19955108470702101</c:v>
                </c:pt>
                <c:pt idx="211">
                  <c:v>0.19928269914669405</c:v>
                </c:pt>
                <c:pt idx="212">
                  <c:v>0.2057122918951251</c:v>
                </c:pt>
                <c:pt idx="213">
                  <c:v>0.20297130848486616</c:v>
                </c:pt>
                <c:pt idx="214">
                  <c:v>0.20135362156525766</c:v>
                </c:pt>
                <c:pt idx="215">
                  <c:v>0.19939268355566592</c:v>
                </c:pt>
                <c:pt idx="216">
                  <c:v>0.20143508341184421</c:v>
                </c:pt>
                <c:pt idx="217">
                  <c:v>0.19821589712738757</c:v>
                </c:pt>
                <c:pt idx="218">
                  <c:v>0.17788429907420464</c:v>
                </c:pt>
                <c:pt idx="219">
                  <c:v>0.18864997710558529</c:v>
                </c:pt>
                <c:pt idx="220">
                  <c:v>0.17213689729011297</c:v>
                </c:pt>
                <c:pt idx="221">
                  <c:v>0.17191901086439626</c:v>
                </c:pt>
                <c:pt idx="222">
                  <c:v>0.17312518686973932</c:v>
                </c:pt>
                <c:pt idx="223">
                  <c:v>0.17284172985824675</c:v>
                </c:pt>
                <c:pt idx="224">
                  <c:v>0.17053276462364536</c:v>
                </c:pt>
                <c:pt idx="225">
                  <c:v>0.16810750437528033</c:v>
                </c:pt>
                <c:pt idx="226">
                  <c:v>0.16239000094622841</c:v>
                </c:pt>
                <c:pt idx="227">
                  <c:v>0.16881896960259971</c:v>
                </c:pt>
                <c:pt idx="228">
                  <c:v>0.16618564612458711</c:v>
                </c:pt>
                <c:pt idx="229">
                  <c:v>0.16786247886121466</c:v>
                </c:pt>
                <c:pt idx="230">
                  <c:v>0.17092102816206728</c:v>
                </c:pt>
                <c:pt idx="231">
                  <c:v>0.17171355335848815</c:v>
                </c:pt>
                <c:pt idx="232">
                  <c:v>0.1799558285272794</c:v>
                </c:pt>
                <c:pt idx="233">
                  <c:v>0.18092969839911818</c:v>
                </c:pt>
                <c:pt idx="234">
                  <c:v>0.18094870280339859</c:v>
                </c:pt>
                <c:pt idx="235">
                  <c:v>0.1832665749985054</c:v>
                </c:pt>
                <c:pt idx="236">
                  <c:v>0.188593952626219</c:v>
                </c:pt>
                <c:pt idx="237">
                  <c:v>0.18969840142610761</c:v>
                </c:pt>
                <c:pt idx="238">
                  <c:v>0.19070352662041198</c:v>
                </c:pt>
                <c:pt idx="239">
                  <c:v>0.19006284479326624</c:v>
                </c:pt>
                <c:pt idx="240">
                  <c:v>0.19181912711126101</c:v>
                </c:pt>
                <c:pt idx="241">
                  <c:v>0.19166845787426418</c:v>
                </c:pt>
                <c:pt idx="242">
                  <c:v>0.18834293087709425</c:v>
                </c:pt>
                <c:pt idx="243">
                  <c:v>0.18635642445166253</c:v>
                </c:pt>
                <c:pt idx="244">
                  <c:v>0.18309427067710182</c:v>
                </c:pt>
                <c:pt idx="245">
                  <c:v>0.18215756430162694</c:v>
                </c:pt>
                <c:pt idx="246">
                  <c:v>0.17761907970086913</c:v>
                </c:pt>
                <c:pt idx="247">
                  <c:v>0.16993931229767906</c:v>
                </c:pt>
                <c:pt idx="248">
                  <c:v>0.15301135297103011</c:v>
                </c:pt>
                <c:pt idx="249">
                  <c:v>0.15012133552760032</c:v>
                </c:pt>
                <c:pt idx="250">
                  <c:v>0.15241829520095102</c:v>
                </c:pt>
                <c:pt idx="251">
                  <c:v>0.15705900525177632</c:v>
                </c:pt>
                <c:pt idx="252">
                  <c:v>0.1592796180122743</c:v>
                </c:pt>
                <c:pt idx="253">
                  <c:v>0.16041803796193058</c:v>
                </c:pt>
                <c:pt idx="254">
                  <c:v>0.16342469301420537</c:v>
                </c:pt>
                <c:pt idx="255">
                  <c:v>0.16452837126236028</c:v>
                </c:pt>
                <c:pt idx="256">
                  <c:v>0.17385683536329274</c:v>
                </c:pt>
                <c:pt idx="257">
                  <c:v>0.17205337334825271</c:v>
                </c:pt>
                <c:pt idx="258">
                  <c:v>0.1706475226308935</c:v>
                </c:pt>
                <c:pt idx="259">
                  <c:v>0.1715203385428215</c:v>
                </c:pt>
                <c:pt idx="260">
                  <c:v>0.17444080656571032</c:v>
                </c:pt>
                <c:pt idx="261">
                  <c:v>0.17494215942289684</c:v>
                </c:pt>
                <c:pt idx="262">
                  <c:v>0.17481621158621879</c:v>
                </c:pt>
                <c:pt idx="263">
                  <c:v>0.17868604001889885</c:v>
                </c:pt>
                <c:pt idx="264">
                  <c:v>0.18282408924821245</c:v>
                </c:pt>
                <c:pt idx="265">
                  <c:v>0.18451279819120509</c:v>
                </c:pt>
                <c:pt idx="266">
                  <c:v>0.18363752515030482</c:v>
                </c:pt>
                <c:pt idx="267">
                  <c:v>0.18388931699598232</c:v>
                </c:pt>
                <c:pt idx="268">
                  <c:v>0.19017925818933376</c:v>
                </c:pt>
                <c:pt idx="269">
                  <c:v>0.1920165811245374</c:v>
                </c:pt>
                <c:pt idx="270">
                  <c:v>0.18713788778990256</c:v>
                </c:pt>
                <c:pt idx="271">
                  <c:v>0.18821711895082854</c:v>
                </c:pt>
                <c:pt idx="272">
                  <c:v>0.19253469988307492</c:v>
                </c:pt>
                <c:pt idx="273">
                  <c:v>0.19325492450202286</c:v>
                </c:pt>
                <c:pt idx="274">
                  <c:v>0.18948084508742188</c:v>
                </c:pt>
                <c:pt idx="275">
                  <c:v>0.19333194802922263</c:v>
                </c:pt>
                <c:pt idx="276">
                  <c:v>0.1873540261497828</c:v>
                </c:pt>
                <c:pt idx="277">
                  <c:v>0.18738806775272415</c:v>
                </c:pt>
                <c:pt idx="278">
                  <c:v>0.18875973752075648</c:v>
                </c:pt>
                <c:pt idx="279">
                  <c:v>0.18643251963714266</c:v>
                </c:pt>
                <c:pt idx="280">
                  <c:v>0.18799225509898884</c:v>
                </c:pt>
                <c:pt idx="281">
                  <c:v>0.18600519480519481</c:v>
                </c:pt>
                <c:pt idx="282">
                  <c:v>0.18715464657337638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1-459E-B59B-B192ABD12BEE}"/>
            </c:ext>
          </c:extLst>
        </c:ser>
        <c:ser>
          <c:idx val="1"/>
          <c:order val="1"/>
          <c:tx>
            <c:strRef>
              <c:f>VAR!$C$1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VAR!$A$2:$A$284</c:f>
              <c:numCache>
                <c:formatCode>General</c:formatCode>
                <c:ptCount val="283"/>
                <c:pt idx="0">
                  <c:v>1947.1</c:v>
                </c:pt>
                <c:pt idx="1">
                  <c:v>1947.2</c:v>
                </c:pt>
                <c:pt idx="2">
                  <c:v>1947.3</c:v>
                </c:pt>
                <c:pt idx="3">
                  <c:v>1947.4</c:v>
                </c:pt>
                <c:pt idx="4">
                  <c:v>1948.1</c:v>
                </c:pt>
                <c:pt idx="5">
                  <c:v>1948.2</c:v>
                </c:pt>
                <c:pt idx="6">
                  <c:v>1948.3</c:v>
                </c:pt>
                <c:pt idx="7">
                  <c:v>1948.4</c:v>
                </c:pt>
                <c:pt idx="8">
                  <c:v>1949.1</c:v>
                </c:pt>
                <c:pt idx="9">
                  <c:v>1949.2</c:v>
                </c:pt>
                <c:pt idx="10">
                  <c:v>1949.3</c:v>
                </c:pt>
                <c:pt idx="11">
                  <c:v>1949.4</c:v>
                </c:pt>
                <c:pt idx="12">
                  <c:v>1950.1</c:v>
                </c:pt>
                <c:pt idx="13">
                  <c:v>1950.2</c:v>
                </c:pt>
                <c:pt idx="14">
                  <c:v>1950.3</c:v>
                </c:pt>
                <c:pt idx="15">
                  <c:v>1950.4</c:v>
                </c:pt>
                <c:pt idx="16">
                  <c:v>1951.1</c:v>
                </c:pt>
                <c:pt idx="17">
                  <c:v>1951.2</c:v>
                </c:pt>
                <c:pt idx="18">
                  <c:v>1951.3</c:v>
                </c:pt>
                <c:pt idx="19">
                  <c:v>1951.4</c:v>
                </c:pt>
                <c:pt idx="20">
                  <c:v>1952.1</c:v>
                </c:pt>
                <c:pt idx="21">
                  <c:v>1952.2</c:v>
                </c:pt>
                <c:pt idx="22">
                  <c:v>1952.3</c:v>
                </c:pt>
                <c:pt idx="23">
                  <c:v>1952.4</c:v>
                </c:pt>
                <c:pt idx="24">
                  <c:v>1953.1</c:v>
                </c:pt>
                <c:pt idx="25">
                  <c:v>1953.2</c:v>
                </c:pt>
                <c:pt idx="26">
                  <c:v>1953.3</c:v>
                </c:pt>
                <c:pt idx="27">
                  <c:v>1953.4</c:v>
                </c:pt>
                <c:pt idx="28">
                  <c:v>1954.1</c:v>
                </c:pt>
                <c:pt idx="29">
                  <c:v>1954.2</c:v>
                </c:pt>
                <c:pt idx="30">
                  <c:v>1954.3</c:v>
                </c:pt>
                <c:pt idx="31">
                  <c:v>1954.4</c:v>
                </c:pt>
                <c:pt idx="32">
                  <c:v>1955.1</c:v>
                </c:pt>
                <c:pt idx="33">
                  <c:v>1955.2</c:v>
                </c:pt>
                <c:pt idx="34">
                  <c:v>1955.3</c:v>
                </c:pt>
                <c:pt idx="35">
                  <c:v>1955.4</c:v>
                </c:pt>
                <c:pt idx="36">
                  <c:v>1956.1</c:v>
                </c:pt>
                <c:pt idx="37">
                  <c:v>1956.2</c:v>
                </c:pt>
                <c:pt idx="38">
                  <c:v>1956.3</c:v>
                </c:pt>
                <c:pt idx="39">
                  <c:v>1956.4</c:v>
                </c:pt>
                <c:pt idx="40">
                  <c:v>1957.1</c:v>
                </c:pt>
                <c:pt idx="41">
                  <c:v>1957.2</c:v>
                </c:pt>
                <c:pt idx="42">
                  <c:v>1957.3</c:v>
                </c:pt>
                <c:pt idx="43">
                  <c:v>1957.4</c:v>
                </c:pt>
                <c:pt idx="44">
                  <c:v>1958.1</c:v>
                </c:pt>
                <c:pt idx="45">
                  <c:v>1958.2</c:v>
                </c:pt>
                <c:pt idx="46">
                  <c:v>1958.3</c:v>
                </c:pt>
                <c:pt idx="47">
                  <c:v>1958.4</c:v>
                </c:pt>
                <c:pt idx="48">
                  <c:v>1959.1</c:v>
                </c:pt>
                <c:pt idx="49">
                  <c:v>1959.2</c:v>
                </c:pt>
                <c:pt idx="50">
                  <c:v>1959.3</c:v>
                </c:pt>
                <c:pt idx="51">
                  <c:v>1959.4</c:v>
                </c:pt>
                <c:pt idx="52">
                  <c:v>1960.1</c:v>
                </c:pt>
                <c:pt idx="53">
                  <c:v>1960.2</c:v>
                </c:pt>
                <c:pt idx="54">
                  <c:v>1960.3</c:v>
                </c:pt>
                <c:pt idx="55">
                  <c:v>1960.4</c:v>
                </c:pt>
                <c:pt idx="56">
                  <c:v>1961.1</c:v>
                </c:pt>
                <c:pt idx="57">
                  <c:v>1961.2</c:v>
                </c:pt>
                <c:pt idx="58">
                  <c:v>1961.3</c:v>
                </c:pt>
                <c:pt idx="59">
                  <c:v>1961.4</c:v>
                </c:pt>
                <c:pt idx="60">
                  <c:v>1962.1</c:v>
                </c:pt>
                <c:pt idx="61">
                  <c:v>1962.2</c:v>
                </c:pt>
                <c:pt idx="62">
                  <c:v>1962.3</c:v>
                </c:pt>
                <c:pt idx="63">
                  <c:v>1962.4</c:v>
                </c:pt>
                <c:pt idx="64">
                  <c:v>1963.1</c:v>
                </c:pt>
                <c:pt idx="65">
                  <c:v>1963.2</c:v>
                </c:pt>
                <c:pt idx="66">
                  <c:v>1963.3</c:v>
                </c:pt>
                <c:pt idx="67">
                  <c:v>1963.4</c:v>
                </c:pt>
                <c:pt idx="68">
                  <c:v>1964.1</c:v>
                </c:pt>
                <c:pt idx="69">
                  <c:v>1964.2</c:v>
                </c:pt>
                <c:pt idx="70">
                  <c:v>1964.3</c:v>
                </c:pt>
                <c:pt idx="71">
                  <c:v>1964.4</c:v>
                </c:pt>
                <c:pt idx="72">
                  <c:v>1965.1</c:v>
                </c:pt>
                <c:pt idx="73">
                  <c:v>1965.2</c:v>
                </c:pt>
                <c:pt idx="74">
                  <c:v>1965.3</c:v>
                </c:pt>
                <c:pt idx="75">
                  <c:v>1965.4</c:v>
                </c:pt>
                <c:pt idx="76">
                  <c:v>1966.1</c:v>
                </c:pt>
                <c:pt idx="77">
                  <c:v>1966.2</c:v>
                </c:pt>
                <c:pt idx="78">
                  <c:v>1966.3</c:v>
                </c:pt>
                <c:pt idx="79">
                  <c:v>1966.4</c:v>
                </c:pt>
                <c:pt idx="80">
                  <c:v>1967.1</c:v>
                </c:pt>
                <c:pt idx="81">
                  <c:v>1967.2</c:v>
                </c:pt>
                <c:pt idx="82">
                  <c:v>1967.3</c:v>
                </c:pt>
                <c:pt idx="83">
                  <c:v>1967.4</c:v>
                </c:pt>
                <c:pt idx="84">
                  <c:v>1968.1</c:v>
                </c:pt>
                <c:pt idx="85">
                  <c:v>1968.2</c:v>
                </c:pt>
                <c:pt idx="86">
                  <c:v>1968.3</c:v>
                </c:pt>
                <c:pt idx="87">
                  <c:v>1968.4</c:v>
                </c:pt>
                <c:pt idx="88">
                  <c:v>1969.1</c:v>
                </c:pt>
                <c:pt idx="89">
                  <c:v>1969.2</c:v>
                </c:pt>
                <c:pt idx="90">
                  <c:v>1969.3</c:v>
                </c:pt>
                <c:pt idx="91">
                  <c:v>1969.4</c:v>
                </c:pt>
                <c:pt idx="92">
                  <c:v>1970.1</c:v>
                </c:pt>
                <c:pt idx="93">
                  <c:v>1970.2</c:v>
                </c:pt>
                <c:pt idx="94">
                  <c:v>1970.3</c:v>
                </c:pt>
                <c:pt idx="95">
                  <c:v>1970.4</c:v>
                </c:pt>
                <c:pt idx="96">
                  <c:v>1971.1</c:v>
                </c:pt>
                <c:pt idx="97">
                  <c:v>1971.2</c:v>
                </c:pt>
                <c:pt idx="98">
                  <c:v>1971.3</c:v>
                </c:pt>
                <c:pt idx="99">
                  <c:v>1971.4</c:v>
                </c:pt>
                <c:pt idx="100">
                  <c:v>1972.1</c:v>
                </c:pt>
                <c:pt idx="101">
                  <c:v>1972.2</c:v>
                </c:pt>
                <c:pt idx="102">
                  <c:v>1972.3</c:v>
                </c:pt>
                <c:pt idx="103">
                  <c:v>1972.4</c:v>
                </c:pt>
                <c:pt idx="104">
                  <c:v>1973.1</c:v>
                </c:pt>
                <c:pt idx="105">
                  <c:v>1973.2</c:v>
                </c:pt>
                <c:pt idx="106">
                  <c:v>1973.3</c:v>
                </c:pt>
                <c:pt idx="107">
                  <c:v>1973.4</c:v>
                </c:pt>
                <c:pt idx="108">
                  <c:v>1974.1</c:v>
                </c:pt>
                <c:pt idx="109">
                  <c:v>1974.2</c:v>
                </c:pt>
                <c:pt idx="110">
                  <c:v>1974.3</c:v>
                </c:pt>
                <c:pt idx="111">
                  <c:v>1974.4</c:v>
                </c:pt>
                <c:pt idx="112">
                  <c:v>1975.1</c:v>
                </c:pt>
                <c:pt idx="113">
                  <c:v>1975.2</c:v>
                </c:pt>
                <c:pt idx="114">
                  <c:v>1975.3</c:v>
                </c:pt>
                <c:pt idx="115">
                  <c:v>1975.4</c:v>
                </c:pt>
                <c:pt idx="116">
                  <c:v>1976.1</c:v>
                </c:pt>
                <c:pt idx="117">
                  <c:v>1976.2</c:v>
                </c:pt>
                <c:pt idx="118">
                  <c:v>1976.3</c:v>
                </c:pt>
                <c:pt idx="119">
                  <c:v>1976.4</c:v>
                </c:pt>
                <c:pt idx="120">
                  <c:v>1977.1</c:v>
                </c:pt>
                <c:pt idx="121">
                  <c:v>1977.2</c:v>
                </c:pt>
                <c:pt idx="122">
                  <c:v>1977.3</c:v>
                </c:pt>
                <c:pt idx="123">
                  <c:v>1977.4</c:v>
                </c:pt>
                <c:pt idx="124">
                  <c:v>1978.1</c:v>
                </c:pt>
                <c:pt idx="125">
                  <c:v>1978.2</c:v>
                </c:pt>
                <c:pt idx="126">
                  <c:v>1978.3</c:v>
                </c:pt>
                <c:pt idx="127">
                  <c:v>1978.4</c:v>
                </c:pt>
                <c:pt idx="128">
                  <c:v>1979.1</c:v>
                </c:pt>
                <c:pt idx="129">
                  <c:v>1979.2</c:v>
                </c:pt>
                <c:pt idx="130">
                  <c:v>1979.3</c:v>
                </c:pt>
                <c:pt idx="131">
                  <c:v>1979.4</c:v>
                </c:pt>
                <c:pt idx="132">
                  <c:v>1980.1</c:v>
                </c:pt>
                <c:pt idx="133">
                  <c:v>1980.2</c:v>
                </c:pt>
                <c:pt idx="134">
                  <c:v>1980.3</c:v>
                </c:pt>
                <c:pt idx="135">
                  <c:v>1980.4</c:v>
                </c:pt>
                <c:pt idx="136">
                  <c:v>1981.1</c:v>
                </c:pt>
                <c:pt idx="137">
                  <c:v>1981.2</c:v>
                </c:pt>
                <c:pt idx="138">
                  <c:v>1981.3</c:v>
                </c:pt>
                <c:pt idx="139">
                  <c:v>1981.4</c:v>
                </c:pt>
                <c:pt idx="140">
                  <c:v>1982.1</c:v>
                </c:pt>
                <c:pt idx="141">
                  <c:v>1982.2</c:v>
                </c:pt>
                <c:pt idx="142">
                  <c:v>1982.3</c:v>
                </c:pt>
                <c:pt idx="143">
                  <c:v>1982.4</c:v>
                </c:pt>
                <c:pt idx="144">
                  <c:v>1983.1</c:v>
                </c:pt>
                <c:pt idx="145">
                  <c:v>1983.2</c:v>
                </c:pt>
                <c:pt idx="146">
                  <c:v>1983.3</c:v>
                </c:pt>
                <c:pt idx="147">
                  <c:v>1983.4</c:v>
                </c:pt>
                <c:pt idx="148">
                  <c:v>1984.1</c:v>
                </c:pt>
                <c:pt idx="149">
                  <c:v>1984.2</c:v>
                </c:pt>
                <c:pt idx="150">
                  <c:v>1984.3</c:v>
                </c:pt>
                <c:pt idx="151">
                  <c:v>1984.4</c:v>
                </c:pt>
                <c:pt idx="152">
                  <c:v>1985.1</c:v>
                </c:pt>
                <c:pt idx="153">
                  <c:v>1985.2</c:v>
                </c:pt>
                <c:pt idx="154">
                  <c:v>1985.3</c:v>
                </c:pt>
                <c:pt idx="155">
                  <c:v>1985.4</c:v>
                </c:pt>
                <c:pt idx="156">
                  <c:v>1986.1</c:v>
                </c:pt>
                <c:pt idx="157">
                  <c:v>1986.2</c:v>
                </c:pt>
                <c:pt idx="158">
                  <c:v>1986.3</c:v>
                </c:pt>
                <c:pt idx="159">
                  <c:v>1986.4</c:v>
                </c:pt>
                <c:pt idx="160">
                  <c:v>1987.1</c:v>
                </c:pt>
                <c:pt idx="161">
                  <c:v>1987.2</c:v>
                </c:pt>
                <c:pt idx="162">
                  <c:v>1987.3</c:v>
                </c:pt>
                <c:pt idx="163">
                  <c:v>1987.4</c:v>
                </c:pt>
                <c:pt idx="164">
                  <c:v>1988.1</c:v>
                </c:pt>
                <c:pt idx="165">
                  <c:v>1988.2</c:v>
                </c:pt>
                <c:pt idx="166">
                  <c:v>1988.3</c:v>
                </c:pt>
                <c:pt idx="167">
                  <c:v>1988.4</c:v>
                </c:pt>
                <c:pt idx="168">
                  <c:v>1989.1</c:v>
                </c:pt>
                <c:pt idx="169">
                  <c:v>1989.2</c:v>
                </c:pt>
                <c:pt idx="170">
                  <c:v>1989.3</c:v>
                </c:pt>
                <c:pt idx="171">
                  <c:v>1989.4</c:v>
                </c:pt>
                <c:pt idx="172">
                  <c:v>1990.1</c:v>
                </c:pt>
                <c:pt idx="173">
                  <c:v>1990.2</c:v>
                </c:pt>
                <c:pt idx="174">
                  <c:v>1990.3</c:v>
                </c:pt>
                <c:pt idx="175">
                  <c:v>1990.4</c:v>
                </c:pt>
                <c:pt idx="176">
                  <c:v>1991.1</c:v>
                </c:pt>
                <c:pt idx="177">
                  <c:v>1991.2</c:v>
                </c:pt>
                <c:pt idx="178">
                  <c:v>1991.3</c:v>
                </c:pt>
                <c:pt idx="179">
                  <c:v>1991.4</c:v>
                </c:pt>
                <c:pt idx="180">
                  <c:v>1992.1</c:v>
                </c:pt>
                <c:pt idx="181">
                  <c:v>1992.2</c:v>
                </c:pt>
                <c:pt idx="182">
                  <c:v>1992.3</c:v>
                </c:pt>
                <c:pt idx="183">
                  <c:v>1992.4</c:v>
                </c:pt>
                <c:pt idx="184">
                  <c:v>1993.1</c:v>
                </c:pt>
                <c:pt idx="185">
                  <c:v>1993.2</c:v>
                </c:pt>
                <c:pt idx="186">
                  <c:v>1993.3</c:v>
                </c:pt>
                <c:pt idx="187">
                  <c:v>1993.4</c:v>
                </c:pt>
                <c:pt idx="188">
                  <c:v>1994.1</c:v>
                </c:pt>
                <c:pt idx="189">
                  <c:v>1994.2</c:v>
                </c:pt>
                <c:pt idx="190">
                  <c:v>1994.3</c:v>
                </c:pt>
                <c:pt idx="191">
                  <c:v>1994.4</c:v>
                </c:pt>
                <c:pt idx="192">
                  <c:v>1995.1</c:v>
                </c:pt>
                <c:pt idx="193">
                  <c:v>1995.2</c:v>
                </c:pt>
                <c:pt idx="194">
                  <c:v>1995.3</c:v>
                </c:pt>
                <c:pt idx="195">
                  <c:v>1995.4</c:v>
                </c:pt>
                <c:pt idx="196">
                  <c:v>1996.1</c:v>
                </c:pt>
                <c:pt idx="197">
                  <c:v>1996.2</c:v>
                </c:pt>
                <c:pt idx="198">
                  <c:v>1996.3</c:v>
                </c:pt>
                <c:pt idx="199">
                  <c:v>1996.4</c:v>
                </c:pt>
                <c:pt idx="200">
                  <c:v>1997.1</c:v>
                </c:pt>
                <c:pt idx="201">
                  <c:v>1997.2</c:v>
                </c:pt>
                <c:pt idx="202">
                  <c:v>1997.3</c:v>
                </c:pt>
                <c:pt idx="203">
                  <c:v>1997.4</c:v>
                </c:pt>
                <c:pt idx="204">
                  <c:v>1998.1</c:v>
                </c:pt>
                <c:pt idx="205">
                  <c:v>1998.2</c:v>
                </c:pt>
                <c:pt idx="206">
                  <c:v>1998.3</c:v>
                </c:pt>
                <c:pt idx="207">
                  <c:v>1998.4</c:v>
                </c:pt>
                <c:pt idx="208">
                  <c:v>1999.1</c:v>
                </c:pt>
                <c:pt idx="209">
                  <c:v>1999.2</c:v>
                </c:pt>
                <c:pt idx="210">
                  <c:v>1999.3</c:v>
                </c:pt>
                <c:pt idx="211">
                  <c:v>1999.4</c:v>
                </c:pt>
                <c:pt idx="212">
                  <c:v>2000.1</c:v>
                </c:pt>
                <c:pt idx="213">
                  <c:v>2000.2</c:v>
                </c:pt>
                <c:pt idx="214">
                  <c:v>2000.3</c:v>
                </c:pt>
                <c:pt idx="215">
                  <c:v>2000.4</c:v>
                </c:pt>
                <c:pt idx="216">
                  <c:v>2001.1</c:v>
                </c:pt>
                <c:pt idx="217">
                  <c:v>2001.2</c:v>
                </c:pt>
                <c:pt idx="218">
                  <c:v>2001.3</c:v>
                </c:pt>
                <c:pt idx="219">
                  <c:v>2001.4</c:v>
                </c:pt>
                <c:pt idx="220">
                  <c:v>2002.1</c:v>
                </c:pt>
                <c:pt idx="221">
                  <c:v>2002.2</c:v>
                </c:pt>
                <c:pt idx="222">
                  <c:v>2002.3</c:v>
                </c:pt>
                <c:pt idx="223">
                  <c:v>2002.4</c:v>
                </c:pt>
                <c:pt idx="224">
                  <c:v>2003.1</c:v>
                </c:pt>
                <c:pt idx="225">
                  <c:v>2003.2</c:v>
                </c:pt>
                <c:pt idx="226">
                  <c:v>2003.3</c:v>
                </c:pt>
                <c:pt idx="227">
                  <c:v>2003.4</c:v>
                </c:pt>
                <c:pt idx="228">
                  <c:v>2004.1</c:v>
                </c:pt>
                <c:pt idx="229">
                  <c:v>2004.2</c:v>
                </c:pt>
                <c:pt idx="230">
                  <c:v>2004.3</c:v>
                </c:pt>
                <c:pt idx="231">
                  <c:v>2004.4</c:v>
                </c:pt>
                <c:pt idx="232">
                  <c:v>2005.1</c:v>
                </c:pt>
                <c:pt idx="233">
                  <c:v>2005.2</c:v>
                </c:pt>
                <c:pt idx="234">
                  <c:v>2005.3</c:v>
                </c:pt>
                <c:pt idx="235">
                  <c:v>2005.4</c:v>
                </c:pt>
                <c:pt idx="236">
                  <c:v>2006.1</c:v>
                </c:pt>
                <c:pt idx="237">
                  <c:v>2006.2</c:v>
                </c:pt>
                <c:pt idx="238">
                  <c:v>2006.3</c:v>
                </c:pt>
                <c:pt idx="239">
                  <c:v>2006.4</c:v>
                </c:pt>
                <c:pt idx="240">
                  <c:v>2007.1</c:v>
                </c:pt>
                <c:pt idx="241">
                  <c:v>2007.2</c:v>
                </c:pt>
                <c:pt idx="242">
                  <c:v>2007.3</c:v>
                </c:pt>
                <c:pt idx="243">
                  <c:v>2007.4</c:v>
                </c:pt>
                <c:pt idx="244">
                  <c:v>2008.1</c:v>
                </c:pt>
                <c:pt idx="245">
                  <c:v>2008.2</c:v>
                </c:pt>
                <c:pt idx="246">
                  <c:v>2008.3</c:v>
                </c:pt>
                <c:pt idx="247">
                  <c:v>2008.4</c:v>
                </c:pt>
                <c:pt idx="248">
                  <c:v>2009.1</c:v>
                </c:pt>
                <c:pt idx="249">
                  <c:v>2009.2</c:v>
                </c:pt>
                <c:pt idx="250">
                  <c:v>2009.3</c:v>
                </c:pt>
                <c:pt idx="251">
                  <c:v>2009.4</c:v>
                </c:pt>
                <c:pt idx="252">
                  <c:v>2010.1</c:v>
                </c:pt>
                <c:pt idx="253">
                  <c:v>2010.2</c:v>
                </c:pt>
                <c:pt idx="254">
                  <c:v>2010.3</c:v>
                </c:pt>
                <c:pt idx="255">
                  <c:v>2010.4</c:v>
                </c:pt>
                <c:pt idx="256">
                  <c:v>2011.1</c:v>
                </c:pt>
                <c:pt idx="257">
                  <c:v>2011.2</c:v>
                </c:pt>
                <c:pt idx="258">
                  <c:v>2011.3</c:v>
                </c:pt>
                <c:pt idx="259">
                  <c:v>2011.4</c:v>
                </c:pt>
                <c:pt idx="260">
                  <c:v>2012.1</c:v>
                </c:pt>
                <c:pt idx="261">
                  <c:v>2012.2</c:v>
                </c:pt>
                <c:pt idx="262">
                  <c:v>2012.3</c:v>
                </c:pt>
                <c:pt idx="263">
                  <c:v>2012.4</c:v>
                </c:pt>
                <c:pt idx="264">
                  <c:v>2013.1</c:v>
                </c:pt>
                <c:pt idx="265">
                  <c:v>2013.2</c:v>
                </c:pt>
                <c:pt idx="266">
                  <c:v>2013.3</c:v>
                </c:pt>
                <c:pt idx="267">
                  <c:v>2013.4</c:v>
                </c:pt>
                <c:pt idx="268">
                  <c:v>2014.1</c:v>
                </c:pt>
                <c:pt idx="269">
                  <c:v>2014.2</c:v>
                </c:pt>
                <c:pt idx="270">
                  <c:v>2014.3</c:v>
                </c:pt>
                <c:pt idx="271">
                  <c:v>2014.4</c:v>
                </c:pt>
                <c:pt idx="272">
                  <c:v>2015.1</c:v>
                </c:pt>
                <c:pt idx="273">
                  <c:v>2015.2</c:v>
                </c:pt>
                <c:pt idx="274">
                  <c:v>2015.3</c:v>
                </c:pt>
                <c:pt idx="275">
                  <c:v>2015.4</c:v>
                </c:pt>
                <c:pt idx="276">
                  <c:v>2016.1</c:v>
                </c:pt>
                <c:pt idx="277">
                  <c:v>2016.2</c:v>
                </c:pt>
                <c:pt idx="278">
                  <c:v>2016.3</c:v>
                </c:pt>
                <c:pt idx="279">
                  <c:v>2016.4</c:v>
                </c:pt>
                <c:pt idx="280">
                  <c:v>2017.1</c:v>
                </c:pt>
                <c:pt idx="281">
                  <c:v>2017.2</c:v>
                </c:pt>
                <c:pt idx="282">
                  <c:v>2017.3</c:v>
                </c:pt>
              </c:numCache>
            </c:numRef>
          </c:cat>
          <c:val>
            <c:numRef>
              <c:f>VAR!$C$2:$C$284</c:f>
              <c:numCache>
                <c:formatCode>0.0000</c:formatCode>
                <c:ptCount val="283"/>
                <c:pt idx="0">
                  <c:v>0.15508021390374332</c:v>
                </c:pt>
                <c:pt idx="1">
                  <c:v>0.15387738530247666</c:v>
                </c:pt>
                <c:pt idx="2">
                  <c:v>0.16393442622950821</c:v>
                </c:pt>
                <c:pt idx="3">
                  <c:v>0.14636957356895888</c:v>
                </c:pt>
                <c:pt idx="4">
                  <c:v>0.14462809917355374</c:v>
                </c:pt>
                <c:pt idx="5">
                  <c:v>0.14510809820447049</c:v>
                </c:pt>
                <c:pt idx="6">
                  <c:v>0.14490161001788909</c:v>
                </c:pt>
                <c:pt idx="7">
                  <c:v>0.14855717848236552</c:v>
                </c:pt>
                <c:pt idx="8">
                  <c:v>0.15577342047930284</c:v>
                </c:pt>
                <c:pt idx="9">
                  <c:v>0.16304747883695253</c:v>
                </c:pt>
                <c:pt idx="10">
                  <c:v>0.16245883644346873</c:v>
                </c:pt>
                <c:pt idx="11">
                  <c:v>0.16420664206642066</c:v>
                </c:pt>
                <c:pt idx="12">
                  <c:v>0.18634423897581792</c:v>
                </c:pt>
                <c:pt idx="13">
                  <c:v>0.15858273133814929</c:v>
                </c:pt>
                <c:pt idx="14">
                  <c:v>0.1374392220421394</c:v>
                </c:pt>
                <c:pt idx="15">
                  <c:v>0.14236653137683422</c:v>
                </c:pt>
                <c:pt idx="16">
                  <c:v>0.15011890606420927</c:v>
                </c:pt>
                <c:pt idx="17">
                  <c:v>0.16023222060957909</c:v>
                </c:pt>
                <c:pt idx="18">
                  <c:v>0.17254121660034111</c:v>
                </c:pt>
                <c:pt idx="19">
                  <c:v>0.17610768367919238</c:v>
                </c:pt>
                <c:pt idx="20">
                  <c:v>0.17767906718489729</c:v>
                </c:pt>
                <c:pt idx="21">
                  <c:v>0.1884338682899834</c:v>
                </c:pt>
                <c:pt idx="22">
                  <c:v>0.19043738114642758</c:v>
                </c:pt>
                <c:pt idx="23">
                  <c:v>0.18913955928646384</c:v>
                </c:pt>
                <c:pt idx="24">
                  <c:v>0.18841698841698842</c:v>
                </c:pt>
                <c:pt idx="25">
                  <c:v>0.1899056844251848</c:v>
                </c:pt>
                <c:pt idx="26">
                  <c:v>0.1878989022210876</c:v>
                </c:pt>
                <c:pt idx="27">
                  <c:v>0.1950840879689521</c:v>
                </c:pt>
                <c:pt idx="28">
                  <c:v>0.18839077481212751</c:v>
                </c:pt>
                <c:pt idx="29">
                  <c:v>0.18515645202999745</c:v>
                </c:pt>
                <c:pt idx="30">
                  <c:v>0.18335035750766085</c:v>
                </c:pt>
                <c:pt idx="31">
                  <c:v>0.18161378965775668</c:v>
                </c:pt>
                <c:pt idx="32">
                  <c:v>0.17617206379893668</c:v>
                </c:pt>
                <c:pt idx="33">
                  <c:v>0.17266698247276172</c:v>
                </c:pt>
                <c:pt idx="34">
                  <c:v>0.17382223253655138</c:v>
                </c:pt>
                <c:pt idx="35">
                  <c:v>0.16925536774783004</c:v>
                </c:pt>
                <c:pt idx="36">
                  <c:v>0.16799091940976163</c:v>
                </c:pt>
                <c:pt idx="37">
                  <c:v>0.17099373321396599</c:v>
                </c:pt>
                <c:pt idx="38">
                  <c:v>0.16769911504424781</c:v>
                </c:pt>
                <c:pt idx="39">
                  <c:v>0.16908736180359851</c:v>
                </c:pt>
                <c:pt idx="40">
                  <c:v>0.17084572885677859</c:v>
                </c:pt>
                <c:pt idx="41">
                  <c:v>0.17343485617597293</c:v>
                </c:pt>
                <c:pt idx="42">
                  <c:v>0.17260045804705393</c:v>
                </c:pt>
                <c:pt idx="43">
                  <c:v>0.18204750893420221</c:v>
                </c:pt>
                <c:pt idx="44">
                  <c:v>0.18616567036720752</c:v>
                </c:pt>
                <c:pt idx="45">
                  <c:v>0.19521996615905243</c:v>
                </c:pt>
                <c:pt idx="46">
                  <c:v>0.19128826792685433</c:v>
                </c:pt>
                <c:pt idx="47">
                  <c:v>0.18784972022382096</c:v>
                </c:pt>
                <c:pt idx="48">
                  <c:v>0.17550381530033266</c:v>
                </c:pt>
                <c:pt idx="49">
                  <c:v>0.17321632964517358</c:v>
                </c:pt>
                <c:pt idx="50">
                  <c:v>0.17536176694592534</c:v>
                </c:pt>
                <c:pt idx="51">
                  <c:v>0.17551483090874739</c:v>
                </c:pt>
                <c:pt idx="52">
                  <c:v>0.16252530830112277</c:v>
                </c:pt>
                <c:pt idx="53">
                  <c:v>0.16675879859959461</c:v>
                </c:pt>
                <c:pt idx="54">
                  <c:v>0.17142857142857143</c:v>
                </c:pt>
                <c:pt idx="55">
                  <c:v>0.17834041766771391</c:v>
                </c:pt>
                <c:pt idx="56">
                  <c:v>0.17750503755266533</c:v>
                </c:pt>
                <c:pt idx="57">
                  <c:v>0.17886616433440977</c:v>
                </c:pt>
                <c:pt idx="58">
                  <c:v>0.17810630059838084</c:v>
                </c:pt>
                <c:pt idx="59">
                  <c:v>0.17572214580467674</c:v>
                </c:pt>
                <c:pt idx="60">
                  <c:v>0.1754032258064516</c:v>
                </c:pt>
                <c:pt idx="61">
                  <c:v>0.17490872884168604</c:v>
                </c:pt>
                <c:pt idx="62">
                  <c:v>0.1773293963254593</c:v>
                </c:pt>
                <c:pt idx="63">
                  <c:v>0.17941608220518676</c:v>
                </c:pt>
                <c:pt idx="64">
                  <c:v>0.17584711739200257</c:v>
                </c:pt>
                <c:pt idx="65">
                  <c:v>0.17157328268439381</c:v>
                </c:pt>
                <c:pt idx="66">
                  <c:v>0.17364341085271318</c:v>
                </c:pt>
                <c:pt idx="67">
                  <c:v>0.17409896151496643</c:v>
                </c:pt>
                <c:pt idx="68">
                  <c:v>0.17255252570406795</c:v>
                </c:pt>
                <c:pt idx="69">
                  <c:v>0.17068155111633374</c:v>
                </c:pt>
                <c:pt idx="70">
                  <c:v>0.16945727482678985</c:v>
                </c:pt>
                <c:pt idx="71">
                  <c:v>0.16795532646048111</c:v>
                </c:pt>
                <c:pt idx="72">
                  <c:v>0.16643492769744159</c:v>
                </c:pt>
                <c:pt idx="73">
                  <c:v>0.16534680502457674</c:v>
                </c:pt>
                <c:pt idx="74">
                  <c:v>0.1724873367102106</c:v>
                </c:pt>
                <c:pt idx="75">
                  <c:v>0.1717759668865606</c:v>
                </c:pt>
                <c:pt idx="76">
                  <c:v>0.16217233161921488</c:v>
                </c:pt>
                <c:pt idx="77">
                  <c:v>0.16551040634291375</c:v>
                </c:pt>
                <c:pt idx="78">
                  <c:v>0.17019980506822613</c:v>
                </c:pt>
                <c:pt idx="79">
                  <c:v>0.17379326865492878</c:v>
                </c:pt>
                <c:pt idx="80">
                  <c:v>0.18179669030732859</c:v>
                </c:pt>
                <c:pt idx="81">
                  <c:v>0.18376219010692046</c:v>
                </c:pt>
                <c:pt idx="82">
                  <c:v>0.18497576736672053</c:v>
                </c:pt>
                <c:pt idx="83">
                  <c:v>0.18727355072463764</c:v>
                </c:pt>
                <c:pt idx="84">
                  <c:v>0.18922181977828997</c:v>
                </c:pt>
                <c:pt idx="85">
                  <c:v>0.18968279397628968</c:v>
                </c:pt>
                <c:pt idx="86">
                  <c:v>0.19122125380657357</c:v>
                </c:pt>
                <c:pt idx="87">
                  <c:v>0.19235130398927944</c:v>
                </c:pt>
                <c:pt idx="88">
                  <c:v>0.18615631906771149</c:v>
                </c:pt>
                <c:pt idx="89">
                  <c:v>0.18825390547755588</c:v>
                </c:pt>
                <c:pt idx="90">
                  <c:v>0.19031007751937984</c:v>
                </c:pt>
                <c:pt idx="91">
                  <c:v>0.19256269818391467</c:v>
                </c:pt>
                <c:pt idx="92">
                  <c:v>0.19439962031324159</c:v>
                </c:pt>
                <c:pt idx="93">
                  <c:v>0.20185029436501264</c:v>
                </c:pt>
                <c:pt idx="94">
                  <c:v>0.20211299954065226</c:v>
                </c:pt>
                <c:pt idx="95">
                  <c:v>0.20833715071003206</c:v>
                </c:pt>
                <c:pt idx="96">
                  <c:v>0.20355071190015819</c:v>
                </c:pt>
                <c:pt idx="97">
                  <c:v>0.2091599102984302</c:v>
                </c:pt>
                <c:pt idx="98">
                  <c:v>0.20774379395069051</c:v>
                </c:pt>
                <c:pt idx="99">
                  <c:v>0.20878016085790885</c:v>
                </c:pt>
                <c:pt idx="100">
                  <c:v>0.20603015075376885</c:v>
                </c:pt>
                <c:pt idx="101">
                  <c:v>0.20297614361073935</c:v>
                </c:pt>
                <c:pt idx="102">
                  <c:v>0.19856237440098931</c:v>
                </c:pt>
                <c:pt idx="103">
                  <c:v>0.20270270270270271</c:v>
                </c:pt>
                <c:pt idx="104">
                  <c:v>0.1905555153183168</c:v>
                </c:pt>
                <c:pt idx="105">
                  <c:v>0.1892635440180587</c:v>
                </c:pt>
                <c:pt idx="106">
                  <c:v>0.18847438752783965</c:v>
                </c:pt>
                <c:pt idx="107">
                  <c:v>0.18842539382056656</c:v>
                </c:pt>
                <c:pt idx="108">
                  <c:v>0.19107513213353847</c:v>
                </c:pt>
                <c:pt idx="109">
                  <c:v>0.19404249771868073</c:v>
                </c:pt>
                <c:pt idx="110">
                  <c:v>0.19950108737367273</c:v>
                </c:pt>
                <c:pt idx="111">
                  <c:v>0.20561447286338116</c:v>
                </c:pt>
                <c:pt idx="112">
                  <c:v>0.21381822672264758</c:v>
                </c:pt>
                <c:pt idx="113">
                  <c:v>0.22253078966433229</c:v>
                </c:pt>
                <c:pt idx="114">
                  <c:v>0.21869529700081691</c:v>
                </c:pt>
                <c:pt idx="115">
                  <c:v>0.21581063480378274</c:v>
                </c:pt>
                <c:pt idx="116">
                  <c:v>0.20849547821320907</c:v>
                </c:pt>
                <c:pt idx="117">
                  <c:v>0.2053960902579568</c:v>
                </c:pt>
                <c:pt idx="118">
                  <c:v>0.20550119016133298</c:v>
                </c:pt>
                <c:pt idx="119">
                  <c:v>0.20516921172100699</c:v>
                </c:pt>
                <c:pt idx="120">
                  <c:v>0.20150564617314931</c:v>
                </c:pt>
                <c:pt idx="121">
                  <c:v>0.1975536355693622</c:v>
                </c:pt>
                <c:pt idx="122">
                  <c:v>0.19614587259705993</c:v>
                </c:pt>
                <c:pt idx="123">
                  <c:v>0.19615437819892104</c:v>
                </c:pt>
                <c:pt idx="124">
                  <c:v>0.19255670756553628</c:v>
                </c:pt>
                <c:pt idx="125">
                  <c:v>0.18377129162030303</c:v>
                </c:pt>
                <c:pt idx="126">
                  <c:v>0.18375088582266871</c:v>
                </c:pt>
                <c:pt idx="127">
                  <c:v>0.1809684956893079</c:v>
                </c:pt>
                <c:pt idx="128">
                  <c:v>0.17799020382366884</c:v>
                </c:pt>
                <c:pt idx="129">
                  <c:v>0.17712546708270735</c:v>
                </c:pt>
                <c:pt idx="130">
                  <c:v>0.17903684841222289</c:v>
                </c:pt>
                <c:pt idx="131">
                  <c:v>0.18174826967444246</c:v>
                </c:pt>
                <c:pt idx="132">
                  <c:v>0.18376542106204183</c:v>
                </c:pt>
                <c:pt idx="133">
                  <c:v>0.19122111503982284</c:v>
                </c:pt>
                <c:pt idx="134">
                  <c:v>0.1988811188811189</c:v>
                </c:pt>
                <c:pt idx="135">
                  <c:v>0.19425421747118757</c:v>
                </c:pt>
                <c:pt idx="136">
                  <c:v>0.18589948272558909</c:v>
                </c:pt>
                <c:pt idx="137">
                  <c:v>0.18848861806586051</c:v>
                </c:pt>
                <c:pt idx="138">
                  <c:v>0.18925548877713724</c:v>
                </c:pt>
                <c:pt idx="139">
                  <c:v>0.1932998324958124</c:v>
                </c:pt>
                <c:pt idx="140">
                  <c:v>0.1957969332274421</c:v>
                </c:pt>
                <c:pt idx="141">
                  <c:v>0.19677002971812804</c:v>
                </c:pt>
                <c:pt idx="142">
                  <c:v>0.20275608090047814</c:v>
                </c:pt>
                <c:pt idx="143">
                  <c:v>0.2094899935442221</c:v>
                </c:pt>
                <c:pt idx="144">
                  <c:v>0.20590179007556822</c:v>
                </c:pt>
                <c:pt idx="145">
                  <c:v>0.20319214241866176</c:v>
                </c:pt>
                <c:pt idx="146">
                  <c:v>0.19806082929339436</c:v>
                </c:pt>
                <c:pt idx="147">
                  <c:v>0.18874634493295753</c:v>
                </c:pt>
                <c:pt idx="148">
                  <c:v>0.18342363524841543</c:v>
                </c:pt>
                <c:pt idx="149">
                  <c:v>0.18281444582814446</c:v>
                </c:pt>
                <c:pt idx="150">
                  <c:v>0.18106864999755345</c:v>
                </c:pt>
                <c:pt idx="151">
                  <c:v>0.1820812035876169</c:v>
                </c:pt>
                <c:pt idx="152">
                  <c:v>0.18156714656596651</c:v>
                </c:pt>
                <c:pt idx="153">
                  <c:v>0.18015944959672731</c:v>
                </c:pt>
                <c:pt idx="154">
                  <c:v>0.18190506530742273</c:v>
                </c:pt>
                <c:pt idx="155">
                  <c:v>0.18151400148211355</c:v>
                </c:pt>
                <c:pt idx="156">
                  <c:v>0.17881894471137877</c:v>
                </c:pt>
                <c:pt idx="157">
                  <c:v>0.18291183702142608</c:v>
                </c:pt>
                <c:pt idx="158">
                  <c:v>0.18453978699454496</c:v>
                </c:pt>
                <c:pt idx="159">
                  <c:v>0.18270013277937211</c:v>
                </c:pt>
                <c:pt idx="160">
                  <c:v>0.18172796756893714</c:v>
                </c:pt>
                <c:pt idx="161">
                  <c:v>0.18085657990251996</c:v>
                </c:pt>
                <c:pt idx="162">
                  <c:v>0.17867564534231201</c:v>
                </c:pt>
                <c:pt idx="163">
                  <c:v>0.17729508033527785</c:v>
                </c:pt>
                <c:pt idx="164">
                  <c:v>0.1759910423132833</c:v>
                </c:pt>
                <c:pt idx="165">
                  <c:v>0.17287862204044011</c:v>
                </c:pt>
                <c:pt idx="166">
                  <c:v>0.17109161241626569</c:v>
                </c:pt>
                <c:pt idx="167">
                  <c:v>0.17174423116004953</c:v>
                </c:pt>
                <c:pt idx="168">
                  <c:v>0.17221478452798786</c:v>
                </c:pt>
                <c:pt idx="169">
                  <c:v>0.17424134745220668</c:v>
                </c:pt>
                <c:pt idx="170">
                  <c:v>0.17425940191890188</c:v>
                </c:pt>
                <c:pt idx="171">
                  <c:v>0.17614602491584827</c:v>
                </c:pt>
                <c:pt idx="172">
                  <c:v>0.17758199225911589</c:v>
                </c:pt>
                <c:pt idx="173">
                  <c:v>0.17831857666493714</c:v>
                </c:pt>
                <c:pt idx="174">
                  <c:v>0.17880421262127874</c:v>
                </c:pt>
                <c:pt idx="175">
                  <c:v>0.18581176431524249</c:v>
                </c:pt>
                <c:pt idx="176">
                  <c:v>0.19040776891443292</c:v>
                </c:pt>
                <c:pt idx="177">
                  <c:v>0.19114200143238491</c:v>
                </c:pt>
                <c:pt idx="178">
                  <c:v>0.1903061880869677</c:v>
                </c:pt>
                <c:pt idx="179">
                  <c:v>0.19295144363225197</c:v>
                </c:pt>
                <c:pt idx="180">
                  <c:v>0.1944897191574724</c:v>
                </c:pt>
                <c:pt idx="181">
                  <c:v>0.19536989972736934</c:v>
                </c:pt>
                <c:pt idx="182">
                  <c:v>0.19669019965080087</c:v>
                </c:pt>
                <c:pt idx="183">
                  <c:v>0.19421882465360724</c:v>
                </c:pt>
                <c:pt idx="184">
                  <c:v>0.1939628345336534</c:v>
                </c:pt>
                <c:pt idx="185">
                  <c:v>0.19184139627503807</c:v>
                </c:pt>
                <c:pt idx="186">
                  <c:v>0.19282465745488253</c:v>
                </c:pt>
                <c:pt idx="187">
                  <c:v>0.18989591627801161</c:v>
                </c:pt>
                <c:pt idx="188">
                  <c:v>0.18761823353838825</c:v>
                </c:pt>
                <c:pt idx="189">
                  <c:v>0.1853421001953286</c:v>
                </c:pt>
                <c:pt idx="190">
                  <c:v>0.18573779633584048</c:v>
                </c:pt>
                <c:pt idx="191">
                  <c:v>0.18477403132397985</c:v>
                </c:pt>
                <c:pt idx="192">
                  <c:v>0.18672551124541106</c:v>
                </c:pt>
                <c:pt idx="193">
                  <c:v>0.18719509789740824</c:v>
                </c:pt>
                <c:pt idx="194">
                  <c:v>0.18536300525530397</c:v>
                </c:pt>
                <c:pt idx="195">
                  <c:v>0.1813577793448298</c:v>
                </c:pt>
                <c:pt idx="196">
                  <c:v>0.18352738467775651</c:v>
                </c:pt>
                <c:pt idx="197">
                  <c:v>0.18296843019289213</c:v>
                </c:pt>
                <c:pt idx="198">
                  <c:v>0.17975242063978428</c:v>
                </c:pt>
                <c:pt idx="199">
                  <c:v>0.17598436123613809</c:v>
                </c:pt>
                <c:pt idx="200">
                  <c:v>0.17755085038264246</c:v>
                </c:pt>
                <c:pt idx="201">
                  <c:v>0.17594920427039604</c:v>
                </c:pt>
                <c:pt idx="202">
                  <c:v>0.17296762465772339</c:v>
                </c:pt>
                <c:pt idx="203">
                  <c:v>0.17285481833801761</c:v>
                </c:pt>
                <c:pt idx="204">
                  <c:v>0.17008447979121905</c:v>
                </c:pt>
                <c:pt idx="205">
                  <c:v>0.17047817047817049</c:v>
                </c:pt>
                <c:pt idx="206">
                  <c:v>0.16765976056415022</c:v>
                </c:pt>
                <c:pt idx="207">
                  <c:v>0.16579988633561019</c:v>
                </c:pt>
                <c:pt idx="208">
                  <c:v>0.16648495305437649</c:v>
                </c:pt>
                <c:pt idx="209">
                  <c:v>0.16619231976561682</c:v>
                </c:pt>
                <c:pt idx="210">
                  <c:v>0.16707679952225529</c:v>
                </c:pt>
                <c:pt idx="211">
                  <c:v>0.16604708798017348</c:v>
                </c:pt>
                <c:pt idx="212">
                  <c:v>0.16338351111554184</c:v>
                </c:pt>
                <c:pt idx="213">
                  <c:v>0.16502729050523918</c:v>
                </c:pt>
                <c:pt idx="214">
                  <c:v>0.16466487728580534</c:v>
                </c:pt>
                <c:pt idx="215">
                  <c:v>0.16513086905455346</c:v>
                </c:pt>
                <c:pt idx="216">
                  <c:v>0.17015445227966997</c:v>
                </c:pt>
                <c:pt idx="217">
                  <c:v>0.17355053391487443</c:v>
                </c:pt>
                <c:pt idx="218">
                  <c:v>0.17622068706236196</c:v>
                </c:pt>
                <c:pt idx="219">
                  <c:v>0.18079111883602927</c:v>
                </c:pt>
                <c:pt idx="220">
                  <c:v>0.18345270619508236</c:v>
                </c:pt>
                <c:pt idx="221">
                  <c:v>0.18596590701247398</c:v>
                </c:pt>
                <c:pt idx="222">
                  <c:v>0.18691504108869178</c:v>
                </c:pt>
                <c:pt idx="223">
                  <c:v>0.18974585277112341</c:v>
                </c:pt>
                <c:pt idx="224">
                  <c:v>0.19113810206498605</c:v>
                </c:pt>
                <c:pt idx="225">
                  <c:v>0.19231006006666254</c:v>
                </c:pt>
                <c:pt idx="226">
                  <c:v>0.18941772543892099</c:v>
                </c:pt>
                <c:pt idx="227">
                  <c:v>0.18777503215760613</c:v>
                </c:pt>
                <c:pt idx="228">
                  <c:v>0.1903673551099396</c:v>
                </c:pt>
                <c:pt idx="229">
                  <c:v>0.18995353571839035</c:v>
                </c:pt>
                <c:pt idx="230">
                  <c:v>0.18895186655562474</c:v>
                </c:pt>
                <c:pt idx="231">
                  <c:v>0.18841444969830121</c:v>
                </c:pt>
                <c:pt idx="232">
                  <c:v>0.18944567142979779</c:v>
                </c:pt>
                <c:pt idx="233">
                  <c:v>0.18923855990010865</c:v>
                </c:pt>
                <c:pt idx="234">
                  <c:v>0.18915746588516821</c:v>
                </c:pt>
                <c:pt idx="235">
                  <c:v>0.18758593890117775</c:v>
                </c:pt>
                <c:pt idx="236">
                  <c:v>0.18886503674288774</c:v>
                </c:pt>
                <c:pt idx="237">
                  <c:v>0.18900273917013294</c:v>
                </c:pt>
                <c:pt idx="238">
                  <c:v>0.19053097026997878</c:v>
                </c:pt>
                <c:pt idx="239">
                  <c:v>0.18947989535346643</c:v>
                </c:pt>
                <c:pt idx="240">
                  <c:v>0.19264114886322117</c:v>
                </c:pt>
                <c:pt idx="241">
                  <c:v>0.19213994993863673</c:v>
                </c:pt>
                <c:pt idx="242">
                  <c:v>0.19388868679519822</c:v>
                </c:pt>
                <c:pt idx="243">
                  <c:v>0.19569229093038615</c:v>
                </c:pt>
                <c:pt idx="244">
                  <c:v>0.20080581385836219</c:v>
                </c:pt>
                <c:pt idx="245">
                  <c:v>0.22448524944305676</c:v>
                </c:pt>
                <c:pt idx="246">
                  <c:v>0.21401333962137034</c:v>
                </c:pt>
                <c:pt idx="247">
                  <c:v>0.21584340785847325</c:v>
                </c:pt>
                <c:pt idx="248">
                  <c:v>0.22694123290623547</c:v>
                </c:pt>
                <c:pt idx="249">
                  <c:v>0.23875903043150817</c:v>
                </c:pt>
                <c:pt idx="250">
                  <c:v>0.24128030255629479</c:v>
                </c:pt>
                <c:pt idx="251">
                  <c:v>0.24023615830844749</c:v>
                </c:pt>
                <c:pt idx="252">
                  <c:v>0.24653466020938486</c:v>
                </c:pt>
                <c:pt idx="253">
                  <c:v>0.24450250527249034</c:v>
                </c:pt>
                <c:pt idx="254">
                  <c:v>0.24344355379639651</c:v>
                </c:pt>
                <c:pt idx="255">
                  <c:v>0.24094233824900524</c:v>
                </c:pt>
                <c:pt idx="256">
                  <c:v>0.24550477740445187</c:v>
                </c:pt>
                <c:pt idx="257">
                  <c:v>0.24349164666998688</c:v>
                </c:pt>
                <c:pt idx="258">
                  <c:v>0.24008314567815697</c:v>
                </c:pt>
                <c:pt idx="259">
                  <c:v>0.23732206546597151</c:v>
                </c:pt>
                <c:pt idx="260">
                  <c:v>0.23379387626065021</c:v>
                </c:pt>
                <c:pt idx="261">
                  <c:v>0.23252222132627048</c:v>
                </c:pt>
                <c:pt idx="262">
                  <c:v>0.23213724511489472</c:v>
                </c:pt>
                <c:pt idx="263">
                  <c:v>0.23068851895712789</c:v>
                </c:pt>
                <c:pt idx="264">
                  <c:v>0.22019495733032277</c:v>
                </c:pt>
                <c:pt idx="265">
                  <c:v>0.21868765642569549</c:v>
                </c:pt>
                <c:pt idx="266">
                  <c:v>0.21664785991056343</c:v>
                </c:pt>
                <c:pt idx="267">
                  <c:v>0.21254830910770062</c:v>
                </c:pt>
                <c:pt idx="268">
                  <c:v>0.21461074609689221</c:v>
                </c:pt>
                <c:pt idx="269">
                  <c:v>0.21403044876420971</c:v>
                </c:pt>
                <c:pt idx="270">
                  <c:v>0.21033576774881829</c:v>
                </c:pt>
                <c:pt idx="271">
                  <c:v>0.2115821582214604</c:v>
                </c:pt>
                <c:pt idx="272">
                  <c:v>0.21216579858682943</c:v>
                </c:pt>
                <c:pt idx="273">
                  <c:v>0.21190281431698096</c:v>
                </c:pt>
                <c:pt idx="274">
                  <c:v>0.21161748328094049</c:v>
                </c:pt>
                <c:pt idx="275">
                  <c:v>0.20675663852311998</c:v>
                </c:pt>
                <c:pt idx="276">
                  <c:v>0.21124462488813217</c:v>
                </c:pt>
                <c:pt idx="277">
                  <c:v>0.20988779803646565</c:v>
                </c:pt>
                <c:pt idx="278">
                  <c:v>0.20997805553924109</c:v>
                </c:pt>
                <c:pt idx="279">
                  <c:v>0.2084737245775039</c:v>
                </c:pt>
                <c:pt idx="280">
                  <c:v>0.20786873547175158</c:v>
                </c:pt>
                <c:pt idx="281">
                  <c:v>0.20734545454545458</c:v>
                </c:pt>
                <c:pt idx="282">
                  <c:v>0.2062945307294069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1-459E-B59B-B192ABD12BEE}"/>
            </c:ext>
          </c:extLst>
        </c:ser>
        <c:ser>
          <c:idx val="2"/>
          <c:order val="2"/>
          <c:tx>
            <c:strRef>
              <c:f>VAR!$D$1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VAR!$A$2:$A$284</c:f>
              <c:numCache>
                <c:formatCode>General</c:formatCode>
                <c:ptCount val="283"/>
                <c:pt idx="0">
                  <c:v>1947.1</c:v>
                </c:pt>
                <c:pt idx="1">
                  <c:v>1947.2</c:v>
                </c:pt>
                <c:pt idx="2">
                  <c:v>1947.3</c:v>
                </c:pt>
                <c:pt idx="3">
                  <c:v>1947.4</c:v>
                </c:pt>
                <c:pt idx="4">
                  <c:v>1948.1</c:v>
                </c:pt>
                <c:pt idx="5">
                  <c:v>1948.2</c:v>
                </c:pt>
                <c:pt idx="6">
                  <c:v>1948.3</c:v>
                </c:pt>
                <c:pt idx="7">
                  <c:v>1948.4</c:v>
                </c:pt>
                <c:pt idx="8">
                  <c:v>1949.1</c:v>
                </c:pt>
                <c:pt idx="9">
                  <c:v>1949.2</c:v>
                </c:pt>
                <c:pt idx="10">
                  <c:v>1949.3</c:v>
                </c:pt>
                <c:pt idx="11">
                  <c:v>1949.4</c:v>
                </c:pt>
                <c:pt idx="12">
                  <c:v>1950.1</c:v>
                </c:pt>
                <c:pt idx="13">
                  <c:v>1950.2</c:v>
                </c:pt>
                <c:pt idx="14">
                  <c:v>1950.3</c:v>
                </c:pt>
                <c:pt idx="15">
                  <c:v>1950.4</c:v>
                </c:pt>
                <c:pt idx="16">
                  <c:v>1951.1</c:v>
                </c:pt>
                <c:pt idx="17">
                  <c:v>1951.2</c:v>
                </c:pt>
                <c:pt idx="18">
                  <c:v>1951.3</c:v>
                </c:pt>
                <c:pt idx="19">
                  <c:v>1951.4</c:v>
                </c:pt>
                <c:pt idx="20">
                  <c:v>1952.1</c:v>
                </c:pt>
                <c:pt idx="21">
                  <c:v>1952.2</c:v>
                </c:pt>
                <c:pt idx="22">
                  <c:v>1952.3</c:v>
                </c:pt>
                <c:pt idx="23">
                  <c:v>1952.4</c:v>
                </c:pt>
                <c:pt idx="24">
                  <c:v>1953.1</c:v>
                </c:pt>
                <c:pt idx="25">
                  <c:v>1953.2</c:v>
                </c:pt>
                <c:pt idx="26">
                  <c:v>1953.3</c:v>
                </c:pt>
                <c:pt idx="27">
                  <c:v>1953.4</c:v>
                </c:pt>
                <c:pt idx="28">
                  <c:v>1954.1</c:v>
                </c:pt>
                <c:pt idx="29">
                  <c:v>1954.2</c:v>
                </c:pt>
                <c:pt idx="30">
                  <c:v>1954.3</c:v>
                </c:pt>
                <c:pt idx="31">
                  <c:v>1954.4</c:v>
                </c:pt>
                <c:pt idx="32">
                  <c:v>1955.1</c:v>
                </c:pt>
                <c:pt idx="33">
                  <c:v>1955.2</c:v>
                </c:pt>
                <c:pt idx="34">
                  <c:v>1955.3</c:v>
                </c:pt>
                <c:pt idx="35">
                  <c:v>1955.4</c:v>
                </c:pt>
                <c:pt idx="36">
                  <c:v>1956.1</c:v>
                </c:pt>
                <c:pt idx="37">
                  <c:v>1956.2</c:v>
                </c:pt>
                <c:pt idx="38">
                  <c:v>1956.3</c:v>
                </c:pt>
                <c:pt idx="39">
                  <c:v>1956.4</c:v>
                </c:pt>
                <c:pt idx="40">
                  <c:v>1957.1</c:v>
                </c:pt>
                <c:pt idx="41">
                  <c:v>1957.2</c:v>
                </c:pt>
                <c:pt idx="42">
                  <c:v>1957.3</c:v>
                </c:pt>
                <c:pt idx="43">
                  <c:v>1957.4</c:v>
                </c:pt>
                <c:pt idx="44">
                  <c:v>1958.1</c:v>
                </c:pt>
                <c:pt idx="45">
                  <c:v>1958.2</c:v>
                </c:pt>
                <c:pt idx="46">
                  <c:v>1958.3</c:v>
                </c:pt>
                <c:pt idx="47">
                  <c:v>1958.4</c:v>
                </c:pt>
                <c:pt idx="48">
                  <c:v>1959.1</c:v>
                </c:pt>
                <c:pt idx="49">
                  <c:v>1959.2</c:v>
                </c:pt>
                <c:pt idx="50">
                  <c:v>1959.3</c:v>
                </c:pt>
                <c:pt idx="51">
                  <c:v>1959.4</c:v>
                </c:pt>
                <c:pt idx="52">
                  <c:v>1960.1</c:v>
                </c:pt>
                <c:pt idx="53">
                  <c:v>1960.2</c:v>
                </c:pt>
                <c:pt idx="54">
                  <c:v>1960.3</c:v>
                </c:pt>
                <c:pt idx="55">
                  <c:v>1960.4</c:v>
                </c:pt>
                <c:pt idx="56">
                  <c:v>1961.1</c:v>
                </c:pt>
                <c:pt idx="57">
                  <c:v>1961.2</c:v>
                </c:pt>
                <c:pt idx="58">
                  <c:v>1961.3</c:v>
                </c:pt>
                <c:pt idx="59">
                  <c:v>1961.4</c:v>
                </c:pt>
                <c:pt idx="60">
                  <c:v>1962.1</c:v>
                </c:pt>
                <c:pt idx="61">
                  <c:v>1962.2</c:v>
                </c:pt>
                <c:pt idx="62">
                  <c:v>1962.3</c:v>
                </c:pt>
                <c:pt idx="63">
                  <c:v>1962.4</c:v>
                </c:pt>
                <c:pt idx="64">
                  <c:v>1963.1</c:v>
                </c:pt>
                <c:pt idx="65">
                  <c:v>1963.2</c:v>
                </c:pt>
                <c:pt idx="66">
                  <c:v>1963.3</c:v>
                </c:pt>
                <c:pt idx="67">
                  <c:v>1963.4</c:v>
                </c:pt>
                <c:pt idx="68">
                  <c:v>1964.1</c:v>
                </c:pt>
                <c:pt idx="69">
                  <c:v>1964.2</c:v>
                </c:pt>
                <c:pt idx="70">
                  <c:v>1964.3</c:v>
                </c:pt>
                <c:pt idx="71">
                  <c:v>1964.4</c:v>
                </c:pt>
                <c:pt idx="72">
                  <c:v>1965.1</c:v>
                </c:pt>
                <c:pt idx="73">
                  <c:v>1965.2</c:v>
                </c:pt>
                <c:pt idx="74">
                  <c:v>1965.3</c:v>
                </c:pt>
                <c:pt idx="75">
                  <c:v>1965.4</c:v>
                </c:pt>
                <c:pt idx="76">
                  <c:v>1966.1</c:v>
                </c:pt>
                <c:pt idx="77">
                  <c:v>1966.2</c:v>
                </c:pt>
                <c:pt idx="78">
                  <c:v>1966.3</c:v>
                </c:pt>
                <c:pt idx="79">
                  <c:v>1966.4</c:v>
                </c:pt>
                <c:pt idx="80">
                  <c:v>1967.1</c:v>
                </c:pt>
                <c:pt idx="81">
                  <c:v>1967.2</c:v>
                </c:pt>
                <c:pt idx="82">
                  <c:v>1967.3</c:v>
                </c:pt>
                <c:pt idx="83">
                  <c:v>1967.4</c:v>
                </c:pt>
                <c:pt idx="84">
                  <c:v>1968.1</c:v>
                </c:pt>
                <c:pt idx="85">
                  <c:v>1968.2</c:v>
                </c:pt>
                <c:pt idx="86">
                  <c:v>1968.3</c:v>
                </c:pt>
                <c:pt idx="87">
                  <c:v>1968.4</c:v>
                </c:pt>
                <c:pt idx="88">
                  <c:v>1969.1</c:v>
                </c:pt>
                <c:pt idx="89">
                  <c:v>1969.2</c:v>
                </c:pt>
                <c:pt idx="90">
                  <c:v>1969.3</c:v>
                </c:pt>
                <c:pt idx="91">
                  <c:v>1969.4</c:v>
                </c:pt>
                <c:pt idx="92">
                  <c:v>1970.1</c:v>
                </c:pt>
                <c:pt idx="93">
                  <c:v>1970.2</c:v>
                </c:pt>
                <c:pt idx="94">
                  <c:v>1970.3</c:v>
                </c:pt>
                <c:pt idx="95">
                  <c:v>1970.4</c:v>
                </c:pt>
                <c:pt idx="96">
                  <c:v>1971.1</c:v>
                </c:pt>
                <c:pt idx="97">
                  <c:v>1971.2</c:v>
                </c:pt>
                <c:pt idx="98">
                  <c:v>1971.3</c:v>
                </c:pt>
                <c:pt idx="99">
                  <c:v>1971.4</c:v>
                </c:pt>
                <c:pt idx="100">
                  <c:v>1972.1</c:v>
                </c:pt>
                <c:pt idx="101">
                  <c:v>1972.2</c:v>
                </c:pt>
                <c:pt idx="102">
                  <c:v>1972.3</c:v>
                </c:pt>
                <c:pt idx="103">
                  <c:v>1972.4</c:v>
                </c:pt>
                <c:pt idx="104">
                  <c:v>1973.1</c:v>
                </c:pt>
                <c:pt idx="105">
                  <c:v>1973.2</c:v>
                </c:pt>
                <c:pt idx="106">
                  <c:v>1973.3</c:v>
                </c:pt>
                <c:pt idx="107">
                  <c:v>1973.4</c:v>
                </c:pt>
                <c:pt idx="108">
                  <c:v>1974.1</c:v>
                </c:pt>
                <c:pt idx="109">
                  <c:v>1974.2</c:v>
                </c:pt>
                <c:pt idx="110">
                  <c:v>1974.3</c:v>
                </c:pt>
                <c:pt idx="111">
                  <c:v>1974.4</c:v>
                </c:pt>
                <c:pt idx="112">
                  <c:v>1975.1</c:v>
                </c:pt>
                <c:pt idx="113">
                  <c:v>1975.2</c:v>
                </c:pt>
                <c:pt idx="114">
                  <c:v>1975.3</c:v>
                </c:pt>
                <c:pt idx="115">
                  <c:v>1975.4</c:v>
                </c:pt>
                <c:pt idx="116">
                  <c:v>1976.1</c:v>
                </c:pt>
                <c:pt idx="117">
                  <c:v>1976.2</c:v>
                </c:pt>
                <c:pt idx="118">
                  <c:v>1976.3</c:v>
                </c:pt>
                <c:pt idx="119">
                  <c:v>1976.4</c:v>
                </c:pt>
                <c:pt idx="120">
                  <c:v>1977.1</c:v>
                </c:pt>
                <c:pt idx="121">
                  <c:v>1977.2</c:v>
                </c:pt>
                <c:pt idx="122">
                  <c:v>1977.3</c:v>
                </c:pt>
                <c:pt idx="123">
                  <c:v>1977.4</c:v>
                </c:pt>
                <c:pt idx="124">
                  <c:v>1978.1</c:v>
                </c:pt>
                <c:pt idx="125">
                  <c:v>1978.2</c:v>
                </c:pt>
                <c:pt idx="126">
                  <c:v>1978.3</c:v>
                </c:pt>
                <c:pt idx="127">
                  <c:v>1978.4</c:v>
                </c:pt>
                <c:pt idx="128">
                  <c:v>1979.1</c:v>
                </c:pt>
                <c:pt idx="129">
                  <c:v>1979.2</c:v>
                </c:pt>
                <c:pt idx="130">
                  <c:v>1979.3</c:v>
                </c:pt>
                <c:pt idx="131">
                  <c:v>1979.4</c:v>
                </c:pt>
                <c:pt idx="132">
                  <c:v>1980.1</c:v>
                </c:pt>
                <c:pt idx="133">
                  <c:v>1980.2</c:v>
                </c:pt>
                <c:pt idx="134">
                  <c:v>1980.3</c:v>
                </c:pt>
                <c:pt idx="135">
                  <c:v>1980.4</c:v>
                </c:pt>
                <c:pt idx="136">
                  <c:v>1981.1</c:v>
                </c:pt>
                <c:pt idx="137">
                  <c:v>1981.2</c:v>
                </c:pt>
                <c:pt idx="138">
                  <c:v>1981.3</c:v>
                </c:pt>
                <c:pt idx="139">
                  <c:v>1981.4</c:v>
                </c:pt>
                <c:pt idx="140">
                  <c:v>1982.1</c:v>
                </c:pt>
                <c:pt idx="141">
                  <c:v>1982.2</c:v>
                </c:pt>
                <c:pt idx="142">
                  <c:v>1982.3</c:v>
                </c:pt>
                <c:pt idx="143">
                  <c:v>1982.4</c:v>
                </c:pt>
                <c:pt idx="144">
                  <c:v>1983.1</c:v>
                </c:pt>
                <c:pt idx="145">
                  <c:v>1983.2</c:v>
                </c:pt>
                <c:pt idx="146">
                  <c:v>1983.3</c:v>
                </c:pt>
                <c:pt idx="147">
                  <c:v>1983.4</c:v>
                </c:pt>
                <c:pt idx="148">
                  <c:v>1984.1</c:v>
                </c:pt>
                <c:pt idx="149">
                  <c:v>1984.2</c:v>
                </c:pt>
                <c:pt idx="150">
                  <c:v>1984.3</c:v>
                </c:pt>
                <c:pt idx="151">
                  <c:v>1984.4</c:v>
                </c:pt>
                <c:pt idx="152">
                  <c:v>1985.1</c:v>
                </c:pt>
                <c:pt idx="153">
                  <c:v>1985.2</c:v>
                </c:pt>
                <c:pt idx="154">
                  <c:v>1985.3</c:v>
                </c:pt>
                <c:pt idx="155">
                  <c:v>1985.4</c:v>
                </c:pt>
                <c:pt idx="156">
                  <c:v>1986.1</c:v>
                </c:pt>
                <c:pt idx="157">
                  <c:v>1986.2</c:v>
                </c:pt>
                <c:pt idx="158">
                  <c:v>1986.3</c:v>
                </c:pt>
                <c:pt idx="159">
                  <c:v>1986.4</c:v>
                </c:pt>
                <c:pt idx="160">
                  <c:v>1987.1</c:v>
                </c:pt>
                <c:pt idx="161">
                  <c:v>1987.2</c:v>
                </c:pt>
                <c:pt idx="162">
                  <c:v>1987.3</c:v>
                </c:pt>
                <c:pt idx="163">
                  <c:v>1987.4</c:v>
                </c:pt>
                <c:pt idx="164">
                  <c:v>1988.1</c:v>
                </c:pt>
                <c:pt idx="165">
                  <c:v>1988.2</c:v>
                </c:pt>
                <c:pt idx="166">
                  <c:v>1988.3</c:v>
                </c:pt>
                <c:pt idx="167">
                  <c:v>1988.4</c:v>
                </c:pt>
                <c:pt idx="168">
                  <c:v>1989.1</c:v>
                </c:pt>
                <c:pt idx="169">
                  <c:v>1989.2</c:v>
                </c:pt>
                <c:pt idx="170">
                  <c:v>1989.3</c:v>
                </c:pt>
                <c:pt idx="171">
                  <c:v>1989.4</c:v>
                </c:pt>
                <c:pt idx="172">
                  <c:v>1990.1</c:v>
                </c:pt>
                <c:pt idx="173">
                  <c:v>1990.2</c:v>
                </c:pt>
                <c:pt idx="174">
                  <c:v>1990.3</c:v>
                </c:pt>
                <c:pt idx="175">
                  <c:v>1990.4</c:v>
                </c:pt>
                <c:pt idx="176">
                  <c:v>1991.1</c:v>
                </c:pt>
                <c:pt idx="177">
                  <c:v>1991.2</c:v>
                </c:pt>
                <c:pt idx="178">
                  <c:v>1991.3</c:v>
                </c:pt>
                <c:pt idx="179">
                  <c:v>1991.4</c:v>
                </c:pt>
                <c:pt idx="180">
                  <c:v>1992.1</c:v>
                </c:pt>
                <c:pt idx="181">
                  <c:v>1992.2</c:v>
                </c:pt>
                <c:pt idx="182">
                  <c:v>1992.3</c:v>
                </c:pt>
                <c:pt idx="183">
                  <c:v>1992.4</c:v>
                </c:pt>
                <c:pt idx="184">
                  <c:v>1993.1</c:v>
                </c:pt>
                <c:pt idx="185">
                  <c:v>1993.2</c:v>
                </c:pt>
                <c:pt idx="186">
                  <c:v>1993.3</c:v>
                </c:pt>
                <c:pt idx="187">
                  <c:v>1993.4</c:v>
                </c:pt>
                <c:pt idx="188">
                  <c:v>1994.1</c:v>
                </c:pt>
                <c:pt idx="189">
                  <c:v>1994.2</c:v>
                </c:pt>
                <c:pt idx="190">
                  <c:v>1994.3</c:v>
                </c:pt>
                <c:pt idx="191">
                  <c:v>1994.4</c:v>
                </c:pt>
                <c:pt idx="192">
                  <c:v>1995.1</c:v>
                </c:pt>
                <c:pt idx="193">
                  <c:v>1995.2</c:v>
                </c:pt>
                <c:pt idx="194">
                  <c:v>1995.3</c:v>
                </c:pt>
                <c:pt idx="195">
                  <c:v>1995.4</c:v>
                </c:pt>
                <c:pt idx="196">
                  <c:v>1996.1</c:v>
                </c:pt>
                <c:pt idx="197">
                  <c:v>1996.2</c:v>
                </c:pt>
                <c:pt idx="198">
                  <c:v>1996.3</c:v>
                </c:pt>
                <c:pt idx="199">
                  <c:v>1996.4</c:v>
                </c:pt>
                <c:pt idx="200">
                  <c:v>1997.1</c:v>
                </c:pt>
                <c:pt idx="201">
                  <c:v>1997.2</c:v>
                </c:pt>
                <c:pt idx="202">
                  <c:v>1997.3</c:v>
                </c:pt>
                <c:pt idx="203">
                  <c:v>1997.4</c:v>
                </c:pt>
                <c:pt idx="204">
                  <c:v>1998.1</c:v>
                </c:pt>
                <c:pt idx="205">
                  <c:v>1998.2</c:v>
                </c:pt>
                <c:pt idx="206">
                  <c:v>1998.3</c:v>
                </c:pt>
                <c:pt idx="207">
                  <c:v>1998.4</c:v>
                </c:pt>
                <c:pt idx="208">
                  <c:v>1999.1</c:v>
                </c:pt>
                <c:pt idx="209">
                  <c:v>1999.2</c:v>
                </c:pt>
                <c:pt idx="210">
                  <c:v>1999.3</c:v>
                </c:pt>
                <c:pt idx="211">
                  <c:v>1999.4</c:v>
                </c:pt>
                <c:pt idx="212">
                  <c:v>2000.1</c:v>
                </c:pt>
                <c:pt idx="213">
                  <c:v>2000.2</c:v>
                </c:pt>
                <c:pt idx="214">
                  <c:v>2000.3</c:v>
                </c:pt>
                <c:pt idx="215">
                  <c:v>2000.4</c:v>
                </c:pt>
                <c:pt idx="216">
                  <c:v>2001.1</c:v>
                </c:pt>
                <c:pt idx="217">
                  <c:v>2001.2</c:v>
                </c:pt>
                <c:pt idx="218">
                  <c:v>2001.3</c:v>
                </c:pt>
                <c:pt idx="219">
                  <c:v>2001.4</c:v>
                </c:pt>
                <c:pt idx="220">
                  <c:v>2002.1</c:v>
                </c:pt>
                <c:pt idx="221">
                  <c:v>2002.2</c:v>
                </c:pt>
                <c:pt idx="222">
                  <c:v>2002.3</c:v>
                </c:pt>
                <c:pt idx="223">
                  <c:v>2002.4</c:v>
                </c:pt>
                <c:pt idx="224">
                  <c:v>2003.1</c:v>
                </c:pt>
                <c:pt idx="225">
                  <c:v>2003.2</c:v>
                </c:pt>
                <c:pt idx="226">
                  <c:v>2003.3</c:v>
                </c:pt>
                <c:pt idx="227">
                  <c:v>2003.4</c:v>
                </c:pt>
                <c:pt idx="228">
                  <c:v>2004.1</c:v>
                </c:pt>
                <c:pt idx="229">
                  <c:v>2004.2</c:v>
                </c:pt>
                <c:pt idx="230">
                  <c:v>2004.3</c:v>
                </c:pt>
                <c:pt idx="231">
                  <c:v>2004.4</c:v>
                </c:pt>
                <c:pt idx="232">
                  <c:v>2005.1</c:v>
                </c:pt>
                <c:pt idx="233">
                  <c:v>2005.2</c:v>
                </c:pt>
                <c:pt idx="234">
                  <c:v>2005.3</c:v>
                </c:pt>
                <c:pt idx="235">
                  <c:v>2005.4</c:v>
                </c:pt>
                <c:pt idx="236">
                  <c:v>2006.1</c:v>
                </c:pt>
                <c:pt idx="237">
                  <c:v>2006.2</c:v>
                </c:pt>
                <c:pt idx="238">
                  <c:v>2006.3</c:v>
                </c:pt>
                <c:pt idx="239">
                  <c:v>2006.4</c:v>
                </c:pt>
                <c:pt idx="240">
                  <c:v>2007.1</c:v>
                </c:pt>
                <c:pt idx="241">
                  <c:v>2007.2</c:v>
                </c:pt>
                <c:pt idx="242">
                  <c:v>2007.3</c:v>
                </c:pt>
                <c:pt idx="243">
                  <c:v>2007.4</c:v>
                </c:pt>
                <c:pt idx="244">
                  <c:v>2008.1</c:v>
                </c:pt>
                <c:pt idx="245">
                  <c:v>2008.2</c:v>
                </c:pt>
                <c:pt idx="246">
                  <c:v>2008.3</c:v>
                </c:pt>
                <c:pt idx="247">
                  <c:v>2008.4</c:v>
                </c:pt>
                <c:pt idx="248">
                  <c:v>2009.1</c:v>
                </c:pt>
                <c:pt idx="249">
                  <c:v>2009.2</c:v>
                </c:pt>
                <c:pt idx="250">
                  <c:v>2009.3</c:v>
                </c:pt>
                <c:pt idx="251">
                  <c:v>2009.4</c:v>
                </c:pt>
                <c:pt idx="252">
                  <c:v>2010.1</c:v>
                </c:pt>
                <c:pt idx="253">
                  <c:v>2010.2</c:v>
                </c:pt>
                <c:pt idx="254">
                  <c:v>2010.3</c:v>
                </c:pt>
                <c:pt idx="255">
                  <c:v>2010.4</c:v>
                </c:pt>
                <c:pt idx="256">
                  <c:v>2011.1</c:v>
                </c:pt>
                <c:pt idx="257">
                  <c:v>2011.2</c:v>
                </c:pt>
                <c:pt idx="258">
                  <c:v>2011.3</c:v>
                </c:pt>
                <c:pt idx="259">
                  <c:v>2011.4</c:v>
                </c:pt>
                <c:pt idx="260">
                  <c:v>2012.1</c:v>
                </c:pt>
                <c:pt idx="261">
                  <c:v>2012.2</c:v>
                </c:pt>
                <c:pt idx="262">
                  <c:v>2012.3</c:v>
                </c:pt>
                <c:pt idx="263">
                  <c:v>2012.4</c:v>
                </c:pt>
                <c:pt idx="264">
                  <c:v>2013.1</c:v>
                </c:pt>
                <c:pt idx="265">
                  <c:v>2013.2</c:v>
                </c:pt>
                <c:pt idx="266">
                  <c:v>2013.3</c:v>
                </c:pt>
                <c:pt idx="267">
                  <c:v>2013.4</c:v>
                </c:pt>
                <c:pt idx="268">
                  <c:v>2014.1</c:v>
                </c:pt>
                <c:pt idx="269">
                  <c:v>2014.2</c:v>
                </c:pt>
                <c:pt idx="270">
                  <c:v>2014.3</c:v>
                </c:pt>
                <c:pt idx="271">
                  <c:v>2014.4</c:v>
                </c:pt>
                <c:pt idx="272">
                  <c:v>2015.1</c:v>
                </c:pt>
                <c:pt idx="273">
                  <c:v>2015.2</c:v>
                </c:pt>
                <c:pt idx="274">
                  <c:v>2015.3</c:v>
                </c:pt>
                <c:pt idx="275">
                  <c:v>2015.4</c:v>
                </c:pt>
                <c:pt idx="276">
                  <c:v>2016.1</c:v>
                </c:pt>
                <c:pt idx="277">
                  <c:v>2016.2</c:v>
                </c:pt>
                <c:pt idx="278">
                  <c:v>2016.3</c:v>
                </c:pt>
                <c:pt idx="279">
                  <c:v>2016.4</c:v>
                </c:pt>
                <c:pt idx="280">
                  <c:v>2017.1</c:v>
                </c:pt>
                <c:pt idx="281">
                  <c:v>2017.2</c:v>
                </c:pt>
                <c:pt idx="282">
                  <c:v>2017.3</c:v>
                </c:pt>
              </c:numCache>
            </c:numRef>
          </c:cat>
          <c:val>
            <c:numRef>
              <c:f>VAR!$D$2:$D$284</c:f>
              <c:numCache>
                <c:formatCode>0.0000</c:formatCode>
                <c:ptCount val="283"/>
                <c:pt idx="0">
                  <c:v>3.496503496503494E-2</c:v>
                </c:pt>
                <c:pt idx="1">
                  <c:v>3.2480714575720639E-2</c:v>
                </c:pt>
                <c:pt idx="2">
                  <c:v>1.9992003198720514E-2</c:v>
                </c:pt>
                <c:pt idx="3">
                  <c:v>4.2643104110641573E-2</c:v>
                </c:pt>
                <c:pt idx="4">
                  <c:v>3.906836964688204E-2</c:v>
                </c:pt>
                <c:pt idx="5">
                  <c:v>3.1146940271161602E-2</c:v>
                </c:pt>
                <c:pt idx="6">
                  <c:v>1.7173524150268325E-2</c:v>
                </c:pt>
                <c:pt idx="7">
                  <c:v>1.3181332383327407E-2</c:v>
                </c:pt>
                <c:pt idx="8">
                  <c:v>2.1786492374727723E-3</c:v>
                </c:pt>
                <c:pt idx="9">
                  <c:v>-9.5693779904306008E-3</c:v>
                </c:pt>
                <c:pt idx="10">
                  <c:v>-9.1474570069520669E-3</c:v>
                </c:pt>
                <c:pt idx="11">
                  <c:v>-1.03321033210332E-2</c:v>
                </c:pt>
                <c:pt idx="12">
                  <c:v>-1.849217638691324E-2</c:v>
                </c:pt>
                <c:pt idx="13">
                  <c:v>1.9607843137254912E-2</c:v>
                </c:pt>
                <c:pt idx="14">
                  <c:v>5.4781199351701781E-2</c:v>
                </c:pt>
                <c:pt idx="15">
                  <c:v>5.4948485794567598E-2</c:v>
                </c:pt>
                <c:pt idx="16">
                  <c:v>6.2722948870392384E-2</c:v>
                </c:pt>
                <c:pt idx="17">
                  <c:v>3.860667634252541E-2</c:v>
                </c:pt>
                <c:pt idx="18">
                  <c:v>2.1603183627060853E-2</c:v>
                </c:pt>
                <c:pt idx="19">
                  <c:v>2.6360067302299488E-2</c:v>
                </c:pt>
                <c:pt idx="20">
                  <c:v>2.8317601332593013E-2</c:v>
                </c:pt>
                <c:pt idx="21">
                  <c:v>1.6602102933038224E-2</c:v>
                </c:pt>
                <c:pt idx="22">
                  <c:v>1.249660418364581E-2</c:v>
                </c:pt>
                <c:pt idx="23">
                  <c:v>1.8625393494228738E-2</c:v>
                </c:pt>
                <c:pt idx="24">
                  <c:v>1.9819819819819753E-2</c:v>
                </c:pt>
                <c:pt idx="25">
                  <c:v>1.8098394086158535E-2</c:v>
                </c:pt>
                <c:pt idx="26">
                  <c:v>1.8636711769211087E-2</c:v>
                </c:pt>
                <c:pt idx="27">
                  <c:v>2.5873221216041399E-3</c:v>
                </c:pt>
                <c:pt idx="28">
                  <c:v>1.554806944804302E-3</c:v>
                </c:pt>
                <c:pt idx="29">
                  <c:v>4.6547711404189224E-3</c:v>
                </c:pt>
                <c:pt idx="30">
                  <c:v>6.384065372829417E-3</c:v>
                </c:pt>
                <c:pt idx="31">
                  <c:v>9.4928803397451838E-3</c:v>
                </c:pt>
                <c:pt idx="32">
                  <c:v>1.715804736587722E-2</c:v>
                </c:pt>
                <c:pt idx="33">
                  <c:v>2.3448602558029351E-2</c:v>
                </c:pt>
                <c:pt idx="34">
                  <c:v>2.4367602692039952E-2</c:v>
                </c:pt>
                <c:pt idx="35">
                  <c:v>3.0607583371402479E-2</c:v>
                </c:pt>
                <c:pt idx="36">
                  <c:v>3.2009080590238388E-2</c:v>
                </c:pt>
                <c:pt idx="37">
                  <c:v>2.9543419874664252E-2</c:v>
                </c:pt>
                <c:pt idx="38">
                  <c:v>3.030973451327431E-2</c:v>
                </c:pt>
                <c:pt idx="39">
                  <c:v>3.1216128332972048E-2</c:v>
                </c:pt>
                <c:pt idx="40">
                  <c:v>2.9324266893327629E-2</c:v>
                </c:pt>
                <c:pt idx="41">
                  <c:v>2.4957698815566799E-2</c:v>
                </c:pt>
                <c:pt idx="42">
                  <c:v>2.394336872787841E-2</c:v>
                </c:pt>
                <c:pt idx="43">
                  <c:v>1.1351692243010313E-2</c:v>
                </c:pt>
                <c:pt idx="44">
                  <c:v>3.4158838599487799E-3</c:v>
                </c:pt>
                <c:pt idx="45">
                  <c:v>-6.9796954314720753E-3</c:v>
                </c:pt>
                <c:pt idx="46">
                  <c:v>-1.2327922745017348E-3</c:v>
                </c:pt>
                <c:pt idx="47">
                  <c:v>5.5955235811350583E-3</c:v>
                </c:pt>
                <c:pt idx="48">
                  <c:v>1.8391704167481857E-2</c:v>
                </c:pt>
                <c:pt idx="49">
                  <c:v>2.3464326592903463E-2</c:v>
                </c:pt>
                <c:pt idx="50">
                  <c:v>2.0753998476770789E-2</c:v>
                </c:pt>
                <c:pt idx="51">
                  <c:v>2.0593236349896127E-2</c:v>
                </c:pt>
                <c:pt idx="52">
                  <c:v>3.9204859193815569E-2</c:v>
                </c:pt>
                <c:pt idx="53">
                  <c:v>3.2798968122351196E-2</c:v>
                </c:pt>
                <c:pt idx="54">
                  <c:v>2.893772893772896E-2</c:v>
                </c:pt>
                <c:pt idx="55">
                  <c:v>2.0513768249861383E-2</c:v>
                </c:pt>
                <c:pt idx="56">
                  <c:v>1.9783843194724329E-2</c:v>
                </c:pt>
                <c:pt idx="57">
                  <c:v>1.6864011481880169E-2</c:v>
                </c:pt>
                <c:pt idx="58">
                  <c:v>2.0415346708905279E-2</c:v>
                </c:pt>
                <c:pt idx="59">
                  <c:v>2.3899587345254453E-2</c:v>
                </c:pt>
                <c:pt idx="60">
                  <c:v>2.0497311827956992E-2</c:v>
                </c:pt>
                <c:pt idx="61">
                  <c:v>2.0245602389644853E-2</c:v>
                </c:pt>
                <c:pt idx="62">
                  <c:v>2.3293963254593156E-2</c:v>
                </c:pt>
                <c:pt idx="63">
                  <c:v>2.2019246452454736E-2</c:v>
                </c:pt>
                <c:pt idx="64">
                  <c:v>2.5212783041593044E-2</c:v>
                </c:pt>
                <c:pt idx="65">
                  <c:v>2.9281418170307015E-2</c:v>
                </c:pt>
                <c:pt idx="66">
                  <c:v>2.8837209302325573E-2</c:v>
                </c:pt>
                <c:pt idx="67">
                  <c:v>2.7947464874770941E-2</c:v>
                </c:pt>
                <c:pt idx="68">
                  <c:v>2.3841454328714051E-2</c:v>
                </c:pt>
                <c:pt idx="69">
                  <c:v>1.6451233842538195E-2</c:v>
                </c:pt>
                <c:pt idx="70">
                  <c:v>2.1795612009237828E-2</c:v>
                </c:pt>
                <c:pt idx="71">
                  <c:v>2.4198167239404322E-2</c:v>
                </c:pt>
                <c:pt idx="72">
                  <c:v>2.878197997775302E-2</c:v>
                </c:pt>
                <c:pt idx="73">
                  <c:v>2.7717094483888583E-2</c:v>
                </c:pt>
                <c:pt idx="74">
                  <c:v>1.7328712343375099E-2</c:v>
                </c:pt>
                <c:pt idx="75">
                  <c:v>1.7720864053809324E-2</c:v>
                </c:pt>
                <c:pt idx="76">
                  <c:v>2.5335507337263252E-2</c:v>
                </c:pt>
                <c:pt idx="77">
                  <c:v>2.3909811694747252E-2</c:v>
                </c:pt>
                <c:pt idx="78">
                  <c:v>2.1320662768031191E-2</c:v>
                </c:pt>
                <c:pt idx="79">
                  <c:v>1.7846448676488175E-2</c:v>
                </c:pt>
                <c:pt idx="80">
                  <c:v>7.5650118203309758E-3</c:v>
                </c:pt>
                <c:pt idx="81">
                  <c:v>5.4047702972623932E-3</c:v>
                </c:pt>
                <c:pt idx="82">
                  <c:v>7.3851834756519467E-3</c:v>
                </c:pt>
                <c:pt idx="83">
                  <c:v>7.9257246376812241E-3</c:v>
                </c:pt>
                <c:pt idx="84">
                  <c:v>1.0426956426297851E-2</c:v>
                </c:pt>
                <c:pt idx="85">
                  <c:v>1.014632062373165E-2</c:v>
                </c:pt>
                <c:pt idx="86">
                  <c:v>1.8481570933529375E-2</c:v>
                </c:pt>
                <c:pt idx="87">
                  <c:v>1.9379445417998128E-2</c:v>
                </c:pt>
                <c:pt idx="88">
                  <c:v>3.0540486236688747E-2</c:v>
                </c:pt>
                <c:pt idx="89">
                  <c:v>2.738777931579987E-2</c:v>
                </c:pt>
                <c:pt idx="90">
                  <c:v>2.1511627906976704E-2</c:v>
                </c:pt>
                <c:pt idx="91">
                  <c:v>1.9121744979340861E-2</c:v>
                </c:pt>
                <c:pt idx="92">
                  <c:v>1.1390602752728971E-2</c:v>
                </c:pt>
                <c:pt idx="93">
                  <c:v>2.1493318381459784E-3</c:v>
                </c:pt>
                <c:pt idx="94">
                  <c:v>-3.4910427193385499E-3</c:v>
                </c:pt>
                <c:pt idx="95">
                  <c:v>-9.7114063215758082E-3</c:v>
                </c:pt>
                <c:pt idx="96">
                  <c:v>-1.0546669010370891E-2</c:v>
                </c:pt>
                <c:pt idx="97">
                  <c:v>-1.5870277729860275E-2</c:v>
                </c:pt>
                <c:pt idx="98">
                  <c:v>-1.4996187409980479E-2</c:v>
                </c:pt>
                <c:pt idx="99">
                  <c:v>-1.4912868632707785E-2</c:v>
                </c:pt>
                <c:pt idx="100">
                  <c:v>-6.3219322418544199E-3</c:v>
                </c:pt>
                <c:pt idx="101">
                  <c:v>-3.1493583182426585E-3</c:v>
                </c:pt>
                <c:pt idx="102">
                  <c:v>-9.2750038645846359E-4</c:v>
                </c:pt>
                <c:pt idx="103">
                  <c:v>-2.2522522522522947E-3</c:v>
                </c:pt>
                <c:pt idx="104">
                  <c:v>7.9669732744259737E-3</c:v>
                </c:pt>
                <c:pt idx="105">
                  <c:v>6.0665914221218727E-3</c:v>
                </c:pt>
                <c:pt idx="106">
                  <c:v>8.8390868596881882E-3</c:v>
                </c:pt>
                <c:pt idx="107">
                  <c:v>1.061456290987762E-2</c:v>
                </c:pt>
                <c:pt idx="108">
                  <c:v>8.0952699538368676E-3</c:v>
                </c:pt>
                <c:pt idx="109">
                  <c:v>5.8010689610220158E-3</c:v>
                </c:pt>
                <c:pt idx="110">
                  <c:v>6.8440578226941565E-3</c:v>
                </c:pt>
                <c:pt idx="111">
                  <c:v>-6.9868995633187705E-3</c:v>
                </c:pt>
                <c:pt idx="112">
                  <c:v>-2.2845146949864129E-2</c:v>
                </c:pt>
                <c:pt idx="113">
                  <c:v>-5.4938420671335454E-2</c:v>
                </c:pt>
                <c:pt idx="114">
                  <c:v>-2.6432489205274801E-2</c:v>
                </c:pt>
                <c:pt idx="115">
                  <c:v>-2.4520074749419533E-2</c:v>
                </c:pt>
                <c:pt idx="116">
                  <c:v>-1.4908194025760477E-2</c:v>
                </c:pt>
                <c:pt idx="117">
                  <c:v>-1.0501373256502711E-2</c:v>
                </c:pt>
                <c:pt idx="118">
                  <c:v>-1.126686061888387E-2</c:v>
                </c:pt>
                <c:pt idx="119">
                  <c:v>-9.2860090796532922E-3</c:v>
                </c:pt>
                <c:pt idx="120">
                  <c:v>-4.3663739021329645E-3</c:v>
                </c:pt>
                <c:pt idx="121">
                  <c:v>1.456169303951404E-4</c:v>
                </c:pt>
                <c:pt idx="122">
                  <c:v>-7.0674707877871421E-4</c:v>
                </c:pt>
                <c:pt idx="123">
                  <c:v>-9.6832203624289484E-4</c:v>
                </c:pt>
                <c:pt idx="124">
                  <c:v>-3.1692850998321718E-4</c:v>
                </c:pt>
                <c:pt idx="125">
                  <c:v>1.1341265086022427E-2</c:v>
                </c:pt>
                <c:pt idx="126">
                  <c:v>1.1380215932302309E-2</c:v>
                </c:pt>
                <c:pt idx="127">
                  <c:v>1.3898960599468192E-2</c:v>
                </c:pt>
                <c:pt idx="128">
                  <c:v>1.5839785116132099E-2</c:v>
                </c:pt>
                <c:pt idx="129">
                  <c:v>1.5871181478485298E-2</c:v>
                </c:pt>
                <c:pt idx="130">
                  <c:v>1.4117735170760952E-2</c:v>
                </c:pt>
                <c:pt idx="131">
                  <c:v>1.0217160435053255E-2</c:v>
                </c:pt>
                <c:pt idx="132">
                  <c:v>7.7239406400858293E-3</c:v>
                </c:pt>
                <c:pt idx="133">
                  <c:v>-1.1786135219114806E-3</c:v>
                </c:pt>
                <c:pt idx="134">
                  <c:v>-5.4195804195804193E-3</c:v>
                </c:pt>
                <c:pt idx="135">
                  <c:v>-1.2360113579422613E-3</c:v>
                </c:pt>
                <c:pt idx="136">
                  <c:v>8.9405453732677321E-3</c:v>
                </c:pt>
                <c:pt idx="137">
                  <c:v>6.661825529630923E-3</c:v>
                </c:pt>
                <c:pt idx="138">
                  <c:v>5.5501042561020555E-3</c:v>
                </c:pt>
                <c:pt idx="139">
                  <c:v>-3.8982792751637526E-3</c:v>
                </c:pt>
                <c:pt idx="140">
                  <c:v>-1.023275704074772E-2</c:v>
                </c:pt>
                <c:pt idx="141">
                  <c:v>-1.074655539879325E-2</c:v>
                </c:pt>
                <c:pt idx="142">
                  <c:v>-2.0819102491758459E-2</c:v>
                </c:pt>
                <c:pt idx="143">
                  <c:v>-3.0664945125887702E-2</c:v>
                </c:pt>
                <c:pt idx="144">
                  <c:v>-2.9480217222653256E-2</c:v>
                </c:pt>
                <c:pt idx="145">
                  <c:v>-2.2880741112785343E-2</c:v>
                </c:pt>
                <c:pt idx="146">
                  <c:v>-2.3210465021802108E-2</c:v>
                </c:pt>
                <c:pt idx="147">
                  <c:v>-1.4593925344432438E-2</c:v>
                </c:pt>
                <c:pt idx="148">
                  <c:v>-6.6448579022694741E-3</c:v>
                </c:pt>
                <c:pt idx="149">
                  <c:v>-7.0236612702366521E-3</c:v>
                </c:pt>
                <c:pt idx="150">
                  <c:v>-7.7555414199735606E-3</c:v>
                </c:pt>
                <c:pt idx="151">
                  <c:v>-8.0769601697367154E-3</c:v>
                </c:pt>
                <c:pt idx="152">
                  <c:v>1.0384706160018829E-3</c:v>
                </c:pt>
                <c:pt idx="153">
                  <c:v>-9.7389768263486647E-3</c:v>
                </c:pt>
                <c:pt idx="154">
                  <c:v>-5.4612478951440654E-3</c:v>
                </c:pt>
                <c:pt idx="155">
                  <c:v>-6.220385798657125E-3</c:v>
                </c:pt>
                <c:pt idx="156">
                  <c:v>-3.8527112902154619E-3</c:v>
                </c:pt>
                <c:pt idx="157">
                  <c:v>-9.4178082191781025E-3</c:v>
                </c:pt>
                <c:pt idx="158">
                  <c:v>-1.0130747250844218E-2</c:v>
                </c:pt>
                <c:pt idx="159">
                  <c:v>-3.2552362187861497E-3</c:v>
                </c:pt>
                <c:pt idx="160">
                  <c:v>-4.159452725813929E-3</c:v>
                </c:pt>
                <c:pt idx="161">
                  <c:v>1.0142071969304153E-2</c:v>
                </c:pt>
                <c:pt idx="162">
                  <c:v>7.1217222732374661E-3</c:v>
                </c:pt>
                <c:pt idx="163">
                  <c:v>6.2715272662114008E-3</c:v>
                </c:pt>
                <c:pt idx="164">
                  <c:v>5.5985541979334677E-3</c:v>
                </c:pt>
                <c:pt idx="165">
                  <c:v>7.5273153215431304E-3</c:v>
                </c:pt>
                <c:pt idx="166">
                  <c:v>1.0265119350882134E-2</c:v>
                </c:pt>
                <c:pt idx="167">
                  <c:v>8.8310824542280116E-3</c:v>
                </c:pt>
                <c:pt idx="168">
                  <c:v>1.4183883923725479E-2</c:v>
                </c:pt>
                <c:pt idx="169">
                  <c:v>1.0287115343614503E-2</c:v>
                </c:pt>
                <c:pt idx="170">
                  <c:v>7.9487359058757565E-3</c:v>
                </c:pt>
                <c:pt idx="171">
                  <c:v>5.0838046986154128E-3</c:v>
                </c:pt>
                <c:pt idx="172">
                  <c:v>3.072587763970922E-3</c:v>
                </c:pt>
                <c:pt idx="173">
                  <c:v>1.7406731718747918E-3</c:v>
                </c:pt>
                <c:pt idx="174">
                  <c:v>2.8360560577161756E-3</c:v>
                </c:pt>
                <c:pt idx="175">
                  <c:v>-1.8926502083575221E-3</c:v>
                </c:pt>
                <c:pt idx="176">
                  <c:v>3.8150919090323768E-3</c:v>
                </c:pt>
                <c:pt idx="177">
                  <c:v>-5.2412266423595361E-3</c:v>
                </c:pt>
                <c:pt idx="178">
                  <c:v>-8.5230927569792513E-3</c:v>
                </c:pt>
                <c:pt idx="179">
                  <c:v>-1.0940709951746185E-2</c:v>
                </c:pt>
                <c:pt idx="180">
                  <c:v>-1.629889669007021E-2</c:v>
                </c:pt>
                <c:pt idx="181">
                  <c:v>-1.6958550898757009E-2</c:v>
                </c:pt>
                <c:pt idx="182">
                  <c:v>-1.937295984210129E-2</c:v>
                </c:pt>
                <c:pt idx="183">
                  <c:v>-1.6782130912565675E-2</c:v>
                </c:pt>
                <c:pt idx="184">
                  <c:v>-1.8864289736522325E-2</c:v>
                </c:pt>
                <c:pt idx="185">
                  <c:v>-1.2314044746398051E-2</c:v>
                </c:pt>
                <c:pt idx="186">
                  <c:v>-1.3701804698589252E-2</c:v>
                </c:pt>
                <c:pt idx="187">
                  <c:v>-6.1284268001364902E-3</c:v>
                </c:pt>
                <c:pt idx="188">
                  <c:v>-5.0866695626585459E-3</c:v>
                </c:pt>
                <c:pt idx="189">
                  <c:v>-4.1266609810411173E-5</c:v>
                </c:pt>
                <c:pt idx="190">
                  <c:v>-3.8083320865578857E-4</c:v>
                </c:pt>
                <c:pt idx="191">
                  <c:v>-8.9611727098854387E-4</c:v>
                </c:pt>
                <c:pt idx="192">
                  <c:v>8.0845029356018739E-4</c:v>
                </c:pt>
                <c:pt idx="193">
                  <c:v>6.1802259069810856E-4</c:v>
                </c:pt>
                <c:pt idx="194">
                  <c:v>1.6479595146953929E-3</c:v>
                </c:pt>
                <c:pt idx="195">
                  <c:v>5.4875312520033274E-3</c:v>
                </c:pt>
                <c:pt idx="196">
                  <c:v>5.3844497092397445E-3</c:v>
                </c:pt>
                <c:pt idx="197">
                  <c:v>9.7748557960677523E-3</c:v>
                </c:pt>
                <c:pt idx="198">
                  <c:v>1.1582301752665823E-2</c:v>
                </c:pt>
                <c:pt idx="199">
                  <c:v>1.4661341120536736E-2</c:v>
                </c:pt>
                <c:pt idx="200">
                  <c:v>1.6579188536199278E-2</c:v>
                </c:pt>
                <c:pt idx="201">
                  <c:v>1.8487119821326271E-2</c:v>
                </c:pt>
                <c:pt idx="202">
                  <c:v>2.2998688418969616E-2</c:v>
                </c:pt>
                <c:pt idx="203">
                  <c:v>2.2188591650262258E-2</c:v>
                </c:pt>
                <c:pt idx="204">
                  <c:v>2.7987446145539187E-2</c:v>
                </c:pt>
                <c:pt idx="205">
                  <c:v>2.8494557906322604E-2</c:v>
                </c:pt>
                <c:pt idx="206">
                  <c:v>3.1432788498332698E-2</c:v>
                </c:pt>
                <c:pt idx="207">
                  <c:v>3.0914569415700716E-2</c:v>
                </c:pt>
                <c:pt idx="208">
                  <c:v>3.1702850610240155E-2</c:v>
                </c:pt>
                <c:pt idx="209">
                  <c:v>3.207073349377422E-2</c:v>
                </c:pt>
                <c:pt idx="210">
                  <c:v>3.2474285184765722E-2</c:v>
                </c:pt>
                <c:pt idx="211">
                  <c:v>3.3235611166520573E-2</c:v>
                </c:pt>
                <c:pt idx="212">
                  <c:v>4.2328780779583283E-2</c:v>
                </c:pt>
                <c:pt idx="213">
                  <c:v>3.7944017979626987E-2</c:v>
                </c:pt>
                <c:pt idx="214">
                  <c:v>3.6688744279452311E-2</c:v>
                </c:pt>
                <c:pt idx="215">
                  <c:v>3.4261814501112438E-2</c:v>
                </c:pt>
                <c:pt idx="216">
                  <c:v>3.1280631132174254E-2</c:v>
                </c:pt>
                <c:pt idx="217">
                  <c:v>2.4665363212513128E-2</c:v>
                </c:pt>
                <c:pt idx="218">
                  <c:v>1.663612011842666E-3</c:v>
                </c:pt>
                <c:pt idx="219">
                  <c:v>7.8588582695560058E-3</c:v>
                </c:pt>
                <c:pt idx="220">
                  <c:v>-1.131580890496937E-2</c:v>
                </c:pt>
                <c:pt idx="221">
                  <c:v>-1.404689614807771E-2</c:v>
                </c:pt>
                <c:pt idx="222">
                  <c:v>-1.3789854218952445E-2</c:v>
                </c:pt>
                <c:pt idx="223">
                  <c:v>-1.6904122912876657E-2</c:v>
                </c:pt>
                <c:pt idx="224">
                  <c:v>-2.0605337441340691E-2</c:v>
                </c:pt>
                <c:pt idx="225">
                  <c:v>-2.4202555691382199E-2</c:v>
                </c:pt>
                <c:pt idx="226">
                  <c:v>-2.7027724492692577E-2</c:v>
                </c:pt>
                <c:pt idx="227">
                  <c:v>-1.8956062555006432E-2</c:v>
                </c:pt>
                <c:pt idx="228">
                  <c:v>-2.4181708985352497E-2</c:v>
                </c:pt>
                <c:pt idx="229">
                  <c:v>-2.2091056857175686E-2</c:v>
                </c:pt>
                <c:pt idx="230">
                  <c:v>-1.8030838393557447E-2</c:v>
                </c:pt>
                <c:pt idx="231">
                  <c:v>-1.6700896339813066E-2</c:v>
                </c:pt>
                <c:pt idx="232">
                  <c:v>-9.48984290251839E-3</c:v>
                </c:pt>
                <c:pt idx="233">
                  <c:v>-8.3088615009904842E-3</c:v>
                </c:pt>
                <c:pt idx="234">
                  <c:v>-8.2087630817696215E-3</c:v>
                </c:pt>
                <c:pt idx="235">
                  <c:v>-4.3193639026723393E-3</c:v>
                </c:pt>
                <c:pt idx="236">
                  <c:v>-2.710841166687292E-4</c:v>
                </c:pt>
                <c:pt idx="237">
                  <c:v>6.956622559746848E-4</c:v>
                </c:pt>
                <c:pt idx="238">
                  <c:v>1.7255635043319487E-4</c:v>
                </c:pt>
                <c:pt idx="239">
                  <c:v>5.8294943979979373E-4</c:v>
                </c:pt>
                <c:pt idx="240">
                  <c:v>-8.2202175196016095E-4</c:v>
                </c:pt>
                <c:pt idx="241">
                  <c:v>-4.7149206437254685E-4</c:v>
                </c:pt>
                <c:pt idx="242">
                  <c:v>-5.5457559181039603E-3</c:v>
                </c:pt>
                <c:pt idx="243">
                  <c:v>-9.3358664787236163E-3</c:v>
                </c:pt>
                <c:pt idx="244">
                  <c:v>-1.7711543181260378E-2</c:v>
                </c:pt>
                <c:pt idx="245">
                  <c:v>-4.2327685141429823E-2</c:v>
                </c:pt>
                <c:pt idx="246">
                  <c:v>-3.6394259920501201E-2</c:v>
                </c:pt>
                <c:pt idx="247">
                  <c:v>-4.5904095560794209E-2</c:v>
                </c:pt>
                <c:pt idx="248">
                  <c:v>-7.3929879935205348E-2</c:v>
                </c:pt>
                <c:pt idx="249">
                  <c:v>-8.863769490390784E-2</c:v>
                </c:pt>
                <c:pt idx="250">
                  <c:v>-8.8862007355343761E-2</c:v>
                </c:pt>
                <c:pt idx="251">
                  <c:v>-8.3177153056671185E-2</c:v>
                </c:pt>
                <c:pt idx="252">
                  <c:v>-8.7255042197110541E-2</c:v>
                </c:pt>
                <c:pt idx="253">
                  <c:v>-8.4084467310559755E-2</c:v>
                </c:pt>
                <c:pt idx="254">
                  <c:v>-8.0018860782191142E-2</c:v>
                </c:pt>
                <c:pt idx="255">
                  <c:v>-7.641396698664496E-2</c:v>
                </c:pt>
                <c:pt idx="256">
                  <c:v>-7.1647942041159124E-2</c:v>
                </c:pt>
                <c:pt idx="257">
                  <c:v>-7.143827332173415E-2</c:v>
                </c:pt>
                <c:pt idx="258">
                  <c:v>-6.9435623047263487E-2</c:v>
                </c:pt>
                <c:pt idx="259">
                  <c:v>-6.5801726923150006E-2</c:v>
                </c:pt>
                <c:pt idx="260">
                  <c:v>-5.9353069694939892E-2</c:v>
                </c:pt>
                <c:pt idx="261">
                  <c:v>-5.7580061903373628E-2</c:v>
                </c:pt>
                <c:pt idx="262">
                  <c:v>-5.7321033528675909E-2</c:v>
                </c:pt>
                <c:pt idx="263">
                  <c:v>-5.2002478938229034E-2</c:v>
                </c:pt>
                <c:pt idx="264">
                  <c:v>-3.7370868082110341E-2</c:v>
                </c:pt>
                <c:pt idx="265">
                  <c:v>-3.4174858234490409E-2</c:v>
                </c:pt>
                <c:pt idx="266">
                  <c:v>-3.3010334760258615E-2</c:v>
                </c:pt>
                <c:pt idx="267">
                  <c:v>-2.8658992111718292E-2</c:v>
                </c:pt>
                <c:pt idx="268">
                  <c:v>-2.4431487907558433E-2</c:v>
                </c:pt>
                <c:pt idx="269">
                  <c:v>-2.2013867639672311E-2</c:v>
                </c:pt>
                <c:pt idx="270">
                  <c:v>-2.3197879958915729E-2</c:v>
                </c:pt>
                <c:pt idx="271">
                  <c:v>-2.3365039270631861E-2</c:v>
                </c:pt>
                <c:pt idx="272">
                  <c:v>-1.9631098703754499E-2</c:v>
                </c:pt>
                <c:pt idx="273">
                  <c:v>-1.8647889814958084E-2</c:v>
                </c:pt>
                <c:pt idx="274">
                  <c:v>-2.2136638193518604E-2</c:v>
                </c:pt>
                <c:pt idx="275">
                  <c:v>-1.342469049389737E-2</c:v>
                </c:pt>
                <c:pt idx="276">
                  <c:v>-2.389059873834936E-2</c:v>
                </c:pt>
                <c:pt idx="277">
                  <c:v>-2.2499730283741498E-2</c:v>
                </c:pt>
                <c:pt idx="278">
                  <c:v>-2.121831801848461E-2</c:v>
                </c:pt>
                <c:pt idx="279">
                  <c:v>-2.2041204940361259E-2</c:v>
                </c:pt>
                <c:pt idx="280">
                  <c:v>-1.987648037276275E-2</c:v>
                </c:pt>
                <c:pt idx="281">
                  <c:v>-2.1340259740259774E-2</c:v>
                </c:pt>
                <c:pt idx="282">
                  <c:v>-1.9139884156030532E-2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1-459E-B59B-B192ABD12BEE}"/>
            </c:ext>
          </c:extLst>
        </c:ser>
        <c:ser>
          <c:idx val="3"/>
          <c:order val="3"/>
          <c:tx>
            <c:v>shat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VAR!$G$2:$G$284</c:f>
              <c:numCache>
                <c:formatCode>General</c:formatCode>
                <c:ptCount val="283"/>
                <c:pt idx="0">
                  <c:v>3.3132124837806504E-2</c:v>
                </c:pt>
                <c:pt idx="1">
                  <c:v>3.4334953439073168E-2</c:v>
                </c:pt>
                <c:pt idx="2">
                  <c:v>2.4277912512041616E-2</c:v>
                </c:pt>
                <c:pt idx="3">
                  <c:v>4.1842765172590946E-2</c:v>
                </c:pt>
                <c:pt idx="4">
                  <c:v>4.3584239567996091E-2</c:v>
                </c:pt>
                <c:pt idx="5">
                  <c:v>4.3104240537079341E-2</c:v>
                </c:pt>
                <c:pt idx="6">
                  <c:v>4.3310728723660735E-2</c:v>
                </c:pt>
                <c:pt idx="7">
                  <c:v>3.9655160259184308E-2</c:v>
                </c:pt>
                <c:pt idx="8">
                  <c:v>3.2438918262246985E-2</c:v>
                </c:pt>
                <c:pt idx="9">
                  <c:v>2.5164859904597298E-2</c:v>
                </c:pt>
                <c:pt idx="10">
                  <c:v>2.5753502298081099E-2</c:v>
                </c:pt>
                <c:pt idx="11">
                  <c:v>2.4005696675129168E-2</c:v>
                </c:pt>
                <c:pt idx="12">
                  <c:v>1.8680997657319065E-3</c:v>
                </c:pt>
                <c:pt idx="13">
                  <c:v>2.9629607403400537E-2</c:v>
                </c:pt>
                <c:pt idx="14">
                  <c:v>5.0773116699410425E-2</c:v>
                </c:pt>
                <c:pt idx="15">
                  <c:v>4.5845807364715607E-2</c:v>
                </c:pt>
                <c:pt idx="16">
                  <c:v>3.8093432677340555E-2</c:v>
                </c:pt>
                <c:pt idx="17">
                  <c:v>2.7980118131970738E-2</c:v>
                </c:pt>
                <c:pt idx="18">
                  <c:v>1.5671122141208721E-2</c:v>
                </c:pt>
                <c:pt idx="19">
                  <c:v>1.2104655062357444E-2</c:v>
                </c:pt>
                <c:pt idx="20">
                  <c:v>1.053327155665254E-2</c:v>
                </c:pt>
                <c:pt idx="21">
                  <c:v>-2.2152954843357442E-4</c:v>
                </c:pt>
                <c:pt idx="22">
                  <c:v>-2.2250424048777528E-3</c:v>
                </c:pt>
                <c:pt idx="23">
                  <c:v>-9.2722054491400918E-4</c:v>
                </c:pt>
                <c:pt idx="24">
                  <c:v>-2.0464967543859514E-4</c:v>
                </c:pt>
                <c:pt idx="25">
                  <c:v>-1.693345683634967E-3</c:v>
                </c:pt>
                <c:pt idx="26">
                  <c:v>3.1343652046222914E-4</c:v>
                </c:pt>
                <c:pt idx="27">
                  <c:v>-6.871749227402274E-3</c:v>
                </c:pt>
                <c:pt idx="28">
                  <c:v>-1.7843607057768662E-4</c:v>
                </c:pt>
                <c:pt idx="29">
                  <c:v>3.0558867115523802E-3</c:v>
                </c:pt>
                <c:pt idx="30">
                  <c:v>4.861981233888979E-3</c:v>
                </c:pt>
                <c:pt idx="31">
                  <c:v>6.5985490837931482E-3</c:v>
                </c:pt>
                <c:pt idx="32">
                  <c:v>1.2040274942613144E-2</c:v>
                </c:pt>
                <c:pt idx="33">
                  <c:v>1.5545356268788113E-2</c:v>
                </c:pt>
                <c:pt idx="34">
                  <c:v>1.4390106204998449E-2</c:v>
                </c:pt>
                <c:pt idx="35">
                  <c:v>1.8956970993719791E-2</c:v>
                </c:pt>
                <c:pt idx="36">
                  <c:v>2.0221419331788199E-2</c:v>
                </c:pt>
                <c:pt idx="37">
                  <c:v>1.7218605527583836E-2</c:v>
                </c:pt>
                <c:pt idx="38">
                  <c:v>2.0513223697302019E-2</c:v>
                </c:pt>
                <c:pt idx="39">
                  <c:v>1.9124976937951316E-2</c:v>
                </c:pt>
                <c:pt idx="40">
                  <c:v>1.7366609884771234E-2</c:v>
                </c:pt>
                <c:pt idx="41">
                  <c:v>1.4777482565576899E-2</c:v>
                </c:pt>
                <c:pt idx="42">
                  <c:v>1.56118806944959E-2</c:v>
                </c:pt>
                <c:pt idx="43">
                  <c:v>6.164829807347616E-3</c:v>
                </c:pt>
                <c:pt idx="44">
                  <c:v>2.0466683743423086E-3</c:v>
                </c:pt>
                <c:pt idx="45">
                  <c:v>-7.0076274175026043E-3</c:v>
                </c:pt>
                <c:pt idx="46">
                  <c:v>-3.075929185304499E-3</c:v>
                </c:pt>
                <c:pt idx="47">
                  <c:v>3.6261851772886877E-4</c:v>
                </c:pt>
                <c:pt idx="48">
                  <c:v>1.2708523441217173E-2</c:v>
                </c:pt>
                <c:pt idx="49">
                  <c:v>1.4996009096376245E-2</c:v>
                </c:pt>
                <c:pt idx="50">
                  <c:v>1.2850571795624488E-2</c:v>
                </c:pt>
                <c:pt idx="51">
                  <c:v>1.2697507832802435E-2</c:v>
                </c:pt>
                <c:pt idx="52">
                  <c:v>2.5687030440427056E-2</c:v>
                </c:pt>
                <c:pt idx="53">
                  <c:v>2.1453540141955219E-2</c:v>
                </c:pt>
                <c:pt idx="54">
                  <c:v>1.6783767312978398E-2</c:v>
                </c:pt>
                <c:pt idx="55">
                  <c:v>9.8719210738359153E-3</c:v>
                </c:pt>
                <c:pt idx="56">
                  <c:v>1.0707301188884494E-2</c:v>
                </c:pt>
                <c:pt idx="57">
                  <c:v>9.3461744071400565E-3</c:v>
                </c:pt>
                <c:pt idx="58">
                  <c:v>1.0106038143168988E-2</c:v>
                </c:pt>
                <c:pt idx="59">
                  <c:v>1.249019293687309E-2</c:v>
                </c:pt>
                <c:pt idx="60">
                  <c:v>1.2809112935098232E-2</c:v>
                </c:pt>
                <c:pt idx="61">
                  <c:v>1.3303609899863789E-2</c:v>
                </c:pt>
                <c:pt idx="62">
                  <c:v>1.088294241609053E-2</c:v>
                </c:pt>
                <c:pt idx="63">
                  <c:v>8.7962565363630674E-3</c:v>
                </c:pt>
                <c:pt idx="64">
                  <c:v>1.2365221349547262E-2</c:v>
                </c:pt>
                <c:pt idx="65">
                  <c:v>1.6639056057156015E-2</c:v>
                </c:pt>
                <c:pt idx="66">
                  <c:v>1.4568927888836652E-2</c:v>
                </c:pt>
                <c:pt idx="67">
                  <c:v>1.4113377226583401E-2</c:v>
                </c:pt>
                <c:pt idx="68">
                  <c:v>1.5659813037481873E-2</c:v>
                </c:pt>
                <c:pt idx="69">
                  <c:v>1.7530787625216093E-2</c:v>
                </c:pt>
                <c:pt idx="70">
                  <c:v>1.8755063914759978E-2</c:v>
                </c:pt>
                <c:pt idx="71">
                  <c:v>2.0257012281068715E-2</c:v>
                </c:pt>
                <c:pt idx="72">
                  <c:v>2.1777411044108241E-2</c:v>
                </c:pt>
                <c:pt idx="73">
                  <c:v>2.2865533716973085E-2</c:v>
                </c:pt>
                <c:pt idx="74">
                  <c:v>1.5725002031339225E-2</c:v>
                </c:pt>
                <c:pt idx="75">
                  <c:v>1.6436371854989223E-2</c:v>
                </c:pt>
                <c:pt idx="76">
                  <c:v>2.6040007122334952E-2</c:v>
                </c:pt>
                <c:pt idx="77">
                  <c:v>2.2701932398636077E-2</c:v>
                </c:pt>
                <c:pt idx="78">
                  <c:v>1.80125336733237E-2</c:v>
                </c:pt>
                <c:pt idx="79">
                  <c:v>1.441907008662105E-2</c:v>
                </c:pt>
                <c:pt idx="80">
                  <c:v>6.4156484342212383E-3</c:v>
                </c:pt>
                <c:pt idx="81">
                  <c:v>4.4501486346293639E-3</c:v>
                </c:pt>
                <c:pt idx="82">
                  <c:v>3.2365713748293001E-3</c:v>
                </c:pt>
                <c:pt idx="83">
                  <c:v>9.3878801691218983E-4</c:v>
                </c:pt>
                <c:pt idx="84">
                  <c:v>-1.0094810367401452E-3</c:v>
                </c:pt>
                <c:pt idx="85">
                  <c:v>-1.4704552347398481E-3</c:v>
                </c:pt>
                <c:pt idx="86">
                  <c:v>-3.0089150650237373E-3</c:v>
                </c:pt>
                <c:pt idx="87">
                  <c:v>-4.1389652477296091E-3</c:v>
                </c:pt>
                <c:pt idx="88">
                  <c:v>2.0560196738383385E-3</c:v>
                </c:pt>
                <c:pt idx="89">
                  <c:v>-4.1566736006054539E-5</c:v>
                </c:pt>
                <c:pt idx="90">
                  <c:v>-2.0977387778300105E-3</c:v>
                </c:pt>
                <c:pt idx="91">
                  <c:v>-4.3503594423648373E-3</c:v>
                </c:pt>
                <c:pt idx="92">
                  <c:v>-6.1872815716917662E-3</c:v>
                </c:pt>
                <c:pt idx="93">
                  <c:v>-1.3637955623462816E-2</c:v>
                </c:pt>
                <c:pt idx="94">
                  <c:v>-1.3900660799102432E-2</c:v>
                </c:pt>
                <c:pt idx="95">
                  <c:v>-2.0124811968482231E-2</c:v>
                </c:pt>
                <c:pt idx="96">
                  <c:v>-1.5338373158608365E-2</c:v>
                </c:pt>
                <c:pt idx="97">
                  <c:v>-2.0947571556880373E-2</c:v>
                </c:pt>
                <c:pt idx="98">
                  <c:v>-1.953145520914068E-2</c:v>
                </c:pt>
                <c:pt idx="99">
                  <c:v>-2.0567822116359019E-2</c:v>
                </c:pt>
                <c:pt idx="100">
                  <c:v>-1.781781201221902E-2</c:v>
                </c:pt>
                <c:pt idx="101">
                  <c:v>-1.4763804869189517E-2</c:v>
                </c:pt>
                <c:pt idx="102">
                  <c:v>-1.0350035659439483E-2</c:v>
                </c:pt>
                <c:pt idx="103">
                  <c:v>-1.4490363961152886E-2</c:v>
                </c:pt>
                <c:pt idx="104">
                  <c:v>-2.3431765767669699E-3</c:v>
                </c:pt>
                <c:pt idx="105">
                  <c:v>-1.0512052765088709E-3</c:v>
                </c:pt>
                <c:pt idx="106">
                  <c:v>-2.6204878628982575E-4</c:v>
                </c:pt>
                <c:pt idx="107">
                  <c:v>-2.1305507901672738E-4</c:v>
                </c:pt>
                <c:pt idx="108">
                  <c:v>-2.8627933919886384E-3</c:v>
                </c:pt>
                <c:pt idx="109">
                  <c:v>-5.8301589771309059E-3</c:v>
                </c:pt>
                <c:pt idx="110">
                  <c:v>-1.1288748632122897E-2</c:v>
                </c:pt>
                <c:pt idx="111">
                  <c:v>-1.7402134121831336E-2</c:v>
                </c:pt>
                <c:pt idx="112">
                  <c:v>-2.5605887981097752E-2</c:v>
                </c:pt>
                <c:pt idx="113">
                  <c:v>-3.4318450922782462E-2</c:v>
                </c:pt>
                <c:pt idx="114">
                  <c:v>-3.0482958259267084E-2</c:v>
                </c:pt>
                <c:pt idx="115">
                  <c:v>-2.7598296062232908E-2</c:v>
                </c:pt>
                <c:pt idx="116">
                  <c:v>-2.0283139471659245E-2</c:v>
                </c:pt>
                <c:pt idx="117">
                  <c:v>-1.718375151640697E-2</c:v>
                </c:pt>
                <c:pt idx="118">
                  <c:v>-1.7288851419783147E-2</c:v>
                </c:pt>
                <c:pt idx="119">
                  <c:v>-1.6956872979457166E-2</c:v>
                </c:pt>
                <c:pt idx="120">
                  <c:v>-1.3293307431599483E-2</c:v>
                </c:pt>
                <c:pt idx="121">
                  <c:v>-9.3412968278123731E-3</c:v>
                </c:pt>
                <c:pt idx="122">
                  <c:v>-7.9335338555100998E-3</c:v>
                </c:pt>
                <c:pt idx="123">
                  <c:v>-7.9420394573712083E-3</c:v>
                </c:pt>
                <c:pt idx="124">
                  <c:v>-4.3443688239864497E-3</c:v>
                </c:pt>
                <c:pt idx="125">
                  <c:v>4.4410471212467939E-3</c:v>
                </c:pt>
                <c:pt idx="126">
                  <c:v>4.4614529188811147E-3</c:v>
                </c:pt>
                <c:pt idx="127">
                  <c:v>7.2438430522419328E-3</c:v>
                </c:pt>
                <c:pt idx="128">
                  <c:v>1.0222134917880987E-2</c:v>
                </c:pt>
                <c:pt idx="129">
                  <c:v>1.1086871658842479E-2</c:v>
                </c:pt>
                <c:pt idx="130">
                  <c:v>9.1754903293269352E-3</c:v>
                </c:pt>
                <c:pt idx="131">
                  <c:v>6.4640690671073642E-3</c:v>
                </c:pt>
                <c:pt idx="132">
                  <c:v>4.4469176795080001E-3</c:v>
                </c:pt>
                <c:pt idx="133">
                  <c:v>-3.0087762982730082E-3</c:v>
                </c:pt>
                <c:pt idx="134">
                  <c:v>-1.0668780139569067E-2</c:v>
                </c:pt>
                <c:pt idx="135">
                  <c:v>-6.0418787296377396E-3</c:v>
                </c:pt>
                <c:pt idx="136">
                  <c:v>2.3128560159607348E-3</c:v>
                </c:pt>
                <c:pt idx="137">
                  <c:v>-2.7627932431067981E-4</c:v>
                </c:pt>
                <c:pt idx="138">
                  <c:v>-1.0431500355874146E-3</c:v>
                </c:pt>
                <c:pt idx="139">
                  <c:v>-5.0874937542625676E-3</c:v>
                </c:pt>
                <c:pt idx="140">
                  <c:v>-7.5845944858922709E-3</c:v>
                </c:pt>
                <c:pt idx="141">
                  <c:v>-8.5576909765782139E-3</c:v>
                </c:pt>
                <c:pt idx="142">
                  <c:v>-1.4543742158928313E-2</c:v>
                </c:pt>
                <c:pt idx="143">
                  <c:v>-2.1277654802672269E-2</c:v>
                </c:pt>
                <c:pt idx="144">
                  <c:v>-1.7689451334018391E-2</c:v>
                </c:pt>
                <c:pt idx="145">
                  <c:v>-1.4979803677111936E-2</c:v>
                </c:pt>
                <c:pt idx="146">
                  <c:v>-9.8484905518445298E-3</c:v>
                </c:pt>
                <c:pt idx="147">
                  <c:v>-5.3400619140769878E-4</c:v>
                </c:pt>
                <c:pt idx="148">
                  <c:v>4.7887034931343997E-3</c:v>
                </c:pt>
                <c:pt idx="149">
                  <c:v>5.3978929134053666E-3</c:v>
                </c:pt>
                <c:pt idx="150">
                  <c:v>7.1436887439963737E-3</c:v>
                </c:pt>
                <c:pt idx="151">
                  <c:v>6.1311351539329317E-3</c:v>
                </c:pt>
                <c:pt idx="152">
                  <c:v>6.6451921755833199E-3</c:v>
                </c:pt>
                <c:pt idx="153">
                  <c:v>8.0528891448225226E-3</c:v>
                </c:pt>
                <c:pt idx="154">
                  <c:v>6.3072734341270975E-3</c:v>
                </c:pt>
                <c:pt idx="155">
                  <c:v>6.6983372594362767E-3</c:v>
                </c:pt>
                <c:pt idx="156">
                  <c:v>9.3933940301710595E-3</c:v>
                </c:pt>
                <c:pt idx="157">
                  <c:v>5.3005017201237514E-3</c:v>
                </c:pt>
                <c:pt idx="158">
                  <c:v>3.6725517470048707E-3</c:v>
                </c:pt>
                <c:pt idx="159">
                  <c:v>5.5122059621777186E-3</c:v>
                </c:pt>
                <c:pt idx="160">
                  <c:v>6.4843711726126907E-3</c:v>
                </c:pt>
                <c:pt idx="161">
                  <c:v>7.3557588390298634E-3</c:v>
                </c:pt>
                <c:pt idx="162">
                  <c:v>9.5366933992378222E-3</c:v>
                </c:pt>
                <c:pt idx="163">
                  <c:v>1.0917258406271974E-2</c:v>
                </c:pt>
                <c:pt idx="164">
                  <c:v>1.2221296428266526E-2</c:v>
                </c:pt>
                <c:pt idx="165">
                  <c:v>1.5333716701109723E-2</c:v>
                </c:pt>
                <c:pt idx="166">
                  <c:v>1.7120726325284136E-2</c:v>
                </c:pt>
                <c:pt idx="167">
                  <c:v>1.6468107581500302E-2</c:v>
                </c:pt>
                <c:pt idx="168">
                  <c:v>1.5997554213561971E-2</c:v>
                </c:pt>
                <c:pt idx="169">
                  <c:v>1.3970991289343149E-2</c:v>
                </c:pt>
                <c:pt idx="170">
                  <c:v>1.3952936822647949E-2</c:v>
                </c:pt>
                <c:pt idx="171">
                  <c:v>1.2066313825701558E-2</c:v>
                </c:pt>
                <c:pt idx="172">
                  <c:v>1.0630346482433939E-2</c:v>
                </c:pt>
                <c:pt idx="173">
                  <c:v>9.8937620766126888E-3</c:v>
                </c:pt>
                <c:pt idx="174">
                  <c:v>9.4081261202710875E-3</c:v>
                </c:pt>
                <c:pt idx="175">
                  <c:v>2.4005744263073392E-3</c:v>
                </c:pt>
                <c:pt idx="176">
                  <c:v>-2.1954301728830949E-3</c:v>
                </c:pt>
                <c:pt idx="177">
                  <c:v>-2.9296626908350831E-3</c:v>
                </c:pt>
                <c:pt idx="178">
                  <c:v>-2.0938493454178697E-3</c:v>
                </c:pt>
                <c:pt idx="179">
                  <c:v>-4.7391048907021449E-3</c:v>
                </c:pt>
                <c:pt idx="180">
                  <c:v>-6.2773804159225732E-3</c:v>
                </c:pt>
                <c:pt idx="181">
                  <c:v>-7.1575609858195166E-3</c:v>
                </c:pt>
                <c:pt idx="182">
                  <c:v>-8.4778609092510393E-3</c:v>
                </c:pt>
                <c:pt idx="183">
                  <c:v>-6.0064859120574077E-3</c:v>
                </c:pt>
                <c:pt idx="184">
                  <c:v>-5.7504957921035715E-3</c:v>
                </c:pt>
                <c:pt idx="185">
                  <c:v>-3.6290575334882447E-3</c:v>
                </c:pt>
                <c:pt idx="186">
                  <c:v>-4.6123187133327026E-3</c:v>
                </c:pt>
                <c:pt idx="187">
                  <c:v>-1.6835775364617833E-3</c:v>
                </c:pt>
                <c:pt idx="188">
                  <c:v>5.9410520316158233E-4</c:v>
                </c:pt>
                <c:pt idx="189">
                  <c:v>2.8702385462212321E-3</c:v>
                </c:pt>
                <c:pt idx="190">
                  <c:v>2.4745424057093512E-3</c:v>
                </c:pt>
                <c:pt idx="191">
                  <c:v>3.4383074175699802E-3</c:v>
                </c:pt>
                <c:pt idx="192">
                  <c:v>1.4868274961387651E-3</c:v>
                </c:pt>
                <c:pt idx="193">
                  <c:v>1.0172408441415925E-3</c:v>
                </c:pt>
                <c:pt idx="194">
                  <c:v>2.8493334862458586E-3</c:v>
                </c:pt>
                <c:pt idx="195">
                  <c:v>6.854559396720028E-3</c:v>
                </c:pt>
                <c:pt idx="196">
                  <c:v>4.6849540637933229E-3</c:v>
                </c:pt>
                <c:pt idx="197">
                  <c:v>5.2439085486576942E-3</c:v>
                </c:pt>
                <c:pt idx="198">
                  <c:v>8.4599181017655511E-3</c:v>
                </c:pt>
                <c:pt idx="199">
                  <c:v>1.2227977505411741E-2</c:v>
                </c:pt>
                <c:pt idx="200">
                  <c:v>1.0661488358907373E-2</c:v>
                </c:pt>
                <c:pt idx="201">
                  <c:v>1.2263134471153792E-2</c:v>
                </c:pt>
                <c:pt idx="202">
                  <c:v>1.5244714083826438E-2</c:v>
                </c:pt>
                <c:pt idx="203">
                  <c:v>1.5357520403532221E-2</c:v>
                </c:pt>
                <c:pt idx="204">
                  <c:v>1.8127858950330783E-2</c:v>
                </c:pt>
                <c:pt idx="205">
                  <c:v>1.7734168263379341E-2</c:v>
                </c:pt>
                <c:pt idx="206">
                  <c:v>2.0552578177399611E-2</c:v>
                </c:pt>
                <c:pt idx="207">
                  <c:v>2.2412452405939642E-2</c:v>
                </c:pt>
                <c:pt idx="208">
                  <c:v>2.1727385687173334E-2</c:v>
                </c:pt>
                <c:pt idx="209">
                  <c:v>2.2020018975933003E-2</c:v>
                </c:pt>
                <c:pt idx="210">
                  <c:v>2.1135539219294536E-2</c:v>
                </c:pt>
                <c:pt idx="211">
                  <c:v>2.2165250761376348E-2</c:v>
                </c:pt>
                <c:pt idx="212">
                  <c:v>2.4828827626007993E-2</c:v>
                </c:pt>
                <c:pt idx="213">
                  <c:v>2.3185048236310651E-2</c:v>
                </c:pt>
                <c:pt idx="214">
                  <c:v>2.3547461455744489E-2</c:v>
                </c:pt>
                <c:pt idx="215">
                  <c:v>2.308146968699637E-2</c:v>
                </c:pt>
                <c:pt idx="216">
                  <c:v>1.8057886461879863E-2</c:v>
                </c:pt>
                <c:pt idx="217">
                  <c:v>1.4661804826675395E-2</c:v>
                </c:pt>
                <c:pt idx="218">
                  <c:v>1.1991651679187865E-2</c:v>
                </c:pt>
                <c:pt idx="219">
                  <c:v>7.4212199055205541E-3</c:v>
                </c:pt>
                <c:pt idx="220">
                  <c:v>4.7596325464674683E-3</c:v>
                </c:pt>
                <c:pt idx="221">
                  <c:v>2.2464317290758484E-3</c:v>
                </c:pt>
                <c:pt idx="222">
                  <c:v>1.2972976528580482E-3</c:v>
                </c:pt>
                <c:pt idx="223">
                  <c:v>-1.5335140295735794E-3</c:v>
                </c:pt>
                <c:pt idx="224">
                  <c:v>-2.9257633234362201E-3</c:v>
                </c:pt>
                <c:pt idx="225">
                  <c:v>-4.0977213251127131E-3</c:v>
                </c:pt>
                <c:pt idx="226">
                  <c:v>-1.2053866973711636E-3</c:v>
                </c:pt>
                <c:pt idx="227">
                  <c:v>4.3730658394369737E-4</c:v>
                </c:pt>
                <c:pt idx="228">
                  <c:v>-2.1550163683897727E-3</c:v>
                </c:pt>
                <c:pt idx="229">
                  <c:v>-1.7411969768405255E-3</c:v>
                </c:pt>
                <c:pt idx="230">
                  <c:v>-7.3952781407490842E-4</c:v>
                </c:pt>
                <c:pt idx="231">
                  <c:v>-2.0211095675137791E-4</c:v>
                </c:pt>
                <c:pt idx="232">
                  <c:v>-1.2333326882479623E-3</c:v>
                </c:pt>
                <c:pt idx="233">
                  <c:v>-1.0262211585588266E-3</c:v>
                </c:pt>
                <c:pt idx="234">
                  <c:v>-9.4512714361838501E-4</c:v>
                </c:pt>
                <c:pt idx="235">
                  <c:v>6.2639984037207719E-4</c:v>
                </c:pt>
                <c:pt idx="236">
                  <c:v>-6.5269800133790912E-4</c:v>
                </c:pt>
                <c:pt idx="237">
                  <c:v>-7.904004285831101E-4</c:v>
                </c:pt>
                <c:pt idx="238">
                  <c:v>-2.3186315284289549E-3</c:v>
                </c:pt>
                <c:pt idx="239">
                  <c:v>-1.2675566119166037E-3</c:v>
                </c:pt>
                <c:pt idx="240">
                  <c:v>-4.4288101216713449E-3</c:v>
                </c:pt>
                <c:pt idx="241">
                  <c:v>-3.9276111970868999E-3</c:v>
                </c:pt>
                <c:pt idx="242">
                  <c:v>-5.676348053648389E-3</c:v>
                </c:pt>
                <c:pt idx="243">
                  <c:v>-7.4799521888363196E-3</c:v>
                </c:pt>
                <c:pt idx="244">
                  <c:v>-1.2593475116812358E-2</c:v>
                </c:pt>
                <c:pt idx="245">
                  <c:v>-3.6272910701506927E-2</c:v>
                </c:pt>
                <c:pt idx="246">
                  <c:v>-2.5801000879820513E-2</c:v>
                </c:pt>
                <c:pt idx="247">
                  <c:v>-2.7631069116923423E-2</c:v>
                </c:pt>
                <c:pt idx="248">
                  <c:v>-3.872889416468564E-2</c:v>
                </c:pt>
                <c:pt idx="249">
                  <c:v>-5.0546691689958345E-2</c:v>
                </c:pt>
                <c:pt idx="250">
                  <c:v>-5.3067963814744962E-2</c:v>
                </c:pt>
                <c:pt idx="251">
                  <c:v>-5.2023819566897667E-2</c:v>
                </c:pt>
                <c:pt idx="252">
                  <c:v>-5.8322321467835031E-2</c:v>
                </c:pt>
                <c:pt idx="253">
                  <c:v>-5.6290166530940516E-2</c:v>
                </c:pt>
                <c:pt idx="254">
                  <c:v>-5.5231215054846683E-2</c:v>
                </c:pt>
                <c:pt idx="255">
                  <c:v>-5.2729999507455411E-2</c:v>
                </c:pt>
                <c:pt idx="256">
                  <c:v>-5.729243866290204E-2</c:v>
                </c:pt>
                <c:pt idx="257">
                  <c:v>-5.5279307928437049E-2</c:v>
                </c:pt>
                <c:pt idx="258">
                  <c:v>-5.1870806936607144E-2</c:v>
                </c:pt>
                <c:pt idx="259">
                  <c:v>-4.9109726724421682E-2</c:v>
                </c:pt>
                <c:pt idx="260">
                  <c:v>-4.5581537519100379E-2</c:v>
                </c:pt>
                <c:pt idx="261">
                  <c:v>-4.4309882584720656E-2</c:v>
                </c:pt>
                <c:pt idx="262">
                  <c:v>-4.3924906373344896E-2</c:v>
                </c:pt>
                <c:pt idx="263">
                  <c:v>-4.2476180215578058E-2</c:v>
                </c:pt>
                <c:pt idx="264">
                  <c:v>-3.1982618588772938E-2</c:v>
                </c:pt>
                <c:pt idx="265">
                  <c:v>-3.0475317684145659E-2</c:v>
                </c:pt>
                <c:pt idx="266">
                  <c:v>-2.84355211690136E-2</c:v>
                </c:pt>
                <c:pt idx="267">
                  <c:v>-2.4335970366150789E-2</c:v>
                </c:pt>
                <c:pt idx="268">
                  <c:v>-2.6398407355342379E-2</c:v>
                </c:pt>
                <c:pt idx="269">
                  <c:v>-2.5818110022659879E-2</c:v>
                </c:pt>
                <c:pt idx="270">
                  <c:v>-2.2123429007268464E-2</c:v>
                </c:pt>
                <c:pt idx="271">
                  <c:v>-2.336981947991057E-2</c:v>
                </c:pt>
                <c:pt idx="272">
                  <c:v>-2.3953459845279607E-2</c:v>
                </c:pt>
                <c:pt idx="273">
                  <c:v>-2.3690475575431136E-2</c:v>
                </c:pt>
                <c:pt idx="274">
                  <c:v>-2.340514453939066E-2</c:v>
                </c:pt>
                <c:pt idx="275">
                  <c:v>-1.8544299781570156E-2</c:v>
                </c:pt>
                <c:pt idx="276">
                  <c:v>-2.3032286146582343E-2</c:v>
                </c:pt>
                <c:pt idx="277">
                  <c:v>-2.1675459294915822E-2</c:v>
                </c:pt>
                <c:pt idx="278">
                  <c:v>-2.1765716797691265E-2</c:v>
                </c:pt>
                <c:pt idx="279">
                  <c:v>-2.0261385835954077E-2</c:v>
                </c:pt>
                <c:pt idx="280">
                  <c:v>-1.9656396730201753E-2</c:v>
                </c:pt>
                <c:pt idx="281">
                  <c:v>-1.9133115803904754E-2</c:v>
                </c:pt>
                <c:pt idx="282">
                  <c:v>-1.8082191987857071E-2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1-459E-B59B-B192ABD1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90640"/>
        <c:axId val="353589856"/>
      </c:lineChart>
      <c:catAx>
        <c:axId val="3535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89856"/>
        <c:crosses val="autoZero"/>
        <c:auto val="1"/>
        <c:lblAlgn val="ctr"/>
        <c:lblOffset val="100"/>
        <c:noMultiLvlLbl val="0"/>
      </c:catAx>
      <c:valAx>
        <c:axId val="353589856"/>
        <c:scaling>
          <c:orientation val="minMax"/>
          <c:max val="0.2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349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5" sqref="E5:E6"/>
    </sheetView>
  </sheetViews>
  <sheetFormatPr defaultRowHeight="12.5" x14ac:dyDescent="0.25"/>
  <cols>
    <col min="1" max="1" width="8.7265625" style="13"/>
    <col min="2" max="2" width="21.453125" style="2" bestFit="1" customWidth="1"/>
    <col min="3" max="3" width="8.7265625" style="2"/>
    <col min="4" max="4" width="99.1796875" bestFit="1" customWidth="1"/>
    <col min="5" max="5" width="41.6328125" bestFit="1" customWidth="1"/>
  </cols>
  <sheetData>
    <row r="1" spans="1:5" x14ac:dyDescent="0.25">
      <c r="B1" s="5" t="s">
        <v>25</v>
      </c>
      <c r="C1" s="5" t="s">
        <v>18</v>
      </c>
      <c r="D1" s="7" t="s">
        <v>19</v>
      </c>
      <c r="E1" s="7" t="s">
        <v>20</v>
      </c>
    </row>
    <row r="2" spans="1:5" x14ac:dyDescent="0.25">
      <c r="A2" s="13">
        <v>2</v>
      </c>
      <c r="B2" s="5" t="s">
        <v>14</v>
      </c>
      <c r="C2" s="5" t="s">
        <v>1</v>
      </c>
      <c r="D2" s="7" t="s">
        <v>24</v>
      </c>
      <c r="E2" s="7" t="s">
        <v>27</v>
      </c>
    </row>
    <row r="3" spans="1:5" x14ac:dyDescent="0.25">
      <c r="A3" s="13">
        <v>3</v>
      </c>
      <c r="B3" s="5" t="s">
        <v>15</v>
      </c>
      <c r="C3" s="5" t="s">
        <v>0</v>
      </c>
      <c r="D3" s="7" t="s">
        <v>22</v>
      </c>
      <c r="E3" s="7" t="s">
        <v>23</v>
      </c>
    </row>
    <row r="4" spans="1:5" x14ac:dyDescent="0.25">
      <c r="A4" s="13">
        <v>4</v>
      </c>
      <c r="B4" s="5" t="s">
        <v>16</v>
      </c>
      <c r="C4" s="5" t="s">
        <v>2</v>
      </c>
      <c r="D4" s="7" t="s">
        <v>28</v>
      </c>
      <c r="E4" s="7" t="s">
        <v>26</v>
      </c>
    </row>
    <row r="5" spans="1:5" x14ac:dyDescent="0.25">
      <c r="A5" s="13">
        <v>5</v>
      </c>
      <c r="B5" s="5" t="s">
        <v>17</v>
      </c>
      <c r="C5" s="5" t="s">
        <v>5</v>
      </c>
      <c r="D5" s="7" t="s">
        <v>108</v>
      </c>
      <c r="E5" s="7" t="s">
        <v>109</v>
      </c>
    </row>
    <row r="6" spans="1:5" x14ac:dyDescent="0.25">
      <c r="A6" s="13">
        <v>6</v>
      </c>
      <c r="B6" s="5" t="s">
        <v>21</v>
      </c>
      <c r="C6" s="5" t="s">
        <v>6</v>
      </c>
      <c r="D6" s="7" t="s">
        <v>107</v>
      </c>
      <c r="E6" s="7" t="s">
        <v>109</v>
      </c>
    </row>
    <row r="7" spans="1:5" x14ac:dyDescent="0.25">
      <c r="A7" s="13">
        <v>7</v>
      </c>
      <c r="B7" s="5" t="s">
        <v>29</v>
      </c>
      <c r="C7" s="5" t="s">
        <v>30</v>
      </c>
      <c r="D7" s="7" t="s">
        <v>31</v>
      </c>
    </row>
    <row r="8" spans="1:5" x14ac:dyDescent="0.25">
      <c r="A8" s="13">
        <v>8</v>
      </c>
      <c r="B8" s="5" t="s">
        <v>32</v>
      </c>
      <c r="C8" s="5" t="s">
        <v>39</v>
      </c>
      <c r="D8" s="7" t="s">
        <v>95</v>
      </c>
      <c r="E8" s="7" t="s">
        <v>38</v>
      </c>
    </row>
    <row r="9" spans="1:5" x14ac:dyDescent="0.25">
      <c r="A9" s="13">
        <v>9</v>
      </c>
      <c r="B9" s="5" t="s">
        <v>33</v>
      </c>
      <c r="C9" s="5" t="s">
        <v>40</v>
      </c>
      <c r="D9" s="7" t="s">
        <v>96</v>
      </c>
      <c r="E9" s="7" t="s">
        <v>38</v>
      </c>
    </row>
    <row r="10" spans="1:5" x14ac:dyDescent="0.25">
      <c r="A10" s="13">
        <v>10</v>
      </c>
      <c r="B10" s="5" t="s">
        <v>34</v>
      </c>
      <c r="C10" s="5" t="s">
        <v>41</v>
      </c>
      <c r="D10" s="7" t="s">
        <v>97</v>
      </c>
      <c r="E10" s="7" t="s">
        <v>38</v>
      </c>
    </row>
    <row r="11" spans="1:5" x14ac:dyDescent="0.25">
      <c r="A11" s="13">
        <v>11</v>
      </c>
      <c r="B11" s="5" t="s">
        <v>35</v>
      </c>
      <c r="C11" s="5" t="s">
        <v>42</v>
      </c>
      <c r="D11" s="7" t="s">
        <v>98</v>
      </c>
      <c r="E11" s="7" t="s">
        <v>38</v>
      </c>
    </row>
    <row r="12" spans="1:5" x14ac:dyDescent="0.25">
      <c r="A12" s="13">
        <v>12</v>
      </c>
      <c r="B12" s="5" t="s">
        <v>36</v>
      </c>
      <c r="C12" s="5" t="s">
        <v>43</v>
      </c>
      <c r="D12" s="7" t="s">
        <v>99</v>
      </c>
      <c r="E12" s="7" t="s">
        <v>38</v>
      </c>
    </row>
    <row r="13" spans="1:5" s="13" customFormat="1" x14ac:dyDescent="0.25">
      <c r="A13" s="13">
        <v>13</v>
      </c>
      <c r="B13" s="5" t="s">
        <v>37</v>
      </c>
      <c r="C13" s="5" t="s">
        <v>65</v>
      </c>
      <c r="D13" s="7" t="s">
        <v>100</v>
      </c>
      <c r="E13" s="7" t="s">
        <v>38</v>
      </c>
    </row>
    <row r="14" spans="1:5" x14ac:dyDescent="0.25">
      <c r="A14" s="13">
        <v>14</v>
      </c>
      <c r="B14" s="5" t="s">
        <v>46</v>
      </c>
      <c r="C14" s="5" t="s">
        <v>13</v>
      </c>
      <c r="D14" s="7" t="s">
        <v>44</v>
      </c>
      <c r="E14" s="7" t="s">
        <v>106</v>
      </c>
    </row>
    <row r="15" spans="1:5" x14ac:dyDescent="0.25">
      <c r="A15" s="13">
        <v>15</v>
      </c>
      <c r="B15" s="2" t="s">
        <v>60</v>
      </c>
      <c r="C15" s="5" t="s">
        <v>45</v>
      </c>
      <c r="D15" s="7" t="s">
        <v>47</v>
      </c>
      <c r="E15" s="7" t="s">
        <v>106</v>
      </c>
    </row>
    <row r="16" spans="1:5" x14ac:dyDescent="0.25">
      <c r="A16" s="13">
        <v>16</v>
      </c>
      <c r="B16" s="2" t="s">
        <v>61</v>
      </c>
      <c r="C16" s="2" t="s">
        <v>56</v>
      </c>
      <c r="D16" s="7" t="s">
        <v>66</v>
      </c>
      <c r="E16" s="7" t="s">
        <v>105</v>
      </c>
    </row>
    <row r="17" spans="1:5" x14ac:dyDescent="0.25">
      <c r="A17" s="13">
        <v>17</v>
      </c>
      <c r="B17" s="2" t="s">
        <v>62</v>
      </c>
      <c r="C17" s="2" t="s">
        <v>57</v>
      </c>
      <c r="D17" s="7" t="s">
        <v>47</v>
      </c>
      <c r="E17" s="7" t="s">
        <v>105</v>
      </c>
    </row>
    <row r="18" spans="1:5" x14ac:dyDescent="0.25">
      <c r="A18" s="13">
        <v>18</v>
      </c>
      <c r="B18" s="2" t="s">
        <v>63</v>
      </c>
      <c r="C18" s="2" t="s">
        <v>58</v>
      </c>
      <c r="D18" s="7" t="s">
        <v>67</v>
      </c>
      <c r="E18" s="7" t="s">
        <v>104</v>
      </c>
    </row>
    <row r="19" spans="1:5" x14ac:dyDescent="0.25">
      <c r="A19" s="13">
        <v>19</v>
      </c>
      <c r="B19" s="2" t="s">
        <v>64</v>
      </c>
      <c r="C19" s="2" t="s">
        <v>59</v>
      </c>
      <c r="D19" s="7" t="s">
        <v>47</v>
      </c>
      <c r="E19" s="7" t="s">
        <v>104</v>
      </c>
    </row>
    <row r="20" spans="1:5" x14ac:dyDescent="0.25">
      <c r="B20" s="5" t="s">
        <v>101</v>
      </c>
      <c r="C20" s="5" t="s">
        <v>102</v>
      </c>
      <c r="D20" s="7" t="s">
        <v>103</v>
      </c>
      <c r="E20" s="7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2"/>
  <sheetViews>
    <sheetView tabSelected="1" workbookViewId="0">
      <pane xSplit="1" ySplit="1" topLeftCell="AK281" activePane="bottomRight" state="frozen"/>
      <selection pane="topRight" activeCell="B1" sqref="B1"/>
      <selection pane="bottomLeft" activeCell="A2" sqref="A2"/>
      <selection pane="bottomRight" activeCell="AS297" sqref="AS297"/>
    </sheetView>
  </sheetViews>
  <sheetFormatPr defaultRowHeight="12.5" x14ac:dyDescent="0.25"/>
  <cols>
    <col min="1" max="6" width="8.7265625" style="2"/>
    <col min="7" max="7" width="15.81640625" style="2" bestFit="1" customWidth="1"/>
    <col min="8" max="8" width="11.81640625" style="2" bestFit="1" customWidth="1"/>
    <col min="9" max="9" width="11.81640625" style="2" customWidth="1"/>
    <col min="10" max="10" width="9.1796875" style="2"/>
    <col min="11" max="11" width="20.1796875" style="2" bestFit="1" customWidth="1"/>
    <col min="12" max="12" width="8.7265625" style="2"/>
    <col min="13" max="13" width="9.1796875" style="42"/>
    <col min="14" max="14" width="9.453125" style="2" bestFit="1" customWidth="1"/>
    <col min="15" max="23" width="8.7265625" style="2"/>
    <col min="24" max="25" width="11.81640625" style="2" bestFit="1" customWidth="1"/>
    <col min="26" max="27" width="10.453125" style="2" bestFit="1" customWidth="1"/>
    <col min="28" max="46" width="10.453125" style="2" customWidth="1"/>
    <col min="47" max="47" width="18.90625" customWidth="1"/>
  </cols>
  <sheetData>
    <row r="1" spans="1:51" x14ac:dyDescent="0.25">
      <c r="B1" s="1" t="s">
        <v>1</v>
      </c>
      <c r="C1" s="1" t="s">
        <v>0</v>
      </c>
      <c r="D1" s="1" t="s">
        <v>2</v>
      </c>
      <c r="E1" s="24" t="s">
        <v>5</v>
      </c>
      <c r="F1" s="24" t="s">
        <v>6</v>
      </c>
      <c r="G1" s="1" t="s">
        <v>7</v>
      </c>
      <c r="H1" s="25" t="s">
        <v>10</v>
      </c>
      <c r="I1" s="25" t="s">
        <v>12</v>
      </c>
      <c r="J1" s="25" t="s">
        <v>11</v>
      </c>
      <c r="K1" s="25" t="s">
        <v>8</v>
      </c>
      <c r="L1" s="25" t="s">
        <v>9</v>
      </c>
      <c r="M1" s="25" t="s">
        <v>55</v>
      </c>
      <c r="N1" s="44" t="s">
        <v>13</v>
      </c>
      <c r="O1" s="44" t="s">
        <v>45</v>
      </c>
      <c r="P1" s="44" t="s">
        <v>56</v>
      </c>
      <c r="Q1" s="44" t="s">
        <v>57</v>
      </c>
      <c r="R1" s="44" t="s">
        <v>58</v>
      </c>
      <c r="S1" s="44" t="s">
        <v>59</v>
      </c>
      <c r="T1" s="25" t="s">
        <v>68</v>
      </c>
      <c r="U1" s="25" t="s">
        <v>69</v>
      </c>
      <c r="V1" s="25" t="s">
        <v>70</v>
      </c>
      <c r="W1" s="25" t="s">
        <v>71</v>
      </c>
      <c r="X1" s="25" t="s">
        <v>72</v>
      </c>
      <c r="Y1" s="25" t="s">
        <v>73</v>
      </c>
      <c r="Z1" s="25" t="s">
        <v>74</v>
      </c>
      <c r="AA1" s="25" t="s">
        <v>75</v>
      </c>
      <c r="AB1" s="25" t="s">
        <v>76</v>
      </c>
      <c r="AC1" s="44" t="s">
        <v>83</v>
      </c>
      <c r="AD1" s="44" t="s">
        <v>84</v>
      </c>
      <c r="AE1" s="44" t="s">
        <v>81</v>
      </c>
      <c r="AF1" s="44" t="s">
        <v>82</v>
      </c>
      <c r="AG1" s="44" t="s">
        <v>79</v>
      </c>
      <c r="AH1" s="44" t="s">
        <v>80</v>
      </c>
      <c r="AI1" s="44" t="s">
        <v>77</v>
      </c>
      <c r="AJ1" s="44" t="s">
        <v>78</v>
      </c>
      <c r="AK1" s="25" t="s">
        <v>89</v>
      </c>
      <c r="AL1" s="25" t="s">
        <v>90</v>
      </c>
      <c r="AM1" s="25" t="s">
        <v>91</v>
      </c>
      <c r="AN1" s="25" t="s">
        <v>92</v>
      </c>
      <c r="AO1" s="25" t="s">
        <v>85</v>
      </c>
      <c r="AP1" s="25" t="s">
        <v>86</v>
      </c>
      <c r="AQ1" s="25" t="s">
        <v>87</v>
      </c>
      <c r="AR1" s="25" t="s">
        <v>88</v>
      </c>
      <c r="AS1" s="44" t="s">
        <v>93</v>
      </c>
      <c r="AT1" s="44" t="s">
        <v>94</v>
      </c>
      <c r="AU1" s="44" t="s">
        <v>110</v>
      </c>
      <c r="AV1" s="44" t="s">
        <v>111</v>
      </c>
      <c r="AW1" s="44" t="s">
        <v>112</v>
      </c>
      <c r="AX1" s="44" t="s">
        <v>113</v>
      </c>
      <c r="AY1" s="44" t="s">
        <v>114</v>
      </c>
    </row>
    <row r="2" spans="1:51" x14ac:dyDescent="0.25">
      <c r="A2" s="2">
        <v>1947.1</v>
      </c>
      <c r="B2" s="15">
        <v>0.19004524886877827</v>
      </c>
      <c r="C2" s="15">
        <v>0.15508021390374332</v>
      </c>
      <c r="D2" s="15">
        <v>3.496503496503494E-2</v>
      </c>
      <c r="E2" s="15">
        <v>-0.03</v>
      </c>
      <c r="F2" s="15">
        <v>5.6752752290645032E-2</v>
      </c>
      <c r="G2" s="2">
        <f t="shared" ref="G2:G65" si="0">$B$296-C2</f>
        <v>3.3132124837806504E-2</v>
      </c>
      <c r="H2" s="26">
        <v>0.38</v>
      </c>
      <c r="I2" s="27">
        <v>0.82</v>
      </c>
      <c r="K2" s="27">
        <v>1.17</v>
      </c>
      <c r="L2" s="28"/>
      <c r="M2" s="29"/>
      <c r="N2" s="2">
        <v>4.4401276250674435</v>
      </c>
      <c r="O2" s="2">
        <v>4.1708795828051065E-2</v>
      </c>
      <c r="R2" s="30">
        <v>4.4389962573136499</v>
      </c>
      <c r="S2" s="30">
        <v>-5.0723029702681496E-3</v>
      </c>
      <c r="AC2" s="30">
        <v>4.5017271449446401</v>
      </c>
      <c r="AD2" s="30">
        <v>9.5338484111122904E-2</v>
      </c>
      <c r="AE2" s="30">
        <v>4.4544595278372201</v>
      </c>
      <c r="AF2" s="30">
        <v>3.42657917221885E-2</v>
      </c>
      <c r="AG2" s="30">
        <v>4.5764071855733999</v>
      </c>
      <c r="AH2" s="30">
        <v>4.2222368643707903E-2</v>
      </c>
      <c r="AI2" s="30">
        <v>4.3772313369903699</v>
      </c>
      <c r="AJ2" s="30">
        <v>-1.06678373046125E-2</v>
      </c>
      <c r="AK2" s="30"/>
      <c r="AL2" s="30"/>
      <c r="AM2" s="30"/>
      <c r="AN2" s="30"/>
      <c r="AO2" s="30"/>
      <c r="AP2" s="30"/>
      <c r="AQ2" s="30"/>
      <c r="AR2" s="30"/>
      <c r="AS2" s="30"/>
      <c r="AT2" s="30"/>
      <c r="AV2" s="16"/>
      <c r="AW2" s="16"/>
    </row>
    <row r="3" spans="1:51" x14ac:dyDescent="0.25">
      <c r="A3" s="2">
        <v>1947.2</v>
      </c>
      <c r="B3" s="15">
        <v>0.18635809987819732</v>
      </c>
      <c r="C3" s="15">
        <v>0.15387738530247666</v>
      </c>
      <c r="D3" s="15">
        <v>3.2480714575720639E-2</v>
      </c>
      <c r="E3" s="15">
        <v>-2.7310779152991925E-3</v>
      </c>
      <c r="F3" s="2">
        <v>1.4196411266296663E-2</v>
      </c>
      <c r="G3" s="2">
        <f t="shared" si="0"/>
        <v>3.4334953439073168E-2</v>
      </c>
      <c r="H3" s="26">
        <v>0.38</v>
      </c>
      <c r="I3" s="27">
        <v>0.85</v>
      </c>
      <c r="K3" s="27">
        <v>1.21</v>
      </c>
      <c r="L3" s="28"/>
      <c r="M3" s="29"/>
      <c r="N3" s="2">
        <v>4.3723477314450623</v>
      </c>
      <c r="O3" s="2">
        <v>4.8389956497045965E-2</v>
      </c>
      <c r="R3" s="30">
        <v>4.3935547223839801</v>
      </c>
      <c r="S3" s="30">
        <v>3.8443299207490698E-2</v>
      </c>
      <c r="AC3" s="30">
        <v>4.3171803810846896</v>
      </c>
      <c r="AD3" s="30">
        <v>6.4863730844245293E-2</v>
      </c>
      <c r="AE3" s="30">
        <v>4.4103518399748003</v>
      </c>
      <c r="AF3" s="30">
        <v>4.0947621848681899E-2</v>
      </c>
      <c r="AG3" s="30">
        <v>4.52496179479445</v>
      </c>
      <c r="AH3" s="30">
        <v>3.2738804460795301E-2</v>
      </c>
      <c r="AI3" s="30">
        <v>4.2547745899519596</v>
      </c>
      <c r="AJ3" s="30">
        <v>7.7807285013333005E-2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W3" s="12"/>
      <c r="AX3" s="14"/>
      <c r="AY3" s="14"/>
    </row>
    <row r="4" spans="1:51" x14ac:dyDescent="0.25">
      <c r="A4" s="2">
        <v>1947.3</v>
      </c>
      <c r="B4" s="15">
        <v>0.1839264294282287</v>
      </c>
      <c r="C4" s="15">
        <v>0.16393442622950821</v>
      </c>
      <c r="D4" s="15">
        <v>1.9992003198720514E-2</v>
      </c>
      <c r="E4" s="15">
        <v>-2.0784978272011465E-3</v>
      </c>
      <c r="F4" s="2">
        <v>1.6676590192537796E-2</v>
      </c>
      <c r="G4" s="2">
        <f t="shared" si="0"/>
        <v>2.4277912512041616E-2</v>
      </c>
      <c r="H4" s="26">
        <v>0.8</v>
      </c>
      <c r="I4" s="27">
        <v>0.87</v>
      </c>
      <c r="K4" s="27">
        <v>1.28</v>
      </c>
      <c r="L4" s="28"/>
      <c r="M4" s="29"/>
      <c r="N4" s="2">
        <v>4.3418432248680183</v>
      </c>
      <c r="O4" s="2">
        <v>3.6232193803894454E-2</v>
      </c>
      <c r="R4" s="30">
        <v>4.3864264637882604</v>
      </c>
      <c r="S4" s="30">
        <v>4.3433579393274196E-3</v>
      </c>
      <c r="AC4" s="30">
        <v>4.3263363483947703</v>
      </c>
      <c r="AD4" s="30">
        <v>3.5208935216410199E-2</v>
      </c>
      <c r="AE4" s="30">
        <v>4.3798188993437703</v>
      </c>
      <c r="AF4" s="30">
        <v>2.79073533979434E-2</v>
      </c>
      <c r="AG4" s="30">
        <v>4.4647629759825902</v>
      </c>
      <c r="AH4" s="30">
        <v>6.18820195204682E-2</v>
      </c>
      <c r="AI4" s="30">
        <v>4.2774704728542297</v>
      </c>
      <c r="AJ4" s="30">
        <v>1.42915493674232E-2</v>
      </c>
      <c r="AK4" s="30"/>
      <c r="AL4" s="30"/>
      <c r="AM4" s="30"/>
      <c r="AN4" s="30"/>
      <c r="AO4" s="30"/>
      <c r="AP4" s="30"/>
      <c r="AQ4" s="30"/>
      <c r="AR4" s="30"/>
      <c r="AS4" s="30"/>
      <c r="AT4" s="30"/>
      <c r="AV4" s="12"/>
      <c r="AW4" s="12"/>
      <c r="AX4" s="14"/>
      <c r="AY4" s="14"/>
    </row>
    <row r="5" spans="1:51" x14ac:dyDescent="0.25">
      <c r="A5" s="2">
        <v>1947.4</v>
      </c>
      <c r="B5" s="15">
        <v>0.18901267767960048</v>
      </c>
      <c r="C5" s="15">
        <v>0.14636957356895888</v>
      </c>
      <c r="D5" s="15">
        <v>4.2643104110641573E-2</v>
      </c>
      <c r="E5" s="15">
        <v>1.5554320296665595E-2</v>
      </c>
      <c r="F5" s="2">
        <v>2.4346521683669017E-2</v>
      </c>
      <c r="G5" s="2">
        <f t="shared" si="0"/>
        <v>4.1842765172590946E-2</v>
      </c>
      <c r="H5" s="26">
        <v>0.95</v>
      </c>
      <c r="I5" s="27">
        <v>1.04</v>
      </c>
      <c r="K5" s="27">
        <v>1.54</v>
      </c>
      <c r="L5" s="28"/>
      <c r="M5" s="29"/>
      <c r="N5" s="2">
        <v>4.292406602560412</v>
      </c>
      <c r="O5" s="2">
        <v>7.189164095226773E-2</v>
      </c>
      <c r="R5" s="30">
        <v>4.3372606813466197</v>
      </c>
      <c r="S5" s="30">
        <v>8.6994287254473807E-2</v>
      </c>
      <c r="AC5" s="30">
        <v>4.2776673970808403</v>
      </c>
      <c r="AD5" s="30">
        <v>6.3365819640117907E-2</v>
      </c>
      <c r="AE5" s="30">
        <v>4.3270939015025096</v>
      </c>
      <c r="AF5" s="30">
        <v>8.0270108259915901E-2</v>
      </c>
      <c r="AG5" s="30">
        <v>4.4351996055290703</v>
      </c>
      <c r="AH5" s="30">
        <v>3.7825209432041297E-2</v>
      </c>
      <c r="AI5" s="30">
        <v>4.2474117613267204</v>
      </c>
      <c r="AJ5" s="30">
        <v>8.4601518569589806E-2</v>
      </c>
      <c r="AK5" s="30"/>
      <c r="AL5" s="30"/>
      <c r="AM5" s="30"/>
      <c r="AN5" s="30"/>
      <c r="AO5" s="30"/>
      <c r="AP5" s="30"/>
      <c r="AQ5" s="30"/>
      <c r="AR5" s="30"/>
      <c r="AS5" s="30"/>
      <c r="AT5" s="30"/>
      <c r="AV5" s="12"/>
      <c r="AW5" s="12"/>
      <c r="AX5" s="14"/>
      <c r="AY5" s="14"/>
    </row>
    <row r="6" spans="1:51" x14ac:dyDescent="0.25">
      <c r="A6" s="2">
        <f>A2+1</f>
        <v>1948.1</v>
      </c>
      <c r="B6" s="15">
        <v>0.18369646882043578</v>
      </c>
      <c r="C6" s="15">
        <v>0.14462809917355374</v>
      </c>
      <c r="D6" s="15">
        <v>3.906836964688204E-2</v>
      </c>
      <c r="E6" s="15">
        <v>1.4944650309647832E-2</v>
      </c>
      <c r="F6" s="2">
        <v>7.8808824626607835E-3</v>
      </c>
      <c r="G6" s="2">
        <f t="shared" si="0"/>
        <v>4.3584239567996091E-2</v>
      </c>
      <c r="H6" s="26">
        <v>1</v>
      </c>
      <c r="I6" s="27">
        <v>1.0900000000000001</v>
      </c>
      <c r="K6" s="27">
        <v>1.6</v>
      </c>
      <c r="L6" s="28"/>
      <c r="M6" s="29"/>
      <c r="N6" s="2">
        <v>4.2420256069411497</v>
      </c>
      <c r="O6" s="2">
        <v>3.2136898538697903E-2</v>
      </c>
      <c r="R6" s="30">
        <v>4.2988132573272102</v>
      </c>
      <c r="S6" s="30">
        <v>4.0978914415621501E-2</v>
      </c>
      <c r="AC6" s="30">
        <v>4.2704235719533097</v>
      </c>
      <c r="AD6" s="30">
        <v>1.75257746560799E-2</v>
      </c>
      <c r="AE6" s="30">
        <v>4.2742491538845204</v>
      </c>
      <c r="AF6" s="30">
        <v>2.8861865152439801E-2</v>
      </c>
      <c r="AG6" s="30">
        <v>4.3727647195425599</v>
      </c>
      <c r="AH6" s="30">
        <v>2.5353186570978001E-2</v>
      </c>
      <c r="AI6" s="30">
        <v>4.2077369158557199</v>
      </c>
      <c r="AJ6" s="30">
        <v>5.4422991547577099E-2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V6" s="12"/>
      <c r="AW6" s="12"/>
      <c r="AX6" s="14"/>
      <c r="AY6" s="14"/>
    </row>
    <row r="7" spans="1:51" x14ac:dyDescent="0.25">
      <c r="A7" s="2">
        <f t="shared" ref="A7:A70" si="1">A3+1</f>
        <v>1948.2</v>
      </c>
      <c r="B7" s="15">
        <v>0.17625503847563209</v>
      </c>
      <c r="C7" s="15">
        <v>0.14510809820447049</v>
      </c>
      <c r="D7" s="15">
        <v>3.1146940271161602E-2</v>
      </c>
      <c r="E7" s="15">
        <v>1.6371649331805314E-2</v>
      </c>
      <c r="F7" s="2">
        <v>8.9868928214446187E-3</v>
      </c>
      <c r="G7" s="2">
        <f t="shared" si="0"/>
        <v>4.3104240537079341E-2</v>
      </c>
      <c r="H7" s="26">
        <v>1</v>
      </c>
      <c r="I7" s="27">
        <v>1.0900000000000001</v>
      </c>
      <c r="K7" s="27">
        <v>1.49</v>
      </c>
      <c r="L7" s="28"/>
      <c r="M7" s="29"/>
      <c r="N7" s="2">
        <v>4.3162243928520816</v>
      </c>
      <c r="O7" s="2">
        <v>2.1208979437197774E-2</v>
      </c>
      <c r="R7" s="30">
        <v>4.3936370861373604</v>
      </c>
      <c r="S7" s="30">
        <v>2.3374001004382298E-2</v>
      </c>
      <c r="AC7" s="30">
        <v>4.4006435809594899</v>
      </c>
      <c r="AD7" s="30">
        <v>-1.35380733892981E-2</v>
      </c>
      <c r="AE7" s="30">
        <v>4.3526192127715904</v>
      </c>
      <c r="AF7" s="30">
        <v>1.6938740165185699E-2</v>
      </c>
      <c r="AG7" s="30">
        <v>4.4344133600807698</v>
      </c>
      <c r="AH7" s="30">
        <v>2.3750729692529698E-2</v>
      </c>
      <c r="AI7" s="30">
        <v>4.3116244011448499</v>
      </c>
      <c r="AJ7" s="30">
        <v>4.7026871182149398E-2</v>
      </c>
      <c r="AK7" s="30"/>
      <c r="AL7" s="30"/>
      <c r="AM7" s="30"/>
      <c r="AN7" s="30"/>
      <c r="AO7" s="30"/>
      <c r="AP7" s="30"/>
      <c r="AQ7" s="30"/>
      <c r="AR7" s="30"/>
      <c r="AS7" s="30"/>
      <c r="AT7" s="30"/>
      <c r="AV7" s="12"/>
      <c r="AW7" s="12"/>
      <c r="AX7" s="14"/>
      <c r="AY7" s="14"/>
    </row>
    <row r="8" spans="1:51" x14ac:dyDescent="0.25">
      <c r="A8" s="2">
        <f t="shared" si="1"/>
        <v>1948.3</v>
      </c>
      <c r="B8" s="15">
        <v>0.16207513416815741</v>
      </c>
      <c r="C8" s="15">
        <v>0.14490161001788909</v>
      </c>
      <c r="D8" s="15">
        <v>1.7173524150268325E-2</v>
      </c>
      <c r="E8" s="15">
        <v>5.683279006712335E-3</v>
      </c>
      <c r="F8" s="2">
        <v>1.8346309689839777E-2</v>
      </c>
      <c r="G8" s="2">
        <f t="shared" si="0"/>
        <v>4.3310728723660735E-2</v>
      </c>
      <c r="H8" s="26">
        <v>1.0900000000000001</v>
      </c>
      <c r="I8" s="27">
        <v>1.18</v>
      </c>
      <c r="K8" s="27">
        <v>1.69</v>
      </c>
      <c r="L8" s="28"/>
      <c r="M8" s="29"/>
      <c r="N8" s="2">
        <v>4.1948369439025495</v>
      </c>
      <c r="O8" s="2">
        <v>2.882312844559257E-2</v>
      </c>
      <c r="R8" s="30">
        <v>4.2546828996120603</v>
      </c>
      <c r="S8" s="30">
        <v>3.78188012367838E-2</v>
      </c>
      <c r="AC8" s="30">
        <v>4.22014821018562</v>
      </c>
      <c r="AD8" s="30">
        <v>3.8325036039122198E-2</v>
      </c>
      <c r="AE8" s="30">
        <v>4.2356371207018402</v>
      </c>
      <c r="AF8" s="30">
        <v>3.0132768197312299E-2</v>
      </c>
      <c r="AG8" s="30">
        <v>4.3221932822864702</v>
      </c>
      <c r="AH8" s="30">
        <v>2.8643851714124501E-2</v>
      </c>
      <c r="AI8" s="30">
        <v>4.1723231272507402</v>
      </c>
      <c r="AJ8" s="30">
        <v>4.3262848311318998E-2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8" t="s">
        <v>52</v>
      </c>
      <c r="AV8" s="12"/>
      <c r="AW8" s="12"/>
      <c r="AX8" s="14"/>
      <c r="AY8" s="14"/>
    </row>
    <row r="9" spans="1:51" x14ac:dyDescent="0.25">
      <c r="A9" s="2">
        <f t="shared" si="1"/>
        <v>1948.4</v>
      </c>
      <c r="B9" s="15">
        <v>0.16173851086569294</v>
      </c>
      <c r="C9" s="15">
        <v>0.14855717848236552</v>
      </c>
      <c r="D9" s="15">
        <v>1.3181332383327407E-2</v>
      </c>
      <c r="E9" s="15">
        <v>1.1312053204722249E-3</v>
      </c>
      <c r="F9" s="2">
        <v>3.0506430004121022E-3</v>
      </c>
      <c r="G9" s="2">
        <f t="shared" si="0"/>
        <v>3.9655160259184308E-2</v>
      </c>
      <c r="H9" s="26">
        <v>1.1599999999999999</v>
      </c>
      <c r="I9" s="27">
        <v>1.21</v>
      </c>
      <c r="K9" s="27">
        <v>1.64</v>
      </c>
      <c r="L9" s="28"/>
      <c r="M9" s="29"/>
      <c r="N9" s="2">
        <v>4.1236792874588204</v>
      </c>
      <c r="O9" s="2">
        <v>4.954176631152412E-2</v>
      </c>
      <c r="R9" s="30">
        <v>4.19445393504264</v>
      </c>
      <c r="S9" s="30">
        <v>2.9779036480582301E-2</v>
      </c>
      <c r="AC9" s="30">
        <v>4.1024831306274701</v>
      </c>
      <c r="AD9" s="30">
        <v>1.2965657215716599E-2</v>
      </c>
      <c r="AE9" s="30">
        <v>4.1723638857061003</v>
      </c>
      <c r="AF9" s="30">
        <v>5.0933203854160197E-2</v>
      </c>
      <c r="AG9" s="30">
        <v>4.2148756808159797</v>
      </c>
      <c r="AH9" s="30">
        <v>0.11506581278251</v>
      </c>
      <c r="AI9" s="30">
        <v>4.0016419139353196</v>
      </c>
      <c r="AJ9" s="30">
        <v>8.2551741453624705E-2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8" t="s">
        <v>51</v>
      </c>
      <c r="AV9" s="12"/>
      <c r="AW9" s="12"/>
      <c r="AX9" s="14"/>
      <c r="AY9" s="14"/>
    </row>
    <row r="10" spans="1:51" x14ac:dyDescent="0.25">
      <c r="A10" s="2">
        <f t="shared" si="1"/>
        <v>1949.1</v>
      </c>
      <c r="B10" s="15">
        <v>0.15795206971677561</v>
      </c>
      <c r="C10" s="15">
        <v>0.15577342047930284</v>
      </c>
      <c r="D10" s="15">
        <v>2.1786492374727723E-3</v>
      </c>
      <c r="E10" s="15">
        <v>-1.3856417912166899E-2</v>
      </c>
      <c r="F10" s="2">
        <v>-5.3447481588808163E-3</v>
      </c>
      <c r="G10" s="2">
        <f t="shared" si="0"/>
        <v>3.2438918262246985E-2</v>
      </c>
      <c r="H10" s="26">
        <v>1.17</v>
      </c>
      <c r="I10" s="27">
        <v>1.22</v>
      </c>
      <c r="K10" s="27">
        <v>1.54</v>
      </c>
      <c r="L10" s="28"/>
      <c r="M10" s="29"/>
      <c r="N10" s="2">
        <v>4.0911442835976679</v>
      </c>
      <c r="O10" s="2">
        <v>3.0348500215798845E-2</v>
      </c>
      <c r="R10" s="30">
        <v>4.16219086400036</v>
      </c>
      <c r="S10" s="30">
        <v>2.39374044443687E-2</v>
      </c>
      <c r="AC10" s="30">
        <v>4.1514844320463</v>
      </c>
      <c r="AD10" s="30">
        <v>-1.16893594390968E-2</v>
      </c>
      <c r="AE10" s="30">
        <v>4.13444348233371</v>
      </c>
      <c r="AF10" s="30">
        <v>3.1798890331047498E-2</v>
      </c>
      <c r="AG10" s="30">
        <v>4.1721434520018903</v>
      </c>
      <c r="AH10" s="30">
        <v>5.2632648112841199E-2</v>
      </c>
      <c r="AI10" s="30">
        <v>3.9393228560739102</v>
      </c>
      <c r="AJ10" s="30">
        <v>6.0174704186715798E-2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8" t="s">
        <v>50</v>
      </c>
      <c r="AV10" s="12"/>
      <c r="AW10" s="12"/>
      <c r="AX10" s="14"/>
      <c r="AY10" s="14"/>
    </row>
    <row r="11" spans="1:51" x14ac:dyDescent="0.25">
      <c r="A11" s="2">
        <f t="shared" si="1"/>
        <v>1949.2</v>
      </c>
      <c r="B11" s="15">
        <v>0.15347810084652191</v>
      </c>
      <c r="C11" s="15">
        <v>0.16304747883695253</v>
      </c>
      <c r="D11" s="15">
        <v>-9.5693779904306008E-3</v>
      </c>
      <c r="E11" s="15">
        <v>-3.4018184411710641E-3</v>
      </c>
      <c r="F11" s="2">
        <v>-1.0079722166750899E-2</v>
      </c>
      <c r="G11" s="2">
        <f t="shared" si="0"/>
        <v>2.5164859904597298E-2</v>
      </c>
      <c r="H11" s="26">
        <v>1.17</v>
      </c>
      <c r="I11" s="27">
        <v>1.2</v>
      </c>
      <c r="K11" s="27">
        <v>1.42</v>
      </c>
      <c r="L11" s="28"/>
      <c r="M11" s="29"/>
      <c r="N11" s="2">
        <v>4.0103952341249514</v>
      </c>
      <c r="O11" s="2">
        <v>1.8178585228710679E-2</v>
      </c>
      <c r="R11" s="30">
        <v>4.07521566228003</v>
      </c>
      <c r="S11" s="30">
        <v>2.2969585422635899E-2</v>
      </c>
      <c r="AC11" s="30">
        <v>4.0468951513538798</v>
      </c>
      <c r="AD11" s="30">
        <v>-1.85517133282504E-2</v>
      </c>
      <c r="AE11" s="30">
        <v>4.0540628760749904</v>
      </c>
      <c r="AF11" s="30">
        <v>2.6240200682164601E-2</v>
      </c>
      <c r="AG11" s="30">
        <v>4.0883887360377003</v>
      </c>
      <c r="AH11" s="30">
        <v>3.7525114556444299E-2</v>
      </c>
      <c r="AI11" s="30">
        <v>3.80239378450525</v>
      </c>
      <c r="AJ11" s="30">
        <v>6.6817219942252501E-4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8" t="s">
        <v>49</v>
      </c>
      <c r="AV11" s="12"/>
      <c r="AW11" s="12"/>
      <c r="AX11" s="14"/>
      <c r="AY11" s="14"/>
    </row>
    <row r="12" spans="1:51" x14ac:dyDescent="0.25">
      <c r="A12" s="2">
        <f t="shared" si="1"/>
        <v>1949.3</v>
      </c>
      <c r="B12" s="15">
        <v>0.15331137943651665</v>
      </c>
      <c r="C12" s="15">
        <v>0.16245883644346873</v>
      </c>
      <c r="D12" s="15">
        <v>-9.1474570069520669E-3</v>
      </c>
      <c r="E12" s="15">
        <v>1.0225052940546696E-2</v>
      </c>
      <c r="F12" s="2">
        <v>-4.5731196236323685E-3</v>
      </c>
      <c r="G12" s="2">
        <f t="shared" si="0"/>
        <v>2.5753502298081099E-2</v>
      </c>
      <c r="H12" s="26">
        <v>1.07</v>
      </c>
      <c r="I12" s="27">
        <v>1.08</v>
      </c>
      <c r="K12" s="27">
        <v>1.34</v>
      </c>
      <c r="L12" s="28"/>
      <c r="M12" s="29"/>
      <c r="N12" s="2">
        <v>4.1096890427723878</v>
      </c>
      <c r="O12" s="2">
        <v>-3.1463700264946267E-3</v>
      </c>
      <c r="R12" s="30">
        <v>4.1712060200293104</v>
      </c>
      <c r="S12" s="30">
        <v>-3.2130614015987899E-3</v>
      </c>
      <c r="AC12" s="30">
        <v>4.20555360286839</v>
      </c>
      <c r="AD12" s="30">
        <v>-5.1981480833903103E-2</v>
      </c>
      <c r="AE12" s="30">
        <v>4.1459361562268198</v>
      </c>
      <c r="AF12" s="30">
        <v>-1.63687002204222E-4</v>
      </c>
      <c r="AG12" s="30">
        <v>4.1828813228615802</v>
      </c>
      <c r="AH12" s="30">
        <v>3.2659165020715699E-3</v>
      </c>
      <c r="AI12" s="30">
        <v>3.9446437576484699</v>
      </c>
      <c r="AJ12" s="30">
        <v>-2.8215971912018599E-2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8" t="s">
        <v>48</v>
      </c>
      <c r="AV12" s="12"/>
      <c r="AW12" s="12"/>
      <c r="AX12" s="14"/>
      <c r="AY12" s="14"/>
    </row>
    <row r="13" spans="1:51" x14ac:dyDescent="0.25">
      <c r="A13" s="2">
        <f t="shared" si="1"/>
        <v>1949.4</v>
      </c>
      <c r="B13" s="15">
        <v>0.15387453874538745</v>
      </c>
      <c r="C13" s="15">
        <v>0.16420664206642066</v>
      </c>
      <c r="D13" s="15">
        <v>-1.03321033210332E-2</v>
      </c>
      <c r="E13" s="15">
        <v>-8.4013150545926632E-3</v>
      </c>
      <c r="F13" s="2">
        <v>7.7684987415213501E-5</v>
      </c>
      <c r="G13" s="2">
        <f t="shared" si="0"/>
        <v>2.4005696675129168E-2</v>
      </c>
      <c r="H13" s="26">
        <v>1.1000000000000001</v>
      </c>
      <c r="I13" s="27">
        <v>1.1000000000000001</v>
      </c>
      <c r="K13" s="27">
        <v>1.37</v>
      </c>
      <c r="L13" s="28"/>
      <c r="M13" s="29"/>
      <c r="N13" s="2">
        <v>4.1595554326336917</v>
      </c>
      <c r="O13" s="2">
        <v>3.4923964202950554E-2</v>
      </c>
      <c r="R13" s="30">
        <v>4.20170566184522</v>
      </c>
      <c r="S13" s="30">
        <v>5.4191585154802404E-3</v>
      </c>
      <c r="AC13" s="30">
        <v>4.4089047059895901</v>
      </c>
      <c r="AD13" s="30">
        <v>-9.6857365236801898E-2</v>
      </c>
      <c r="AE13" s="30">
        <v>4.1701870812701598</v>
      </c>
      <c r="AF13" s="30">
        <v>5.9053708515483798E-2</v>
      </c>
      <c r="AG13" s="30">
        <v>4.20102660108188</v>
      </c>
      <c r="AH13" s="30">
        <v>8.9638157193215495E-2</v>
      </c>
      <c r="AI13" s="30">
        <v>4.1502833575258</v>
      </c>
      <c r="AJ13" s="30">
        <v>-9.3842521605110599E-2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8" t="s">
        <v>54</v>
      </c>
      <c r="AV13" s="12"/>
      <c r="AW13" s="12"/>
      <c r="AX13" s="14"/>
      <c r="AY13" s="14"/>
    </row>
    <row r="14" spans="1:51" x14ac:dyDescent="0.25">
      <c r="A14" s="2">
        <f t="shared" si="1"/>
        <v>1950.1</v>
      </c>
      <c r="B14" s="15">
        <v>0.1678520625889047</v>
      </c>
      <c r="C14" s="15">
        <v>0.18634423897581792</v>
      </c>
      <c r="D14" s="15">
        <v>-1.849217638691324E-2</v>
      </c>
      <c r="E14" s="15">
        <v>3.8555740799976319E-2</v>
      </c>
      <c r="F14" s="2">
        <v>-1.5548475495025431E-3</v>
      </c>
      <c r="G14" s="2">
        <f t="shared" si="0"/>
        <v>1.8680997657319065E-3</v>
      </c>
      <c r="H14" s="26">
        <v>1.1200000000000001</v>
      </c>
      <c r="I14" s="27">
        <v>1.1599999999999999</v>
      </c>
      <c r="K14" s="27">
        <v>1.45</v>
      </c>
      <c r="L14" s="28"/>
      <c r="M14" s="29"/>
      <c r="N14" s="2">
        <v>4.1762681422953083</v>
      </c>
      <c r="O14" s="2">
        <v>1.3292055072044857E-2</v>
      </c>
      <c r="R14" s="30">
        <v>4.2134312008118497</v>
      </c>
      <c r="S14" s="30">
        <v>2.42334354405511E-2</v>
      </c>
      <c r="AC14" s="30">
        <v>4.4650630290135904</v>
      </c>
      <c r="AD14" s="30">
        <v>1.76324679081463E-2</v>
      </c>
      <c r="AE14" s="30">
        <v>4.1780352315521601</v>
      </c>
      <c r="AF14" s="30">
        <v>2.2065387807802799E-2</v>
      </c>
      <c r="AG14" s="30">
        <v>4.2310616992220096</v>
      </c>
      <c r="AH14" s="30">
        <v>3.8979001903085E-3</v>
      </c>
      <c r="AI14" s="30">
        <v>4.2244662562871502</v>
      </c>
      <c r="AJ14" s="30">
        <v>-2.62492789926797E-2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V14" s="12"/>
      <c r="AW14" s="12"/>
      <c r="AX14" s="14"/>
      <c r="AY14" s="14"/>
    </row>
    <row r="15" spans="1:51" x14ac:dyDescent="0.25">
      <c r="A15" s="2">
        <f t="shared" si="1"/>
        <v>1950.2</v>
      </c>
      <c r="B15" s="15">
        <v>0.17819057447540421</v>
      </c>
      <c r="C15" s="15">
        <v>0.15858273133814929</v>
      </c>
      <c r="D15" s="15">
        <v>1.9607843137254912E-2</v>
      </c>
      <c r="E15" s="15">
        <v>3.0040879957797553E-2</v>
      </c>
      <c r="F15" s="2">
        <v>3.4174790542593442E-3</v>
      </c>
      <c r="G15" s="2">
        <f t="shared" si="0"/>
        <v>2.9629607403400537E-2</v>
      </c>
      <c r="H15" s="26">
        <v>1.1499999999999999</v>
      </c>
      <c r="I15" s="27">
        <v>1.23</v>
      </c>
      <c r="K15" s="27">
        <v>1.47</v>
      </c>
      <c r="L15" s="28"/>
      <c r="M15" s="29"/>
      <c r="N15" s="2">
        <v>4.166108892443189</v>
      </c>
      <c r="O15" s="2">
        <v>1.8583015951335418E-2</v>
      </c>
      <c r="R15" s="30">
        <v>4.2098393032669499</v>
      </c>
      <c r="S15" s="30">
        <v>2.8235041713361299E-3</v>
      </c>
      <c r="AC15" s="30">
        <v>4.4150005473355796</v>
      </c>
      <c r="AD15" s="30">
        <v>1.85448863671707E-2</v>
      </c>
      <c r="AE15" s="30">
        <v>4.1799609658246304</v>
      </c>
      <c r="AF15" s="30">
        <v>1.53901611644418E-2</v>
      </c>
      <c r="AG15" s="30">
        <v>4.2246946029240702</v>
      </c>
      <c r="AH15" s="30">
        <v>3.03189784266494E-2</v>
      </c>
      <c r="AI15" s="30">
        <v>4.1908781243301796</v>
      </c>
      <c r="AJ15" s="30">
        <v>1.28089150477072E-2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V15" s="12"/>
      <c r="AW15" s="12"/>
      <c r="AX15" s="14"/>
      <c r="AY15" s="14"/>
    </row>
    <row r="16" spans="1:51" x14ac:dyDescent="0.25">
      <c r="A16" s="2">
        <f t="shared" si="1"/>
        <v>1950.3</v>
      </c>
      <c r="B16" s="15">
        <v>0.19222042139384118</v>
      </c>
      <c r="C16" s="15">
        <v>0.1374392220421394</v>
      </c>
      <c r="D16" s="15">
        <v>5.4781199351701781E-2</v>
      </c>
      <c r="E16" s="15">
        <v>3.7917512206209911E-2</v>
      </c>
      <c r="F16" s="2">
        <v>2.1478159380860874E-2</v>
      </c>
      <c r="G16" s="2">
        <f t="shared" si="0"/>
        <v>5.0773116699410425E-2</v>
      </c>
      <c r="H16" s="26">
        <v>1.3</v>
      </c>
      <c r="I16" s="27">
        <v>1.33</v>
      </c>
      <c r="K16" s="27">
        <v>1.55</v>
      </c>
      <c r="L16" s="28"/>
      <c r="M16" s="29"/>
      <c r="N16" s="2">
        <v>4.1810571941603065</v>
      </c>
      <c r="O16" s="2">
        <v>8.3147237562545787E-2</v>
      </c>
      <c r="R16" s="30">
        <v>4.2641337222770996</v>
      </c>
      <c r="S16" s="30">
        <v>4.5341317324866098E-2</v>
      </c>
      <c r="AC16" s="30">
        <v>4.4590014286517698</v>
      </c>
      <c r="AD16" s="30">
        <v>0.113861509119052</v>
      </c>
      <c r="AE16" s="30">
        <v>4.1725904263607401</v>
      </c>
      <c r="AF16" s="30">
        <v>9.3816474651621101E-2</v>
      </c>
      <c r="AG16" s="30">
        <v>4.1653582343222304</v>
      </c>
      <c r="AH16" s="30">
        <v>0.122050979112936</v>
      </c>
      <c r="AI16" s="30">
        <v>4.3120882261173596</v>
      </c>
      <c r="AJ16" s="30">
        <v>7.0461803681487606E-2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V16" s="12"/>
      <c r="AW16" s="12"/>
      <c r="AX16" s="14"/>
      <c r="AY16" s="14"/>
    </row>
    <row r="17" spans="1:51" x14ac:dyDescent="0.25">
      <c r="A17" s="2">
        <f t="shared" si="1"/>
        <v>1950.4</v>
      </c>
      <c r="B17" s="15">
        <v>0.19731501717140182</v>
      </c>
      <c r="C17" s="15">
        <v>0.14236653137683422</v>
      </c>
      <c r="D17" s="15">
        <v>5.4948485794567598E-2</v>
      </c>
      <c r="E17" s="15">
        <v>1.8906938310479567E-2</v>
      </c>
      <c r="F17" s="2">
        <v>1.8645754831813351E-2</v>
      </c>
      <c r="G17" s="2">
        <f t="shared" si="0"/>
        <v>4.5845807364715607E-2</v>
      </c>
      <c r="H17" s="26">
        <v>1.34</v>
      </c>
      <c r="I17" s="27">
        <v>1.46</v>
      </c>
      <c r="K17" s="27">
        <v>1.64</v>
      </c>
      <c r="L17" s="28"/>
      <c r="M17" s="29"/>
      <c r="N17" s="2">
        <v>4.1461350117710296</v>
      </c>
      <c r="O17" s="2">
        <v>0.10289243800272718</v>
      </c>
      <c r="R17" s="30">
        <v>4.2767713348459804</v>
      </c>
      <c r="S17" s="30">
        <v>7.3645064203221602E-2</v>
      </c>
      <c r="AC17" s="30">
        <v>4.4255248338701403</v>
      </c>
      <c r="AD17" s="30">
        <v>0.16939220596273</v>
      </c>
      <c r="AE17" s="30">
        <v>4.1384385446892997</v>
      </c>
      <c r="AF17" s="30">
        <v>9.5724360147885795E-2</v>
      </c>
      <c r="AG17" s="30">
        <v>4.1165067994152702</v>
      </c>
      <c r="AH17" s="30">
        <v>9.1602630310798794E-2</v>
      </c>
      <c r="AI17" s="30">
        <v>4.1546520548494197</v>
      </c>
      <c r="AJ17" s="30">
        <v>0.32233516152138703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V17" s="12"/>
      <c r="AW17" s="12"/>
      <c r="AX17" s="14"/>
      <c r="AY17" s="14"/>
    </row>
    <row r="18" spans="1:51" x14ac:dyDescent="0.25">
      <c r="A18" s="2">
        <f t="shared" si="1"/>
        <v>1951.1</v>
      </c>
      <c r="B18" s="15">
        <v>0.21284185493460167</v>
      </c>
      <c r="C18" s="15">
        <v>0.15011890606420927</v>
      </c>
      <c r="D18" s="15">
        <v>6.2722948870392384E-2</v>
      </c>
      <c r="E18" s="15">
        <v>1.354458171156777E-2</v>
      </c>
      <c r="F18" s="2">
        <v>3.5417472230064723E-2</v>
      </c>
      <c r="G18" s="2">
        <f t="shared" si="0"/>
        <v>3.8093432677340555E-2</v>
      </c>
      <c r="H18" s="26">
        <v>1.4</v>
      </c>
      <c r="I18" s="27">
        <v>1.62</v>
      </c>
      <c r="K18" s="27">
        <v>1.86</v>
      </c>
      <c r="L18" s="28"/>
      <c r="M18" s="29"/>
      <c r="N18" s="2">
        <v>4.1490603115716649</v>
      </c>
      <c r="O18" s="2">
        <v>3.145343571947283E-2</v>
      </c>
      <c r="R18" s="30">
        <v>4.2732050091573202</v>
      </c>
      <c r="S18" s="30">
        <v>3.26424065448555E-2</v>
      </c>
      <c r="AC18" s="30">
        <v>4.3831058844890602</v>
      </c>
      <c r="AD18" s="30">
        <v>6.5197801812206399E-2</v>
      </c>
      <c r="AE18" s="30">
        <v>4.1460083533867396</v>
      </c>
      <c r="AF18" s="30">
        <v>2.8694914732026199E-2</v>
      </c>
      <c r="AG18" s="30">
        <v>4.1357403471060001</v>
      </c>
      <c r="AH18" s="30">
        <v>3.03801577227562E-2</v>
      </c>
      <c r="AI18" s="30">
        <v>4.0974439824032398</v>
      </c>
      <c r="AJ18" s="30">
        <v>6.8735608568962603E-2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10"/>
      <c r="AV18" s="12"/>
      <c r="AW18" s="12"/>
      <c r="AX18" s="14"/>
      <c r="AY18" s="14"/>
    </row>
    <row r="19" spans="1:51" x14ac:dyDescent="0.25">
      <c r="A19" s="2">
        <f t="shared" si="1"/>
        <v>1951.2</v>
      </c>
      <c r="B19" s="15">
        <v>0.19883889695210449</v>
      </c>
      <c r="C19" s="15">
        <v>0.16023222060957909</v>
      </c>
      <c r="D19" s="15">
        <v>3.860667634252541E-2</v>
      </c>
      <c r="E19" s="15">
        <v>1.7128027168545345E-2</v>
      </c>
      <c r="F19" s="2">
        <v>6.6640639300128215E-3</v>
      </c>
      <c r="G19" s="2">
        <f t="shared" si="0"/>
        <v>2.7980118131970738E-2</v>
      </c>
      <c r="H19" s="26">
        <v>1.45</v>
      </c>
      <c r="I19" s="27">
        <v>1.79</v>
      </c>
      <c r="K19" s="27">
        <v>2</v>
      </c>
      <c r="L19" s="28"/>
      <c r="M19" s="29"/>
      <c r="N19" s="2">
        <v>4.1072926302052899</v>
      </c>
      <c r="O19" s="2">
        <v>2.6270386554153261E-2</v>
      </c>
      <c r="R19" s="30">
        <v>4.2559171505655504</v>
      </c>
      <c r="S19" s="30">
        <v>2.84294196714381E-2</v>
      </c>
      <c r="AC19" s="30">
        <v>4.2266679845089801</v>
      </c>
      <c r="AD19" s="30">
        <v>7.2648834718968505E-2</v>
      </c>
      <c r="AE19" s="30">
        <v>4.1147428611833501</v>
      </c>
      <c r="AF19" s="30">
        <v>2.41230859433967E-2</v>
      </c>
      <c r="AG19" s="30">
        <v>4.1116730352391198</v>
      </c>
      <c r="AH19" s="30">
        <v>8.5874923563035999E-3</v>
      </c>
      <c r="AI19" s="30">
        <v>3.9546455814706101</v>
      </c>
      <c r="AJ19" s="30">
        <v>7.4260007615520901E-2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V19" s="12"/>
      <c r="AW19" s="12"/>
      <c r="AX19" s="14"/>
      <c r="AY19" s="14"/>
    </row>
    <row r="20" spans="1:51" x14ac:dyDescent="0.25">
      <c r="A20" s="2">
        <f t="shared" si="1"/>
        <v>1951.3</v>
      </c>
      <c r="B20" s="15">
        <v>0.19414440022740195</v>
      </c>
      <c r="C20" s="15">
        <v>0.17254121660034111</v>
      </c>
      <c r="D20" s="15">
        <v>2.1603183627060853E-2</v>
      </c>
      <c r="E20" s="15">
        <v>2.0408053588966468E-2</v>
      </c>
      <c r="F20" s="2">
        <v>5.7118379390973663E-4</v>
      </c>
      <c r="G20" s="2">
        <f t="shared" si="0"/>
        <v>1.5671122141208721E-2</v>
      </c>
      <c r="H20" s="26">
        <v>1.63</v>
      </c>
      <c r="I20" s="27">
        <v>1.71</v>
      </c>
      <c r="K20" s="27">
        <v>1.93</v>
      </c>
      <c r="L20" s="28"/>
      <c r="M20" s="29"/>
      <c r="N20" s="2">
        <v>4.2213117483602023</v>
      </c>
      <c r="O20" s="2">
        <v>-6.7034739938867166E-3</v>
      </c>
      <c r="R20" s="30">
        <v>4.3212009474007402</v>
      </c>
      <c r="S20" s="30">
        <v>4.7630540063053201E-2</v>
      </c>
      <c r="AC20" s="30">
        <v>4.3134033322593801</v>
      </c>
      <c r="AD20" s="30">
        <v>2.3892032270211999E-2</v>
      </c>
      <c r="AE20" s="30">
        <v>4.2292949730717702</v>
      </c>
      <c r="AF20" s="30">
        <v>-1.29190105907478E-2</v>
      </c>
      <c r="AG20" s="30">
        <v>4.2712927345681297</v>
      </c>
      <c r="AH20" s="30">
        <v>-6.3585032667497404E-2</v>
      </c>
      <c r="AI20" s="30">
        <v>4.0697712172952301</v>
      </c>
      <c r="AJ20" s="30">
        <v>2.6540862068451101E-2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V20" s="12"/>
      <c r="AW20" s="12"/>
      <c r="AX20" s="14"/>
      <c r="AY20" s="14"/>
    </row>
    <row r="21" spans="1:51" x14ac:dyDescent="0.25">
      <c r="A21" s="2">
        <f t="shared" si="1"/>
        <v>1951.4</v>
      </c>
      <c r="B21" s="15">
        <v>0.20246775098149186</v>
      </c>
      <c r="C21" s="15">
        <v>0.17610768367919238</v>
      </c>
      <c r="D21" s="15">
        <v>2.6360067302299488E-2</v>
      </c>
      <c r="E21" s="15">
        <v>2.1924240953695787E-3</v>
      </c>
      <c r="F21" s="2">
        <v>1.1355693353673445E-2</v>
      </c>
      <c r="G21" s="2">
        <f t="shared" si="0"/>
        <v>1.2104655062357444E-2</v>
      </c>
      <c r="H21" s="26">
        <v>1.73</v>
      </c>
      <c r="I21" s="27">
        <v>1.77</v>
      </c>
      <c r="K21" s="27">
        <v>2.09</v>
      </c>
      <c r="L21" s="28"/>
      <c r="M21" s="29"/>
      <c r="N21" s="2">
        <v>4.2984829192165659</v>
      </c>
      <c r="O21" s="2">
        <v>-7.3507175564984581E-2</v>
      </c>
      <c r="R21" s="30">
        <v>4.3442337090311902</v>
      </c>
      <c r="S21" s="30">
        <v>-2.0212486716581499E-3</v>
      </c>
      <c r="AC21" s="30">
        <v>4.2928237088304</v>
      </c>
      <c r="AD21" s="30">
        <v>-1.9741268415728999E-2</v>
      </c>
      <c r="AE21" s="30">
        <v>4.3214454297713898</v>
      </c>
      <c r="AF21" s="30">
        <v>-8.5646388212932495E-2</v>
      </c>
      <c r="AG21" s="30">
        <v>4.4225822612420496</v>
      </c>
      <c r="AH21" s="30">
        <v>-0.15288002126671099</v>
      </c>
      <c r="AI21" s="30">
        <v>4.1500796778805702</v>
      </c>
      <c r="AJ21" s="30">
        <v>-0.110493902616457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V21" s="12"/>
      <c r="AW21" s="12"/>
      <c r="AX21" s="14"/>
      <c r="AY21" s="14"/>
    </row>
    <row r="22" spans="1:51" x14ac:dyDescent="0.25">
      <c r="A22" s="2">
        <f t="shared" si="1"/>
        <v>1952.1</v>
      </c>
      <c r="B22" s="15">
        <v>0.20599666851749029</v>
      </c>
      <c r="C22" s="15">
        <v>0.17767906718489729</v>
      </c>
      <c r="D22" s="15">
        <v>2.8317601332593013E-2</v>
      </c>
      <c r="E22" s="15">
        <v>1.0667423985121612E-2</v>
      </c>
      <c r="F22" s="2">
        <v>-4.9412347032971415E-4</v>
      </c>
      <c r="G22" s="2">
        <f t="shared" si="0"/>
        <v>1.053327155665254E-2</v>
      </c>
      <c r="H22" s="26">
        <v>1.59</v>
      </c>
      <c r="I22" s="27">
        <v>1.63</v>
      </c>
      <c r="K22" s="27">
        <v>1.96</v>
      </c>
      <c r="L22" s="28"/>
      <c r="M22" s="29"/>
      <c r="N22" s="2">
        <v>4.307216884973549</v>
      </c>
      <c r="O22" s="2">
        <v>1.3905863113986209E-2</v>
      </c>
      <c r="R22" s="30">
        <v>4.3803754218292497</v>
      </c>
      <c r="S22" s="30">
        <v>3.25061547424947E-2</v>
      </c>
      <c r="AC22" s="30">
        <v>4.2740899620066797</v>
      </c>
      <c r="AD22" s="30">
        <v>9.95309732325389E-3</v>
      </c>
      <c r="AE22" s="30">
        <v>4.3324795788660104</v>
      </c>
      <c r="AF22" s="30">
        <v>1.24945045438003E-2</v>
      </c>
      <c r="AG22" s="30">
        <v>4.4392761144620101</v>
      </c>
      <c r="AH22" s="30">
        <v>-5.8643866658819304E-3</v>
      </c>
      <c r="AI22" s="30">
        <v>4.1790875616711398</v>
      </c>
      <c r="AJ22" s="30">
        <v>1.5994721682185999E-2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V22" s="12"/>
      <c r="AW22" s="12"/>
      <c r="AX22" s="14"/>
      <c r="AY22" s="14"/>
    </row>
    <row r="23" spans="1:51" x14ac:dyDescent="0.25">
      <c r="A23" s="2">
        <f t="shared" si="1"/>
        <v>1952.2</v>
      </c>
      <c r="B23" s="15">
        <v>0.20503597122302161</v>
      </c>
      <c r="C23" s="15">
        <v>0.1884338682899834</v>
      </c>
      <c r="D23" s="15">
        <v>1.6602102933038224E-2</v>
      </c>
      <c r="E23" s="15">
        <v>2.1575600929393769E-3</v>
      </c>
      <c r="F23" s="2">
        <v>1.1995908717219769E-3</v>
      </c>
      <c r="G23" s="2">
        <f t="shared" si="0"/>
        <v>-2.2152954843357442E-4</v>
      </c>
      <c r="H23" s="26">
        <v>1.7</v>
      </c>
      <c r="I23" s="27">
        <v>1.74</v>
      </c>
      <c r="K23" s="27">
        <v>2.04</v>
      </c>
      <c r="L23" s="28"/>
      <c r="M23" s="29"/>
      <c r="N23" s="2">
        <v>4.3070711276834199</v>
      </c>
      <c r="O23" s="2">
        <v>7.0160308616571618E-3</v>
      </c>
      <c r="R23" s="30">
        <v>4.3608368288959696</v>
      </c>
      <c r="S23" s="30">
        <v>2.7513206261045701E-2</v>
      </c>
      <c r="AC23" s="30">
        <v>4.2796032990664798</v>
      </c>
      <c r="AD23" s="30">
        <v>-2.0585520452877398E-2</v>
      </c>
      <c r="AE23" s="30">
        <v>4.3345279684418898</v>
      </c>
      <c r="AF23" s="30">
        <v>9.7325504163973797E-3</v>
      </c>
      <c r="AG23" s="30">
        <v>4.4547343882195101</v>
      </c>
      <c r="AH23" s="30">
        <v>9.9043374198287096E-4</v>
      </c>
      <c r="AI23" s="30">
        <v>4.2081774476691498</v>
      </c>
      <c r="AJ23" s="30">
        <v>-6.3557314563727997E-3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V23" s="12"/>
      <c r="AW23" s="12"/>
      <c r="AX23" s="14"/>
      <c r="AY23" s="14"/>
    </row>
    <row r="24" spans="1:51" x14ac:dyDescent="0.25">
      <c r="A24" s="2">
        <f t="shared" si="1"/>
        <v>1952.3</v>
      </c>
      <c r="B24" s="15">
        <v>0.2029339853300734</v>
      </c>
      <c r="C24" s="15">
        <v>0.19043738114642758</v>
      </c>
      <c r="D24" s="15">
        <v>1.249660418364581E-2</v>
      </c>
      <c r="E24" s="15">
        <v>7.1584739098492899E-3</v>
      </c>
      <c r="F24" s="2">
        <v>1.1150576628920708E-2</v>
      </c>
      <c r="G24" s="2">
        <f t="shared" si="0"/>
        <v>-2.2250424048777528E-3</v>
      </c>
      <c r="H24" s="26">
        <v>1.71</v>
      </c>
      <c r="I24" s="27">
        <v>1.95</v>
      </c>
      <c r="K24" s="27">
        <v>2.2799999999999998</v>
      </c>
      <c r="L24" s="28"/>
      <c r="M24" s="29"/>
      <c r="N24" s="2">
        <v>4.2781570703034735</v>
      </c>
      <c r="O24" s="2">
        <v>6.129075923583388E-4</v>
      </c>
      <c r="R24" s="30">
        <v>4.3050085435373902</v>
      </c>
      <c r="S24" s="30">
        <v>1.28790386182692E-2</v>
      </c>
      <c r="AC24" s="30">
        <v>4.2733039810702396</v>
      </c>
      <c r="AD24" s="30">
        <v>-7.04797862367943E-3</v>
      </c>
      <c r="AE24" s="30">
        <v>4.2993679866641203</v>
      </c>
      <c r="AF24" s="30">
        <v>4.2291065098214297E-3</v>
      </c>
      <c r="AG24" s="30">
        <v>4.4298375506017802</v>
      </c>
      <c r="AH24" s="30">
        <v>3.4998660785720598E-3</v>
      </c>
      <c r="AI24" s="30">
        <v>4.1638474408011996</v>
      </c>
      <c r="AJ24" s="30">
        <v>7.7325578588509601E-3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9" t="s">
        <v>53</v>
      </c>
      <c r="AV24" s="12"/>
      <c r="AW24" s="12"/>
      <c r="AX24" s="14"/>
      <c r="AY24" s="14"/>
    </row>
    <row r="25" spans="1:51" x14ac:dyDescent="0.25">
      <c r="A25" s="2">
        <f t="shared" si="1"/>
        <v>1952.4</v>
      </c>
      <c r="B25" s="15">
        <v>0.20776495278069257</v>
      </c>
      <c r="C25" s="15">
        <v>0.18913955928646384</v>
      </c>
      <c r="D25" s="15">
        <v>1.8625393494228738E-2</v>
      </c>
      <c r="E25" s="15">
        <v>3.2319544285058149E-2</v>
      </c>
      <c r="F25" s="2">
        <v>2.716162828777683E-3</v>
      </c>
      <c r="G25" s="2">
        <f t="shared" si="0"/>
        <v>-9.2722054491400918E-4</v>
      </c>
      <c r="H25" s="26">
        <v>2.09</v>
      </c>
      <c r="I25" s="27">
        <v>2.0299999999999998</v>
      </c>
      <c r="K25" s="27">
        <v>2.2999999999999998</v>
      </c>
      <c r="L25" s="28"/>
      <c r="M25" s="29"/>
      <c r="N25" s="2">
        <v>4.3589109922777602</v>
      </c>
      <c r="O25" s="2">
        <v>-1.1066503278420259E-2</v>
      </c>
      <c r="R25" s="30">
        <v>4.3781129841001301</v>
      </c>
      <c r="S25" s="30">
        <v>-1.2888163044020601E-2</v>
      </c>
      <c r="AC25" s="30">
        <v>4.3144270856550602</v>
      </c>
      <c r="AD25" s="30">
        <v>-1.05463224743934E-2</v>
      </c>
      <c r="AE25" s="30">
        <v>4.3847587558374697</v>
      </c>
      <c r="AF25" s="30">
        <v>-1.0239679219018199E-2</v>
      </c>
      <c r="AG25" s="30">
        <v>4.4999642427386704</v>
      </c>
      <c r="AH25" s="30">
        <v>7.9753577747838592E-3</v>
      </c>
      <c r="AI25" s="30">
        <v>4.2791573830584797</v>
      </c>
      <c r="AJ25" s="30">
        <v>-2.2375203053514599E-2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V25" s="12"/>
      <c r="AW25" s="12"/>
      <c r="AX25" s="14"/>
      <c r="AY25" s="14"/>
    </row>
    <row r="26" spans="1:51" x14ac:dyDescent="0.25">
      <c r="A26" s="2">
        <f t="shared" si="1"/>
        <v>1953.1</v>
      </c>
      <c r="B26" s="15">
        <v>0.20823680823680818</v>
      </c>
      <c r="C26" s="15">
        <v>0.18841698841698842</v>
      </c>
      <c r="D26" s="15">
        <v>1.9819819819819753E-2</v>
      </c>
      <c r="E26" s="15">
        <v>1.8439346534656655E-2</v>
      </c>
      <c r="F26" s="2">
        <v>2.0863034256280444E-4</v>
      </c>
      <c r="G26" s="2">
        <f t="shared" si="0"/>
        <v>-2.0464967543859514E-4</v>
      </c>
      <c r="H26" s="26">
        <v>2.0099999999999998</v>
      </c>
      <c r="I26" s="27">
        <v>2.04</v>
      </c>
      <c r="K26" s="27">
        <v>2.46</v>
      </c>
      <c r="L26" s="28"/>
      <c r="M26" s="29"/>
      <c r="N26" s="2">
        <v>4.3281221354427171</v>
      </c>
      <c r="O26" s="2">
        <v>1.4382252685367219E-3</v>
      </c>
      <c r="R26" s="30">
        <v>4.3457682356973804</v>
      </c>
      <c r="S26" s="30">
        <v>7.8000655489309997E-3</v>
      </c>
      <c r="AC26" s="30">
        <v>4.3424040277534504</v>
      </c>
      <c r="AD26" s="30">
        <v>1.45221090302036E-2</v>
      </c>
      <c r="AE26" s="30">
        <v>4.3446417823333698</v>
      </c>
      <c r="AF26" s="30">
        <v>2.1869143367783798E-3</v>
      </c>
      <c r="AG26" s="30">
        <v>4.4620162857250598</v>
      </c>
      <c r="AH26" s="30">
        <v>2.1030125386636198E-3</v>
      </c>
      <c r="AI26" s="30">
        <v>4.2432543525636603</v>
      </c>
      <c r="AJ26" s="30">
        <v>1.0868757411276001E-2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V26" s="12"/>
      <c r="AW26" s="12"/>
      <c r="AX26" s="14"/>
      <c r="AY26" s="14"/>
    </row>
    <row r="27" spans="1:51" x14ac:dyDescent="0.25">
      <c r="A27" s="2">
        <f t="shared" si="1"/>
        <v>1953.2</v>
      </c>
      <c r="B27" s="15">
        <v>0.20800407851134334</v>
      </c>
      <c r="C27" s="15">
        <v>0.1899056844251848</v>
      </c>
      <c r="D27" s="15">
        <v>1.8098394086158535E-2</v>
      </c>
      <c r="E27" s="15">
        <v>7.7224162349852398E-3</v>
      </c>
      <c r="F27" s="2">
        <v>1.9451204465543812E-3</v>
      </c>
      <c r="G27" s="2">
        <f t="shared" si="0"/>
        <v>-1.693345683634967E-3</v>
      </c>
      <c r="H27" s="26">
        <v>2.11</v>
      </c>
      <c r="I27" s="2">
        <v>2.4500000000000002</v>
      </c>
      <c r="K27" s="31">
        <v>2.94</v>
      </c>
      <c r="L27" s="31">
        <v>3.11</v>
      </c>
      <c r="M27" s="31"/>
      <c r="N27" s="2">
        <v>4.2763021948059627</v>
      </c>
      <c r="O27" s="2">
        <v>4.8580737355372484E-4</v>
      </c>
      <c r="R27" s="30">
        <v>4.2921482093062098</v>
      </c>
      <c r="S27" s="30">
        <v>3.8780362793458599E-3</v>
      </c>
      <c r="AC27" s="30">
        <v>4.2549478966896199</v>
      </c>
      <c r="AD27" s="30">
        <v>1.83054275047464E-2</v>
      </c>
      <c r="AE27" s="30">
        <v>4.2997289767531601</v>
      </c>
      <c r="AF27" s="30">
        <v>-3.0567712826548902E-3</v>
      </c>
      <c r="AG27" s="30">
        <v>4.40907201894795</v>
      </c>
      <c r="AH27" s="30">
        <v>2.3311855100422402E-3</v>
      </c>
      <c r="AI27" s="30">
        <v>4.1970506372161998</v>
      </c>
      <c r="AJ27" s="30">
        <v>1.3161550250237899E-2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V27" s="12"/>
      <c r="AW27" s="12"/>
      <c r="AX27" s="14"/>
      <c r="AY27" s="14"/>
    </row>
    <row r="28" spans="1:51" x14ac:dyDescent="0.25">
      <c r="A28" s="2">
        <f t="shared" si="1"/>
        <v>1953.3</v>
      </c>
      <c r="B28" s="15">
        <v>0.20653561399029868</v>
      </c>
      <c r="C28" s="15">
        <v>0.1878989022210876</v>
      </c>
      <c r="D28" s="15">
        <v>1.8636711769211087E-2</v>
      </c>
      <c r="E28" s="15">
        <v>-5.7010533436078099E-3</v>
      </c>
      <c r="F28" s="2">
        <v>4.2245292925954074E-3</v>
      </c>
      <c r="G28" s="2">
        <f t="shared" si="0"/>
        <v>3.1343652046222914E-4</v>
      </c>
      <c r="H28" s="26">
        <v>1.79</v>
      </c>
      <c r="I28" s="2">
        <v>2.2000000000000002</v>
      </c>
      <c r="K28" s="31">
        <v>2.71</v>
      </c>
      <c r="L28" s="31">
        <v>2.87</v>
      </c>
      <c r="M28" s="31"/>
      <c r="N28" s="2">
        <v>4.2421774809114385</v>
      </c>
      <c r="O28" s="2">
        <v>2.8228578182290386E-3</v>
      </c>
      <c r="R28" s="30">
        <v>4.2549330604550901</v>
      </c>
      <c r="S28" s="30">
        <v>5.2732794533312203E-3</v>
      </c>
      <c r="AC28" s="30">
        <v>4.1865050470539797</v>
      </c>
      <c r="AD28" s="30">
        <v>-1.5653008639189499E-2</v>
      </c>
      <c r="AE28" s="30">
        <v>4.2753684186016896</v>
      </c>
      <c r="AF28" s="30">
        <v>2.0366945404295899E-3</v>
      </c>
      <c r="AG28" s="30">
        <v>4.4002169609980202</v>
      </c>
      <c r="AH28" s="30">
        <v>-2.4758073426287401E-3</v>
      </c>
      <c r="AI28" s="30">
        <v>4.0745834377511896</v>
      </c>
      <c r="AJ28" s="30">
        <v>7.3783669134592196E-3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V28" s="12"/>
      <c r="AW28" s="12"/>
      <c r="AX28" s="14"/>
      <c r="AY28" s="14"/>
    </row>
    <row r="29" spans="1:51" x14ac:dyDescent="0.25">
      <c r="A29" s="2">
        <f t="shared" si="1"/>
        <v>1953.4</v>
      </c>
      <c r="B29" s="15">
        <v>0.19767141009055625</v>
      </c>
      <c r="C29" s="15">
        <v>0.1950840879689521</v>
      </c>
      <c r="D29" s="15">
        <v>2.5873221216041399E-3</v>
      </c>
      <c r="E29" s="15">
        <v>-1.5249349121649731E-2</v>
      </c>
      <c r="F29" s="2">
        <v>1.8641908253677843E-3</v>
      </c>
      <c r="G29" s="2">
        <f t="shared" si="0"/>
        <v>-6.871749227402274E-3</v>
      </c>
      <c r="H29" s="26">
        <v>1.6</v>
      </c>
      <c r="I29" s="2">
        <v>1.66</v>
      </c>
      <c r="K29" s="31">
        <v>2.3199999999999998</v>
      </c>
      <c r="L29" s="31">
        <v>2.59</v>
      </c>
      <c r="M29" s="31"/>
      <c r="N29" s="2">
        <v>4.2838022783755747</v>
      </c>
      <c r="O29" s="2">
        <v>1.9927062203911428E-2</v>
      </c>
      <c r="R29" s="30">
        <v>4.2825910370679399</v>
      </c>
      <c r="S29" s="30">
        <v>2.4971487524717999E-2</v>
      </c>
      <c r="AC29" s="30">
        <v>4.2468116844372004</v>
      </c>
      <c r="AD29" s="30">
        <v>-6.1536047958098097E-2</v>
      </c>
      <c r="AE29" s="30">
        <v>4.3148924020872901</v>
      </c>
      <c r="AF29" s="30">
        <v>2.82532898522533E-2</v>
      </c>
      <c r="AG29" s="30">
        <v>4.4486706730255197</v>
      </c>
      <c r="AH29" s="30">
        <v>3.3222727610150903E-2</v>
      </c>
      <c r="AI29" s="30">
        <v>4.0248693336094403</v>
      </c>
      <c r="AJ29" s="30">
        <v>4.7860433981367502E-2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V29" s="12"/>
      <c r="AW29" s="12"/>
      <c r="AX29" s="14"/>
      <c r="AY29" s="14"/>
    </row>
    <row r="30" spans="1:51" x14ac:dyDescent="0.25">
      <c r="A30" s="2">
        <f t="shared" si="1"/>
        <v>1954.1</v>
      </c>
      <c r="B30" s="15">
        <v>0.18994558175693183</v>
      </c>
      <c r="C30" s="15">
        <v>0.18839077481212751</v>
      </c>
      <c r="D30" s="15">
        <v>1.554806944804302E-3</v>
      </c>
      <c r="E30" s="15">
        <v>-4.7886560415293794E-3</v>
      </c>
      <c r="F30" s="2">
        <v>3.1680467268127158E-3</v>
      </c>
      <c r="G30" s="2">
        <f t="shared" si="0"/>
        <v>-1.7843607057768662E-4</v>
      </c>
      <c r="H30" s="26">
        <v>1.03</v>
      </c>
      <c r="I30" s="2">
        <v>1.1299999999999999</v>
      </c>
      <c r="K30" s="31">
        <v>1.93</v>
      </c>
      <c r="L30" s="31">
        <v>2.37</v>
      </c>
      <c r="M30" s="31"/>
      <c r="N30" s="2">
        <v>4.3705401405001005</v>
      </c>
      <c r="O30" s="2">
        <v>5.832595284053825E-3</v>
      </c>
      <c r="R30" s="30">
        <v>4.3818207689936299</v>
      </c>
      <c r="S30" s="30">
        <v>2.4519679223356499E-3</v>
      </c>
      <c r="AC30" s="30">
        <v>4.3480384527881704</v>
      </c>
      <c r="AD30" s="30">
        <v>-8.0309808068735299E-3</v>
      </c>
      <c r="AE30" s="30">
        <v>4.3990804932262604</v>
      </c>
      <c r="AF30" s="30">
        <v>5.93189610550603E-3</v>
      </c>
      <c r="AG30" s="30">
        <v>4.5283767109028901</v>
      </c>
      <c r="AH30" s="30">
        <v>6.5715205474815097E-3</v>
      </c>
      <c r="AI30" s="30">
        <v>4.1319489139625096</v>
      </c>
      <c r="AJ30" s="30">
        <v>-1.8559454771773301E-2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V30" s="12"/>
      <c r="AW30" s="12"/>
      <c r="AX30" s="14"/>
      <c r="AY30" s="14"/>
    </row>
    <row r="31" spans="1:51" x14ac:dyDescent="0.25">
      <c r="A31" s="2">
        <f t="shared" si="1"/>
        <v>1954.2</v>
      </c>
      <c r="B31" s="15">
        <v>0.18981122317041638</v>
      </c>
      <c r="C31" s="15">
        <v>0.18515645202999745</v>
      </c>
      <c r="D31" s="15">
        <v>4.6547711404189224E-3</v>
      </c>
      <c r="E31" s="15">
        <v>1.1182533686664264E-3</v>
      </c>
      <c r="F31" s="2">
        <v>8.9350155434033947E-4</v>
      </c>
      <c r="G31" s="2">
        <f t="shared" si="0"/>
        <v>3.0558867115523802E-3</v>
      </c>
      <c r="H31" s="26">
        <v>0.64</v>
      </c>
      <c r="I31" s="2">
        <v>0.82</v>
      </c>
      <c r="K31" s="31">
        <v>1.92</v>
      </c>
      <c r="L31" s="31">
        <v>2.38</v>
      </c>
      <c r="M31" s="31"/>
      <c r="N31" s="2">
        <v>4.4343067272803367</v>
      </c>
      <c r="O31" s="2">
        <v>9.255410579401992E-3</v>
      </c>
      <c r="R31" s="30">
        <v>4.4029994050608501</v>
      </c>
      <c r="S31" s="30">
        <v>1.1536066844577E-2</v>
      </c>
      <c r="AC31" s="30">
        <v>4.42017182539215</v>
      </c>
      <c r="AD31" s="30">
        <v>-1.9778003857464199E-2</v>
      </c>
      <c r="AE31" s="30">
        <v>4.4594017064695102</v>
      </c>
      <c r="AF31" s="30">
        <v>1.5499802629584E-2</v>
      </c>
      <c r="AG31" s="30">
        <v>4.6080649599600303</v>
      </c>
      <c r="AH31" s="30">
        <v>1.7599864853924001E-2</v>
      </c>
      <c r="AI31" s="30">
        <v>4.2240346908723403</v>
      </c>
      <c r="AJ31" s="30">
        <v>-3.2981292847137099E-2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V31" s="12"/>
      <c r="AW31" s="12"/>
      <c r="AX31" s="14"/>
      <c r="AY31" s="14"/>
    </row>
    <row r="32" spans="1:51" x14ac:dyDescent="0.25">
      <c r="A32" s="2">
        <f t="shared" si="1"/>
        <v>1954.3</v>
      </c>
      <c r="B32" s="15">
        <v>0.18973442288049028</v>
      </c>
      <c r="C32" s="15">
        <v>0.18335035750766085</v>
      </c>
      <c r="D32" s="15">
        <v>6.384065372829417E-3</v>
      </c>
      <c r="E32" s="15">
        <v>1.1242085421870949E-2</v>
      </c>
      <c r="F32" s="2">
        <v>1.3044524866427179E-3</v>
      </c>
      <c r="G32" s="2">
        <f t="shared" si="0"/>
        <v>4.861981233888979E-3</v>
      </c>
      <c r="H32" s="26">
        <v>1.01</v>
      </c>
      <c r="I32" s="2">
        <v>1.03</v>
      </c>
      <c r="K32" s="31">
        <v>1.96</v>
      </c>
      <c r="L32" s="31">
        <v>2.38</v>
      </c>
      <c r="M32" s="31"/>
      <c r="N32" s="2">
        <v>4.4997448630709815</v>
      </c>
      <c r="O32" s="2">
        <v>1.2207799018724685E-2</v>
      </c>
      <c r="R32" s="30">
        <v>4.4729510094376996</v>
      </c>
      <c r="S32" s="30">
        <v>1.5303066373859499E-2</v>
      </c>
      <c r="AC32" s="30">
        <v>4.5738908425857403</v>
      </c>
      <c r="AD32" s="30">
        <v>-3.4023271170948499E-2</v>
      </c>
      <c r="AE32" s="30">
        <v>4.5216922274398401</v>
      </c>
      <c r="AF32" s="30">
        <v>1.3651620168132201E-2</v>
      </c>
      <c r="AG32" s="30">
        <v>4.6580442247869804</v>
      </c>
      <c r="AH32" s="30">
        <v>1.46410690155833E-2</v>
      </c>
      <c r="AI32" s="30">
        <v>4.3048370940408196</v>
      </c>
      <c r="AJ32" s="30">
        <v>-3.6445507628467201E-3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V32" s="12"/>
      <c r="AW32" s="12"/>
      <c r="AX32" s="14"/>
      <c r="AY32" s="14"/>
    </row>
    <row r="33" spans="1:51" x14ac:dyDescent="0.25">
      <c r="A33" s="2">
        <f t="shared" si="1"/>
        <v>1954.4</v>
      </c>
      <c r="B33" s="15">
        <v>0.19110666999750187</v>
      </c>
      <c r="C33" s="15">
        <v>0.18161378965775668</v>
      </c>
      <c r="D33" s="15">
        <v>9.4928803397451838E-3</v>
      </c>
      <c r="E33" s="15">
        <v>1.9361329816744332E-2</v>
      </c>
      <c r="F33" s="2">
        <v>2.7406663266531447E-3</v>
      </c>
      <c r="G33" s="2">
        <f t="shared" si="0"/>
        <v>6.5985490837931482E-3</v>
      </c>
      <c r="H33" s="26">
        <v>1.1499999999999999</v>
      </c>
      <c r="I33" s="2">
        <v>1.21</v>
      </c>
      <c r="K33" s="31">
        <v>2.16</v>
      </c>
      <c r="L33" s="31">
        <v>2.5099999999999998</v>
      </c>
      <c r="M33" s="31"/>
      <c r="N33" s="2">
        <v>4.5854999881798015</v>
      </c>
      <c r="O33" s="2">
        <v>3.2232657318786898E-2</v>
      </c>
      <c r="R33" s="30">
        <v>4.5582413044113101</v>
      </c>
      <c r="S33" s="30">
        <v>1.17678024547075E-2</v>
      </c>
      <c r="AC33" s="30">
        <v>4.7483908121572904</v>
      </c>
      <c r="AD33" s="30">
        <v>4.41846930494506E-3</v>
      </c>
      <c r="AE33" s="30">
        <v>4.5984741524060304</v>
      </c>
      <c r="AF33" s="30">
        <v>3.3613188083528499E-2</v>
      </c>
      <c r="AG33" s="30">
        <v>4.6955804734465403</v>
      </c>
      <c r="AH33" s="30">
        <v>6.5041454849976907E-2</v>
      </c>
      <c r="AI33" s="30">
        <v>4.56466996637677</v>
      </c>
      <c r="AJ33" s="30">
        <v>-2.2882599832898001E-2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V33" s="12"/>
      <c r="AW33" s="12"/>
      <c r="AX33" s="14"/>
      <c r="AY33" s="14"/>
    </row>
    <row r="34" spans="1:51" x14ac:dyDescent="0.25">
      <c r="A34" s="2">
        <f t="shared" si="1"/>
        <v>1955.1</v>
      </c>
      <c r="B34" s="15">
        <v>0.19333011116481391</v>
      </c>
      <c r="C34" s="15">
        <v>0.17617206379893668</v>
      </c>
      <c r="D34" s="15">
        <v>1.715804736587722E-2</v>
      </c>
      <c r="E34" s="15">
        <v>2.8183043474573066E-2</v>
      </c>
      <c r="F34" s="2">
        <v>4.6419634175912886E-3</v>
      </c>
      <c r="G34" s="2">
        <f t="shared" si="0"/>
        <v>1.2040274942613144E-2</v>
      </c>
      <c r="H34" s="26">
        <v>1.28</v>
      </c>
      <c r="I34" s="2">
        <v>1.59</v>
      </c>
      <c r="K34" s="31">
        <v>2.48</v>
      </c>
      <c r="L34" s="31">
        <v>2.68</v>
      </c>
      <c r="M34" s="31"/>
      <c r="N34" s="2">
        <v>4.5949444151804322</v>
      </c>
      <c r="O34" s="2">
        <v>1.7198636542279294E-2</v>
      </c>
      <c r="R34" s="30">
        <v>4.5664351570157402</v>
      </c>
      <c r="S34" s="30">
        <v>2.2790585638499901E-2</v>
      </c>
      <c r="AC34" s="30">
        <v>4.80184127876311</v>
      </c>
      <c r="AD34" s="30">
        <v>2.7781472104149399E-2</v>
      </c>
      <c r="AE34" s="30">
        <v>4.6046089510803103</v>
      </c>
      <c r="AF34" s="30">
        <v>1.7110978942241801E-2</v>
      </c>
      <c r="AG34" s="30">
        <v>4.6988188536731199</v>
      </c>
      <c r="AH34" s="30">
        <v>1.43343053818433E-2</v>
      </c>
      <c r="AI34" s="30">
        <v>4.59871840924556</v>
      </c>
      <c r="AJ34" s="30">
        <v>4.0047452444547403E-2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V34" s="12"/>
      <c r="AW34" s="12"/>
      <c r="AX34" s="14"/>
      <c r="AY34" s="14"/>
    </row>
    <row r="35" spans="1:51" x14ac:dyDescent="0.25">
      <c r="A35" s="2">
        <f t="shared" si="1"/>
        <v>1955.2</v>
      </c>
      <c r="B35" s="15">
        <v>0.19611558503079105</v>
      </c>
      <c r="C35" s="15">
        <v>0.17266698247276172</v>
      </c>
      <c r="D35" s="15">
        <v>2.3448602558029351E-2</v>
      </c>
      <c r="E35" s="15">
        <v>1.6125502719596493E-2</v>
      </c>
      <c r="F35" s="2">
        <v>4.1458583867216786E-3</v>
      </c>
      <c r="G35" s="2">
        <f t="shared" si="0"/>
        <v>1.5545356268788113E-2</v>
      </c>
      <c r="H35" s="26">
        <v>1.41</v>
      </c>
      <c r="I35" s="2">
        <v>1.91</v>
      </c>
      <c r="K35" s="31">
        <v>2.59</v>
      </c>
      <c r="L35" s="31">
        <v>2.78</v>
      </c>
      <c r="M35" s="31"/>
      <c r="N35" s="2">
        <v>4.6750295950021457</v>
      </c>
      <c r="O35" s="2">
        <v>1.8070257376601697E-2</v>
      </c>
      <c r="R35" s="30">
        <v>4.6032062271341401</v>
      </c>
      <c r="S35" s="30">
        <v>2.2951943531018398E-2</v>
      </c>
      <c r="AC35" s="30">
        <v>4.8378189496083204</v>
      </c>
      <c r="AD35" s="30">
        <v>2.1486565247229E-2</v>
      </c>
      <c r="AE35" s="30">
        <v>4.7029701477932102</v>
      </c>
      <c r="AF35" s="30">
        <v>1.10882691857003E-2</v>
      </c>
      <c r="AG35" s="30">
        <v>4.8225850965246897</v>
      </c>
      <c r="AH35" s="30">
        <v>3.6355086313091698E-3</v>
      </c>
      <c r="AI35" s="30">
        <v>4.5922841435327904</v>
      </c>
      <c r="AJ35" s="30">
        <v>6.1163524483752903E-2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V35" s="12"/>
      <c r="AW35" s="12"/>
      <c r="AX35" s="14"/>
      <c r="AY35" s="14"/>
    </row>
    <row r="36" spans="1:51" x14ac:dyDescent="0.25">
      <c r="A36" s="2">
        <f t="shared" si="1"/>
        <v>1955.3</v>
      </c>
      <c r="B36" s="15">
        <v>0.19818983522859135</v>
      </c>
      <c r="C36" s="15">
        <v>0.17382223253655138</v>
      </c>
      <c r="D36" s="15">
        <v>2.4367602692039952E-2</v>
      </c>
      <c r="E36" s="15">
        <v>1.3441731980896574E-2</v>
      </c>
      <c r="F36" s="2">
        <v>6.9616042703364708E-3</v>
      </c>
      <c r="G36" s="2">
        <f t="shared" si="0"/>
        <v>1.4390106204998449E-2</v>
      </c>
      <c r="H36" s="26">
        <v>2.0699999999999998</v>
      </c>
      <c r="I36" s="2">
        <v>2.36</v>
      </c>
      <c r="K36" s="31">
        <v>2.85</v>
      </c>
      <c r="L36" s="31">
        <v>2.97</v>
      </c>
      <c r="M36" s="31"/>
      <c r="N36" s="2">
        <v>4.6612061627290302</v>
      </c>
      <c r="O36" s="2">
        <v>2.673901539202532E-2</v>
      </c>
      <c r="R36" s="30">
        <v>4.5870486723652002</v>
      </c>
      <c r="S36" s="30">
        <v>1.2087115817909101E-2</v>
      </c>
      <c r="AC36" s="30">
        <v>4.7865356648125701</v>
      </c>
      <c r="AD36" s="30">
        <v>6.3734216709813996E-2</v>
      </c>
      <c r="AE36" s="30">
        <v>4.6987735428782802</v>
      </c>
      <c r="AF36" s="30">
        <v>2.2416303686571E-2</v>
      </c>
      <c r="AG36" s="30">
        <v>4.7990124527246696</v>
      </c>
      <c r="AH36" s="30">
        <v>4.3746556086857499E-2</v>
      </c>
      <c r="AI36" s="30">
        <v>4.5366955161056097</v>
      </c>
      <c r="AJ36" s="30">
        <v>4.21465215488213E-2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V36" s="12"/>
      <c r="AW36" s="12"/>
      <c r="AX36" s="14"/>
      <c r="AY36" s="14"/>
    </row>
    <row r="37" spans="1:51" x14ac:dyDescent="0.25">
      <c r="A37" s="2">
        <f t="shared" si="1"/>
        <v>1955.4</v>
      </c>
      <c r="B37" s="15">
        <v>0.19986295111923252</v>
      </c>
      <c r="C37" s="15">
        <v>0.16925536774783004</v>
      </c>
      <c r="D37" s="15">
        <v>3.0607583371402479E-2</v>
      </c>
      <c r="E37" s="15">
        <v>5.9256815435889329E-3</v>
      </c>
      <c r="F37" s="2">
        <v>9.9189875631136952E-3</v>
      </c>
      <c r="G37" s="2">
        <f t="shared" si="0"/>
        <v>1.8956970993719791E-2</v>
      </c>
      <c r="H37" s="26">
        <v>2.54</v>
      </c>
      <c r="I37" s="2">
        <v>2.73</v>
      </c>
      <c r="K37" s="31">
        <v>2.93</v>
      </c>
      <c r="L37" s="31">
        <v>2.96</v>
      </c>
      <c r="M37" s="31"/>
      <c r="N37" s="2">
        <v>4.6570575718984948</v>
      </c>
      <c r="O37" s="2">
        <v>5.4304604913161476E-2</v>
      </c>
      <c r="R37" s="30">
        <v>4.60389282127404</v>
      </c>
      <c r="S37" s="30">
        <v>4.3330852206623402E-2</v>
      </c>
      <c r="AC37" s="30">
        <v>4.7267393728793996</v>
      </c>
      <c r="AD37" s="30">
        <v>9.5736491240755603E-2</v>
      </c>
      <c r="AE37" s="30">
        <v>4.6865319004287596</v>
      </c>
      <c r="AF37" s="30">
        <v>6.3178844742399404E-2</v>
      </c>
      <c r="AG37" s="30">
        <v>4.7847042547028504</v>
      </c>
      <c r="AH37" s="30">
        <v>6.7876470588261295E-2</v>
      </c>
      <c r="AI37" s="30">
        <v>4.4808135060636696</v>
      </c>
      <c r="AJ37" s="30">
        <v>9.4093556995557603E-2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V37" s="12"/>
      <c r="AW37" s="12"/>
      <c r="AX37" s="14"/>
      <c r="AY37" s="14"/>
    </row>
    <row r="38" spans="1:51" x14ac:dyDescent="0.25">
      <c r="A38" s="2">
        <f t="shared" si="1"/>
        <v>1956.1</v>
      </c>
      <c r="B38" s="15">
        <v>0.2</v>
      </c>
      <c r="C38" s="15">
        <v>0.16799091940976163</v>
      </c>
      <c r="D38" s="15">
        <v>3.2009080590238388E-2</v>
      </c>
      <c r="E38" s="15">
        <v>-3.8340134608926026E-3</v>
      </c>
      <c r="F38" s="2">
        <v>9.8876017060492861E-3</v>
      </c>
      <c r="G38" s="2">
        <f t="shared" si="0"/>
        <v>2.0221419331788199E-2</v>
      </c>
      <c r="H38" s="26">
        <v>2.25</v>
      </c>
      <c r="I38" s="2">
        <v>2.61</v>
      </c>
      <c r="K38" s="31">
        <v>2.93</v>
      </c>
      <c r="L38" s="31">
        <v>2.96</v>
      </c>
      <c r="M38" s="31"/>
      <c r="N38" s="2">
        <v>4.6975239230986077</v>
      </c>
      <c r="O38" s="2">
        <v>2.6492486097368172E-2</v>
      </c>
      <c r="R38" s="30">
        <v>4.6855133562119802</v>
      </c>
      <c r="S38" s="30">
        <v>5.9114801197514399E-3</v>
      </c>
      <c r="AC38" s="30">
        <v>4.7195670654510202</v>
      </c>
      <c r="AD38" s="30">
        <v>6.4808377503454903E-2</v>
      </c>
      <c r="AE38" s="30">
        <v>4.7338814553489899</v>
      </c>
      <c r="AF38" s="30">
        <v>2.4023082378100101E-2</v>
      </c>
      <c r="AG38" s="30">
        <v>4.8081124673281597</v>
      </c>
      <c r="AH38" s="30">
        <v>4.1362683745967098E-2</v>
      </c>
      <c r="AI38" s="30">
        <v>4.4959534942341897</v>
      </c>
      <c r="AJ38" s="30">
        <v>3.2701530356870699E-2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V38" s="12"/>
      <c r="AW38" s="12"/>
      <c r="AX38" s="14"/>
      <c r="AY38" s="14"/>
    </row>
    <row r="39" spans="1:51" x14ac:dyDescent="0.25">
      <c r="A39" s="2">
        <f t="shared" si="1"/>
        <v>1956.2</v>
      </c>
      <c r="B39" s="15">
        <v>0.20053715308863024</v>
      </c>
      <c r="C39" s="15">
        <v>0.17099373321396599</v>
      </c>
      <c r="D39" s="15">
        <v>2.9543419874664252E-2</v>
      </c>
      <c r="E39" s="15">
        <v>8.2187277508131689E-3</v>
      </c>
      <c r="F39" s="2">
        <v>5.9253580435747119E-3</v>
      </c>
      <c r="G39" s="2">
        <f t="shared" si="0"/>
        <v>1.7218605527583836E-2</v>
      </c>
      <c r="H39" s="26">
        <v>2.4900000000000002</v>
      </c>
      <c r="I39" s="2">
        <v>2.74</v>
      </c>
      <c r="K39" s="31">
        <v>2.97</v>
      </c>
      <c r="L39" s="31">
        <v>3</v>
      </c>
      <c r="M39" s="31"/>
      <c r="N39" s="2">
        <v>4.6450348180946506</v>
      </c>
      <c r="O39" s="2">
        <v>3.4045166396698093E-2</v>
      </c>
      <c r="R39" s="30">
        <v>4.6521630071533497</v>
      </c>
      <c r="S39" s="30">
        <v>1.5058152997757E-2</v>
      </c>
      <c r="AC39" s="30">
        <v>4.6180465929532302</v>
      </c>
      <c r="AD39" s="30">
        <v>6.1412637876118802E-2</v>
      </c>
      <c r="AE39" s="30">
        <v>4.6702422258759704</v>
      </c>
      <c r="AF39" s="30">
        <v>4.3490585014192402E-2</v>
      </c>
      <c r="AG39" s="30">
        <v>4.7503813248931097</v>
      </c>
      <c r="AH39" s="30">
        <v>4.5116405981946599E-2</v>
      </c>
      <c r="AI39" s="30">
        <v>4.4047003324682104</v>
      </c>
      <c r="AJ39" s="30">
        <v>3.2060849531648901E-2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V39" s="12"/>
      <c r="AW39" s="12"/>
      <c r="AX39" s="14"/>
      <c r="AY39" s="14"/>
    </row>
    <row r="40" spans="1:51" x14ac:dyDescent="0.25">
      <c r="A40" s="2">
        <f t="shared" si="1"/>
        <v>1956.3</v>
      </c>
      <c r="B40" s="15">
        <v>0.19800884955752213</v>
      </c>
      <c r="C40" s="15">
        <v>0.16769911504424781</v>
      </c>
      <c r="D40" s="15">
        <v>3.030973451327431E-2</v>
      </c>
      <c r="E40" s="15">
        <v>-9.1041795782603741E-4</v>
      </c>
      <c r="F40" s="2">
        <v>1.2459797840855177E-2</v>
      </c>
      <c r="G40" s="2">
        <f t="shared" si="0"/>
        <v>2.0513223697302019E-2</v>
      </c>
      <c r="H40" s="26">
        <v>2.84</v>
      </c>
      <c r="I40" s="2">
        <v>3.35</v>
      </c>
      <c r="K40" s="31">
        <v>3.47</v>
      </c>
      <c r="L40" s="31">
        <v>3.38</v>
      </c>
      <c r="M40" s="31"/>
      <c r="N40" s="2">
        <v>4.5832650734753848</v>
      </c>
      <c r="O40" s="2">
        <v>2.0501223027039397E-2</v>
      </c>
      <c r="R40" s="30">
        <v>4.5880636093899003</v>
      </c>
      <c r="S40" s="30">
        <v>1.7280060762960701E-2</v>
      </c>
      <c r="AC40" s="30">
        <v>4.5352702180325997</v>
      </c>
      <c r="AD40" s="30">
        <v>6.5973152323397399E-2</v>
      </c>
      <c r="AE40" s="30">
        <v>4.6041656058293601</v>
      </c>
      <c r="AF40" s="30">
        <v>2.1335654064457799E-2</v>
      </c>
      <c r="AG40" s="30">
        <v>4.6853810349604101</v>
      </c>
      <c r="AH40" s="30">
        <v>6.2185269459629298E-3</v>
      </c>
      <c r="AI40" s="30">
        <v>4.3331666322369502</v>
      </c>
      <c r="AJ40" s="30">
        <v>3.2822531508245198E-2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V40" s="12"/>
      <c r="AW40" s="12"/>
      <c r="AX40" s="14"/>
      <c r="AY40" s="14"/>
    </row>
    <row r="41" spans="1:51" x14ac:dyDescent="0.25">
      <c r="A41" s="2">
        <f t="shared" si="1"/>
        <v>1956.4</v>
      </c>
      <c r="B41" s="15">
        <v>0.20030349013657056</v>
      </c>
      <c r="C41" s="15">
        <v>0.16908736180359851</v>
      </c>
      <c r="D41" s="15">
        <v>3.1216128332972048E-2</v>
      </c>
      <c r="E41" s="15">
        <v>1.633035929992277E-2</v>
      </c>
      <c r="F41" s="2">
        <v>4.0113925425857332E-3</v>
      </c>
      <c r="G41" s="2">
        <f t="shared" si="0"/>
        <v>1.9124976937951316E-2</v>
      </c>
      <c r="H41" s="26">
        <v>3.21</v>
      </c>
      <c r="I41" s="2">
        <v>3.68</v>
      </c>
      <c r="K41" s="31">
        <v>3.7</v>
      </c>
      <c r="L41" s="31">
        <v>3.59</v>
      </c>
      <c r="M41" s="31"/>
      <c r="N41" s="2">
        <v>4.628204444735676</v>
      </c>
      <c r="O41" s="2">
        <v>-8.6623232471944589E-3</v>
      </c>
      <c r="R41" s="30">
        <v>4.6213225286448303</v>
      </c>
      <c r="S41" s="30">
        <v>2.45038669355408E-2</v>
      </c>
      <c r="AC41" s="30">
        <v>4.5062730541902898</v>
      </c>
      <c r="AD41" s="30">
        <v>3.6125129074287297E-2</v>
      </c>
      <c r="AE41" s="30">
        <v>4.6584735813422196</v>
      </c>
      <c r="AF41" s="30">
        <v>-1.59397765191054E-2</v>
      </c>
      <c r="AG41" s="30">
        <v>4.78431088475664</v>
      </c>
      <c r="AH41" s="30">
        <v>-7.0681601832457794E-2</v>
      </c>
      <c r="AI41" s="30">
        <v>4.3590911271330102</v>
      </c>
      <c r="AJ41" s="30">
        <v>-8.5313666974022699E-3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V41" s="12"/>
      <c r="AW41" s="12"/>
      <c r="AX41" s="14"/>
      <c r="AY41" s="14"/>
    </row>
    <row r="42" spans="1:51" x14ac:dyDescent="0.25">
      <c r="A42" s="2">
        <f t="shared" si="1"/>
        <v>1957.1</v>
      </c>
      <c r="B42" s="15">
        <v>0.20016999575010622</v>
      </c>
      <c r="C42" s="15">
        <v>0.17084572885677859</v>
      </c>
      <c r="D42" s="15">
        <v>2.9324266893327629E-2</v>
      </c>
      <c r="E42" s="15">
        <v>6.370116314325389E-3</v>
      </c>
      <c r="F42" s="2">
        <v>1.3659750020224968E-2</v>
      </c>
      <c r="G42" s="2">
        <f t="shared" si="0"/>
        <v>1.7366609884771234E-2</v>
      </c>
      <c r="H42" s="26">
        <v>3.08</v>
      </c>
      <c r="I42" s="2">
        <v>3.42</v>
      </c>
      <c r="K42" s="31">
        <v>3.46</v>
      </c>
      <c r="L42" s="31">
        <v>3.41</v>
      </c>
      <c r="M42" s="31"/>
      <c r="N42" s="2">
        <v>4.5674335166500395</v>
      </c>
      <c r="O42" s="2">
        <v>2.2737066853335774E-2</v>
      </c>
      <c r="R42" s="30">
        <v>4.5652510987085302</v>
      </c>
      <c r="S42" s="30">
        <v>3.6928695981055297E-2</v>
      </c>
      <c r="AC42" s="30">
        <v>4.4972436718981301</v>
      </c>
      <c r="AD42" s="30">
        <v>1.6481107686959099E-2</v>
      </c>
      <c r="AE42" s="30">
        <v>4.5887590393986404</v>
      </c>
      <c r="AF42" s="30">
        <v>2.3648075808079601E-2</v>
      </c>
      <c r="AG42" s="30">
        <v>4.7284983444804496</v>
      </c>
      <c r="AH42" s="30">
        <v>1.01523673932303E-2</v>
      </c>
      <c r="AI42" s="30">
        <v>4.3277480925155896</v>
      </c>
      <c r="AJ42" s="30">
        <v>1.0955875334389201E-2</v>
      </c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V42" s="12"/>
      <c r="AW42" s="12"/>
      <c r="AX42" s="14"/>
      <c r="AY42" s="14"/>
    </row>
    <row r="43" spans="1:51" x14ac:dyDescent="0.25">
      <c r="A43" s="2">
        <f t="shared" si="1"/>
        <v>1957.2</v>
      </c>
      <c r="B43" s="15">
        <v>0.19839255499153971</v>
      </c>
      <c r="C43" s="15">
        <v>0.17343485617597293</v>
      </c>
      <c r="D43" s="15">
        <v>2.4957698815566799E-2</v>
      </c>
      <c r="E43" s="15">
        <v>-2.2123599359798029E-3</v>
      </c>
      <c r="F43" s="2">
        <v>6.9819388671183849E-3</v>
      </c>
      <c r="G43" s="2">
        <f t="shared" si="0"/>
        <v>1.4777482565576899E-2</v>
      </c>
      <c r="H43" s="26">
        <v>3.29</v>
      </c>
      <c r="I43" s="2">
        <v>3.65</v>
      </c>
      <c r="K43" s="31">
        <v>3.83</v>
      </c>
      <c r="L43" s="31">
        <v>3.8</v>
      </c>
      <c r="M43" s="31"/>
      <c r="N43" s="2">
        <v>4.6225254389578598</v>
      </c>
      <c r="O43" s="2">
        <v>1.0215249181255173E-2</v>
      </c>
      <c r="R43" s="30">
        <v>4.59850552205517</v>
      </c>
      <c r="S43" s="30">
        <v>1.8127933427436401E-2</v>
      </c>
      <c r="AC43" s="30">
        <v>4.50762882652666</v>
      </c>
      <c r="AD43" s="30">
        <v>1.8540166908980301E-2</v>
      </c>
      <c r="AE43" s="30">
        <v>4.6544874481189096</v>
      </c>
      <c r="AF43" s="30">
        <v>1.0106719800659801E-2</v>
      </c>
      <c r="AG43" s="30">
        <v>4.8254783225760098</v>
      </c>
      <c r="AH43" s="30">
        <v>-6.6067562881463697E-4</v>
      </c>
      <c r="AI43" s="30">
        <v>4.3435572568760099</v>
      </c>
      <c r="AJ43" s="30">
        <v>2.0028832913732201E-2</v>
      </c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V43" s="12"/>
      <c r="AW43" s="12"/>
      <c r="AX43" s="14"/>
      <c r="AY43" s="14"/>
    </row>
    <row r="44" spans="1:51" x14ac:dyDescent="0.25">
      <c r="A44" s="2">
        <f t="shared" si="1"/>
        <v>1957.3</v>
      </c>
      <c r="B44" s="15">
        <v>0.19654382677493235</v>
      </c>
      <c r="C44" s="15">
        <v>0.17260045804705393</v>
      </c>
      <c r="D44" s="15">
        <v>2.394336872787841E-2</v>
      </c>
      <c r="E44" s="15">
        <v>9.7630900712384425E-3</v>
      </c>
      <c r="F44" s="2">
        <v>5.9279986928374943E-3</v>
      </c>
      <c r="G44" s="2">
        <f t="shared" si="0"/>
        <v>1.56118806944959E-2</v>
      </c>
      <c r="H44" s="26">
        <v>3.53</v>
      </c>
      <c r="I44" s="2">
        <v>4.07</v>
      </c>
      <c r="K44" s="31">
        <v>4.03</v>
      </c>
      <c r="L44" s="31">
        <v>3.92</v>
      </c>
      <c r="M44" s="31"/>
      <c r="N44" s="2">
        <v>4.4988300312757783</v>
      </c>
      <c r="O44" s="2">
        <v>1.1511157812458716E-2</v>
      </c>
      <c r="R44" s="30">
        <v>4.4702030415434901</v>
      </c>
      <c r="S44" s="30">
        <v>1.9288236610389201E-2</v>
      </c>
      <c r="AC44" s="30">
        <v>4.4178419810391096</v>
      </c>
      <c r="AD44" s="30">
        <v>2.32576162149572E-4</v>
      </c>
      <c r="AE44" s="30">
        <v>4.5353171662494098</v>
      </c>
      <c r="AF44" s="30">
        <v>1.1318035073187901E-2</v>
      </c>
      <c r="AG44" s="30">
        <v>4.6884797698894101</v>
      </c>
      <c r="AH44" s="30">
        <v>1.59001795807912E-2</v>
      </c>
      <c r="AI44" s="30">
        <v>4.1721485094553499</v>
      </c>
      <c r="AJ44" s="30">
        <v>3.88281091006158E-2</v>
      </c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V44" s="12"/>
      <c r="AW44" s="12"/>
      <c r="AX44" s="14"/>
      <c r="AY44" s="14"/>
    </row>
    <row r="45" spans="1:51" x14ac:dyDescent="0.25">
      <c r="A45" s="2">
        <f t="shared" si="1"/>
        <v>1957.4</v>
      </c>
      <c r="B45" s="15">
        <v>0.19339920117721254</v>
      </c>
      <c r="C45" s="15">
        <v>0.18204750893420221</v>
      </c>
      <c r="D45" s="15">
        <v>1.1351692243010313E-2</v>
      </c>
      <c r="E45" s="15">
        <v>-1.0386002619533289E-2</v>
      </c>
      <c r="F45" s="2">
        <v>6.9141081983784534E-4</v>
      </c>
      <c r="G45" s="2">
        <f t="shared" si="0"/>
        <v>6.164829807347616E-3</v>
      </c>
      <c r="H45" s="26">
        <v>3.04</v>
      </c>
      <c r="I45" s="2">
        <v>3.18</v>
      </c>
      <c r="K45" s="31">
        <v>3.08</v>
      </c>
      <c r="L45" s="31">
        <v>3.21</v>
      </c>
      <c r="M45" s="31"/>
      <c r="N45" s="2">
        <v>4.4420825736165721</v>
      </c>
      <c r="O45" s="2">
        <v>-9.688236555926915E-3</v>
      </c>
      <c r="R45" s="30">
        <v>4.4241546619143701</v>
      </c>
      <c r="S45" s="30">
        <v>-1.7444405255381899E-2</v>
      </c>
      <c r="AC45" s="30">
        <v>4.3107447972591704</v>
      </c>
      <c r="AD45" s="30">
        <v>-3.7816575297262997E-2</v>
      </c>
      <c r="AE45" s="30">
        <v>4.4886265965910201</v>
      </c>
      <c r="AF45" s="30">
        <v>-1.31834802123091E-2</v>
      </c>
      <c r="AG45" s="30">
        <v>4.6307375987609696</v>
      </c>
      <c r="AH45" s="30">
        <v>6.6069645613013605E-4</v>
      </c>
      <c r="AI45" s="30">
        <v>4.0070123541768599</v>
      </c>
      <c r="AJ45" s="30">
        <v>-1.0534000755397E-2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V45" s="12"/>
      <c r="AW45" s="12"/>
      <c r="AX45" s="14"/>
      <c r="AY45" s="14"/>
    </row>
    <row r="46" spans="1:51" x14ac:dyDescent="0.25">
      <c r="A46" s="2">
        <f t="shared" si="1"/>
        <v>1958.1</v>
      </c>
      <c r="B46" s="15">
        <v>0.18958155422715631</v>
      </c>
      <c r="C46" s="15">
        <v>0.18616567036720752</v>
      </c>
      <c r="D46" s="15">
        <v>3.4158838599487799E-3</v>
      </c>
      <c r="E46" s="15">
        <v>-2.6292972357199389E-2</v>
      </c>
      <c r="F46" s="2">
        <v>1.0749431674114839E-2</v>
      </c>
      <c r="G46" s="2">
        <f t="shared" si="0"/>
        <v>2.0466683743423086E-3</v>
      </c>
      <c r="H46" s="26">
        <v>1.3</v>
      </c>
      <c r="I46" s="2">
        <v>1.84</v>
      </c>
      <c r="K46" s="31">
        <v>2.64</v>
      </c>
      <c r="L46" s="31">
        <v>2.98</v>
      </c>
      <c r="M46" s="31"/>
      <c r="N46" s="2">
        <v>4.4984047961804468</v>
      </c>
      <c r="O46" s="2">
        <v>-3.5676893739358066E-4</v>
      </c>
      <c r="R46" s="30">
        <v>4.4798958625256402</v>
      </c>
      <c r="S46" s="30">
        <v>-4.3261115999543203E-3</v>
      </c>
      <c r="AC46" s="30">
        <v>4.4554644388779296</v>
      </c>
      <c r="AD46" s="30">
        <v>-1.55913995500827E-2</v>
      </c>
      <c r="AE46" s="30">
        <v>4.5318858672437399</v>
      </c>
      <c r="AF46" s="30">
        <v>3.8482888364684502E-4</v>
      </c>
      <c r="AG46" s="30">
        <v>4.6628393648025099</v>
      </c>
      <c r="AH46" s="30">
        <v>5.3661285797731804E-3</v>
      </c>
      <c r="AI46" s="30">
        <v>4.13185764080984</v>
      </c>
      <c r="AJ46" s="30">
        <v>-1.5096609848531201E-2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V46" s="12"/>
      <c r="AW46" s="12"/>
      <c r="AX46" s="14"/>
      <c r="AY46" s="14"/>
    </row>
    <row r="47" spans="1:51" x14ac:dyDescent="0.25">
      <c r="A47" s="2">
        <f t="shared" si="1"/>
        <v>1958.2</v>
      </c>
      <c r="B47" s="15">
        <v>0.18824027072758037</v>
      </c>
      <c r="C47" s="15">
        <v>0.19521996615905243</v>
      </c>
      <c r="D47" s="15">
        <v>-6.9796954314720753E-3</v>
      </c>
      <c r="E47" s="15">
        <v>6.5301136572726379E-3</v>
      </c>
      <c r="F47" s="2">
        <v>2.9173541066117178E-3</v>
      </c>
      <c r="G47" s="2">
        <f t="shared" si="0"/>
        <v>-7.0076274175026043E-3</v>
      </c>
      <c r="H47" s="26">
        <v>0.83</v>
      </c>
      <c r="I47" s="2">
        <v>1.23</v>
      </c>
      <c r="K47" s="31">
        <v>2.46</v>
      </c>
      <c r="L47" s="31">
        <v>2.97</v>
      </c>
      <c r="M47" s="31"/>
      <c r="N47" s="2">
        <v>4.5770629886373229</v>
      </c>
      <c r="O47" s="2">
        <v>-5.4583574905124558E-3</v>
      </c>
      <c r="R47" s="30">
        <v>4.5654554330628399</v>
      </c>
      <c r="S47" s="30">
        <v>-2.2314715952600002E-3</v>
      </c>
      <c r="AC47" s="30">
        <v>4.5938597984358598</v>
      </c>
      <c r="AD47" s="30">
        <v>-4.3874726852382397E-2</v>
      </c>
      <c r="AE47" s="30">
        <v>4.61136336895746</v>
      </c>
      <c r="AF47" s="30">
        <v>-6.8153567170496096E-3</v>
      </c>
      <c r="AG47" s="30">
        <v>4.7337408712314604</v>
      </c>
      <c r="AH47" s="30">
        <v>-3.62399377285059E-4</v>
      </c>
      <c r="AI47" s="30">
        <v>4.2754698428473903</v>
      </c>
      <c r="AJ47" s="30">
        <v>-2.9956042195877199E-2</v>
      </c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V47" s="12"/>
      <c r="AW47" s="12"/>
      <c r="AX47" s="14"/>
      <c r="AY47" s="14"/>
    </row>
    <row r="48" spans="1:51" x14ac:dyDescent="0.25">
      <c r="A48" s="2">
        <f t="shared" si="1"/>
        <v>1958.3</v>
      </c>
      <c r="B48" s="15">
        <v>0.19005547565235259</v>
      </c>
      <c r="C48" s="15">
        <v>0.19128826792685433</v>
      </c>
      <c r="D48" s="15">
        <v>-1.2327922745017348E-3</v>
      </c>
      <c r="E48" s="15">
        <v>2.2893279539490045E-2</v>
      </c>
      <c r="F48" s="2">
        <v>6.0557560087308483E-3</v>
      </c>
      <c r="G48" s="2">
        <f t="shared" si="0"/>
        <v>-3.075929185304499E-3</v>
      </c>
      <c r="H48" s="26">
        <v>2.44</v>
      </c>
      <c r="I48" s="2">
        <v>3.05</v>
      </c>
      <c r="K48" s="31">
        <v>3.69</v>
      </c>
      <c r="L48" s="31">
        <v>3.76</v>
      </c>
      <c r="M48" s="31"/>
      <c r="N48" s="2">
        <v>4.6867329286522139</v>
      </c>
      <c r="O48" s="2">
        <v>-8.7943705985645635E-3</v>
      </c>
      <c r="R48" s="30">
        <v>4.6208855009497496</v>
      </c>
      <c r="S48" s="30">
        <v>-3.5860421543654902E-4</v>
      </c>
      <c r="AC48" s="30">
        <v>4.7903094243196502</v>
      </c>
      <c r="AD48" s="30">
        <v>-5.61029931208007E-2</v>
      </c>
      <c r="AE48" s="30">
        <v>4.7125108363052197</v>
      </c>
      <c r="AF48" s="30">
        <v>-4.9452575318944597E-3</v>
      </c>
      <c r="AG48" s="30">
        <v>4.84619592960457</v>
      </c>
      <c r="AH48" s="30">
        <v>-6.3301153373446703E-3</v>
      </c>
      <c r="AI48" s="30">
        <v>4.5312425526523104</v>
      </c>
      <c r="AJ48" s="30">
        <v>-6.7088730384051595E-2</v>
      </c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V48" s="12"/>
      <c r="AW48" s="12"/>
      <c r="AX48" s="14"/>
      <c r="AY48" s="14"/>
    </row>
    <row r="49" spans="1:51" x14ac:dyDescent="0.25">
      <c r="A49" s="2">
        <f t="shared" si="1"/>
        <v>1958.4</v>
      </c>
      <c r="B49" s="15">
        <v>0.19344524380495601</v>
      </c>
      <c r="C49" s="15">
        <v>0.18784972022382096</v>
      </c>
      <c r="D49" s="15">
        <v>5.5955235811350583E-3</v>
      </c>
      <c r="E49" s="15">
        <v>2.3103792107780963E-2</v>
      </c>
      <c r="F49" s="2">
        <v>4.7325001512671765E-3</v>
      </c>
      <c r="G49" s="2">
        <f t="shared" si="0"/>
        <v>3.6261851772886877E-4</v>
      </c>
      <c r="H49" s="26">
        <v>2.77</v>
      </c>
      <c r="I49" s="2">
        <v>3.29</v>
      </c>
      <c r="K49" s="31">
        <v>3.82</v>
      </c>
      <c r="L49" s="31">
        <v>3.86</v>
      </c>
      <c r="M49" s="31"/>
      <c r="N49" s="2">
        <v>4.8068882172962475</v>
      </c>
      <c r="O49" s="2">
        <v>-2.0021524858427567E-2</v>
      </c>
      <c r="R49" s="30">
        <v>4.7146304813288404</v>
      </c>
      <c r="S49" s="30">
        <v>-9.9703242211808592E-3</v>
      </c>
      <c r="AC49" s="30">
        <v>4.9350223092498497</v>
      </c>
      <c r="AD49" s="30">
        <v>-4.3417412879281699E-2</v>
      </c>
      <c r="AE49" s="30">
        <v>4.8284107410272101</v>
      </c>
      <c r="AF49" s="30">
        <v>-1.5306468044126401E-2</v>
      </c>
      <c r="AG49" s="30">
        <v>4.9468716890705</v>
      </c>
      <c r="AH49" s="30">
        <v>-7.8424283419169802E-4</v>
      </c>
      <c r="AI49" s="30">
        <v>4.6905893624729904</v>
      </c>
      <c r="AJ49" s="30">
        <v>-5.2060979182956199E-2</v>
      </c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V49" s="12"/>
      <c r="AW49" s="12"/>
      <c r="AX49" s="14"/>
      <c r="AY49" s="14"/>
    </row>
    <row r="50" spans="1:51" x14ac:dyDescent="0.25">
      <c r="A50" s="2">
        <f t="shared" si="1"/>
        <v>1959.1</v>
      </c>
      <c r="B50" s="15">
        <v>0.1938955194678145</v>
      </c>
      <c r="C50" s="15">
        <v>0.17550381530033266</v>
      </c>
      <c r="D50" s="15">
        <v>1.8391704167481857E-2</v>
      </c>
      <c r="E50" s="15">
        <v>1.9012581558265605E-2</v>
      </c>
      <c r="F50" s="2">
        <v>2.3272915942903019E-3</v>
      </c>
      <c r="G50" s="2">
        <f t="shared" si="0"/>
        <v>1.2708523441217173E-2</v>
      </c>
      <c r="H50" s="26">
        <v>2.8</v>
      </c>
      <c r="I50" s="2">
        <v>3.61</v>
      </c>
      <c r="K50" s="31">
        <v>3.99</v>
      </c>
      <c r="L50" s="31">
        <v>3.99</v>
      </c>
      <c r="M50" s="31"/>
      <c r="N50" s="2">
        <v>4.825648564180181</v>
      </c>
      <c r="O50" s="2">
        <v>-1.9078125562431479E-3</v>
      </c>
      <c r="R50" s="30">
        <v>4.7096848083640204</v>
      </c>
      <c r="S50" s="30">
        <v>7.6685635985730104E-3</v>
      </c>
      <c r="AC50" s="30">
        <v>5.0310474926467297</v>
      </c>
      <c r="AD50" s="30">
        <v>2.12093210103164E-2</v>
      </c>
      <c r="AE50" s="30">
        <v>4.8332986472755302</v>
      </c>
      <c r="AF50" s="30">
        <v>1.2286599404879501E-3</v>
      </c>
      <c r="AG50" s="30">
        <v>4.95168537076737</v>
      </c>
      <c r="AH50" s="30">
        <v>-3.9223023885373697E-3</v>
      </c>
      <c r="AI50" s="30">
        <v>4.7450644105483804</v>
      </c>
      <c r="AJ50" s="30">
        <v>1.66174937667591E-4</v>
      </c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V50" s="12"/>
      <c r="AW50" s="12"/>
      <c r="AX50" s="14"/>
      <c r="AY50" s="14"/>
    </row>
    <row r="51" spans="1:51" x14ac:dyDescent="0.25">
      <c r="A51" s="2">
        <f t="shared" si="1"/>
        <v>1959.2</v>
      </c>
      <c r="B51" s="15">
        <v>0.19668065623807704</v>
      </c>
      <c r="C51" s="15">
        <v>0.17321632964517358</v>
      </c>
      <c r="D51" s="15">
        <v>2.3464326592903463E-2</v>
      </c>
      <c r="E51" s="15">
        <v>2.2332024290509331E-2</v>
      </c>
      <c r="F51" s="2">
        <v>1.5281643610854853E-3</v>
      </c>
      <c r="G51" s="2">
        <f t="shared" si="0"/>
        <v>1.4996009096376245E-2</v>
      </c>
      <c r="H51" s="26">
        <v>3.21</v>
      </c>
      <c r="I51" s="2">
        <v>4.07</v>
      </c>
      <c r="K51" s="31">
        <v>4.5</v>
      </c>
      <c r="L51" s="31">
        <v>4.34</v>
      </c>
      <c r="M51" s="31"/>
      <c r="N51" s="2">
        <v>4.8676049990853567</v>
      </c>
      <c r="O51" s="2">
        <v>7.6544849730253968E-3</v>
      </c>
      <c r="R51" s="30">
        <v>4.6789877258797299</v>
      </c>
      <c r="S51" s="30">
        <v>1.07109261424397E-2</v>
      </c>
      <c r="AC51" s="30">
        <v>5.04997987354038</v>
      </c>
      <c r="AD51" s="30">
        <v>2.3361835028849399E-2</v>
      </c>
      <c r="AE51" s="30">
        <v>4.8738897681566602</v>
      </c>
      <c r="AF51" s="30">
        <v>1.13665457450079E-2</v>
      </c>
      <c r="AG51" s="30">
        <v>5.0202835125506002</v>
      </c>
      <c r="AH51" s="30">
        <v>6.2321856783914198E-3</v>
      </c>
      <c r="AI51" s="30">
        <v>4.8032493139873402</v>
      </c>
      <c r="AJ51" s="30">
        <v>2.00419665213157E-2</v>
      </c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V51" s="12"/>
      <c r="AW51" s="12"/>
      <c r="AX51" s="14"/>
      <c r="AY51" s="14"/>
    </row>
    <row r="52" spans="1:51" x14ac:dyDescent="0.25">
      <c r="A52" s="2">
        <f t="shared" si="1"/>
        <v>1959.3</v>
      </c>
      <c r="B52" s="15">
        <v>0.19611576542269613</v>
      </c>
      <c r="C52" s="15">
        <v>0.17536176694592534</v>
      </c>
      <c r="D52" s="15">
        <v>2.0753998476770789E-2</v>
      </c>
      <c r="E52" s="15">
        <v>7.0460997220187253E-4</v>
      </c>
      <c r="F52" s="2">
        <v>3.8406484860261637E-3</v>
      </c>
      <c r="G52" s="2">
        <f t="shared" si="0"/>
        <v>1.2850571795624488E-2</v>
      </c>
      <c r="H52" s="26">
        <v>4.04</v>
      </c>
      <c r="I52" s="2">
        <v>5</v>
      </c>
      <c r="K52" s="31">
        <v>4.9000000000000004</v>
      </c>
      <c r="L52" s="31">
        <v>4.68</v>
      </c>
      <c r="M52" s="31"/>
      <c r="N52" s="2">
        <v>4.8237783059679877</v>
      </c>
      <c r="O52" s="2">
        <v>1.1386989111115912E-2</v>
      </c>
      <c r="R52" s="30">
        <v>4.6291244498851096</v>
      </c>
      <c r="S52" s="30">
        <v>7.0342596286423502E-3</v>
      </c>
      <c r="AC52" s="30">
        <v>4.9449247987989402</v>
      </c>
      <c r="AD52" s="30">
        <v>7.3525091360427494E-2</v>
      </c>
      <c r="AE52" s="30">
        <v>4.8392761594771896</v>
      </c>
      <c r="AF52" s="30">
        <v>5.3104722094361899E-3</v>
      </c>
      <c r="AG52" s="30">
        <v>5.0017035997363202</v>
      </c>
      <c r="AH52" s="30">
        <v>-1.0495638378400099E-2</v>
      </c>
      <c r="AI52" s="30">
        <v>4.7300633000935299</v>
      </c>
      <c r="AJ52" s="30">
        <v>4.1719436430986703E-2</v>
      </c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V52" s="12"/>
      <c r="AW52" s="12"/>
      <c r="AX52" s="14"/>
      <c r="AY52" s="14"/>
    </row>
    <row r="53" spans="1:51" x14ac:dyDescent="0.25">
      <c r="A53" s="2">
        <f t="shared" si="1"/>
        <v>1959.4</v>
      </c>
      <c r="B53" s="15">
        <v>0.19610806725864352</v>
      </c>
      <c r="C53" s="15">
        <v>0.17551483090874739</v>
      </c>
      <c r="D53" s="15">
        <v>2.0593236349896127E-2</v>
      </c>
      <c r="E53" s="15">
        <v>2.882413877640141E-3</v>
      </c>
      <c r="F53" s="2">
        <v>3.8865658931247402E-3</v>
      </c>
      <c r="G53" s="2">
        <f t="shared" si="0"/>
        <v>1.2697507832802435E-2</v>
      </c>
      <c r="H53" s="26">
        <v>4.49</v>
      </c>
      <c r="I53" s="2">
        <v>5.14</v>
      </c>
      <c r="K53" s="31">
        <v>5.01</v>
      </c>
      <c r="L53" s="31">
        <v>4.6900000000000004</v>
      </c>
      <c r="M53" s="31"/>
      <c r="N53" s="2">
        <v>4.8502193138715377</v>
      </c>
      <c r="O53" s="2">
        <v>2.7347485656828759E-2</v>
      </c>
      <c r="R53" s="30">
        <v>4.6424707858056999</v>
      </c>
      <c r="S53" s="30">
        <v>1.87840599196702E-2</v>
      </c>
      <c r="AC53" s="30">
        <v>4.9190748590503199</v>
      </c>
      <c r="AD53" s="30">
        <v>6.9257069789477599E-2</v>
      </c>
      <c r="AE53" s="30">
        <v>4.8657078085309902</v>
      </c>
      <c r="AF53" s="30">
        <v>2.6378341377860399E-2</v>
      </c>
      <c r="AG53" s="30">
        <v>5.0701690762276703</v>
      </c>
      <c r="AH53" s="30">
        <v>8.2376405384974698E-3</v>
      </c>
      <c r="AI53" s="30">
        <v>4.6523391837381496</v>
      </c>
      <c r="AJ53" s="30">
        <v>0.102827395829494</v>
      </c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V53" s="12"/>
      <c r="AW53" s="12"/>
      <c r="AX53" s="14"/>
      <c r="AY53" s="14"/>
    </row>
    <row r="54" spans="1:51" x14ac:dyDescent="0.25">
      <c r="A54" s="2">
        <f t="shared" si="1"/>
        <v>1960.1</v>
      </c>
      <c r="B54" s="15">
        <v>0.20173016749493836</v>
      </c>
      <c r="C54" s="15">
        <v>0.16252530830112277</v>
      </c>
      <c r="D54" s="15">
        <v>3.9204859193815569E-2</v>
      </c>
      <c r="E54" s="15">
        <v>2.2176227931398122E-2</v>
      </c>
      <c r="F54" s="2">
        <v>4.0526291667649485E-3</v>
      </c>
      <c r="G54" s="2">
        <f t="shared" si="0"/>
        <v>2.5687030440427056E-2</v>
      </c>
      <c r="H54" s="26">
        <v>3.31</v>
      </c>
      <c r="I54" s="2">
        <v>4.0199999999999996</v>
      </c>
      <c r="K54" s="31">
        <v>4.3099999999999996</v>
      </c>
      <c r="L54" s="31">
        <v>4.25</v>
      </c>
      <c r="M54" s="31"/>
      <c r="N54" s="2">
        <v>4.7592978994145909</v>
      </c>
      <c r="O54" s="2">
        <v>1.5346511288415313E-2</v>
      </c>
      <c r="R54" s="30">
        <v>4.5908572510312098</v>
      </c>
      <c r="S54" s="30">
        <v>9.3980625288816195E-3</v>
      </c>
      <c r="AC54" s="30">
        <v>4.8520011116230597</v>
      </c>
      <c r="AD54" s="30">
        <v>1.9488781170494299E-2</v>
      </c>
      <c r="AE54" s="30">
        <v>4.7783356907487402</v>
      </c>
      <c r="AF54" s="30">
        <v>9.4327616477241898E-3</v>
      </c>
      <c r="AG54" s="30">
        <v>4.9875775323436402</v>
      </c>
      <c r="AH54" s="30">
        <v>1.67799762733209E-3</v>
      </c>
      <c r="AI54" s="30">
        <v>4.4908192908402196</v>
      </c>
      <c r="AJ54" s="30">
        <v>2.6193644959018499E-2</v>
      </c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V54" s="12"/>
      <c r="AW54" s="12"/>
      <c r="AX54" s="14"/>
      <c r="AY54" s="14"/>
    </row>
    <row r="55" spans="1:51" x14ac:dyDescent="0.25">
      <c r="A55" s="2">
        <f t="shared" si="1"/>
        <v>1960.2</v>
      </c>
      <c r="B55" s="15">
        <v>0.19955776672194581</v>
      </c>
      <c r="C55" s="15">
        <v>0.16675879859959461</v>
      </c>
      <c r="D55" s="15">
        <v>3.2798968122351196E-2</v>
      </c>
      <c r="E55" s="15">
        <v>-5.3656080959023997E-3</v>
      </c>
      <c r="F55" s="2">
        <v>2.4718910485436634E-3</v>
      </c>
      <c r="G55" s="2">
        <f t="shared" si="0"/>
        <v>2.1453540141955219E-2</v>
      </c>
      <c r="H55" s="26">
        <v>2.46</v>
      </c>
      <c r="I55" s="2">
        <v>3.36</v>
      </c>
      <c r="K55" s="31">
        <v>4.12</v>
      </c>
      <c r="L55" s="31">
        <v>4.1500000000000004</v>
      </c>
      <c r="M55" s="31"/>
      <c r="N55" s="2">
        <v>4.7800319148623114</v>
      </c>
      <c r="O55" s="2">
        <v>1.1438706038788502E-2</v>
      </c>
      <c r="R55" s="30">
        <v>4.5905293921085599</v>
      </c>
      <c r="S55" s="30">
        <v>8.1475096139971802E-3</v>
      </c>
      <c r="AC55" s="30">
        <v>4.8276122551387104</v>
      </c>
      <c r="AD55" s="30">
        <v>2.23740699476081E-2</v>
      </c>
      <c r="AE55" s="30">
        <v>4.8045602522502104</v>
      </c>
      <c r="AF55" s="30">
        <v>5.8633490825544098E-3</v>
      </c>
      <c r="AG55" s="30">
        <v>5.0437415159969499</v>
      </c>
      <c r="AH55" s="30">
        <v>8.2379216321071995E-4</v>
      </c>
      <c r="AI55" s="30">
        <v>4.4576840088558098</v>
      </c>
      <c r="AJ55" s="30">
        <v>1.53067264780075E-2</v>
      </c>
      <c r="AK55" s="30"/>
      <c r="AL55" s="30"/>
      <c r="AM55" s="30"/>
      <c r="AN55" s="30"/>
      <c r="AO55" s="30"/>
      <c r="AP55" s="30"/>
      <c r="AQ55" s="30"/>
      <c r="AR55" s="30"/>
      <c r="AS55" s="15"/>
      <c r="AT55" s="15"/>
      <c r="AV55" s="12"/>
      <c r="AW55" s="12"/>
      <c r="AX55" s="14"/>
      <c r="AY55" s="14"/>
    </row>
    <row r="56" spans="1:51" x14ac:dyDescent="0.25">
      <c r="A56" s="2">
        <f t="shared" si="1"/>
        <v>1960.3</v>
      </c>
      <c r="B56" s="15">
        <v>0.20036630036630038</v>
      </c>
      <c r="C56" s="15">
        <v>0.17142857142857143</v>
      </c>
      <c r="D56" s="15">
        <v>2.893772893772896E-2</v>
      </c>
      <c r="E56" s="15">
        <v>4.8398771245968817E-3</v>
      </c>
      <c r="F56" s="2">
        <v>3.486418535086998E-3</v>
      </c>
      <c r="G56" s="2">
        <f t="shared" si="0"/>
        <v>1.6783767312978398E-2</v>
      </c>
      <c r="H56" s="26">
        <v>2.48</v>
      </c>
      <c r="I56" s="2">
        <v>3.07</v>
      </c>
      <c r="K56" s="31">
        <v>3.61</v>
      </c>
      <c r="L56" s="31">
        <v>3.8</v>
      </c>
      <c r="M56" s="31"/>
      <c r="N56" s="2">
        <v>4.7111537093579283</v>
      </c>
      <c r="O56" s="2">
        <v>8.472772745858748E-3</v>
      </c>
      <c r="R56" s="30">
        <v>4.5816646521471602</v>
      </c>
      <c r="S56" s="30">
        <v>3.64417751969871E-3</v>
      </c>
      <c r="AC56" s="30">
        <v>4.7784213940139502</v>
      </c>
      <c r="AD56" s="30">
        <v>1.5780878536596599E-2</v>
      </c>
      <c r="AE56" s="30">
        <v>4.7326919932885598</v>
      </c>
      <c r="AF56" s="30">
        <v>9.7536750948228196E-3</v>
      </c>
      <c r="AG56" s="30">
        <v>4.9464919808717003</v>
      </c>
      <c r="AH56" s="30">
        <v>2.1588625152470201E-3</v>
      </c>
      <c r="AI56" s="30">
        <v>4.378823881303</v>
      </c>
      <c r="AJ56" s="30">
        <v>2.4725591104632301E-2</v>
      </c>
      <c r="AK56" s="30"/>
      <c r="AL56" s="30"/>
      <c r="AM56" s="30"/>
      <c r="AN56" s="30"/>
      <c r="AO56" s="30"/>
      <c r="AP56" s="30"/>
      <c r="AQ56" s="30"/>
      <c r="AR56" s="30"/>
      <c r="AS56" s="15"/>
      <c r="AT56" s="15"/>
      <c r="AV56" s="12"/>
      <c r="AW56" s="12"/>
      <c r="AX56" s="14"/>
      <c r="AY56" s="14"/>
    </row>
    <row r="57" spans="1:51" x14ac:dyDescent="0.25">
      <c r="A57" s="2">
        <f t="shared" si="1"/>
        <v>1960.4</v>
      </c>
      <c r="B57" s="15">
        <v>0.19885418591757528</v>
      </c>
      <c r="C57" s="15">
        <v>0.17834041766771391</v>
      </c>
      <c r="D57" s="15">
        <v>2.0513768249861383E-2</v>
      </c>
      <c r="E57" s="15">
        <v>-1.2895529855828248E-2</v>
      </c>
      <c r="F57" s="2">
        <v>2.9359798195414621E-3</v>
      </c>
      <c r="G57" s="2">
        <f t="shared" si="0"/>
        <v>9.8719210738359153E-3</v>
      </c>
      <c r="H57" s="26">
        <v>2.25</v>
      </c>
      <c r="I57" s="2">
        <v>2.86</v>
      </c>
      <c r="K57" s="31">
        <v>3.67</v>
      </c>
      <c r="L57" s="31">
        <v>3.84</v>
      </c>
      <c r="M57" s="31"/>
      <c r="N57" s="2">
        <v>4.8002733787970531</v>
      </c>
      <c r="O57" s="2">
        <v>-7.6267297081172416E-3</v>
      </c>
      <c r="R57" s="30">
        <v>4.6926099086295103</v>
      </c>
      <c r="S57" s="30">
        <v>-5.03632970830762E-3</v>
      </c>
      <c r="AC57" s="30">
        <v>4.7921236046950098</v>
      </c>
      <c r="AD57" s="30">
        <v>-8.3035975079488594E-3</v>
      </c>
      <c r="AE57" s="30">
        <v>4.8278031973713196</v>
      </c>
      <c r="AF57" s="30">
        <v>-1.0189135381131E-2</v>
      </c>
      <c r="AG57" s="30">
        <v>5.0478543890018903</v>
      </c>
      <c r="AH57" s="30">
        <v>-2.8383739430698201E-2</v>
      </c>
      <c r="AI57" s="30">
        <v>4.4356814628677297</v>
      </c>
      <c r="AJ57" s="30">
        <v>2.7177425121219399E-3</v>
      </c>
      <c r="AK57" s="30"/>
      <c r="AL57" s="30"/>
      <c r="AM57" s="30"/>
      <c r="AN57" s="30"/>
      <c r="AO57" s="30"/>
      <c r="AP57" s="30"/>
      <c r="AQ57" s="30"/>
      <c r="AR57" s="30"/>
      <c r="AS57" s="15"/>
      <c r="AT57" s="15"/>
      <c r="AV57" s="12"/>
      <c r="AW57" s="12"/>
      <c r="AX57" s="14"/>
      <c r="AY57" s="14"/>
    </row>
    <row r="58" spans="1:51" x14ac:dyDescent="0.25">
      <c r="A58" s="2">
        <f t="shared" si="1"/>
        <v>1961.1</v>
      </c>
      <c r="B58" s="15">
        <v>0.19728888074738968</v>
      </c>
      <c r="C58" s="15">
        <v>0.17750503755266533</v>
      </c>
      <c r="D58" s="15">
        <v>1.9783843194724329E-2</v>
      </c>
      <c r="E58" s="15">
        <v>6.7333671045617495E-3</v>
      </c>
      <c r="F58" s="2">
        <v>2.1515666918311511E-3</v>
      </c>
      <c r="G58" s="2">
        <f t="shared" si="0"/>
        <v>1.0707301188884494E-2</v>
      </c>
      <c r="H58" s="26">
        <v>2.39</v>
      </c>
      <c r="I58" s="2">
        <v>2.88</v>
      </c>
      <c r="K58" s="31">
        <v>3.6</v>
      </c>
      <c r="L58" s="31">
        <v>3.74</v>
      </c>
      <c r="M58" s="31"/>
      <c r="N58" s="2">
        <v>4.9199161937567766</v>
      </c>
      <c r="O58" s="2">
        <v>1.3086568129879346E-3</v>
      </c>
      <c r="R58" s="30">
        <v>4.8058625558366597</v>
      </c>
      <c r="S58" s="30">
        <v>2.08753558290572E-3</v>
      </c>
      <c r="AC58" s="30">
        <v>4.9787874560240599</v>
      </c>
      <c r="AD58" s="30">
        <v>1.8475131367708099E-2</v>
      </c>
      <c r="AE58" s="30">
        <v>4.9298454786563202</v>
      </c>
      <c r="AF58" s="30">
        <v>4.4540084810041599E-3</v>
      </c>
      <c r="AG58" s="30">
        <v>5.1559166608468496</v>
      </c>
      <c r="AH58" s="30">
        <v>-8.3083100671999498E-3</v>
      </c>
      <c r="AI58" s="30">
        <v>4.5769631770828898</v>
      </c>
      <c r="AJ58" s="30">
        <v>1.09129721898621E-2</v>
      </c>
      <c r="AK58" s="30"/>
      <c r="AL58" s="30"/>
      <c r="AM58" s="30"/>
      <c r="AN58" s="30"/>
      <c r="AO58" s="30"/>
      <c r="AP58" s="30"/>
      <c r="AQ58" s="30"/>
      <c r="AR58" s="30"/>
      <c r="AS58" s="15"/>
      <c r="AT58" s="15"/>
      <c r="AV58" s="12"/>
      <c r="AW58" s="12"/>
      <c r="AX58" s="14"/>
      <c r="AY58" s="14"/>
    </row>
    <row r="59" spans="1:51" x14ac:dyDescent="0.25">
      <c r="A59" s="2">
        <f t="shared" si="1"/>
        <v>1961.2</v>
      </c>
      <c r="B59" s="15">
        <v>0.19573017581628993</v>
      </c>
      <c r="C59" s="15">
        <v>0.17886616433440977</v>
      </c>
      <c r="D59" s="15">
        <v>1.6864011481880169E-2</v>
      </c>
      <c r="E59" s="15">
        <v>1.6805140475546751E-2</v>
      </c>
      <c r="F59" s="2">
        <v>2.3256517831856602E-3</v>
      </c>
      <c r="G59" s="2">
        <f t="shared" si="0"/>
        <v>9.3461744071400565E-3</v>
      </c>
      <c r="H59" s="26">
        <v>2.33</v>
      </c>
      <c r="I59" s="2">
        <v>3.06</v>
      </c>
      <c r="K59" s="31">
        <v>3.81</v>
      </c>
      <c r="L59" s="31">
        <v>3.88</v>
      </c>
      <c r="M59" s="31"/>
      <c r="N59" s="2">
        <v>4.9144008394634113</v>
      </c>
      <c r="O59" s="2">
        <v>5.6291048814845809E-4</v>
      </c>
      <c r="R59" s="30">
        <v>4.7916643796561802</v>
      </c>
      <c r="S59" s="30">
        <v>4.7946176490686497E-3</v>
      </c>
      <c r="AC59" s="30">
        <v>4.9190214246262798</v>
      </c>
      <c r="AD59" s="30">
        <v>4.8829640343274201E-2</v>
      </c>
      <c r="AE59" s="30">
        <v>4.9217681742556598</v>
      </c>
      <c r="AF59" s="30">
        <v>2.0052439355594501E-3</v>
      </c>
      <c r="AG59" s="30">
        <v>5.1741833235439296</v>
      </c>
      <c r="AH59" s="30">
        <v>-1.6242496940308101E-2</v>
      </c>
      <c r="AI59" s="30">
        <v>4.58171522072315</v>
      </c>
      <c r="AJ59" s="30">
        <v>7.5881617141632801E-3</v>
      </c>
      <c r="AK59" s="30"/>
      <c r="AL59" s="30"/>
      <c r="AM59" s="30"/>
      <c r="AN59" s="30"/>
      <c r="AO59" s="30"/>
      <c r="AP59" s="30"/>
      <c r="AQ59" s="30"/>
      <c r="AR59" s="30"/>
      <c r="AS59" s="15"/>
      <c r="AT59" s="15"/>
      <c r="AV59" s="12"/>
      <c r="AW59" s="12"/>
      <c r="AX59" s="14"/>
      <c r="AY59" s="14"/>
    </row>
    <row r="60" spans="1:51" x14ac:dyDescent="0.25">
      <c r="A60" s="2">
        <f t="shared" si="1"/>
        <v>1961.3</v>
      </c>
      <c r="B60" s="15">
        <v>0.19852164730728611</v>
      </c>
      <c r="C60" s="15">
        <v>0.17810630059838084</v>
      </c>
      <c r="D60" s="15">
        <v>2.0415346708905279E-2</v>
      </c>
      <c r="E60" s="15">
        <v>1.9022153990507128E-2</v>
      </c>
      <c r="F60" s="2">
        <v>2.5579265010382364E-3</v>
      </c>
      <c r="G60" s="2">
        <f t="shared" si="0"/>
        <v>1.0106038143168988E-2</v>
      </c>
      <c r="H60" s="26">
        <v>2.2799999999999998</v>
      </c>
      <c r="I60" s="2">
        <v>3.06</v>
      </c>
      <c r="K60" s="31">
        <v>3.9</v>
      </c>
      <c r="L60" s="31">
        <v>3.98</v>
      </c>
      <c r="M60" s="31"/>
      <c r="N60" s="2">
        <v>4.9387791708828477</v>
      </c>
      <c r="O60" s="2">
        <v>4.3154249457789395E-3</v>
      </c>
      <c r="R60" s="30">
        <v>4.7882143738182803</v>
      </c>
      <c r="S60" s="30">
        <v>1.48368836853321E-2</v>
      </c>
      <c r="AC60" s="30">
        <v>4.90881951961999</v>
      </c>
      <c r="AD60" s="30">
        <v>-2.1971108114671699E-2</v>
      </c>
      <c r="AE60" s="30">
        <v>4.94647735785128</v>
      </c>
      <c r="AF60" s="30">
        <v>1.0532183596089199E-2</v>
      </c>
      <c r="AG60" s="30">
        <v>5.2464415808089901</v>
      </c>
      <c r="AH60" s="30">
        <v>-2.8916209870748701E-2</v>
      </c>
      <c r="AI60" s="30">
        <v>4.6276993756460696</v>
      </c>
      <c r="AJ60" s="30">
        <v>-3.3148384466043998E-2</v>
      </c>
      <c r="AK60" s="30"/>
      <c r="AL60" s="30"/>
      <c r="AM60" s="30"/>
      <c r="AN60" s="30"/>
      <c r="AO60" s="30"/>
      <c r="AP60" s="30"/>
      <c r="AQ60" s="30"/>
      <c r="AR60" s="30"/>
      <c r="AS60" s="15"/>
      <c r="AT60" s="15"/>
      <c r="AV60" s="12"/>
      <c r="AW60" s="12"/>
      <c r="AX60" s="14"/>
      <c r="AY60" s="14"/>
    </row>
    <row r="61" spans="1:51" x14ac:dyDescent="0.25">
      <c r="A61" s="2">
        <f t="shared" si="1"/>
        <v>1961.4</v>
      </c>
      <c r="B61" s="15">
        <v>0.1996217331499312</v>
      </c>
      <c r="C61" s="15">
        <v>0.17572214580467674</v>
      </c>
      <c r="D61" s="15">
        <v>2.3899587345254453E-2</v>
      </c>
      <c r="E61" s="15">
        <v>1.9409207977849931E-2</v>
      </c>
      <c r="F61" s="2">
        <v>3.1438172822317902E-3</v>
      </c>
      <c r="G61" s="2">
        <f t="shared" si="0"/>
        <v>1.249019293687309E-2</v>
      </c>
      <c r="H61" s="26">
        <v>2.6</v>
      </c>
      <c r="I61" s="2">
        <v>3.18</v>
      </c>
      <c r="K61" s="31">
        <v>3.91</v>
      </c>
      <c r="L61" s="31">
        <v>4.0599999999999996</v>
      </c>
      <c r="M61" s="31"/>
      <c r="N61" s="2">
        <v>4.9774671362485208</v>
      </c>
      <c r="O61" s="2">
        <v>2.6473321897179592E-2</v>
      </c>
      <c r="R61" s="30">
        <v>4.8513385603670001</v>
      </c>
      <c r="S61" s="30">
        <v>2.3060472148817599E-2</v>
      </c>
      <c r="AC61" s="30">
        <v>4.9883783261146704</v>
      </c>
      <c r="AD61" s="30">
        <v>-8.7804064053374903E-3</v>
      </c>
      <c r="AE61" s="30">
        <v>4.9806171884734596</v>
      </c>
      <c r="AF61" s="30">
        <v>3.5541601690801602E-2</v>
      </c>
      <c r="AG61" s="30">
        <v>5.2886648265473903</v>
      </c>
      <c r="AH61" s="30">
        <v>2.9538229496934199E-3</v>
      </c>
      <c r="AI61" s="30">
        <v>4.7170519365660404</v>
      </c>
      <c r="AJ61" s="30">
        <v>-5.2712939275352297E-2</v>
      </c>
      <c r="AK61" s="30"/>
      <c r="AL61" s="30"/>
      <c r="AM61" s="30"/>
      <c r="AN61" s="30"/>
      <c r="AO61" s="30"/>
      <c r="AP61" s="30"/>
      <c r="AQ61" s="30"/>
      <c r="AR61" s="30"/>
      <c r="AS61" s="15"/>
      <c r="AT61" s="15"/>
      <c r="AV61" s="12"/>
      <c r="AW61" s="12"/>
      <c r="AX61" s="14"/>
      <c r="AY61" s="14"/>
    </row>
    <row r="62" spans="1:51" x14ac:dyDescent="0.25">
      <c r="A62" s="2">
        <f t="shared" si="1"/>
        <v>1962.1</v>
      </c>
      <c r="B62" s="15">
        <v>0.19590053763440859</v>
      </c>
      <c r="C62" s="15">
        <v>0.1754032258064516</v>
      </c>
      <c r="D62" s="15">
        <v>2.0497311827956992E-2</v>
      </c>
      <c r="E62" s="15">
        <v>1.7679211491355967E-2</v>
      </c>
      <c r="F62" s="2">
        <v>5.1392735025472909E-3</v>
      </c>
      <c r="G62" s="2">
        <f t="shared" si="0"/>
        <v>1.2809112935098232E-2</v>
      </c>
      <c r="H62" s="26">
        <v>2.72</v>
      </c>
      <c r="I62" s="19">
        <v>2.97</v>
      </c>
      <c r="K62" s="19">
        <v>3.61</v>
      </c>
      <c r="L62" s="19">
        <v>3.86</v>
      </c>
      <c r="M62" s="31"/>
      <c r="N62" s="2">
        <v>4.938125592504834</v>
      </c>
      <c r="O62" s="2">
        <v>9.9280404122098313E-3</v>
      </c>
      <c r="R62" s="30">
        <v>4.8299387109853704</v>
      </c>
      <c r="S62" s="30">
        <v>1.8377870930835E-2</v>
      </c>
      <c r="AC62" s="30">
        <v>5.0401380553124504</v>
      </c>
      <c r="AD62" s="30">
        <v>-1.9044036059689701E-2</v>
      </c>
      <c r="AE62" s="30">
        <v>4.9420229923281296</v>
      </c>
      <c r="AF62" s="30">
        <v>7.5065346881615204E-3</v>
      </c>
      <c r="AG62" s="30">
        <v>5.2644248809135599</v>
      </c>
      <c r="AH62" s="30">
        <v>-2.22752585431093E-2</v>
      </c>
      <c r="AI62" s="30">
        <v>4.7306915633984303</v>
      </c>
      <c r="AJ62" s="30">
        <v>-1.6250376356628699E-2</v>
      </c>
      <c r="AK62" s="30"/>
      <c r="AL62" s="30"/>
      <c r="AM62" s="30"/>
      <c r="AN62" s="30"/>
      <c r="AO62" s="30"/>
      <c r="AP62" s="30"/>
      <c r="AQ62" s="30"/>
      <c r="AR62" s="30"/>
      <c r="AS62" s="15"/>
      <c r="AT62" s="15"/>
      <c r="AV62" s="12"/>
      <c r="AW62" s="12"/>
      <c r="AX62" s="14"/>
      <c r="AY62" s="14"/>
    </row>
    <row r="63" spans="1:51" x14ac:dyDescent="0.25">
      <c r="A63" s="2">
        <f t="shared" si="1"/>
        <v>1962.2</v>
      </c>
      <c r="B63" s="15">
        <v>0.19515433123133089</v>
      </c>
      <c r="C63" s="15">
        <v>0.17490872884168604</v>
      </c>
      <c r="D63" s="15">
        <v>2.0245602389644853E-2</v>
      </c>
      <c r="E63" s="15">
        <v>9.0486731401720165E-3</v>
      </c>
      <c r="F63" s="2">
        <v>1.5895914565541649E-3</v>
      </c>
      <c r="G63" s="2">
        <f t="shared" si="0"/>
        <v>1.3303609899863789E-2</v>
      </c>
      <c r="H63" s="26">
        <v>2.73</v>
      </c>
      <c r="I63" s="19">
        <v>3.2</v>
      </c>
      <c r="K63" s="19">
        <v>3.76</v>
      </c>
      <c r="L63" s="19">
        <v>4</v>
      </c>
      <c r="M63" s="31"/>
      <c r="N63" s="2">
        <v>4.6794176375626666</v>
      </c>
      <c r="O63" s="2">
        <v>1.0009553483968744E-2</v>
      </c>
      <c r="R63" s="30">
        <v>4.6243005237915504</v>
      </c>
      <c r="S63" s="30">
        <v>1.6956122482799599E-2</v>
      </c>
      <c r="AC63" s="30">
        <v>4.8246935454089197</v>
      </c>
      <c r="AD63" s="30">
        <v>-4.9806022748222697E-2</v>
      </c>
      <c r="AE63" s="30">
        <v>4.6871183966414902</v>
      </c>
      <c r="AF63" s="30">
        <v>1.2532266200977801E-2</v>
      </c>
      <c r="AG63" s="30">
        <v>4.9685098125294598</v>
      </c>
      <c r="AH63" s="30">
        <v>-1.5068705831223699E-2</v>
      </c>
      <c r="AI63" s="30">
        <v>4.5257535873411401</v>
      </c>
      <c r="AJ63" s="30">
        <v>-1.8511197337933001E-2</v>
      </c>
      <c r="AK63" s="30"/>
      <c r="AL63" s="30"/>
      <c r="AM63" s="30"/>
      <c r="AN63" s="30"/>
      <c r="AO63" s="30"/>
      <c r="AP63" s="30"/>
      <c r="AQ63" s="30"/>
      <c r="AR63" s="30"/>
      <c r="AS63" s="15"/>
      <c r="AT63" s="15"/>
      <c r="AV63" s="12"/>
      <c r="AW63" s="12"/>
      <c r="AX63" s="14"/>
      <c r="AY63" s="14"/>
    </row>
    <row r="64" spans="1:51" x14ac:dyDescent="0.25">
      <c r="A64" s="2">
        <f t="shared" si="1"/>
        <v>1962.3</v>
      </c>
      <c r="B64" s="15">
        <v>0.20062335958005245</v>
      </c>
      <c r="C64" s="15">
        <v>0.1773293963254593</v>
      </c>
      <c r="D64" s="15">
        <v>2.3293963254593156E-2</v>
      </c>
      <c r="E64" s="15">
        <v>1.220760014443118E-2</v>
      </c>
      <c r="F64" s="2">
        <v>2.1155323162973081E-3</v>
      </c>
      <c r="G64" s="2">
        <f t="shared" si="0"/>
        <v>1.088294241609053E-2</v>
      </c>
      <c r="H64" s="26">
        <v>2.78</v>
      </c>
      <c r="I64" s="19">
        <v>3.02</v>
      </c>
      <c r="K64" s="19">
        <v>3.66</v>
      </c>
      <c r="L64" s="19">
        <v>3.94</v>
      </c>
      <c r="M64" s="31"/>
      <c r="N64" s="2">
        <v>4.6985728757374527</v>
      </c>
      <c r="O64" s="2">
        <v>7.0967928901378499E-3</v>
      </c>
      <c r="R64" s="30">
        <v>4.65159778644023</v>
      </c>
      <c r="S64" s="30">
        <v>1.1601460149320101E-2</v>
      </c>
      <c r="AC64" s="30">
        <v>4.8752184063945396</v>
      </c>
      <c r="AD64" s="30">
        <v>-3.35711561940613E-2</v>
      </c>
      <c r="AE64" s="30">
        <v>4.7141151881043397</v>
      </c>
      <c r="AF64" s="30">
        <v>2.2516678761189098E-3</v>
      </c>
      <c r="AG64" s="30">
        <v>4.9873566938806997</v>
      </c>
      <c r="AH64" s="30">
        <v>2.9179978380130301E-2</v>
      </c>
      <c r="AI64" s="30">
        <v>4.51336806602525</v>
      </c>
      <c r="AJ64" s="30">
        <v>2.0557990920081901E-2</v>
      </c>
      <c r="AK64" s="30"/>
      <c r="AL64" s="30"/>
      <c r="AM64" s="30"/>
      <c r="AN64" s="30"/>
      <c r="AO64" s="30"/>
      <c r="AP64" s="30"/>
      <c r="AQ64" s="30"/>
      <c r="AR64" s="30"/>
      <c r="AS64" s="15"/>
      <c r="AT64" s="15"/>
      <c r="AV64" s="12"/>
      <c r="AW64" s="12"/>
      <c r="AX64" s="14"/>
      <c r="AY64" s="14"/>
    </row>
    <row r="65" spans="1:51" x14ac:dyDescent="0.25">
      <c r="A65" s="2">
        <f t="shared" si="1"/>
        <v>1962.4</v>
      </c>
      <c r="B65" s="15">
        <v>0.20143532865764149</v>
      </c>
      <c r="C65" s="15">
        <v>0.17941608220518676</v>
      </c>
      <c r="D65" s="15">
        <v>2.2019246452454736E-2</v>
      </c>
      <c r="E65" s="15">
        <v>3.274606827586428E-3</v>
      </c>
      <c r="F65" s="2">
        <v>2.0524856934193317E-3</v>
      </c>
      <c r="G65" s="2">
        <f t="shared" si="0"/>
        <v>8.7962565363630674E-3</v>
      </c>
      <c r="H65" s="26">
        <v>2.87</v>
      </c>
      <c r="I65" s="19">
        <v>3.05</v>
      </c>
      <c r="K65" s="19">
        <v>3.56</v>
      </c>
      <c r="L65" s="19">
        <v>3.85</v>
      </c>
      <c r="M65" s="31"/>
      <c r="N65" s="2">
        <v>4.7829366119369841</v>
      </c>
      <c r="O65" s="2">
        <v>2.548266433909532E-2</v>
      </c>
      <c r="R65" s="30">
        <v>4.7544535256605096</v>
      </c>
      <c r="S65" s="30">
        <v>1.0083177401843399E-2</v>
      </c>
      <c r="AC65" s="30">
        <v>4.9224174417566298</v>
      </c>
      <c r="AD65" s="30">
        <v>1.35533303611882E-2</v>
      </c>
      <c r="AE65" s="30">
        <v>4.8027184651340002</v>
      </c>
      <c r="AF65" s="30">
        <v>3.0788486590074202E-2</v>
      </c>
      <c r="AG65" s="30">
        <v>5.0029286376141302</v>
      </c>
      <c r="AH65" s="30">
        <v>0.103674905366331</v>
      </c>
      <c r="AI65" s="30">
        <v>4.6069495899734303</v>
      </c>
      <c r="AJ65" s="30">
        <v>4.3984173453080401E-2</v>
      </c>
      <c r="AK65" s="30"/>
      <c r="AL65" s="30"/>
      <c r="AM65" s="30"/>
      <c r="AN65" s="30"/>
      <c r="AO65" s="30"/>
      <c r="AP65" s="30"/>
      <c r="AQ65" s="30"/>
      <c r="AR65" s="30"/>
      <c r="AS65" s="15"/>
      <c r="AT65" s="15"/>
      <c r="AV65" s="12"/>
      <c r="AW65" s="12"/>
      <c r="AX65" s="14"/>
      <c r="AY65" s="14"/>
    </row>
    <row r="66" spans="1:51" x14ac:dyDescent="0.25">
      <c r="A66" s="2">
        <f t="shared" si="1"/>
        <v>1963.1</v>
      </c>
      <c r="B66" s="15">
        <v>0.20105990043359559</v>
      </c>
      <c r="C66" s="15">
        <v>0.17584711739200257</v>
      </c>
      <c r="D66" s="15">
        <v>2.5212783041593044E-2</v>
      </c>
      <c r="E66" s="15">
        <v>1.0838879129437165E-2</v>
      </c>
      <c r="F66" s="2">
        <v>4.3840491085344489E-3</v>
      </c>
      <c r="G66" s="2">
        <f t="shared" ref="G66:G129" si="2">$B$296-C66</f>
        <v>1.2365221349547262E-2</v>
      </c>
      <c r="H66" s="26">
        <v>2.89</v>
      </c>
      <c r="I66" s="19">
        <v>3.09</v>
      </c>
      <c r="K66" s="19">
        <v>3.71</v>
      </c>
      <c r="L66" s="19">
        <v>3.95</v>
      </c>
      <c r="M66" s="31"/>
      <c r="N66" s="2">
        <v>4.8321836368380531</v>
      </c>
      <c r="O66" s="2">
        <v>3.5031001895375136E-3</v>
      </c>
      <c r="R66" s="30">
        <v>4.7982977159466902</v>
      </c>
      <c r="S66" s="30">
        <v>1.12842790876647E-2</v>
      </c>
      <c r="AC66" s="30">
        <v>5.0445254423358801</v>
      </c>
      <c r="AD66" s="30">
        <v>-8.2313811516639395E-3</v>
      </c>
      <c r="AE66" s="30">
        <v>4.8425798084830403</v>
      </c>
      <c r="AF66" s="30">
        <v>1.11879447874173E-2</v>
      </c>
      <c r="AG66" s="30">
        <v>5.0253031021901702</v>
      </c>
      <c r="AH66" s="30">
        <v>2.3744095125279498E-2</v>
      </c>
      <c r="AI66" s="30">
        <v>4.6824893163516599</v>
      </c>
      <c r="AJ66" s="30">
        <v>1.82527245120007E-2</v>
      </c>
      <c r="AK66" s="30"/>
      <c r="AL66" s="30"/>
      <c r="AM66" s="30"/>
      <c r="AN66" s="30"/>
      <c r="AO66" s="30"/>
      <c r="AP66" s="30"/>
      <c r="AQ66" s="30"/>
      <c r="AR66" s="30"/>
      <c r="AS66" s="15"/>
      <c r="AT66" s="15"/>
      <c r="AV66" s="12"/>
      <c r="AW66" s="12"/>
      <c r="AX66" s="14"/>
      <c r="AY66" s="14"/>
    </row>
    <row r="67" spans="1:51" x14ac:dyDescent="0.25">
      <c r="A67" s="2">
        <f t="shared" si="1"/>
        <v>1963.2</v>
      </c>
      <c r="B67" s="15">
        <v>0.20085470085470084</v>
      </c>
      <c r="C67" s="15">
        <v>0.17157328268439381</v>
      </c>
      <c r="D67" s="15">
        <v>2.9281418170307015E-2</v>
      </c>
      <c r="E67" s="15">
        <v>1.1165216436106859E-2</v>
      </c>
      <c r="F67" s="2">
        <v>1.7482521935294133E-3</v>
      </c>
      <c r="G67" s="2">
        <f t="shared" si="2"/>
        <v>1.6639056057156015E-2</v>
      </c>
      <c r="H67" s="26">
        <v>2.99</v>
      </c>
      <c r="I67" s="19">
        <v>3.19</v>
      </c>
      <c r="K67" s="19">
        <v>3.82</v>
      </c>
      <c r="L67" s="19">
        <v>4</v>
      </c>
      <c r="M67" s="31"/>
      <c r="N67" s="2">
        <v>4.8538151776636536</v>
      </c>
      <c r="O67" s="2">
        <v>1.868808318034074E-2</v>
      </c>
      <c r="R67" s="30">
        <v>4.8216717980866601</v>
      </c>
      <c r="S67" s="30">
        <v>1.21328313103097E-2</v>
      </c>
      <c r="AC67" s="30">
        <v>5.1088822538339098</v>
      </c>
      <c r="AD67" s="30">
        <v>-5.7166151132429597E-3</v>
      </c>
      <c r="AE67" s="30">
        <v>4.8611000401229498</v>
      </c>
      <c r="AF67" s="30">
        <v>2.1446274478065901E-2</v>
      </c>
      <c r="AG67" s="30">
        <v>5.0114031141729898</v>
      </c>
      <c r="AH67" s="30">
        <v>5.3444533483989101E-2</v>
      </c>
      <c r="AI67" s="30">
        <v>4.7625180307918296</v>
      </c>
      <c r="AJ67" s="30">
        <v>2.6006890258750501E-2</v>
      </c>
      <c r="AK67" s="30"/>
      <c r="AL67" s="30"/>
      <c r="AM67" s="30"/>
      <c r="AN67" s="30"/>
      <c r="AO67" s="30"/>
      <c r="AP67" s="30"/>
      <c r="AQ67" s="30"/>
      <c r="AR67" s="30"/>
      <c r="AS67" s="15"/>
      <c r="AT67" s="15"/>
      <c r="AV67" s="12"/>
      <c r="AW67" s="12"/>
      <c r="AX67" s="14"/>
      <c r="AY67" s="14"/>
    </row>
    <row r="68" spans="1:51" x14ac:dyDescent="0.25">
      <c r="A68" s="2">
        <f t="shared" si="1"/>
        <v>1963.3</v>
      </c>
      <c r="B68" s="15">
        <v>0.20248062015503876</v>
      </c>
      <c r="C68" s="15">
        <v>0.17364341085271318</v>
      </c>
      <c r="D68" s="15">
        <v>2.8837209302325573E-2</v>
      </c>
      <c r="E68" s="15">
        <v>2.17235785714751E-2</v>
      </c>
      <c r="F68" s="2">
        <v>1.3382598802916951E-3</v>
      </c>
      <c r="G68" s="2">
        <f t="shared" si="2"/>
        <v>1.4568927888836652E-2</v>
      </c>
      <c r="H68" s="26">
        <v>3.38</v>
      </c>
      <c r="I68" s="19">
        <v>3.59</v>
      </c>
      <c r="K68" s="19">
        <v>3.94</v>
      </c>
      <c r="L68" s="19">
        <v>4.07</v>
      </c>
      <c r="M68" s="31"/>
      <c r="N68" s="2">
        <v>4.8758426713562546</v>
      </c>
      <c r="O68" s="2">
        <v>7.9707560166599276E-3</v>
      </c>
      <c r="R68" s="30">
        <v>4.8257129775072203</v>
      </c>
      <c r="S68" s="30">
        <v>1.73072555628461E-2</v>
      </c>
      <c r="AC68" s="30">
        <v>5.1116652857164802</v>
      </c>
      <c r="AD68" s="30">
        <v>7.0689324456867202E-3</v>
      </c>
      <c r="AE68" s="30">
        <v>4.8799399352846597</v>
      </c>
      <c r="AF68" s="30">
        <v>1.67015025839738E-2</v>
      </c>
      <c r="AG68" s="30">
        <v>5.0220278622007202</v>
      </c>
      <c r="AH68" s="30">
        <v>2.2615280772973301E-2</v>
      </c>
      <c r="AI68" s="30">
        <v>4.7418139211166697</v>
      </c>
      <c r="AJ68" s="30">
        <v>3.00617024700751E-2</v>
      </c>
      <c r="AK68" s="30"/>
      <c r="AL68" s="30"/>
      <c r="AM68" s="30"/>
      <c r="AN68" s="30"/>
      <c r="AO68" s="30"/>
      <c r="AP68" s="30"/>
      <c r="AQ68" s="30"/>
      <c r="AR68" s="30"/>
      <c r="AS68" s="15"/>
      <c r="AT68" s="15"/>
      <c r="AV68" s="12"/>
      <c r="AW68" s="12"/>
      <c r="AX68" s="14"/>
      <c r="AY68" s="14"/>
    </row>
    <row r="69" spans="1:51" x14ac:dyDescent="0.25">
      <c r="A69" s="2">
        <f t="shared" si="1"/>
        <v>1963.4</v>
      </c>
      <c r="B69" s="15">
        <v>0.20204642638973735</v>
      </c>
      <c r="C69" s="15">
        <v>0.17409896151496643</v>
      </c>
      <c r="D69" s="15">
        <v>2.7947464874770941E-2</v>
      </c>
      <c r="E69" s="15">
        <v>6.5747681821102435E-3</v>
      </c>
      <c r="F69" s="2">
        <v>8.0498480150458154E-3</v>
      </c>
      <c r="G69" s="2">
        <f t="shared" si="2"/>
        <v>1.4113377226583401E-2</v>
      </c>
      <c r="H69" s="26">
        <v>3.52</v>
      </c>
      <c r="I69" s="19">
        <v>3.83</v>
      </c>
      <c r="K69" s="19">
        <v>4.0599999999999996</v>
      </c>
      <c r="L69" s="19">
        <v>4.1399999999999997</v>
      </c>
      <c r="M69" s="31"/>
      <c r="N69" s="2">
        <v>4.8834058364481425</v>
      </c>
      <c r="O69" s="2">
        <v>2.8165533406998469E-2</v>
      </c>
      <c r="R69" s="30">
        <v>4.8226803287562499</v>
      </c>
      <c r="S69" s="30">
        <v>3.4404912136221599E-2</v>
      </c>
      <c r="AC69" s="30">
        <v>5.0928063792257703</v>
      </c>
      <c r="AD69" s="30">
        <v>-1.9152694027629601E-2</v>
      </c>
      <c r="AE69" s="30">
        <v>4.8879356567377403</v>
      </c>
      <c r="AF69" s="30">
        <v>3.5473891767926702E-2</v>
      </c>
      <c r="AG69" s="30">
        <v>5.0050158593411203</v>
      </c>
      <c r="AH69" s="30">
        <v>6.6790460500435203E-2</v>
      </c>
      <c r="AI69" s="30">
        <v>4.7243696820587502</v>
      </c>
      <c r="AJ69" s="30">
        <v>5.1534148911627303E-2</v>
      </c>
      <c r="AK69" s="30"/>
      <c r="AL69" s="30"/>
      <c r="AM69" s="30"/>
      <c r="AN69" s="30"/>
      <c r="AO69" s="30"/>
      <c r="AP69" s="30"/>
      <c r="AQ69" s="30"/>
      <c r="AR69" s="30"/>
      <c r="AS69" s="15"/>
      <c r="AT69" s="15"/>
      <c r="AV69" s="12"/>
      <c r="AW69" s="12"/>
      <c r="AX69" s="14"/>
      <c r="AY69" s="14"/>
    </row>
    <row r="70" spans="1:51" x14ac:dyDescent="0.25">
      <c r="A70" s="2">
        <f t="shared" si="1"/>
        <v>1964.1</v>
      </c>
      <c r="B70" s="15">
        <v>0.19639398003278202</v>
      </c>
      <c r="C70" s="15">
        <v>0.17255252570406795</v>
      </c>
      <c r="D70" s="15">
        <v>2.3841454328714051E-2</v>
      </c>
      <c r="E70" s="15">
        <v>2.0832075331118281E-2</v>
      </c>
      <c r="F70" s="2">
        <v>3.1673843751029405E-3</v>
      </c>
      <c r="G70" s="2">
        <f t="shared" si="2"/>
        <v>1.5659813037481873E-2</v>
      </c>
      <c r="H70" s="26">
        <v>3.54</v>
      </c>
      <c r="I70" s="19">
        <v>3.94</v>
      </c>
      <c r="K70" s="19">
        <v>4.16</v>
      </c>
      <c r="L70" s="19">
        <v>4.2300000000000004</v>
      </c>
      <c r="M70" s="31"/>
      <c r="N70" s="2">
        <v>4.9160141637376675</v>
      </c>
      <c r="O70" s="2">
        <v>2.0055233096131296E-2</v>
      </c>
      <c r="R70" s="30">
        <v>4.8409777081448002</v>
      </c>
      <c r="S70" s="30">
        <v>2.29021549867825E-2</v>
      </c>
      <c r="AC70" s="30">
        <v>5.1790052472113199</v>
      </c>
      <c r="AD70" s="30">
        <v>-3.7780762750117898E-3</v>
      </c>
      <c r="AE70" s="30">
        <v>4.91286053848241</v>
      </c>
      <c r="AF70" s="30">
        <v>2.4939018730125301E-2</v>
      </c>
      <c r="AG70" s="30">
        <v>5.0266706239734402</v>
      </c>
      <c r="AH70" s="30">
        <v>2.90965185291681E-2</v>
      </c>
      <c r="AI70" s="30">
        <v>4.7649045725066301</v>
      </c>
      <c r="AJ70" s="30">
        <v>3.5345407151481101E-2</v>
      </c>
      <c r="AK70" s="30"/>
      <c r="AL70" s="30"/>
      <c r="AM70" s="30"/>
      <c r="AN70" s="30"/>
      <c r="AO70" s="30"/>
      <c r="AP70" s="30"/>
      <c r="AQ70" s="30"/>
      <c r="AR70" s="30"/>
      <c r="AS70" s="15"/>
      <c r="AT70" s="15"/>
      <c r="AV70" s="12"/>
      <c r="AW70" s="12"/>
      <c r="AX70" s="14"/>
      <c r="AY70" s="14"/>
    </row>
    <row r="71" spans="1:51" x14ac:dyDescent="0.25">
      <c r="A71" s="2">
        <f t="shared" ref="A71:A134" si="3">A67+1</f>
        <v>1964.2</v>
      </c>
      <c r="B71" s="15">
        <v>0.18713278495887192</v>
      </c>
      <c r="C71" s="15">
        <v>0.17068155111633374</v>
      </c>
      <c r="D71" s="15">
        <v>1.6451233842538195E-2</v>
      </c>
      <c r="E71" s="15">
        <v>1.0831621735183525E-2</v>
      </c>
      <c r="F71" s="2">
        <v>2.2972672634651212E-3</v>
      </c>
      <c r="G71" s="2">
        <f t="shared" si="2"/>
        <v>1.7530787625216093E-2</v>
      </c>
      <c r="H71" s="26">
        <v>3.48</v>
      </c>
      <c r="I71" s="19">
        <v>3.78</v>
      </c>
      <c r="K71" s="19">
        <v>4.01</v>
      </c>
      <c r="L71" s="19">
        <v>4.1500000000000004</v>
      </c>
      <c r="M71" s="31"/>
      <c r="N71" s="2">
        <v>4.9249683847772214</v>
      </c>
      <c r="O71" s="2">
        <v>2.0596181614155745E-2</v>
      </c>
      <c r="R71" s="30">
        <v>4.8679193681905204</v>
      </c>
      <c r="S71" s="30">
        <v>2.2989878647761901E-2</v>
      </c>
      <c r="AC71" s="30">
        <v>5.2038741778553899</v>
      </c>
      <c r="AD71" s="30">
        <v>-1.7489017299234501E-2</v>
      </c>
      <c r="AE71" s="30">
        <v>4.9153683540302699</v>
      </c>
      <c r="AF71" s="30">
        <v>2.88919483233211E-2</v>
      </c>
      <c r="AG71" s="30">
        <v>5.01511996254008</v>
      </c>
      <c r="AH71" s="30">
        <v>3.3516286219939101E-2</v>
      </c>
      <c r="AI71" s="30">
        <v>4.7888902944379996</v>
      </c>
      <c r="AJ71" s="30">
        <v>2.9410454375207298E-2</v>
      </c>
      <c r="AK71" s="30"/>
      <c r="AL71" s="30"/>
      <c r="AM71" s="30"/>
      <c r="AN71" s="30"/>
      <c r="AO71" s="30"/>
      <c r="AP71" s="30"/>
      <c r="AQ71" s="30"/>
      <c r="AR71" s="30"/>
      <c r="AS71" s="15"/>
      <c r="AT71" s="15"/>
      <c r="AV71" s="12"/>
      <c r="AW71" s="12"/>
      <c r="AX71" s="14"/>
      <c r="AY71" s="14"/>
    </row>
    <row r="72" spans="1:51" x14ac:dyDescent="0.25">
      <c r="A72" s="2">
        <f t="shared" si="3"/>
        <v>1964.3</v>
      </c>
      <c r="B72" s="15">
        <v>0.19125288683602767</v>
      </c>
      <c r="C72" s="15">
        <v>0.16945727482678985</v>
      </c>
      <c r="D72" s="15">
        <v>2.1795612009237828E-2</v>
      </c>
      <c r="E72" s="15">
        <v>1.5482295385916743E-2</v>
      </c>
      <c r="F72" s="2">
        <v>4.0075624713206285E-3</v>
      </c>
      <c r="G72" s="2">
        <f t="shared" si="2"/>
        <v>1.8755063914759978E-2</v>
      </c>
      <c r="H72" s="26">
        <v>3.53</v>
      </c>
      <c r="I72" s="19">
        <v>3.84</v>
      </c>
      <c r="K72" s="19">
        <v>4.05</v>
      </c>
      <c r="L72" s="19">
        <v>4.18</v>
      </c>
      <c r="M72" s="31"/>
      <c r="N72" s="2">
        <v>4.9330340461143685</v>
      </c>
      <c r="O72" s="2">
        <v>2.3357101734255373E-2</v>
      </c>
      <c r="R72" s="30">
        <v>4.86255494546102</v>
      </c>
      <c r="S72" s="30">
        <v>2.6382839941101601E-2</v>
      </c>
      <c r="AC72" s="30">
        <v>5.2464744977682498</v>
      </c>
      <c r="AD72" s="30">
        <v>2.1912450364233001E-2</v>
      </c>
      <c r="AE72" s="30">
        <v>4.9217313213548399</v>
      </c>
      <c r="AF72" s="30">
        <v>2.06933106898552E-2</v>
      </c>
      <c r="AG72" s="30">
        <v>5.02767640785944</v>
      </c>
      <c r="AH72" s="30">
        <v>2.29298189677128E-2</v>
      </c>
      <c r="AI72" s="30">
        <v>4.7896945238828899</v>
      </c>
      <c r="AJ72" s="30">
        <v>4.2758141382659202E-2</v>
      </c>
      <c r="AK72" s="30">
        <v>6.0198508148213401</v>
      </c>
      <c r="AL72" s="30">
        <v>1.5850273978768099</v>
      </c>
      <c r="AM72" s="30">
        <v>6.5779960509367799</v>
      </c>
      <c r="AN72" s="30">
        <v>1.7743155892558899</v>
      </c>
      <c r="AO72" s="30">
        <v>6.0553050938817101</v>
      </c>
      <c r="AP72" s="30">
        <v>1.6603720874361001</v>
      </c>
      <c r="AQ72" s="30">
        <v>6.4275516301784803</v>
      </c>
      <c r="AR72" s="30">
        <v>2.02017220543613</v>
      </c>
      <c r="AS72" s="15"/>
      <c r="AT72" s="15"/>
      <c r="AV72" s="12"/>
      <c r="AW72" s="12"/>
      <c r="AX72" s="14"/>
      <c r="AY72" s="14"/>
    </row>
    <row r="73" spans="1:51" x14ac:dyDescent="0.25">
      <c r="A73" s="2">
        <f t="shared" si="3"/>
        <v>1964.4</v>
      </c>
      <c r="B73" s="15">
        <v>0.19215349369988544</v>
      </c>
      <c r="C73" s="15">
        <v>0.16795532646048111</v>
      </c>
      <c r="D73" s="15">
        <v>2.4198167239404322E-2</v>
      </c>
      <c r="E73" s="15">
        <v>3.1086161629918186E-3</v>
      </c>
      <c r="F73" s="2">
        <v>4.5036133470132862E-3</v>
      </c>
      <c r="G73" s="2">
        <f t="shared" si="2"/>
        <v>2.0257012281068715E-2</v>
      </c>
      <c r="H73" s="26">
        <v>3.84</v>
      </c>
      <c r="I73" s="19">
        <v>3.99</v>
      </c>
      <c r="K73" s="19">
        <v>4.12</v>
      </c>
      <c r="L73" s="19">
        <v>4.21</v>
      </c>
      <c r="M73" s="31"/>
      <c r="N73" s="2">
        <v>4.9230469846770699</v>
      </c>
      <c r="O73" s="2">
        <v>1.8389495291338313E-2</v>
      </c>
      <c r="R73" s="30">
        <v>4.8627533264176002</v>
      </c>
      <c r="S73" s="30">
        <v>1.9100957415176999E-2</v>
      </c>
      <c r="AC73" s="30">
        <v>5.1986958970071804</v>
      </c>
      <c r="AD73" s="30">
        <v>4.6629329749098301E-2</v>
      </c>
      <c r="AE73" s="30">
        <v>4.9089541820989897</v>
      </c>
      <c r="AF73" s="30">
        <v>2.05246923676729E-2</v>
      </c>
      <c r="AG73" s="30">
        <v>5.0262736339335703</v>
      </c>
      <c r="AH73" s="30">
        <v>1.7466505422609802E-2</v>
      </c>
      <c r="AI73" s="30">
        <v>4.7484875454696098</v>
      </c>
      <c r="AJ73" s="30">
        <v>1.9687295502434001E-2</v>
      </c>
      <c r="AK73" s="30">
        <v>5.2767054003633298</v>
      </c>
      <c r="AL73" s="30">
        <v>0.75754130793334495</v>
      </c>
      <c r="AM73" s="30">
        <v>5.8795388658046699</v>
      </c>
      <c r="AN73" s="30">
        <v>0.72269083098514897</v>
      </c>
      <c r="AO73" s="30">
        <v>5.4109720452060701</v>
      </c>
      <c r="AP73" s="30">
        <v>0.65308921938316999</v>
      </c>
      <c r="AQ73" s="30">
        <v>5.4832192604272896</v>
      </c>
      <c r="AR73" s="30">
        <v>0.95169582690717003</v>
      </c>
      <c r="AS73" s="15"/>
      <c r="AT73" s="15"/>
      <c r="AV73" s="12"/>
      <c r="AW73" s="12"/>
      <c r="AX73" s="14"/>
      <c r="AY73" s="14"/>
    </row>
    <row r="74" spans="1:51" x14ac:dyDescent="0.25">
      <c r="A74" s="2">
        <f t="shared" si="3"/>
        <v>1965.1</v>
      </c>
      <c r="B74" s="15">
        <v>0.19521690767519462</v>
      </c>
      <c r="C74" s="15">
        <v>0.16643492769744159</v>
      </c>
      <c r="D74" s="15">
        <v>2.878197997775302E-2</v>
      </c>
      <c r="E74" s="15">
        <v>2.3884552476130805E-2</v>
      </c>
      <c r="F74" s="2">
        <v>5.0495128709525426E-3</v>
      </c>
      <c r="G74" s="2">
        <f t="shared" si="2"/>
        <v>2.1777411044108241E-2</v>
      </c>
      <c r="H74" s="26">
        <v>3.93</v>
      </c>
      <c r="I74" s="19">
        <v>4.03</v>
      </c>
      <c r="K74" s="19">
        <v>4.1399999999999997</v>
      </c>
      <c r="L74" s="19">
        <v>4.2</v>
      </c>
      <c r="M74" s="31"/>
      <c r="N74" s="2">
        <v>4.929707436153965</v>
      </c>
      <c r="O74" s="2">
        <v>2.1316511762900281E-2</v>
      </c>
      <c r="R74" s="30">
        <v>4.83022143491017</v>
      </c>
      <c r="S74" s="30">
        <v>1.83150116729115E-2</v>
      </c>
      <c r="AC74" s="30">
        <v>5.2914626936681497</v>
      </c>
      <c r="AD74" s="30">
        <v>2.7490621471974799E-2</v>
      </c>
      <c r="AE74" s="30">
        <v>4.9082632029725097</v>
      </c>
      <c r="AF74" s="30">
        <v>1.34978300995772E-2</v>
      </c>
      <c r="AG74" s="30">
        <v>5.04090021330095</v>
      </c>
      <c r="AH74" s="30">
        <v>1.8087103317047399E-2</v>
      </c>
      <c r="AI74" s="30">
        <v>4.7704457839421197</v>
      </c>
      <c r="AJ74" s="30">
        <v>4.1056178122077798E-2</v>
      </c>
      <c r="AK74" s="30">
        <v>4.9908424857184199</v>
      </c>
      <c r="AL74" s="30">
        <v>0.32670495245258102</v>
      </c>
      <c r="AM74" s="30">
        <v>5.5739452626192003</v>
      </c>
      <c r="AN74" s="30">
        <v>0.36272699211253401</v>
      </c>
      <c r="AO74" s="30">
        <v>5.1085856451449798</v>
      </c>
      <c r="AP74" s="30">
        <v>0.36106875914589998</v>
      </c>
      <c r="AQ74" s="30">
        <v>5.2098310255372304</v>
      </c>
      <c r="AR74" s="30">
        <v>0.31896754127258897</v>
      </c>
      <c r="AS74" s="15">
        <v>4.7839288954276098</v>
      </c>
      <c r="AT74" s="15">
        <v>2.1655699382783299E-2</v>
      </c>
      <c r="AV74" s="12"/>
      <c r="AW74" s="12"/>
      <c r="AX74" s="14"/>
      <c r="AY74" s="14"/>
    </row>
    <row r="75" spans="1:51" x14ac:dyDescent="0.25">
      <c r="A75" s="2">
        <f t="shared" si="3"/>
        <v>1965.2</v>
      </c>
      <c r="B75" s="15">
        <v>0.19306389950846534</v>
      </c>
      <c r="C75" s="15">
        <v>0.16534680502457674</v>
      </c>
      <c r="D75" s="15">
        <v>2.7717094483888583E-2</v>
      </c>
      <c r="E75" s="15">
        <v>1.2555530564979805E-2</v>
      </c>
      <c r="F75" s="2">
        <v>4.5735660310616023E-3</v>
      </c>
      <c r="G75" s="2">
        <f t="shared" si="2"/>
        <v>2.2865533716973085E-2</v>
      </c>
      <c r="H75" s="26">
        <v>3.8</v>
      </c>
      <c r="I75" s="19">
        <v>3.96</v>
      </c>
      <c r="K75" s="19">
        <v>4.1399999999999997</v>
      </c>
      <c r="L75" s="19">
        <v>4.2</v>
      </c>
      <c r="M75" s="31"/>
      <c r="N75" s="2">
        <v>4.8718252282653296</v>
      </c>
      <c r="O75" s="2">
        <v>2.6083669402974213E-2</v>
      </c>
      <c r="R75" s="30">
        <v>4.7869973361003302</v>
      </c>
      <c r="S75" s="30">
        <v>1.83330074707675E-2</v>
      </c>
      <c r="AC75" s="30">
        <v>5.1798788439504397</v>
      </c>
      <c r="AD75" s="30">
        <v>4.2164129041291201E-2</v>
      </c>
      <c r="AE75" s="30">
        <v>4.8650097287807004</v>
      </c>
      <c r="AF75" s="30">
        <v>2.1089074553567198E-2</v>
      </c>
      <c r="AG75" s="30">
        <v>4.9872999862286296</v>
      </c>
      <c r="AH75" s="30">
        <v>3.4818077768381098E-2</v>
      </c>
      <c r="AI75" s="30">
        <v>4.6576862687342597</v>
      </c>
      <c r="AJ75" s="30">
        <v>4.7138031364085897E-2</v>
      </c>
      <c r="AK75" s="30">
        <v>4.7572747180444299</v>
      </c>
      <c r="AL75" s="30">
        <v>0.19542368713531599</v>
      </c>
      <c r="AM75" s="30">
        <v>5.3235758802923998</v>
      </c>
      <c r="AN75" s="30">
        <v>0.23209743452388801</v>
      </c>
      <c r="AO75" s="30">
        <v>4.84409592072224</v>
      </c>
      <c r="AP75" s="30">
        <v>0.21363611498741999</v>
      </c>
      <c r="AQ75" s="30">
        <v>4.9146648081586299</v>
      </c>
      <c r="AR75" s="30">
        <v>0.27170231718636001</v>
      </c>
      <c r="AS75" s="15">
        <v>4.7560202237784202</v>
      </c>
      <c r="AT75" s="15">
        <v>1.8729009677398999E-2</v>
      </c>
      <c r="AV75" s="12"/>
      <c r="AW75" s="12"/>
      <c r="AX75" s="14"/>
      <c r="AY75" s="14"/>
    </row>
    <row r="76" spans="1:51" x14ac:dyDescent="0.25">
      <c r="A76" s="2">
        <f t="shared" si="3"/>
        <v>1965.3</v>
      </c>
      <c r="B76" s="15">
        <v>0.18981604905358571</v>
      </c>
      <c r="C76" s="15">
        <v>0.1724873367102106</v>
      </c>
      <c r="D76" s="15">
        <v>1.7328712343375099E-2</v>
      </c>
      <c r="E76" s="15">
        <v>2.2040537076916236E-2</v>
      </c>
      <c r="F76" s="2">
        <v>3.8234513826107932E-3</v>
      </c>
      <c r="G76" s="2">
        <f t="shared" si="2"/>
        <v>1.5725002031339225E-2</v>
      </c>
      <c r="H76" s="26">
        <v>3.92</v>
      </c>
      <c r="I76" s="19">
        <v>4.3600000000000003</v>
      </c>
      <c r="K76" s="19">
        <v>4.33</v>
      </c>
      <c r="L76" s="19">
        <v>4.3499999999999996</v>
      </c>
      <c r="M76" s="31"/>
      <c r="N76" s="2">
        <v>4.9256210417210937</v>
      </c>
      <c r="O76" s="2">
        <v>1.7289495211048906E-2</v>
      </c>
      <c r="R76" s="30">
        <v>4.8263537330026702</v>
      </c>
      <c r="S76" s="30">
        <v>1.37634299500643E-2</v>
      </c>
      <c r="AC76" s="30">
        <v>5.2405855526779597</v>
      </c>
      <c r="AD76" s="30">
        <v>3.04936331187621E-2</v>
      </c>
      <c r="AE76" s="30">
        <v>4.90960910671975</v>
      </c>
      <c r="AF76" s="30">
        <v>1.8577772696886902E-2</v>
      </c>
      <c r="AG76" s="30">
        <v>5.0559497345325903</v>
      </c>
      <c r="AH76" s="30">
        <v>1.2747320725760399E-2</v>
      </c>
      <c r="AI76" s="30">
        <v>4.7394204367403097</v>
      </c>
      <c r="AJ76" s="30">
        <v>2.68443676916762E-2</v>
      </c>
      <c r="AK76" s="30">
        <v>4.8215283246256204</v>
      </c>
      <c r="AL76" s="30">
        <v>1.7103002552799399E-2</v>
      </c>
      <c r="AM76" s="30">
        <v>5.3984338641531897</v>
      </c>
      <c r="AN76" s="30">
        <v>3.7464417993794297E-2</v>
      </c>
      <c r="AO76" s="30">
        <v>4.9224225035126796</v>
      </c>
      <c r="AP76" s="30">
        <v>2.05089617627696E-2</v>
      </c>
      <c r="AQ76" s="30">
        <v>4.9923245912229399</v>
      </c>
      <c r="AR76" s="30">
        <v>2.46049676648461E-2</v>
      </c>
      <c r="AS76" s="15">
        <v>4.80583567142315</v>
      </c>
      <c r="AT76" s="15">
        <v>1.8401976985255902E-2</v>
      </c>
      <c r="AV76" s="12"/>
      <c r="AW76" s="12"/>
      <c r="AX76" s="14"/>
      <c r="AY76" s="14"/>
    </row>
    <row r="77" spans="1:51" x14ac:dyDescent="0.25">
      <c r="A77" s="2">
        <f t="shared" si="3"/>
        <v>1965.4</v>
      </c>
      <c r="B77" s="15">
        <v>0.18949683094036993</v>
      </c>
      <c r="C77" s="15">
        <v>0.1717759668865606</v>
      </c>
      <c r="D77" s="15">
        <v>1.7720864053809324E-2</v>
      </c>
      <c r="E77" s="15">
        <v>2.2750138099758142E-2</v>
      </c>
      <c r="F77" s="2">
        <v>6.8790293918141333E-3</v>
      </c>
      <c r="G77" s="2">
        <f t="shared" si="2"/>
        <v>1.6436371854989223E-2</v>
      </c>
      <c r="H77" s="26">
        <v>4.38</v>
      </c>
      <c r="I77" s="19">
        <v>4.96</v>
      </c>
      <c r="K77" s="19">
        <v>4.88</v>
      </c>
      <c r="L77" s="19">
        <v>4.6500000000000004</v>
      </c>
      <c r="M77" s="31"/>
      <c r="N77" s="2">
        <v>4.935767641465171</v>
      </c>
      <c r="O77" s="2">
        <v>2.8063060151656889E-2</v>
      </c>
      <c r="R77" s="30">
        <v>4.8101042386030297</v>
      </c>
      <c r="S77" s="30">
        <v>2.1833638616429799E-2</v>
      </c>
      <c r="AC77" s="30">
        <v>5.3717305240427899</v>
      </c>
      <c r="AD77" s="30">
        <v>3.8073803235016197E-2</v>
      </c>
      <c r="AE77" s="30">
        <v>4.9039143017674096</v>
      </c>
      <c r="AF77" s="30">
        <v>2.3815610797080399E-2</v>
      </c>
      <c r="AG77" s="30">
        <v>5.0698025320244504</v>
      </c>
      <c r="AH77" s="30">
        <v>2.35048906961196E-2</v>
      </c>
      <c r="AI77" s="30">
        <v>4.8109296033621298</v>
      </c>
      <c r="AJ77" s="30">
        <v>3.4127483594619201E-2</v>
      </c>
      <c r="AK77" s="30">
        <v>4.8531489771136398</v>
      </c>
      <c r="AL77" s="30">
        <v>1.8153887510806301E-2</v>
      </c>
      <c r="AM77" s="30">
        <v>5.4919507255606801</v>
      </c>
      <c r="AN77" s="30">
        <v>-1.25918029729225E-2</v>
      </c>
      <c r="AO77" s="30">
        <v>4.97654396619658</v>
      </c>
      <c r="AP77" s="30">
        <v>2.69422100202758E-2</v>
      </c>
      <c r="AQ77" s="30">
        <v>4.9991734595803097</v>
      </c>
      <c r="AR77" s="30">
        <v>4.6203992269336601E-2</v>
      </c>
      <c r="AS77" s="15">
        <v>4.8020884365872103</v>
      </c>
      <c r="AT77" s="15">
        <v>2.0150406584434701E-2</v>
      </c>
      <c r="AV77" s="12"/>
      <c r="AW77" s="12"/>
      <c r="AX77" s="14"/>
      <c r="AY77" s="14"/>
    </row>
    <row r="78" spans="1:51" x14ac:dyDescent="0.25">
      <c r="A78" s="2">
        <f t="shared" si="3"/>
        <v>1966.1</v>
      </c>
      <c r="B78" s="15">
        <v>0.18750783895647813</v>
      </c>
      <c r="C78" s="15">
        <v>0.16217233161921488</v>
      </c>
      <c r="D78" s="15">
        <v>2.5335507337263252E-2</v>
      </c>
      <c r="E78" s="15">
        <v>2.4076571339564361E-2</v>
      </c>
      <c r="F78" s="2">
        <v>6.3890880966516505E-3</v>
      </c>
      <c r="G78" s="2">
        <f t="shared" si="2"/>
        <v>2.6040007122334952E-2</v>
      </c>
      <c r="H78" s="26">
        <v>4.59</v>
      </c>
      <c r="I78" s="19">
        <v>4.9000000000000004</v>
      </c>
      <c r="K78" s="19">
        <v>4.84</v>
      </c>
      <c r="L78" s="19">
        <v>4.71</v>
      </c>
      <c r="M78" s="31"/>
      <c r="N78" s="2">
        <v>4.8892797068700222</v>
      </c>
      <c r="O78" s="2">
        <v>2.1436249298144076E-2</v>
      </c>
      <c r="R78" s="30">
        <v>4.7398482729357099</v>
      </c>
      <c r="S78" s="30">
        <v>2.5152541196791701E-2</v>
      </c>
      <c r="AC78" s="30">
        <v>5.4615943995212399</v>
      </c>
      <c r="AD78" s="30">
        <v>2.3489958904668699E-2</v>
      </c>
      <c r="AE78" s="30">
        <v>4.8340152745740399</v>
      </c>
      <c r="AF78" s="30">
        <v>2.4942204704255799E-2</v>
      </c>
      <c r="AG78" s="30">
        <v>5.0212525708829503</v>
      </c>
      <c r="AH78" s="30">
        <v>1.7450114560672102E-2</v>
      </c>
      <c r="AI78" s="30">
        <v>4.7918667181991204</v>
      </c>
      <c r="AJ78" s="30">
        <v>3.1298784866243698E-2</v>
      </c>
      <c r="AK78" s="30">
        <v>4.81408665013966</v>
      </c>
      <c r="AL78" s="30">
        <v>2.1325118307764901E-2</v>
      </c>
      <c r="AM78" s="30">
        <v>5.5096205039402797</v>
      </c>
      <c r="AN78" s="30">
        <v>2.7954494006975299E-2</v>
      </c>
      <c r="AO78" s="30">
        <v>4.9489036292498803</v>
      </c>
      <c r="AP78" s="30">
        <v>2.9640513735122598E-2</v>
      </c>
      <c r="AQ78" s="30">
        <v>4.97071865539084</v>
      </c>
      <c r="AR78" s="30">
        <v>2.2291735825088799E-2</v>
      </c>
      <c r="AS78" s="15">
        <v>4.7181457609530799</v>
      </c>
      <c r="AT78" s="15">
        <v>2.63392719736808E-2</v>
      </c>
      <c r="AV78" s="12"/>
      <c r="AW78" s="12"/>
      <c r="AX78" s="14"/>
      <c r="AY78" s="14"/>
    </row>
    <row r="79" spans="1:51" x14ac:dyDescent="0.25">
      <c r="A79" s="2">
        <f t="shared" si="3"/>
        <v>1966.2</v>
      </c>
      <c r="B79" s="15">
        <v>0.18942021803766101</v>
      </c>
      <c r="C79" s="15">
        <v>0.16551040634291375</v>
      </c>
      <c r="D79" s="15">
        <v>2.3909811694747252E-2</v>
      </c>
      <c r="E79" s="15">
        <v>3.3908551193054023E-3</v>
      </c>
      <c r="F79" s="2">
        <v>8.1628603936532013E-3</v>
      </c>
      <c r="G79" s="2">
        <f t="shared" si="2"/>
        <v>2.2701932398636077E-2</v>
      </c>
      <c r="H79" s="26">
        <v>4.5</v>
      </c>
      <c r="I79" s="19">
        <v>5.05</v>
      </c>
      <c r="K79" s="19">
        <v>5.09</v>
      </c>
      <c r="L79" s="19">
        <v>4.97</v>
      </c>
      <c r="M79" s="31"/>
      <c r="N79" s="2">
        <v>4.8239865468211462</v>
      </c>
      <c r="O79" s="2">
        <v>1.7721234556290572E-2</v>
      </c>
      <c r="R79" s="30">
        <v>4.6817808227335798</v>
      </c>
      <c r="S79" s="30">
        <v>2.0961434126505599E-2</v>
      </c>
      <c r="AC79" s="30">
        <v>5.3703656180114203</v>
      </c>
      <c r="AD79" s="30">
        <v>2.7089862979839799E-2</v>
      </c>
      <c r="AE79" s="30">
        <v>4.7741996444021302</v>
      </c>
      <c r="AF79" s="30">
        <v>1.18007314429257E-2</v>
      </c>
      <c r="AG79" s="30">
        <v>4.9667264019296002</v>
      </c>
      <c r="AH79" s="30">
        <v>7.4310464922733802E-3</v>
      </c>
      <c r="AI79" s="30">
        <v>4.6931475519961996</v>
      </c>
      <c r="AJ79" s="30">
        <v>2.5783084185601102E-2</v>
      </c>
      <c r="AK79" s="30">
        <v>4.7355475850438404</v>
      </c>
      <c r="AL79" s="30">
        <v>1.8658677568129101E-2</v>
      </c>
      <c r="AM79" s="30">
        <v>5.4694412120852096</v>
      </c>
      <c r="AN79" s="30">
        <v>2.9103001752355001E-2</v>
      </c>
      <c r="AO79" s="30">
        <v>4.8438229988389701</v>
      </c>
      <c r="AP79" s="30">
        <v>3.4580576265228702E-2</v>
      </c>
      <c r="AQ79" s="30">
        <v>4.9112771636011603</v>
      </c>
      <c r="AR79" s="30">
        <v>1.0387701101939401E-2</v>
      </c>
      <c r="AS79" s="15">
        <v>4.6555925089355004</v>
      </c>
      <c r="AT79" s="15">
        <v>2.4773161549440301E-2</v>
      </c>
      <c r="AV79" s="12"/>
      <c r="AW79" s="12"/>
      <c r="AX79" s="14"/>
      <c r="AY79" s="14"/>
    </row>
    <row r="80" spans="1:51" x14ac:dyDescent="0.25">
      <c r="A80" s="2">
        <f t="shared" si="3"/>
        <v>1966.3</v>
      </c>
      <c r="B80" s="15">
        <v>0.19152046783625731</v>
      </c>
      <c r="C80" s="15">
        <v>0.17019980506822613</v>
      </c>
      <c r="D80" s="15">
        <v>2.1320662768031191E-2</v>
      </c>
      <c r="E80" s="15">
        <v>8.422863930224192E-3</v>
      </c>
      <c r="F80" s="2">
        <v>9.6212407842305343E-3</v>
      </c>
      <c r="G80" s="2">
        <f t="shared" si="2"/>
        <v>1.80125336733237E-2</v>
      </c>
      <c r="H80" s="26">
        <v>5.37</v>
      </c>
      <c r="I80" s="19">
        <v>5.62</v>
      </c>
      <c r="K80" s="19">
        <v>5.34</v>
      </c>
      <c r="L80" s="19">
        <v>5.0199999999999996</v>
      </c>
      <c r="M80" s="31"/>
      <c r="N80" s="2">
        <v>4.6962587496906121</v>
      </c>
      <c r="O80" s="2">
        <v>2.0646826268104688E-2</v>
      </c>
      <c r="R80" s="30">
        <v>4.5893336264923299</v>
      </c>
      <c r="S80" s="30">
        <v>1.9001239026807702E-2</v>
      </c>
      <c r="AC80" s="30">
        <v>5.1419466039027197</v>
      </c>
      <c r="AD80" s="30">
        <v>6.92983768272291E-2</v>
      </c>
      <c r="AE80" s="30">
        <v>4.6649423384365898</v>
      </c>
      <c r="AF80" s="30">
        <v>1.1516825423613901E-2</v>
      </c>
      <c r="AG80" s="30">
        <v>4.8469954878484796</v>
      </c>
      <c r="AH80" s="30">
        <v>3.9486439143052799E-3</v>
      </c>
      <c r="AI80" s="30">
        <v>4.5034732112774503</v>
      </c>
      <c r="AJ80" s="30">
        <v>5.7500329001832197E-2</v>
      </c>
      <c r="AK80" s="30">
        <v>4.5743810197165402</v>
      </c>
      <c r="AL80" s="30">
        <v>6.89993397795233E-2</v>
      </c>
      <c r="AM80" s="30">
        <v>5.2503602939776197</v>
      </c>
      <c r="AN80" s="30">
        <v>4.8308485576342E-2</v>
      </c>
      <c r="AO80" s="30">
        <v>4.6868348989364197</v>
      </c>
      <c r="AP80" s="30">
        <v>2.61088610618966E-2</v>
      </c>
      <c r="AQ80" s="30">
        <v>4.7757484586895096</v>
      </c>
      <c r="AR80" s="30">
        <v>9.7213170538956693E-3</v>
      </c>
      <c r="AS80" s="15">
        <v>4.6021035321708803</v>
      </c>
      <c r="AT80" s="15">
        <v>1.7997303472830999E-2</v>
      </c>
      <c r="AV80" s="12"/>
      <c r="AW80" s="12"/>
      <c r="AX80" s="14"/>
      <c r="AY80" s="14"/>
    </row>
    <row r="81" spans="1:51" x14ac:dyDescent="0.25">
      <c r="A81" s="2">
        <f t="shared" si="3"/>
        <v>1966.4</v>
      </c>
      <c r="B81" s="15">
        <v>0.19163971733141694</v>
      </c>
      <c r="C81" s="15">
        <v>0.17379326865492878</v>
      </c>
      <c r="D81" s="15">
        <v>1.7846448676488175E-2</v>
      </c>
      <c r="E81" s="15">
        <v>8.1900279202133421E-3</v>
      </c>
      <c r="F81" s="2">
        <v>8.3433141910684606E-3</v>
      </c>
      <c r="G81" s="2">
        <f t="shared" si="2"/>
        <v>1.441907008662105E-2</v>
      </c>
      <c r="H81" s="26">
        <v>4.96</v>
      </c>
      <c r="I81" s="19">
        <v>5</v>
      </c>
      <c r="K81" s="19">
        <v>4.8</v>
      </c>
      <c r="L81" s="19">
        <v>4.6399999999999997</v>
      </c>
      <c r="M81" s="31"/>
      <c r="N81" s="2">
        <v>4.7520571487133925</v>
      </c>
      <c r="O81" s="2">
        <v>5.2641341144803698E-4</v>
      </c>
      <c r="R81" s="30">
        <v>4.6559240578763701</v>
      </c>
      <c r="S81" s="30">
        <v>1.1318189658499799E-2</v>
      </c>
      <c r="AC81" s="30">
        <v>5.0918473169343601</v>
      </c>
      <c r="AD81" s="30">
        <v>6.77562955618463E-2</v>
      </c>
      <c r="AE81" s="30">
        <v>4.7346620377951201</v>
      </c>
      <c r="AF81" s="30">
        <v>-1.5953282989502E-2</v>
      </c>
      <c r="AG81" s="30">
        <v>4.9434222018206402</v>
      </c>
      <c r="AH81" s="30">
        <v>-4.1001576887221197E-2</v>
      </c>
      <c r="AI81" s="30">
        <v>4.4955598252851097</v>
      </c>
      <c r="AJ81" s="30">
        <v>3.9388237823970801E-2</v>
      </c>
      <c r="AK81" s="30">
        <v>4.5893910917588396</v>
      </c>
      <c r="AL81" s="30">
        <v>4.23922011776963E-2</v>
      </c>
      <c r="AM81" s="30">
        <v>5.28225008848377</v>
      </c>
      <c r="AN81" s="30">
        <v>5.63511876586534E-2</v>
      </c>
      <c r="AO81" s="30">
        <v>4.7290507072552499</v>
      </c>
      <c r="AP81" s="30">
        <v>1.56777794079993E-2</v>
      </c>
      <c r="AQ81" s="30">
        <v>4.8959837906039896</v>
      </c>
      <c r="AR81" s="30">
        <v>-6.5168298844209396E-2</v>
      </c>
      <c r="AS81" s="15">
        <v>4.6415433229393797</v>
      </c>
      <c r="AT81" s="15">
        <v>1.36780244430526E-2</v>
      </c>
      <c r="AV81" s="12"/>
      <c r="AW81" s="12"/>
      <c r="AX81" s="14"/>
      <c r="AY81" s="14"/>
    </row>
    <row r="82" spans="1:51" x14ac:dyDescent="0.25">
      <c r="A82" s="2">
        <f t="shared" si="3"/>
        <v>1967.1</v>
      </c>
      <c r="B82" s="15">
        <v>0.18936170212765957</v>
      </c>
      <c r="C82" s="15">
        <v>0.18179669030732859</v>
      </c>
      <c r="D82" s="15">
        <v>7.5650118203309758E-3</v>
      </c>
      <c r="E82" s="15">
        <v>8.8120772532664232E-3</v>
      </c>
      <c r="F82" s="2">
        <v>4.1456973797063448E-3</v>
      </c>
      <c r="G82" s="2">
        <f t="shared" si="2"/>
        <v>6.4156484342212383E-3</v>
      </c>
      <c r="H82" s="26">
        <v>4.26</v>
      </c>
      <c r="I82" s="19">
        <v>4.13</v>
      </c>
      <c r="K82" s="19">
        <v>4.42</v>
      </c>
      <c r="L82" s="19">
        <v>4.5</v>
      </c>
      <c r="M82" s="31"/>
      <c r="N82" s="2">
        <v>4.8684611752469866</v>
      </c>
      <c r="O82" s="2">
        <v>1.111053132994411E-2</v>
      </c>
      <c r="R82" s="30">
        <v>4.7181700847272001</v>
      </c>
      <c r="S82" s="30">
        <v>9.2514289061871608E-3</v>
      </c>
      <c r="AC82" s="30">
        <v>5.2791650035366802</v>
      </c>
      <c r="AD82" s="30">
        <v>0.101822961701992</v>
      </c>
      <c r="AE82" s="30">
        <v>4.84051048108212</v>
      </c>
      <c r="AF82" s="30">
        <v>3.0396654545265201E-3</v>
      </c>
      <c r="AG82" s="30">
        <v>5.0956575186603796</v>
      </c>
      <c r="AH82" s="30">
        <v>-1.06576067903566E-2</v>
      </c>
      <c r="AI82" s="30">
        <v>4.6327513456043796</v>
      </c>
      <c r="AJ82" s="30">
        <v>4.3646450160606302E-2</v>
      </c>
      <c r="AK82" s="30">
        <v>4.6367776173319397</v>
      </c>
      <c r="AL82" s="30">
        <v>6.5070051504296206E-2</v>
      </c>
      <c r="AM82" s="30">
        <v>5.4016701640748304</v>
      </c>
      <c r="AN82" s="30">
        <v>5.6577171714559497E-2</v>
      </c>
      <c r="AO82" s="30">
        <v>4.8581901799054199</v>
      </c>
      <c r="AP82" s="30">
        <v>2.6495259497950199E-2</v>
      </c>
      <c r="AQ82" s="30">
        <v>5.0568777176235802</v>
      </c>
      <c r="AR82" s="30">
        <v>-4.9686757038885903E-3</v>
      </c>
      <c r="AS82" s="15">
        <v>4.6856592700373803</v>
      </c>
      <c r="AT82" s="15">
        <v>1.41883038031241E-2</v>
      </c>
      <c r="AV82" s="12"/>
      <c r="AW82" s="12"/>
      <c r="AX82" s="14"/>
      <c r="AY82" s="14"/>
    </row>
    <row r="83" spans="1:51" x14ac:dyDescent="0.25">
      <c r="A83" s="2">
        <f t="shared" si="3"/>
        <v>1967.2</v>
      </c>
      <c r="B83" s="15">
        <v>0.18916696040418285</v>
      </c>
      <c r="C83" s="15">
        <v>0.18376219010692046</v>
      </c>
      <c r="D83" s="15">
        <v>5.4047702972623932E-3</v>
      </c>
      <c r="E83" s="15">
        <v>5.9401505512410042E-4</v>
      </c>
      <c r="F83" s="2">
        <v>5.0912513843654758E-3</v>
      </c>
      <c r="G83" s="2">
        <f t="shared" si="2"/>
        <v>4.4501486346293639E-3</v>
      </c>
      <c r="H83" s="26">
        <v>3.54</v>
      </c>
      <c r="I83" s="19">
        <v>4.97</v>
      </c>
      <c r="K83" s="19">
        <v>5.35</v>
      </c>
      <c r="L83" s="19">
        <v>5.22</v>
      </c>
      <c r="M83" s="31"/>
      <c r="N83" s="2">
        <v>4.885545046113716</v>
      </c>
      <c r="O83" s="2">
        <v>2.5958564274998633E-3</v>
      </c>
      <c r="R83" s="30">
        <v>4.6950737104421503</v>
      </c>
      <c r="S83" s="30">
        <v>1.4701137153127E-2</v>
      </c>
      <c r="AC83" s="30">
        <v>5.3736661505219798</v>
      </c>
      <c r="AD83" s="30">
        <v>5.86710540510329E-2</v>
      </c>
      <c r="AE83" s="30">
        <v>4.8432727379806098</v>
      </c>
      <c r="AF83" s="30">
        <v>-3.59682293709092E-3</v>
      </c>
      <c r="AG83" s="30">
        <v>5.1599959954300001</v>
      </c>
      <c r="AH83" s="30">
        <v>-3.8080925614540899E-2</v>
      </c>
      <c r="AI83" s="30">
        <v>4.6185641974895297</v>
      </c>
      <c r="AJ83" s="30">
        <v>4.69918501239164E-2</v>
      </c>
      <c r="AK83" s="30">
        <v>4.5963089378437498</v>
      </c>
      <c r="AL83" s="30">
        <v>5.5363895563302401E-2</v>
      </c>
      <c r="AM83" s="30">
        <v>5.4216404222569601</v>
      </c>
      <c r="AN83" s="30">
        <v>3.5282721724800403E-2</v>
      </c>
      <c r="AO83" s="30">
        <v>4.8939740361806097</v>
      </c>
      <c r="AP83" s="30">
        <v>1.0840531599248301E-2</v>
      </c>
      <c r="AQ83" s="30">
        <v>5.1382441674135304</v>
      </c>
      <c r="AR83" s="30">
        <v>-4.6796564894261497E-2</v>
      </c>
      <c r="AS83" s="15">
        <v>4.6747168820470204</v>
      </c>
      <c r="AT83" s="15">
        <v>1.52060258890827E-2</v>
      </c>
      <c r="AV83" s="12"/>
      <c r="AW83" s="12"/>
      <c r="AX83" s="14"/>
      <c r="AY83" s="14"/>
    </row>
    <row r="84" spans="1:51" x14ac:dyDescent="0.25">
      <c r="A84" s="2">
        <f t="shared" si="3"/>
        <v>1967.3</v>
      </c>
      <c r="B84" s="15">
        <v>0.19236095084237248</v>
      </c>
      <c r="C84" s="15">
        <v>0.18497576736672053</v>
      </c>
      <c r="D84" s="15">
        <v>7.3851834756519467E-3</v>
      </c>
      <c r="E84" s="15">
        <v>9.4365507938596362E-3</v>
      </c>
      <c r="F84" s="2">
        <v>9.5231214741097608E-3</v>
      </c>
      <c r="G84" s="2">
        <f t="shared" si="2"/>
        <v>3.2365713748293001E-3</v>
      </c>
      <c r="H84" s="26">
        <v>4.42</v>
      </c>
      <c r="I84" s="19">
        <v>5.27</v>
      </c>
      <c r="K84" s="19">
        <v>5.38</v>
      </c>
      <c r="L84" s="19">
        <v>5.31</v>
      </c>
      <c r="M84" s="31"/>
      <c r="N84" s="2">
        <v>4.9432329087151974</v>
      </c>
      <c r="O84" s="2">
        <v>1.051937082003585E-2</v>
      </c>
      <c r="R84" s="30">
        <v>4.70529095994128</v>
      </c>
      <c r="S84" s="30">
        <v>1.22105827837519E-2</v>
      </c>
      <c r="AC84" s="30">
        <v>5.4881556714648196</v>
      </c>
      <c r="AD84" s="30">
        <v>5.9514369260764297E-2</v>
      </c>
      <c r="AE84" s="30">
        <v>4.8940968129215001</v>
      </c>
      <c r="AF84" s="30">
        <v>7.5572840404025E-3</v>
      </c>
      <c r="AG84" s="30">
        <v>5.26633745984602</v>
      </c>
      <c r="AH84" s="30">
        <v>-3.5176990315766703E-2</v>
      </c>
      <c r="AI84" s="30">
        <v>4.6826088076055896</v>
      </c>
      <c r="AJ84" s="30">
        <v>3.5830676387561697E-2</v>
      </c>
      <c r="AK84" s="30">
        <v>4.6730501115009497</v>
      </c>
      <c r="AL84" s="30">
        <v>2.3039663258385301E-2</v>
      </c>
      <c r="AM84" s="30">
        <v>5.5505937983440301</v>
      </c>
      <c r="AN84" s="30">
        <v>-5.9285446586538802E-2</v>
      </c>
      <c r="AO84" s="30">
        <v>4.95543270085646</v>
      </c>
      <c r="AP84" s="30">
        <v>4.8370616063326002E-2</v>
      </c>
      <c r="AQ84" s="30">
        <v>5.2221246786150104</v>
      </c>
      <c r="AR84" s="30">
        <v>-5.5515672848878896E-3</v>
      </c>
      <c r="AS84" s="15">
        <v>4.7438539388710197</v>
      </c>
      <c r="AT84" s="15">
        <v>1.54260256893314E-2</v>
      </c>
      <c r="AV84" s="12"/>
      <c r="AW84" s="12"/>
      <c r="AX84" s="14"/>
      <c r="AY84" s="14"/>
    </row>
    <row r="85" spans="1:51" x14ac:dyDescent="0.25">
      <c r="A85" s="2">
        <f t="shared" si="3"/>
        <v>1967.4</v>
      </c>
      <c r="B85" s="15">
        <v>0.19519927536231887</v>
      </c>
      <c r="C85" s="15">
        <v>0.18727355072463764</v>
      </c>
      <c r="D85" s="15">
        <v>7.9257246376812241E-3</v>
      </c>
      <c r="E85" s="15">
        <v>7.4989821992247491E-3</v>
      </c>
      <c r="F85" s="2">
        <v>1.1057982195651479E-2</v>
      </c>
      <c r="G85" s="2">
        <f t="shared" si="2"/>
        <v>9.3878801691218983E-4</v>
      </c>
      <c r="H85" s="26">
        <v>4.97</v>
      </c>
      <c r="I85" s="19">
        <v>5.76</v>
      </c>
      <c r="K85" s="19">
        <v>5.78</v>
      </c>
      <c r="L85" s="19">
        <v>5.7</v>
      </c>
      <c r="M85" s="31"/>
      <c r="N85" s="2">
        <v>4.9460981582045669</v>
      </c>
      <c r="O85" s="2">
        <v>3.0561926774019207E-3</v>
      </c>
      <c r="R85" s="30">
        <v>4.6819001833574303</v>
      </c>
      <c r="S85" s="30">
        <v>1.4282473227366199E-2</v>
      </c>
      <c r="AC85" s="30">
        <v>5.5237718329459602</v>
      </c>
      <c r="AD85" s="30">
        <v>4.3879030660433901E-2</v>
      </c>
      <c r="AE85" s="30">
        <v>4.8975552448171298</v>
      </c>
      <c r="AF85" s="30">
        <v>-3.9675636474195497E-3</v>
      </c>
      <c r="AG85" s="30">
        <v>5.3620621941933804</v>
      </c>
      <c r="AH85" s="30">
        <v>-6.9927950263574595E-2</v>
      </c>
      <c r="AI85" s="30">
        <v>4.6451870597039502</v>
      </c>
      <c r="AJ85" s="30">
        <v>1.78162300354065E-2</v>
      </c>
      <c r="AK85" s="30">
        <v>4.58776584895221</v>
      </c>
      <c r="AL85" s="30">
        <v>4.8939526907049398E-2</v>
      </c>
      <c r="AM85" s="30">
        <v>5.6733320793159496</v>
      </c>
      <c r="AN85" s="30">
        <v>-5.4893080585420299E-2</v>
      </c>
      <c r="AO85" s="30">
        <v>4.9188010948840502</v>
      </c>
      <c r="AP85" s="30">
        <v>4.18857033940295E-2</v>
      </c>
      <c r="AQ85" s="30">
        <v>5.2744100604238904</v>
      </c>
      <c r="AR85" s="30">
        <v>-2.3504374981428901E-2</v>
      </c>
      <c r="AS85" s="15">
        <v>4.7349286283050898</v>
      </c>
      <c r="AT85" s="15">
        <v>2.80760469282973E-2</v>
      </c>
      <c r="AV85" s="12"/>
      <c r="AW85" s="12"/>
      <c r="AX85" s="14"/>
      <c r="AY85" s="14"/>
    </row>
    <row r="86" spans="1:51" x14ac:dyDescent="0.25">
      <c r="A86" s="2">
        <f t="shared" si="3"/>
        <v>1968.1</v>
      </c>
      <c r="B86" s="15">
        <v>0.19964877620458782</v>
      </c>
      <c r="C86" s="15">
        <v>0.18922181977828997</v>
      </c>
      <c r="D86" s="15">
        <v>1.0426956426297851E-2</v>
      </c>
      <c r="E86" s="15">
        <v>2.0174318170771054E-2</v>
      </c>
      <c r="F86" s="2">
        <v>1.1040628761717424E-2</v>
      </c>
      <c r="G86" s="2">
        <f t="shared" si="2"/>
        <v>-1.0094810367401452E-3</v>
      </c>
      <c r="H86" s="26">
        <v>5.17</v>
      </c>
      <c r="I86" s="19">
        <v>5.59</v>
      </c>
      <c r="K86" s="19">
        <v>5.76</v>
      </c>
      <c r="L86" s="19">
        <v>5.76</v>
      </c>
      <c r="M86" s="31"/>
      <c r="N86" s="2">
        <v>4.8626304009503851</v>
      </c>
      <c r="O86" s="2">
        <v>9.6978632928225832E-3</v>
      </c>
      <c r="R86" s="30">
        <v>4.60972651062872</v>
      </c>
      <c r="S86" s="30">
        <v>1.6970719585840101E-2</v>
      </c>
      <c r="AC86" s="30">
        <v>5.4511543244674998</v>
      </c>
      <c r="AD86" s="30">
        <v>2.0868834091663201E-2</v>
      </c>
      <c r="AE86" s="30">
        <v>4.82218547450797</v>
      </c>
      <c r="AF86" s="30">
        <v>7.6291237729851601E-3</v>
      </c>
      <c r="AG86" s="30">
        <v>5.30153649892089</v>
      </c>
      <c r="AH86" s="30">
        <v>-1.90220422674999E-2</v>
      </c>
      <c r="AI86" s="30">
        <v>4.5709260427375602</v>
      </c>
      <c r="AJ86" s="30">
        <v>2.9473393373137199E-2</v>
      </c>
      <c r="AK86" s="30">
        <v>4.52129984592138</v>
      </c>
      <c r="AL86" s="30">
        <v>1.36269421346032E-2</v>
      </c>
      <c r="AM86" s="30">
        <v>5.6381166684615298</v>
      </c>
      <c r="AN86" s="30">
        <v>-6.3877395591641406E-2</v>
      </c>
      <c r="AO86" s="30">
        <v>4.8302030348461802</v>
      </c>
      <c r="AP86" s="30">
        <v>4.2300981597241202E-2</v>
      </c>
      <c r="AQ86" s="30">
        <v>5.1935505886920197</v>
      </c>
      <c r="AR86" s="30">
        <v>-4.4021595975381498E-4</v>
      </c>
      <c r="AS86" s="15">
        <v>4.67179021611107</v>
      </c>
      <c r="AT86" s="15">
        <v>2.5029132197322002E-2</v>
      </c>
      <c r="AV86" s="12"/>
      <c r="AW86" s="12"/>
      <c r="AX86" s="14"/>
      <c r="AY86" s="14"/>
    </row>
    <row r="87" spans="1:51" x14ac:dyDescent="0.25">
      <c r="A87" s="2">
        <f t="shared" si="3"/>
        <v>1968.2</v>
      </c>
      <c r="B87" s="15">
        <v>0.19982911460002134</v>
      </c>
      <c r="C87" s="15">
        <v>0.18968279397628968</v>
      </c>
      <c r="D87" s="15">
        <v>1.014632062373165E-2</v>
      </c>
      <c r="E87" s="15">
        <v>1.6615041332552573E-2</v>
      </c>
      <c r="F87" s="2">
        <v>1.045889128951525E-2</v>
      </c>
      <c r="G87" s="2">
        <f t="shared" si="2"/>
        <v>-1.4704552347398481E-3</v>
      </c>
      <c r="H87" s="26">
        <v>5.52</v>
      </c>
      <c r="I87" s="19">
        <v>5.91</v>
      </c>
      <c r="K87" s="19">
        <v>5.79</v>
      </c>
      <c r="L87" s="19">
        <v>5.64</v>
      </c>
      <c r="M87" s="31"/>
      <c r="N87" s="2">
        <v>4.9643891933221589</v>
      </c>
      <c r="O87" s="2">
        <v>1.9309948760533095E-2</v>
      </c>
      <c r="R87" s="30">
        <v>4.6724603064021704</v>
      </c>
      <c r="S87" s="30">
        <v>2.2382663910839699E-2</v>
      </c>
      <c r="AC87" s="30">
        <v>5.6663320703066002</v>
      </c>
      <c r="AD87" s="30">
        <v>5.9377550730134301E-2</v>
      </c>
      <c r="AE87" s="30">
        <v>4.9001320310223901</v>
      </c>
      <c r="AF87" s="30">
        <v>1.61989384513739E-2</v>
      </c>
      <c r="AG87" s="30">
        <v>5.4443881609144604</v>
      </c>
      <c r="AH87" s="30">
        <v>-1.2496677247442E-2</v>
      </c>
      <c r="AI87" s="30">
        <v>4.7072086691780797</v>
      </c>
      <c r="AJ87" s="30">
        <v>2.35084552988391E-2</v>
      </c>
      <c r="AK87" s="30">
        <v>4.5927150659675897</v>
      </c>
      <c r="AL87" s="30">
        <v>4.2993370944058397E-2</v>
      </c>
      <c r="AM87" s="30">
        <v>5.8410803030152403</v>
      </c>
      <c r="AN87" s="30">
        <v>-5.33744157251866E-2</v>
      </c>
      <c r="AO87" s="30">
        <v>4.9495098215800999</v>
      </c>
      <c r="AP87" s="30">
        <v>4.3878920661141997E-2</v>
      </c>
      <c r="AQ87" s="30">
        <v>5.3066731047686799</v>
      </c>
      <c r="AR87" s="30">
        <v>1.83408519501106E-2</v>
      </c>
      <c r="AS87" s="15">
        <v>4.7246384895573801</v>
      </c>
      <c r="AT87" s="15">
        <v>2.2591133504868299E-2</v>
      </c>
      <c r="AV87" s="12"/>
      <c r="AW87" s="12"/>
      <c r="AX87" s="14"/>
      <c r="AY87" s="14"/>
    </row>
    <row r="88" spans="1:51" x14ac:dyDescent="0.25">
      <c r="A88" s="2">
        <f t="shared" si="3"/>
        <v>1968.3</v>
      </c>
      <c r="B88" s="15">
        <v>0.20970282474010293</v>
      </c>
      <c r="C88" s="15">
        <v>0.19122125380657357</v>
      </c>
      <c r="D88" s="15">
        <v>1.8481570933529375E-2</v>
      </c>
      <c r="E88" s="15">
        <v>7.6928506906039987E-3</v>
      </c>
      <c r="F88" s="2">
        <v>9.7924993260690152E-3</v>
      </c>
      <c r="G88" s="2">
        <f t="shared" si="2"/>
        <v>-3.0089150650237373E-3</v>
      </c>
      <c r="H88" s="26">
        <v>5.19</v>
      </c>
      <c r="I88" s="19">
        <v>5.44</v>
      </c>
      <c r="K88" s="19">
        <v>5.48</v>
      </c>
      <c r="L88" s="19">
        <v>5.49</v>
      </c>
      <c r="M88" s="31"/>
      <c r="N88" s="2">
        <v>4.9873945243144835</v>
      </c>
      <c r="O88" s="2">
        <v>9.0468655909287828E-3</v>
      </c>
      <c r="R88" s="30">
        <v>4.70015749391903</v>
      </c>
      <c r="S88" s="30">
        <v>1.31750747155791E-2</v>
      </c>
      <c r="AC88" s="30">
        <v>5.7065130602835898</v>
      </c>
      <c r="AD88" s="30">
        <v>3.8430148676479897E-2</v>
      </c>
      <c r="AE88" s="30">
        <v>4.9146384667238197</v>
      </c>
      <c r="AF88" s="30">
        <v>8.1357489412260398E-3</v>
      </c>
      <c r="AG88" s="30">
        <v>5.4625795673993496</v>
      </c>
      <c r="AH88" s="30">
        <v>-3.5604686185158302E-2</v>
      </c>
      <c r="AI88" s="30">
        <v>4.7651289429592598</v>
      </c>
      <c r="AJ88" s="30">
        <v>4.1873442784999201E-2</v>
      </c>
      <c r="AK88" s="30">
        <v>4.6452168552019497</v>
      </c>
      <c r="AL88" s="30">
        <v>6.8290484554871002E-3</v>
      </c>
      <c r="AM88" s="30">
        <v>5.7087992275147297</v>
      </c>
      <c r="AN88" s="30">
        <v>0.15075176638174201</v>
      </c>
      <c r="AO88" s="30">
        <v>4.9925787804667703</v>
      </c>
      <c r="AP88" s="30">
        <v>2.17239432831508E-2</v>
      </c>
      <c r="AQ88" s="30">
        <v>5.2939959691127596</v>
      </c>
      <c r="AR88" s="30">
        <v>3.2058803706148699E-3</v>
      </c>
      <c r="AS88" s="15">
        <v>4.7971547861523698</v>
      </c>
      <c r="AT88" s="15">
        <v>1.8198159610409301E-2</v>
      </c>
      <c r="AV88" s="12"/>
      <c r="AW88" s="12"/>
      <c r="AX88" s="14"/>
      <c r="AY88" s="14"/>
    </row>
    <row r="89" spans="1:51" x14ac:dyDescent="0.25">
      <c r="A89" s="2">
        <f t="shared" si="3"/>
        <v>1968.4</v>
      </c>
      <c r="B89" s="15">
        <v>0.21173074940727757</v>
      </c>
      <c r="C89" s="15">
        <v>0.19235130398927944</v>
      </c>
      <c r="D89" s="15">
        <v>1.9379445417998128E-2</v>
      </c>
      <c r="E89" s="15">
        <v>3.9221361398935183E-3</v>
      </c>
      <c r="F89" s="2">
        <v>1.4010913604164893E-2</v>
      </c>
      <c r="G89" s="2">
        <f t="shared" si="2"/>
        <v>-4.1389652477296091E-3</v>
      </c>
      <c r="H89" s="26">
        <v>5.96</v>
      </c>
      <c r="I89" s="19">
        <v>6.46</v>
      </c>
      <c r="K89" s="19">
        <v>6.33</v>
      </c>
      <c r="L89" s="19">
        <v>6.16</v>
      </c>
      <c r="M89" s="31"/>
      <c r="N89" s="2">
        <v>4.9993131531092558</v>
      </c>
      <c r="O89" s="2">
        <v>1.2798296481516562E-2</v>
      </c>
      <c r="R89" s="30">
        <v>4.7275403028689196</v>
      </c>
      <c r="S89" s="30">
        <v>1.02104402139187E-2</v>
      </c>
      <c r="AC89" s="30">
        <v>5.7561968023447498</v>
      </c>
      <c r="AD89" s="30">
        <v>4.25204937081088E-2</v>
      </c>
      <c r="AE89" s="30">
        <v>4.90722535652995</v>
      </c>
      <c r="AF89" s="30">
        <v>1.5684582349657201E-2</v>
      </c>
      <c r="AG89" s="30">
        <v>5.5175321011073599</v>
      </c>
      <c r="AH89" s="30">
        <v>-5.8398553434411402E-2</v>
      </c>
      <c r="AI89" s="30">
        <v>4.7520395690963202</v>
      </c>
      <c r="AJ89" s="30">
        <v>4.9079353046063701E-2</v>
      </c>
      <c r="AK89" s="30">
        <v>4.6353934908387098</v>
      </c>
      <c r="AL89" s="30">
        <v>3.7156944565055798E-2</v>
      </c>
      <c r="AM89" s="30">
        <v>5.5640365455769398</v>
      </c>
      <c r="AN89" s="30">
        <v>0.162131558536039</v>
      </c>
      <c r="AO89" s="30">
        <v>5.0205075391763003</v>
      </c>
      <c r="AP89" s="30">
        <v>2.56518957360523E-2</v>
      </c>
      <c r="AQ89" s="30">
        <v>5.2730953696462599</v>
      </c>
      <c r="AR89" s="30">
        <v>1.6412022175364999E-2</v>
      </c>
      <c r="AS89" s="15">
        <v>4.83110649956713</v>
      </c>
      <c r="AT89" s="15">
        <v>1.1077746750361E-2</v>
      </c>
      <c r="AV89" s="12"/>
      <c r="AW89" s="12"/>
      <c r="AX89" s="14"/>
      <c r="AY89" s="14"/>
    </row>
    <row r="90" spans="1:51" x14ac:dyDescent="0.25">
      <c r="A90" s="2">
        <f t="shared" si="3"/>
        <v>1969.1</v>
      </c>
      <c r="B90" s="15">
        <v>0.21669680530440025</v>
      </c>
      <c r="C90" s="15">
        <v>0.18615631906771149</v>
      </c>
      <c r="D90" s="15">
        <v>3.0540486236688747E-2</v>
      </c>
      <c r="E90" s="15">
        <v>1.5549892711520193E-2</v>
      </c>
      <c r="F90" s="2">
        <v>1.025701085629508E-2</v>
      </c>
      <c r="G90" s="2">
        <f t="shared" si="2"/>
        <v>2.0560196738383385E-3</v>
      </c>
      <c r="H90" s="26">
        <v>6.02</v>
      </c>
      <c r="I90" s="19">
        <v>6.27</v>
      </c>
      <c r="K90" s="19">
        <v>6.36</v>
      </c>
      <c r="L90" s="19">
        <v>6.3</v>
      </c>
      <c r="M90" s="31"/>
      <c r="N90" s="2">
        <v>4.9535723569246777</v>
      </c>
      <c r="O90" s="2">
        <v>6.9458346862598559E-3</v>
      </c>
      <c r="R90" s="30">
        <v>4.6832221443970301</v>
      </c>
      <c r="S90" s="30">
        <v>9.3589980784564899E-3</v>
      </c>
      <c r="AC90" s="30">
        <v>5.6302534389244201</v>
      </c>
      <c r="AD90" s="30">
        <v>3.8532115530192403E-2</v>
      </c>
      <c r="AE90" s="30">
        <v>4.8753926633131597</v>
      </c>
      <c r="AF90" s="30">
        <v>1.0717990263926599E-2</v>
      </c>
      <c r="AG90" s="30">
        <v>5.5293538235751996</v>
      </c>
      <c r="AH90" s="30">
        <v>-4.4512926378697602E-2</v>
      </c>
      <c r="AI90" s="30">
        <v>4.6757826816544901</v>
      </c>
      <c r="AJ90" s="30">
        <v>4.5384849212553702E-2</v>
      </c>
      <c r="AK90" s="30">
        <v>4.5796259005556896</v>
      </c>
      <c r="AL90" s="30">
        <v>1.06380375668863E-2</v>
      </c>
      <c r="AM90" s="30">
        <v>5.3877310068100002</v>
      </c>
      <c r="AN90" s="30">
        <v>0.102484425224494</v>
      </c>
      <c r="AO90" s="30">
        <v>4.94579355484173</v>
      </c>
      <c r="AP90" s="30">
        <v>2.2338953334919101E-2</v>
      </c>
      <c r="AQ90" s="30">
        <v>5.2353195426844001</v>
      </c>
      <c r="AR90" s="30">
        <v>3.1631153548646201E-3</v>
      </c>
      <c r="AS90" s="15">
        <v>4.82405047719626</v>
      </c>
      <c r="AT90" s="15">
        <v>1.00736559849357E-2</v>
      </c>
      <c r="AV90" s="12"/>
      <c r="AW90" s="12"/>
      <c r="AX90" s="14"/>
      <c r="AY90" s="14"/>
    </row>
    <row r="91" spans="1:51" x14ac:dyDescent="0.25">
      <c r="A91" s="2">
        <f t="shared" si="3"/>
        <v>1969.2</v>
      </c>
      <c r="B91" s="15">
        <v>0.21564168479335574</v>
      </c>
      <c r="C91" s="15">
        <v>0.18825390547755588</v>
      </c>
      <c r="D91" s="15">
        <v>2.738777931579987E-2</v>
      </c>
      <c r="E91" s="15">
        <v>3.0142516312757495E-3</v>
      </c>
      <c r="F91" s="2">
        <v>1.2650608031742363E-2</v>
      </c>
      <c r="G91" s="2">
        <f t="shared" si="2"/>
        <v>-4.1566736006054539E-5</v>
      </c>
      <c r="H91" s="26">
        <v>6.44</v>
      </c>
      <c r="I91" s="19">
        <v>7.58</v>
      </c>
      <c r="K91" s="19">
        <v>6.98</v>
      </c>
      <c r="L91" s="19">
        <v>6.73</v>
      </c>
      <c r="M91" s="31"/>
      <c r="N91" s="2">
        <v>4.878331516440058</v>
      </c>
      <c r="O91" s="2">
        <v>2.3646851460752197E-2</v>
      </c>
      <c r="R91" s="30">
        <v>4.6118600682353197</v>
      </c>
      <c r="S91" s="30">
        <v>8.2357508587565693E-3</v>
      </c>
      <c r="AC91" s="30">
        <v>5.4660463403410899</v>
      </c>
      <c r="AD91" s="30">
        <v>3.1497318702405498E-2</v>
      </c>
      <c r="AE91" s="30">
        <v>4.8094738944172901</v>
      </c>
      <c r="AF91" s="30">
        <v>3.5011314651657903E-2</v>
      </c>
      <c r="AG91" s="30">
        <v>5.5807536307219197</v>
      </c>
      <c r="AH91" s="30">
        <v>-5.7417956418694398E-2</v>
      </c>
      <c r="AI91" s="30">
        <v>4.5316412570722804</v>
      </c>
      <c r="AJ91" s="30">
        <v>4.9011995874810997E-2</v>
      </c>
      <c r="AK91" s="30">
        <v>4.3811818834034</v>
      </c>
      <c r="AL91" s="30">
        <v>0.110662893833037</v>
      </c>
      <c r="AM91" s="30">
        <v>5.20296914284578</v>
      </c>
      <c r="AN91" s="30">
        <v>0.111413999416923</v>
      </c>
      <c r="AO91" s="30">
        <v>4.8289743224897697</v>
      </c>
      <c r="AP91" s="30">
        <v>2.6122918799414401E-2</v>
      </c>
      <c r="AQ91" s="30">
        <v>5.1302329926531698</v>
      </c>
      <c r="AR91" s="30">
        <v>9.8761422028449203E-2</v>
      </c>
      <c r="AS91" s="15">
        <v>4.7230226671300102</v>
      </c>
      <c r="AT91" s="15">
        <v>2.2433223403838298E-2</v>
      </c>
      <c r="AV91" s="12"/>
      <c r="AW91" s="12"/>
      <c r="AX91" s="14"/>
      <c r="AY91" s="14"/>
    </row>
    <row r="92" spans="1:51" x14ac:dyDescent="0.25">
      <c r="A92" s="2">
        <f t="shared" si="3"/>
        <v>1969.3</v>
      </c>
      <c r="B92" s="15">
        <v>0.21182170542635656</v>
      </c>
      <c r="C92" s="15">
        <v>0.19031007751937984</v>
      </c>
      <c r="D92" s="15">
        <v>2.1511627906976704E-2</v>
      </c>
      <c r="E92" s="15">
        <v>6.5957964569646893E-3</v>
      </c>
      <c r="F92" s="2">
        <v>1.3940723644942254E-2</v>
      </c>
      <c r="G92" s="2">
        <f t="shared" si="2"/>
        <v>-2.0977387778300105E-3</v>
      </c>
      <c r="H92" s="26">
        <v>7.09</v>
      </c>
      <c r="I92" s="19">
        <v>8.01</v>
      </c>
      <c r="K92" s="19">
        <v>8.02</v>
      </c>
      <c r="L92" s="19">
        <v>7.51</v>
      </c>
      <c r="M92" s="31"/>
      <c r="N92" s="2">
        <v>4.8194337856407543</v>
      </c>
      <c r="O92" s="2">
        <v>1.0868715059928001E-2</v>
      </c>
      <c r="R92" s="30">
        <v>4.4858315778638902</v>
      </c>
      <c r="S92" s="30">
        <v>9.5842443900447695E-3</v>
      </c>
      <c r="AC92" s="30">
        <v>5.3350657433548703</v>
      </c>
      <c r="AD92" s="30">
        <v>1.6760152280546999E-2</v>
      </c>
      <c r="AE92" s="30">
        <v>4.7561733879253998</v>
      </c>
      <c r="AF92" s="30">
        <v>5.2475588058459597E-3</v>
      </c>
      <c r="AG92" s="30">
        <v>5.5942720705798896</v>
      </c>
      <c r="AH92" s="30">
        <v>-2.96500025405564E-3</v>
      </c>
      <c r="AI92" s="30">
        <v>4.4195344702052397</v>
      </c>
      <c r="AJ92" s="30">
        <v>1.6188079124032001E-2</v>
      </c>
      <c r="AK92" s="30">
        <v>4.3260285202559201</v>
      </c>
      <c r="AL92" s="30">
        <v>-1.80793278680241E-2</v>
      </c>
      <c r="AM92" s="30">
        <v>5.2080862107763402</v>
      </c>
      <c r="AN92" s="30">
        <v>-4.0816571994976701E-2</v>
      </c>
      <c r="AO92" s="30">
        <v>4.7032891456733399</v>
      </c>
      <c r="AP92" s="30">
        <v>2.3152841211551398E-2</v>
      </c>
      <c r="AQ92" s="30">
        <v>5.0971061372713704</v>
      </c>
      <c r="AR92" s="30">
        <v>2.45134016361289E-2</v>
      </c>
      <c r="AS92" s="15">
        <v>4.5580474821856596</v>
      </c>
      <c r="AT92" s="15">
        <v>1.45694369650483E-2</v>
      </c>
      <c r="AV92" s="12"/>
      <c r="AW92" s="12"/>
      <c r="AX92" s="14"/>
      <c r="AY92" s="14"/>
    </row>
    <row r="93" spans="1:51" x14ac:dyDescent="0.25">
      <c r="A93" s="2">
        <f t="shared" si="3"/>
        <v>1969.4</v>
      </c>
      <c r="B93" s="15">
        <v>0.21168444316325552</v>
      </c>
      <c r="C93" s="15">
        <v>0.19256269818391467</v>
      </c>
      <c r="D93" s="15">
        <v>1.9121744979340861E-2</v>
      </c>
      <c r="E93" s="15">
        <v>-4.8757202104036789E-3</v>
      </c>
      <c r="F93" s="2">
        <v>1.2797030541774175E-2</v>
      </c>
      <c r="G93" s="2">
        <f t="shared" si="2"/>
        <v>-4.3503594423648373E-3</v>
      </c>
      <c r="H93" s="26">
        <v>7.82</v>
      </c>
      <c r="I93" s="19">
        <v>8.32</v>
      </c>
      <c r="K93" s="19">
        <v>8.2200000000000006</v>
      </c>
      <c r="L93" s="19">
        <v>7.88</v>
      </c>
      <c r="M93" s="31"/>
      <c r="N93" s="2">
        <v>4.8141504547692477</v>
      </c>
      <c r="O93" s="2">
        <v>-1.0310531709070794E-3</v>
      </c>
      <c r="R93" s="30">
        <v>4.4302558494189599</v>
      </c>
      <c r="S93" s="30">
        <v>-2.0362798742950198E-3</v>
      </c>
      <c r="AC93" s="30">
        <v>5.2797843334109196</v>
      </c>
      <c r="AD93" s="30">
        <v>-4.1621428595558898E-3</v>
      </c>
      <c r="AE93" s="30">
        <v>4.7466576109315</v>
      </c>
      <c r="AF93" s="30">
        <v>4.9038525371212496E-3</v>
      </c>
      <c r="AG93" s="30">
        <v>5.6646250362224597</v>
      </c>
      <c r="AH93" s="30">
        <v>-2.49816283334473E-2</v>
      </c>
      <c r="AI93" s="30">
        <v>4.3594326962348804</v>
      </c>
      <c r="AJ93" s="30">
        <v>6.9839194325763297E-3</v>
      </c>
      <c r="AK93" s="30">
        <v>4.3657591015529196</v>
      </c>
      <c r="AL93" s="30">
        <v>-8.7629073827328097E-2</v>
      </c>
      <c r="AM93" s="30">
        <v>5.3021848620184997</v>
      </c>
      <c r="AN93" s="30">
        <v>-9.2566827647558497E-2</v>
      </c>
      <c r="AO93" s="30">
        <v>4.6625793186501001</v>
      </c>
      <c r="AP93" s="30">
        <v>1.8932446909019001E-2</v>
      </c>
      <c r="AQ93" s="30">
        <v>5.1085246325198996</v>
      </c>
      <c r="AR93" s="30">
        <v>1.7681003361708199E-2</v>
      </c>
      <c r="AS93" s="15">
        <v>4.4655721385647702</v>
      </c>
      <c r="AT93" s="15">
        <v>-8.30883182300538E-3</v>
      </c>
      <c r="AV93" s="12"/>
      <c r="AW93" s="12"/>
      <c r="AX93" s="14"/>
      <c r="AY93" s="14"/>
    </row>
    <row r="94" spans="1:51" x14ac:dyDescent="0.25">
      <c r="A94" s="2">
        <f t="shared" si="3"/>
        <v>1970.1</v>
      </c>
      <c r="B94" s="15">
        <v>0.20579022306597056</v>
      </c>
      <c r="C94" s="15">
        <v>0.19439962031324159</v>
      </c>
      <c r="D94" s="15">
        <v>1.1390602752728971E-2</v>
      </c>
      <c r="E94" s="15">
        <v>-1.5031722653098128E-3</v>
      </c>
      <c r="F94" s="2">
        <v>1.3998147799664882E-2</v>
      </c>
      <c r="G94" s="2">
        <f t="shared" si="2"/>
        <v>-6.1872815716917662E-3</v>
      </c>
      <c r="H94" s="26">
        <v>6.63</v>
      </c>
      <c r="I94" s="19">
        <v>6.9</v>
      </c>
      <c r="K94" s="19">
        <v>7.24</v>
      </c>
      <c r="L94" s="19">
        <v>7.08</v>
      </c>
      <c r="M94" s="31"/>
      <c r="N94" s="2">
        <v>4.7762459288498018</v>
      </c>
      <c r="O94" s="2">
        <v>3.7515315905685132E-3</v>
      </c>
      <c r="R94" s="30">
        <v>4.4112998426183596</v>
      </c>
      <c r="S94" s="30">
        <v>5.79089442904089E-3</v>
      </c>
      <c r="AC94" s="30">
        <v>5.2398680214142699</v>
      </c>
      <c r="AD94" s="30">
        <v>-1.11415040722732E-2</v>
      </c>
      <c r="AE94" s="30">
        <v>4.7108650596661397</v>
      </c>
      <c r="AF94" s="30">
        <v>4.4398005539909398E-3</v>
      </c>
      <c r="AG94" s="30">
        <v>5.57724953842194</v>
      </c>
      <c r="AH94" s="30">
        <v>1.7091307607139299E-3</v>
      </c>
      <c r="AI94" s="30">
        <v>4.3936898818160097</v>
      </c>
      <c r="AJ94" s="30">
        <v>1.3068846480069299E-3</v>
      </c>
      <c r="AK94" s="30">
        <v>4.37159586846058</v>
      </c>
      <c r="AL94" s="30">
        <v>-1.3245155383460199E-2</v>
      </c>
      <c r="AM94" s="30">
        <v>5.2517408085819302</v>
      </c>
      <c r="AN94" s="30">
        <v>-5.7468292930918402E-2</v>
      </c>
      <c r="AO94" s="30">
        <v>4.6113949439861504</v>
      </c>
      <c r="AP94" s="30">
        <v>2.6634367143777302E-2</v>
      </c>
      <c r="AQ94" s="30">
        <v>5.02509334384896</v>
      </c>
      <c r="AR94" s="30">
        <v>2.53417023109976E-2</v>
      </c>
      <c r="AS94" s="15">
        <v>4.3623978864728299</v>
      </c>
      <c r="AT94" s="15">
        <v>1.45254341765103E-2</v>
      </c>
      <c r="AV94" s="12"/>
      <c r="AW94" s="12"/>
      <c r="AX94" s="14"/>
      <c r="AY94" s="14"/>
    </row>
    <row r="95" spans="1:51" x14ac:dyDescent="0.25">
      <c r="A95" s="2">
        <f t="shared" si="3"/>
        <v>1970.2</v>
      </c>
      <c r="B95" s="15">
        <v>0.20399962620315862</v>
      </c>
      <c r="C95" s="15">
        <v>0.20185029436501264</v>
      </c>
      <c r="D95" s="15">
        <v>2.1493318381459784E-3</v>
      </c>
      <c r="E95" s="15">
        <v>1.4187761960614918E-3</v>
      </c>
      <c r="F95" s="2">
        <v>1.3851218301362572E-2</v>
      </c>
      <c r="G95" s="2">
        <f t="shared" si="2"/>
        <v>-1.3637955623462816E-2</v>
      </c>
      <c r="H95" s="26">
        <v>6.68</v>
      </c>
      <c r="I95" s="19">
        <v>7.4</v>
      </c>
      <c r="K95" s="19">
        <v>7.77</v>
      </c>
      <c r="L95" s="19">
        <v>7.68</v>
      </c>
      <c r="M95" s="31"/>
      <c r="N95" s="2">
        <v>4.5617870148178579</v>
      </c>
      <c r="O95" s="2">
        <v>-2.5615569090285908E-2</v>
      </c>
      <c r="R95" s="30">
        <v>4.2267513739702904</v>
      </c>
      <c r="S95" s="30">
        <v>-3.3472423734555402E-3</v>
      </c>
      <c r="AC95" s="30">
        <v>4.8667548059042796</v>
      </c>
      <c r="AD95" s="30">
        <v>-2.39194161749537E-2</v>
      </c>
      <c r="AE95" s="30">
        <v>4.5356232096358999</v>
      </c>
      <c r="AF95" s="30">
        <v>-3.2866199059170403E-2</v>
      </c>
      <c r="AG95" s="30">
        <v>5.3009798984936198</v>
      </c>
      <c r="AH95" s="30">
        <v>-1.6315949034875699E-2</v>
      </c>
      <c r="AI95" s="30">
        <v>4.1572420518982103</v>
      </c>
      <c r="AJ95" s="30">
        <v>-2.9804063257848601E-3</v>
      </c>
      <c r="AK95" s="30">
        <v>4.3026061976883199</v>
      </c>
      <c r="AL95" s="30">
        <v>-0.160844489430054</v>
      </c>
      <c r="AM95" s="30">
        <v>4.95242292271005</v>
      </c>
      <c r="AN95" s="30">
        <v>-8.9134104112985404E-2</v>
      </c>
      <c r="AO95" s="30">
        <v>4.3594448776429502</v>
      </c>
      <c r="AP95" s="30">
        <v>4.5428470088913001E-3</v>
      </c>
      <c r="AQ95" s="30">
        <v>4.8502483030151602</v>
      </c>
      <c r="AR95" s="30">
        <v>-7.3872693220798799E-2</v>
      </c>
      <c r="AS95" s="15">
        <v>4.2583656341880296</v>
      </c>
      <c r="AT95" s="15">
        <v>-3.5454530487199999E-3</v>
      </c>
      <c r="AV95" s="12"/>
      <c r="AW95" s="12"/>
      <c r="AX95" s="14"/>
      <c r="AY95" s="14"/>
    </row>
    <row r="96" spans="1:51" x14ac:dyDescent="0.25">
      <c r="A96" s="2">
        <f t="shared" si="3"/>
        <v>1970.3</v>
      </c>
      <c r="B96" s="15">
        <v>0.19862195682131373</v>
      </c>
      <c r="C96" s="15">
        <v>0.20211299954065226</v>
      </c>
      <c r="D96" s="15">
        <v>-3.4910427193385499E-3</v>
      </c>
      <c r="E96" s="15">
        <v>9.1887443117117263E-3</v>
      </c>
      <c r="F96" s="2">
        <v>8.1644402871681853E-3</v>
      </c>
      <c r="G96" s="2">
        <f t="shared" si="2"/>
        <v>-1.3900660799102432E-2</v>
      </c>
      <c r="H96" s="26">
        <v>6.12</v>
      </c>
      <c r="I96" s="19">
        <v>6.58</v>
      </c>
      <c r="K96" s="19">
        <v>7.18</v>
      </c>
      <c r="L96" s="19">
        <v>7.29</v>
      </c>
      <c r="M96" s="31"/>
      <c r="N96" s="2">
        <v>4.7243419570607177</v>
      </c>
      <c r="O96" s="2">
        <v>-5.0451747862734798E-3</v>
      </c>
      <c r="R96" s="30">
        <v>4.3860519728968903</v>
      </c>
      <c r="S96" s="30">
        <v>-2.5576656224475199E-3</v>
      </c>
      <c r="AC96" s="30">
        <v>5.1860114029434303</v>
      </c>
      <c r="AD96" s="30">
        <v>-7.3980273824944404E-2</v>
      </c>
      <c r="AE96" s="30">
        <v>4.6682803973112001</v>
      </c>
      <c r="AF96" s="30">
        <v>4.0965998082233999E-3</v>
      </c>
      <c r="AG96" s="30">
        <v>5.4425909305344202</v>
      </c>
      <c r="AH96" s="30">
        <v>2.0853701353929902E-2</v>
      </c>
      <c r="AI96" s="30">
        <v>4.3579071141039698</v>
      </c>
      <c r="AJ96" s="30">
        <v>-2.1270035491651702E-2</v>
      </c>
      <c r="AK96" s="30">
        <v>4.4997202383128299</v>
      </c>
      <c r="AL96" s="30">
        <v>-2.70606020104305E-2</v>
      </c>
      <c r="AM96" s="30">
        <v>5.2508925471409</v>
      </c>
      <c r="AN96" s="30">
        <v>-8.5132545488257799E-2</v>
      </c>
      <c r="AO96" s="30">
        <v>4.5591406285462597</v>
      </c>
      <c r="AP96" s="30">
        <v>-1.7759172988987E-2</v>
      </c>
      <c r="AQ96" s="30">
        <v>4.99045256226887</v>
      </c>
      <c r="AR96" s="30">
        <v>1.1393712018888299E-2</v>
      </c>
      <c r="AS96" s="15">
        <v>4.46443279764501</v>
      </c>
      <c r="AT96" s="15">
        <v>-3.1325817485356902E-3</v>
      </c>
      <c r="AV96" s="12"/>
      <c r="AW96" s="12"/>
      <c r="AX96" s="14"/>
      <c r="AY96" s="14"/>
    </row>
    <row r="97" spans="1:51" x14ac:dyDescent="0.25">
      <c r="A97" s="2">
        <f t="shared" si="3"/>
        <v>1970.4</v>
      </c>
      <c r="B97" s="15">
        <v>0.19862574438845626</v>
      </c>
      <c r="C97" s="15">
        <v>0.20833715071003206</v>
      </c>
      <c r="D97" s="15">
        <v>-9.7114063215758082E-3</v>
      </c>
      <c r="E97" s="15">
        <v>-1.0799404205623597E-2</v>
      </c>
      <c r="F97" s="2">
        <v>1.3143672240550528E-2</v>
      </c>
      <c r="G97" s="2">
        <f t="shared" si="2"/>
        <v>-2.0124811968482231E-2</v>
      </c>
      <c r="H97" s="26">
        <v>4.87</v>
      </c>
      <c r="I97" s="19">
        <v>4.9400000000000004</v>
      </c>
      <c r="K97" s="19">
        <v>5.98</v>
      </c>
      <c r="L97" s="19">
        <v>6.5</v>
      </c>
      <c r="M97" s="31"/>
      <c r="N97" s="2">
        <v>4.8199539862518765</v>
      </c>
      <c r="O97" s="2">
        <v>-1.4387595234353866E-2</v>
      </c>
      <c r="R97" s="30">
        <v>4.4799029384065499</v>
      </c>
      <c r="S97" s="30">
        <v>-1.79678158663681E-3</v>
      </c>
      <c r="AC97" s="30">
        <v>5.23480299645919</v>
      </c>
      <c r="AD97" s="30">
        <v>-6.7764722044143494E-2</v>
      </c>
      <c r="AE97" s="30">
        <v>4.7708920449615499</v>
      </c>
      <c r="AF97" s="30">
        <v>-1.23393788678198E-2</v>
      </c>
      <c r="AG97" s="30">
        <v>5.4875516185384603</v>
      </c>
      <c r="AH97" s="30">
        <v>3.7646120906703197E-2</v>
      </c>
      <c r="AI97" s="30">
        <v>4.44618611729208</v>
      </c>
      <c r="AJ97" s="30">
        <v>-2.8408523104317799E-2</v>
      </c>
      <c r="AK97" s="30">
        <v>4.6128944452685303</v>
      </c>
      <c r="AL97" s="30">
        <v>-3.4345109825792801E-2</v>
      </c>
      <c r="AM97" s="30">
        <v>5.3665341705973004</v>
      </c>
      <c r="AN97" s="30">
        <v>-6.8164684628507805E-2</v>
      </c>
      <c r="AO97" s="30">
        <v>4.6418967447377497</v>
      </c>
      <c r="AP97" s="30">
        <v>-1.8149094363472999E-2</v>
      </c>
      <c r="AQ97" s="30">
        <v>5.1139710996599002</v>
      </c>
      <c r="AR97" s="30">
        <v>-3.3411130343520903E-2</v>
      </c>
      <c r="AS97" s="15">
        <v>4.5517206582373504</v>
      </c>
      <c r="AT97" s="15">
        <v>1.5411603288964699E-4</v>
      </c>
      <c r="AV97" s="12"/>
      <c r="AW97" s="12"/>
      <c r="AX97" s="14"/>
      <c r="AY97" s="14"/>
    </row>
    <row r="98" spans="1:51" x14ac:dyDescent="0.25">
      <c r="A98" s="2">
        <f t="shared" si="3"/>
        <v>1971.1</v>
      </c>
      <c r="B98" s="15">
        <v>0.19300404288978731</v>
      </c>
      <c r="C98" s="15">
        <v>0.20355071190015819</v>
      </c>
      <c r="D98" s="15">
        <v>-1.0546669010370891E-2</v>
      </c>
      <c r="E98" s="15">
        <v>2.6795851855451049E-2</v>
      </c>
      <c r="F98" s="2">
        <v>1.5074418687705839E-2</v>
      </c>
      <c r="G98" s="2">
        <f t="shared" si="2"/>
        <v>-1.5338373158608365E-2</v>
      </c>
      <c r="H98" s="26">
        <v>3.38</v>
      </c>
      <c r="I98" s="19">
        <v>3.92</v>
      </c>
      <c r="K98" s="19">
        <v>5.0599999999999996</v>
      </c>
      <c r="L98" s="19">
        <v>5.53</v>
      </c>
      <c r="M98" s="31"/>
      <c r="N98" s="2">
        <v>4.927305263394727</v>
      </c>
      <c r="O98" s="2">
        <v>-3.5231306602951434E-3</v>
      </c>
      <c r="R98" s="30">
        <v>4.5409320242601101</v>
      </c>
      <c r="S98" s="30">
        <v>-6.0569759642851702E-4</v>
      </c>
      <c r="AC98" s="30">
        <v>5.5656823152452199</v>
      </c>
      <c r="AD98" s="30">
        <v>-7.8819236659701197E-2</v>
      </c>
      <c r="AE98" s="30">
        <v>4.8518855168056803</v>
      </c>
      <c r="AF98" s="30">
        <v>-7.2813936094954905E-4</v>
      </c>
      <c r="AG98" s="30">
        <v>5.6012968773469698</v>
      </c>
      <c r="AH98" s="30">
        <v>1.4364787553180099E-2</v>
      </c>
      <c r="AI98" s="30">
        <v>4.5894477554587798</v>
      </c>
      <c r="AJ98" s="30">
        <v>-2.8332011963139302E-2</v>
      </c>
      <c r="AK98" s="30">
        <v>4.7802077650627304</v>
      </c>
      <c r="AL98" s="30">
        <v>-4.58236680804592E-2</v>
      </c>
      <c r="AM98" s="30">
        <v>5.6165783692494102</v>
      </c>
      <c r="AN98" s="30">
        <v>-8.0789955278043002E-2</v>
      </c>
      <c r="AO98" s="30">
        <v>4.78352038517707</v>
      </c>
      <c r="AP98" s="30">
        <v>-2.89095064829708E-2</v>
      </c>
      <c r="AQ98" s="30">
        <v>5.2267024215803399</v>
      </c>
      <c r="AR98" s="30">
        <v>-6.5197322505046397E-4</v>
      </c>
      <c r="AS98" s="15">
        <v>4.6207675037472198</v>
      </c>
      <c r="AT98" s="15">
        <v>-3.7836846979904999E-3</v>
      </c>
      <c r="AV98" s="12"/>
      <c r="AW98" s="12"/>
      <c r="AX98" s="14"/>
      <c r="AY98" s="14"/>
    </row>
    <row r="99" spans="1:51" x14ac:dyDescent="0.25">
      <c r="A99" s="2">
        <f t="shared" si="3"/>
        <v>1971.2</v>
      </c>
      <c r="B99" s="15">
        <v>0.19328963256856993</v>
      </c>
      <c r="C99" s="15">
        <v>0.2091599102984302</v>
      </c>
      <c r="D99" s="15">
        <v>-1.5870277729860275E-2</v>
      </c>
      <c r="E99" s="15">
        <v>5.3852647124071115E-3</v>
      </c>
      <c r="F99" s="2">
        <v>1.304482070672563E-2</v>
      </c>
      <c r="G99" s="2">
        <f t="shared" si="2"/>
        <v>-2.0947571556880373E-2</v>
      </c>
      <c r="H99" s="26">
        <v>4.75</v>
      </c>
      <c r="I99" s="19">
        <v>6.24</v>
      </c>
      <c r="K99" s="19">
        <v>6.86</v>
      </c>
      <c r="L99" s="19">
        <v>6.7</v>
      </c>
      <c r="M99" s="31"/>
      <c r="N99" s="2">
        <v>4.9182634420936946</v>
      </c>
      <c r="O99" s="2">
        <v>6.4643440032067113E-4</v>
      </c>
      <c r="R99" s="30">
        <v>4.5185199953051303</v>
      </c>
      <c r="S99" s="30">
        <v>2.6587815496718101E-3</v>
      </c>
      <c r="AC99" s="30">
        <v>5.5726264394139298</v>
      </c>
      <c r="AD99" s="30">
        <v>-7.3727029864769394E-2</v>
      </c>
      <c r="AE99" s="30">
        <v>4.8429349283221201</v>
      </c>
      <c r="AF99" s="30">
        <v>3.7092743316471202E-3</v>
      </c>
      <c r="AG99" s="30">
        <v>5.5929574325751501</v>
      </c>
      <c r="AH99" s="30">
        <v>2.5214703549430499E-2</v>
      </c>
      <c r="AI99" s="30">
        <v>4.6289043889194597</v>
      </c>
      <c r="AJ99" s="30">
        <v>-4.3567571799299397E-2</v>
      </c>
      <c r="AK99" s="30">
        <v>4.8183351370879803</v>
      </c>
      <c r="AL99" s="30">
        <v>-3.1262559552317298E-2</v>
      </c>
      <c r="AM99" s="30">
        <v>5.7167224349640398</v>
      </c>
      <c r="AN99" s="30">
        <v>-7.3749674742036697E-2</v>
      </c>
      <c r="AO99" s="30">
        <v>4.7909040908928899</v>
      </c>
      <c r="AP99" s="30">
        <v>-2.0432709480685901E-2</v>
      </c>
      <c r="AQ99" s="30">
        <v>5.2146924009473903</v>
      </c>
      <c r="AR99" s="30">
        <v>8.7575047898377795E-3</v>
      </c>
      <c r="AS99" s="15">
        <v>4.6062720661184597</v>
      </c>
      <c r="AT99" s="15">
        <v>9.8910410610582502E-3</v>
      </c>
      <c r="AV99" s="12"/>
      <c r="AW99" s="12"/>
      <c r="AX99" s="14"/>
      <c r="AY99" s="14"/>
    </row>
    <row r="100" spans="1:51" x14ac:dyDescent="0.25">
      <c r="A100" s="2">
        <f t="shared" si="3"/>
        <v>1971.3</v>
      </c>
      <c r="B100" s="15">
        <v>0.19274760654071002</v>
      </c>
      <c r="C100" s="15">
        <v>0.20774379395069051</v>
      </c>
      <c r="D100" s="15">
        <v>-1.4996187409980479E-2</v>
      </c>
      <c r="E100" s="15">
        <v>8.210540550987017E-3</v>
      </c>
      <c r="F100" s="2">
        <v>1.0131443430404204E-2</v>
      </c>
      <c r="G100" s="2">
        <f t="shared" si="2"/>
        <v>-1.953145520914068E-2</v>
      </c>
      <c r="H100" s="26">
        <v>4.6900000000000004</v>
      </c>
      <c r="I100" s="19">
        <v>5.27</v>
      </c>
      <c r="K100" s="19">
        <v>6.06</v>
      </c>
      <c r="L100" s="19">
        <v>6</v>
      </c>
      <c r="M100" s="31"/>
      <c r="N100" s="2">
        <v>4.9078656322627534</v>
      </c>
      <c r="O100" s="2">
        <v>-1.5214789683282929E-3</v>
      </c>
      <c r="R100" s="30">
        <v>4.4619029909473404</v>
      </c>
      <c r="S100" s="30">
        <v>2.39996887594701E-3</v>
      </c>
      <c r="AC100" s="30">
        <v>5.5678021327106997</v>
      </c>
      <c r="AD100" s="30">
        <v>-2.9370025495712201E-2</v>
      </c>
      <c r="AE100" s="30">
        <v>4.83705479026675</v>
      </c>
      <c r="AF100" s="30">
        <v>-7.4921224330338401E-3</v>
      </c>
      <c r="AG100" s="30">
        <v>5.5329447099755402</v>
      </c>
      <c r="AH100" s="30">
        <v>7.2659703901726894E-2</v>
      </c>
      <c r="AI100" s="30">
        <v>4.6853447385226898</v>
      </c>
      <c r="AJ100" s="30">
        <v>-5.4933827487170003E-2</v>
      </c>
      <c r="AK100" s="30">
        <v>4.7943685164382401</v>
      </c>
      <c r="AL100" s="30">
        <v>2.5079815276241799E-2</v>
      </c>
      <c r="AM100" s="30">
        <v>5.6510300914914096</v>
      </c>
      <c r="AN100" s="30">
        <v>4.9128425887046002E-2</v>
      </c>
      <c r="AO100" s="30">
        <v>4.7890080914131499</v>
      </c>
      <c r="AP100" s="30">
        <v>-1.61191263812775E-2</v>
      </c>
      <c r="AQ100" s="30">
        <v>5.2415332253545497</v>
      </c>
      <c r="AR100" s="30">
        <v>-2.5697155051645101E-2</v>
      </c>
      <c r="AS100" s="15">
        <v>4.5449984672827499</v>
      </c>
      <c r="AT100" s="15">
        <v>1.77409269598028E-3</v>
      </c>
      <c r="AV100" s="12"/>
      <c r="AW100" s="12"/>
      <c r="AX100" s="14"/>
      <c r="AY100" s="14"/>
    </row>
    <row r="101" spans="1:51" x14ac:dyDescent="0.25">
      <c r="A101" s="2">
        <f t="shared" si="3"/>
        <v>1971.4</v>
      </c>
      <c r="B101" s="15">
        <v>0.19386729222520108</v>
      </c>
      <c r="C101" s="15">
        <v>0.20878016085790885</v>
      </c>
      <c r="D101" s="15">
        <v>-1.4912868632707785E-2</v>
      </c>
      <c r="E101" s="15">
        <v>2.3604546123466991E-3</v>
      </c>
      <c r="F101" s="2">
        <v>8.3002453800378288E-3</v>
      </c>
      <c r="G101" s="2">
        <f t="shared" si="2"/>
        <v>-2.0567822116359019E-2</v>
      </c>
      <c r="H101" s="26">
        <v>4.01</v>
      </c>
      <c r="I101" s="19">
        <v>4.46</v>
      </c>
      <c r="K101" s="19">
        <v>5.5</v>
      </c>
      <c r="L101" s="19">
        <v>5.89</v>
      </c>
      <c r="M101" s="31"/>
      <c r="N101" s="2">
        <v>4.9491796143540814</v>
      </c>
      <c r="O101" s="2">
        <v>-4.2435204946328952E-3</v>
      </c>
      <c r="R101" s="30">
        <v>4.50556026571142</v>
      </c>
      <c r="S101" s="30">
        <v>-2.19882437001275E-4</v>
      </c>
      <c r="AC101" s="30">
        <v>5.5972394108930104</v>
      </c>
      <c r="AD101" s="30">
        <v>-3.04649649872402E-2</v>
      </c>
      <c r="AE101" s="30">
        <v>4.8877421492653603</v>
      </c>
      <c r="AF101" s="30">
        <v>-9.2626800704452093E-3</v>
      </c>
      <c r="AG101" s="30">
        <v>5.5308207001142904</v>
      </c>
      <c r="AH101" s="30">
        <v>5.5543673808484802E-2</v>
      </c>
      <c r="AI101" s="30">
        <v>4.76059079387597</v>
      </c>
      <c r="AJ101" s="30">
        <v>-5.8409610696944399E-2</v>
      </c>
      <c r="AK101" s="30">
        <v>4.7745105027288099</v>
      </c>
      <c r="AL101" s="30">
        <v>2.6849592714360101E-2</v>
      </c>
      <c r="AM101" s="30">
        <v>5.6621291065512196</v>
      </c>
      <c r="AN101" s="30">
        <v>3.4669857874945899E-2</v>
      </c>
      <c r="AO101" s="30">
        <v>4.8239469593239797</v>
      </c>
      <c r="AP101" s="30">
        <v>-2.9984595021410401E-2</v>
      </c>
      <c r="AQ101" s="30">
        <v>5.3470350224964003</v>
      </c>
      <c r="AR101" s="30">
        <v>-3.5894044226523598E-2</v>
      </c>
      <c r="AS101" s="15">
        <v>4.5746849525590996</v>
      </c>
      <c r="AT101" s="15">
        <v>6.9037143859161694E-5</v>
      </c>
      <c r="AV101" s="12"/>
      <c r="AW101" s="12"/>
      <c r="AX101" s="14"/>
      <c r="AY101" s="14"/>
    </row>
    <row r="102" spans="1:51" ht="13" x14ac:dyDescent="0.3">
      <c r="A102" s="2">
        <f t="shared" si="3"/>
        <v>1972.1</v>
      </c>
      <c r="B102" s="15">
        <v>0.19970821851191442</v>
      </c>
      <c r="C102" s="15">
        <v>0.20603015075376885</v>
      </c>
      <c r="D102" s="15">
        <v>-6.3219322418544199E-3</v>
      </c>
      <c r="E102" s="15">
        <v>1.8230326814666624E-2</v>
      </c>
      <c r="F102" s="2">
        <v>1.5075986172943909E-2</v>
      </c>
      <c r="G102" s="2">
        <f t="shared" si="2"/>
        <v>-1.781781201221902E-2</v>
      </c>
      <c r="H102" s="26">
        <v>3.73</v>
      </c>
      <c r="I102" s="19">
        <v>5.1100000000000003</v>
      </c>
      <c r="J102" s="32">
        <f t="shared" ref="J102:J118" si="4">0.5*I102+0.5*K102</f>
        <v>5.6050000000000004</v>
      </c>
      <c r="K102" s="19">
        <v>6.1</v>
      </c>
      <c r="L102" s="19">
        <v>6.12</v>
      </c>
      <c r="M102" s="31"/>
      <c r="N102" s="2">
        <v>5.0119861752701649</v>
      </c>
      <c r="O102" s="2">
        <v>-2.0292309608031913E-3</v>
      </c>
      <c r="R102" s="30">
        <v>4.4891859455718599</v>
      </c>
      <c r="S102" s="30">
        <v>1.2044044285616101E-3</v>
      </c>
      <c r="AC102" s="30">
        <v>5.7645346288888097</v>
      </c>
      <c r="AD102" s="30">
        <v>-1.2315722409458101E-2</v>
      </c>
      <c r="AE102" s="30">
        <v>4.9473643844017099</v>
      </c>
      <c r="AF102" s="30">
        <v>-1.0412456077258599E-2</v>
      </c>
      <c r="AG102" s="30">
        <v>5.5678571019955001</v>
      </c>
      <c r="AH102" s="30">
        <v>5.9848042586920301E-2</v>
      </c>
      <c r="AI102" s="30">
        <v>4.9044586199500397</v>
      </c>
      <c r="AJ102" s="30">
        <v>-4.8789760268983198E-2</v>
      </c>
      <c r="AK102" s="30">
        <v>4.8173169869467198</v>
      </c>
      <c r="AL102" s="30">
        <v>2.76220202453181E-2</v>
      </c>
      <c r="AM102" s="30">
        <v>5.70870692384295</v>
      </c>
      <c r="AN102" s="30">
        <v>4.0978126147490503E-2</v>
      </c>
      <c r="AO102" s="30">
        <v>4.9228088581880103</v>
      </c>
      <c r="AP102" s="30">
        <v>-2.9635176130192498E-2</v>
      </c>
      <c r="AQ102" s="30">
        <v>5.4651926938061104</v>
      </c>
      <c r="AR102" s="30">
        <v>-2.0728745644522099E-2</v>
      </c>
      <c r="AS102" s="15">
        <v>4.5365394326736999</v>
      </c>
      <c r="AT102" s="15">
        <v>-3.2809100070844201E-4</v>
      </c>
      <c r="AV102" s="12"/>
      <c r="AW102" s="12"/>
      <c r="AX102" s="14"/>
      <c r="AY102" s="14"/>
    </row>
    <row r="103" spans="1:51" ht="13" x14ac:dyDescent="0.3">
      <c r="A103" s="2">
        <f t="shared" si="3"/>
        <v>1972.2</v>
      </c>
      <c r="B103" s="15">
        <v>0.19982678529249667</v>
      </c>
      <c r="C103" s="15">
        <v>0.20297614361073935</v>
      </c>
      <c r="D103" s="15">
        <v>-3.1493583182426585E-3</v>
      </c>
      <c r="E103" s="15">
        <v>2.2439980548678157E-2</v>
      </c>
      <c r="F103" s="2">
        <v>6.2046010956091054E-3</v>
      </c>
      <c r="G103" s="2">
        <f t="shared" si="2"/>
        <v>-1.4763804869189517E-2</v>
      </c>
      <c r="H103" s="26">
        <v>3.91</v>
      </c>
      <c r="I103" s="19">
        <v>5.15</v>
      </c>
      <c r="J103" s="32">
        <f t="shared" si="4"/>
        <v>5.5750000000000002</v>
      </c>
      <c r="K103" s="19">
        <v>6</v>
      </c>
      <c r="L103" s="19">
        <v>6.15</v>
      </c>
      <c r="M103" s="31"/>
      <c r="N103" s="2">
        <v>5.0029355530710742</v>
      </c>
      <c r="O103" s="2">
        <v>3.0508281473435976E-3</v>
      </c>
      <c r="R103" s="30">
        <v>4.4639686113547699</v>
      </c>
      <c r="S103" s="30">
        <v>4.9139021169659696E-4</v>
      </c>
      <c r="AC103" s="30">
        <v>5.7015095886392597</v>
      </c>
      <c r="AD103" s="30">
        <v>-1.34310111347755E-3</v>
      </c>
      <c r="AE103" s="30">
        <v>4.9541090028992896</v>
      </c>
      <c r="AF103" s="30">
        <v>-1.84666080353337E-3</v>
      </c>
      <c r="AG103" s="30">
        <v>5.5240864816355097</v>
      </c>
      <c r="AH103" s="30">
        <v>6.8764232633150499E-2</v>
      </c>
      <c r="AI103" s="30">
        <v>4.8511202097733603</v>
      </c>
      <c r="AJ103" s="30">
        <v>-2.6873101740147301E-2</v>
      </c>
      <c r="AK103" s="30">
        <v>4.69912529995465</v>
      </c>
      <c r="AL103" s="30">
        <v>5.6032467146938401E-2</v>
      </c>
      <c r="AM103" s="30">
        <v>5.7060528928259702</v>
      </c>
      <c r="AN103" s="30">
        <v>2.39220559574174E-2</v>
      </c>
      <c r="AO103" s="30">
        <v>4.8805035639012697</v>
      </c>
      <c r="AP103" s="30">
        <v>-6.4359304809702804E-3</v>
      </c>
      <c r="AQ103" s="30">
        <v>5.5360688180931001</v>
      </c>
      <c r="AR103" s="30">
        <v>-4.0648485843958901E-2</v>
      </c>
      <c r="AS103" s="15">
        <v>4.5598189919637404</v>
      </c>
      <c r="AT103" s="15">
        <v>-1.25462311667507E-2</v>
      </c>
      <c r="AV103" s="12"/>
      <c r="AW103" s="12"/>
      <c r="AX103" s="14"/>
      <c r="AY103" s="14"/>
    </row>
    <row r="104" spans="1:51" ht="13" x14ac:dyDescent="0.3">
      <c r="A104" s="2">
        <f t="shared" si="3"/>
        <v>1972.3</v>
      </c>
      <c r="B104" s="15">
        <v>0.19763487401453086</v>
      </c>
      <c r="C104" s="15">
        <v>0.19856237440098931</v>
      </c>
      <c r="D104" s="15">
        <v>-9.2750038645846359E-4</v>
      </c>
      <c r="E104" s="15">
        <v>9.3980294734844535E-3</v>
      </c>
      <c r="F104" s="2">
        <v>9.5291019157283888E-3</v>
      </c>
      <c r="G104" s="2">
        <f t="shared" si="2"/>
        <v>-1.0350035659439483E-2</v>
      </c>
      <c r="H104" s="26">
        <v>4.66</v>
      </c>
      <c r="I104" s="19">
        <v>5.61</v>
      </c>
      <c r="J104" s="32">
        <f t="shared" si="4"/>
        <v>5.8949999999999996</v>
      </c>
      <c r="K104" s="19">
        <v>6.18</v>
      </c>
      <c r="L104" s="19">
        <v>6.54</v>
      </c>
      <c r="M104" s="31"/>
      <c r="N104" s="2">
        <v>5.0198473599834568</v>
      </c>
      <c r="O104" s="2">
        <v>-1.6407552630415528E-4</v>
      </c>
      <c r="R104" s="30">
        <v>4.5223882365468198</v>
      </c>
      <c r="S104" s="30">
        <v>2.0161043976641702E-3</v>
      </c>
      <c r="AC104" s="30">
        <v>5.5858952871625496</v>
      </c>
      <c r="AD104" s="30">
        <v>2.2828314233378801E-2</v>
      </c>
      <c r="AE104" s="30">
        <v>4.9959140613404198</v>
      </c>
      <c r="AF104" s="30">
        <v>-8.4019643435825908E-3</v>
      </c>
      <c r="AG104" s="30">
        <v>5.5772596073016896</v>
      </c>
      <c r="AH104" s="30">
        <v>-4.3662329518309097E-2</v>
      </c>
      <c r="AI104" s="30">
        <v>4.7910763812217496</v>
      </c>
      <c r="AJ104" s="30">
        <v>4.7242629376559001E-2</v>
      </c>
      <c r="AK104" s="30">
        <v>4.7216934187969501</v>
      </c>
      <c r="AL104" s="30">
        <v>-4.6585518931233201E-2</v>
      </c>
      <c r="AM104" s="30">
        <v>5.6156441156741801</v>
      </c>
      <c r="AN104" s="30">
        <v>8.8548133952311897E-2</v>
      </c>
      <c r="AO104" s="30">
        <v>4.8681659054535098</v>
      </c>
      <c r="AP104" s="30">
        <v>-2.4864580321048501E-2</v>
      </c>
      <c r="AQ104" s="30">
        <v>5.5100083650822604</v>
      </c>
      <c r="AR104" s="30">
        <v>4.0985557021078797E-2</v>
      </c>
      <c r="AS104" s="15">
        <v>4.6627266329698296</v>
      </c>
      <c r="AT104" s="15">
        <v>-5.4005205939639603E-3</v>
      </c>
      <c r="AV104" s="12"/>
      <c r="AW104" s="12"/>
      <c r="AX104" s="14"/>
      <c r="AY104" s="14"/>
    </row>
    <row r="105" spans="1:51" ht="13" x14ac:dyDescent="0.3">
      <c r="A105" s="2">
        <f t="shared" si="3"/>
        <v>1972.4</v>
      </c>
      <c r="B105" s="15">
        <v>0.2004504504504504</v>
      </c>
      <c r="C105" s="15">
        <v>0.20270270270270271</v>
      </c>
      <c r="D105" s="15">
        <v>-2.2522522522522947E-3</v>
      </c>
      <c r="E105" s="15">
        <v>1.6597316981697682E-2</v>
      </c>
      <c r="F105" s="2">
        <v>1.2676343540758347E-2</v>
      </c>
      <c r="G105" s="2">
        <f t="shared" si="2"/>
        <v>-1.4490363961152886E-2</v>
      </c>
      <c r="H105" s="26">
        <v>5.07</v>
      </c>
      <c r="I105" s="19">
        <v>5.68</v>
      </c>
      <c r="J105" s="32">
        <f t="shared" si="4"/>
        <v>5.97</v>
      </c>
      <c r="K105" s="19">
        <v>6.26</v>
      </c>
      <c r="L105" s="19">
        <v>6.41</v>
      </c>
      <c r="M105" s="31"/>
      <c r="N105" s="2">
        <v>5.0638063801301811</v>
      </c>
      <c r="O105" s="2">
        <v>1.8028092212204926E-2</v>
      </c>
      <c r="R105" s="30">
        <v>4.6020113983246302</v>
      </c>
      <c r="S105" s="30">
        <v>8.4168667184351606E-3</v>
      </c>
      <c r="AC105" s="30">
        <v>5.56467840100954</v>
      </c>
      <c r="AD105" s="30">
        <v>1.1219991913106599E-2</v>
      </c>
      <c r="AE105" s="30">
        <v>5.04686756692446</v>
      </c>
      <c r="AF105" s="30">
        <v>1.63396484340767E-2</v>
      </c>
      <c r="AG105" s="30">
        <v>5.6720687975415904</v>
      </c>
      <c r="AH105" s="30">
        <v>-4.0145018922177499E-2</v>
      </c>
      <c r="AI105" s="30">
        <v>4.7911775796725502</v>
      </c>
      <c r="AJ105" s="30">
        <v>6.6358847629650303E-2</v>
      </c>
      <c r="AK105" s="30">
        <v>4.7988133376029802</v>
      </c>
      <c r="AL105" s="30">
        <v>-4.0313283865644603E-2</v>
      </c>
      <c r="AM105" s="30">
        <v>5.4890970544920501</v>
      </c>
      <c r="AN105" s="30">
        <v>0.17775175915181499</v>
      </c>
      <c r="AO105" s="30">
        <v>4.9218989575304901</v>
      </c>
      <c r="AP105" s="30">
        <v>-9.4407566530488908E-3</v>
      </c>
      <c r="AQ105" s="30">
        <v>5.4613149044668097</v>
      </c>
      <c r="AR105" s="30">
        <v>9.5078389389592496E-2</v>
      </c>
      <c r="AS105" s="15">
        <v>4.76131452591813</v>
      </c>
      <c r="AT105" s="15">
        <v>-5.5508927056988804E-3</v>
      </c>
      <c r="AV105" s="12"/>
      <c r="AW105" s="12"/>
      <c r="AX105" s="14"/>
      <c r="AY105" s="14"/>
    </row>
    <row r="106" spans="1:51" ht="13" x14ac:dyDescent="0.3">
      <c r="A106" s="2">
        <f t="shared" si="3"/>
        <v>1973.1</v>
      </c>
      <c r="B106" s="15">
        <v>0.19852248859274277</v>
      </c>
      <c r="C106" s="15">
        <v>0.1905555153183168</v>
      </c>
      <c r="D106" s="15">
        <v>7.9669732744259737E-3</v>
      </c>
      <c r="E106" s="15">
        <v>2.4455280100539392E-2</v>
      </c>
      <c r="F106" s="2">
        <v>1.1453180030839409E-2</v>
      </c>
      <c r="G106" s="2">
        <f t="shared" si="2"/>
        <v>-2.3431765767669699E-3</v>
      </c>
      <c r="H106" s="26">
        <v>6.09</v>
      </c>
      <c r="I106" s="19">
        <v>7.09</v>
      </c>
      <c r="J106" s="32">
        <f t="shared" si="4"/>
        <v>6.9499999999999993</v>
      </c>
      <c r="K106" s="19">
        <v>6.81</v>
      </c>
      <c r="L106" s="19">
        <v>6.73</v>
      </c>
      <c r="M106" s="31"/>
      <c r="N106" s="2">
        <v>4.9795028904422622</v>
      </c>
      <c r="O106" s="2">
        <v>-3.5396535518495173E-3</v>
      </c>
      <c r="R106" s="30">
        <v>4.5478048914924702</v>
      </c>
      <c r="S106" s="30">
        <v>3.02227578094231E-3</v>
      </c>
      <c r="AC106" s="30">
        <v>5.3763883567058999</v>
      </c>
      <c r="AD106" s="30">
        <v>3.1256515315197297E-2</v>
      </c>
      <c r="AE106" s="30">
        <v>4.98598505358175</v>
      </c>
      <c r="AF106" s="30">
        <v>3.3378687376095402E-3</v>
      </c>
      <c r="AG106" s="30">
        <v>5.6538283606187303</v>
      </c>
      <c r="AH106" s="30">
        <v>-5.11619771461597E-2</v>
      </c>
      <c r="AI106" s="30">
        <v>4.6428801437790197</v>
      </c>
      <c r="AJ106" s="30">
        <v>6.2745280132077905E-2</v>
      </c>
      <c r="AK106" s="30">
        <v>4.7009122740901601</v>
      </c>
      <c r="AL106" s="30">
        <v>-3.8668911696255297E-2</v>
      </c>
      <c r="AM106" s="30">
        <v>5.30647377903031</v>
      </c>
      <c r="AN106" s="30">
        <v>7.2680342133869799E-2</v>
      </c>
      <c r="AO106" s="30">
        <v>4.8282246852374904</v>
      </c>
      <c r="AP106" s="30">
        <v>-5.4051188866711397E-3</v>
      </c>
      <c r="AQ106" s="30">
        <v>5.3659039056206304</v>
      </c>
      <c r="AR106" s="30">
        <v>3.3581710299399999E-2</v>
      </c>
      <c r="AS106" s="15">
        <v>4.7573096698033597</v>
      </c>
      <c r="AT106" s="15">
        <v>-1.7623809707464301E-3</v>
      </c>
      <c r="AV106" s="12"/>
      <c r="AW106" s="12"/>
      <c r="AX106" s="14"/>
      <c r="AY106" s="14"/>
    </row>
    <row r="107" spans="1:51" ht="13" x14ac:dyDescent="0.3">
      <c r="A107" s="2">
        <f t="shared" si="3"/>
        <v>1973.2</v>
      </c>
      <c r="B107" s="15">
        <v>0.19533013544018057</v>
      </c>
      <c r="C107" s="15">
        <v>0.1892635440180587</v>
      </c>
      <c r="D107" s="15">
        <v>6.0665914221218727E-3</v>
      </c>
      <c r="E107" s="15">
        <v>1.0835139153343217E-2</v>
      </c>
      <c r="F107" s="2">
        <v>1.524450750283143E-2</v>
      </c>
      <c r="G107" s="2">
        <f t="shared" si="2"/>
        <v>-1.0512052765088709E-3</v>
      </c>
      <c r="H107" s="26">
        <v>7.19</v>
      </c>
      <c r="I107" s="19">
        <v>7.74</v>
      </c>
      <c r="J107" s="32">
        <f t="shared" si="4"/>
        <v>7.32</v>
      </c>
      <c r="K107" s="19">
        <v>6.9</v>
      </c>
      <c r="L107" s="19">
        <v>6.94</v>
      </c>
      <c r="M107" s="31"/>
      <c r="N107" s="2">
        <v>4.8851932907414373</v>
      </c>
      <c r="O107" s="2">
        <v>2.0820206037958696E-4</v>
      </c>
      <c r="R107" s="30">
        <v>4.4879772039649399</v>
      </c>
      <c r="S107" s="30">
        <v>7.9809880197391093E-3</v>
      </c>
      <c r="AC107" s="30">
        <v>5.1208882042603303</v>
      </c>
      <c r="AD107" s="30">
        <v>4.1404597659559797E-2</v>
      </c>
      <c r="AE107" s="30">
        <v>4.92004911529708</v>
      </c>
      <c r="AF107" s="30">
        <v>3.4784715998501998E-3</v>
      </c>
      <c r="AG107" s="30">
        <v>5.6323022994049898</v>
      </c>
      <c r="AH107" s="30">
        <v>-6.43665069298371E-2</v>
      </c>
      <c r="AI107" s="30">
        <v>4.4427698712646002</v>
      </c>
      <c r="AJ107" s="30">
        <v>6.1072204576826897E-2</v>
      </c>
      <c r="AK107" s="30">
        <v>4.6144228295018799</v>
      </c>
      <c r="AL107" s="30">
        <v>-6.8468779119567197E-2</v>
      </c>
      <c r="AM107" s="30">
        <v>5.0875008795216097</v>
      </c>
      <c r="AN107" s="30">
        <v>0.110264003819829</v>
      </c>
      <c r="AO107" s="30">
        <v>4.6916210832952601</v>
      </c>
      <c r="AP107" s="30">
        <v>-9.7817369714009693E-3</v>
      </c>
      <c r="AQ107" s="30">
        <v>5.2136774097502601</v>
      </c>
      <c r="AR107" s="30">
        <v>6.5257560810989101E-2</v>
      </c>
      <c r="AS107" s="15">
        <v>4.7196088174726798</v>
      </c>
      <c r="AT107" s="15">
        <v>3.5570086549778799E-4</v>
      </c>
      <c r="AV107" s="12"/>
      <c r="AW107" s="12"/>
      <c r="AX107" s="14"/>
      <c r="AY107" s="14"/>
    </row>
    <row r="108" spans="1:51" ht="13" x14ac:dyDescent="0.3">
      <c r="A108" s="2">
        <f t="shared" si="3"/>
        <v>1973.3</v>
      </c>
      <c r="B108" s="15">
        <v>0.19731347438752786</v>
      </c>
      <c r="C108" s="15">
        <v>0.18847438752783965</v>
      </c>
      <c r="D108" s="15">
        <v>8.8390868596881882E-3</v>
      </c>
      <c r="E108" s="15">
        <v>-5.2864832771886486E-3</v>
      </c>
      <c r="F108" s="2">
        <v>1.9298599215022878E-2</v>
      </c>
      <c r="G108" s="2">
        <f t="shared" si="2"/>
        <v>-2.6204878628982575E-4</v>
      </c>
      <c r="H108" s="26">
        <v>8.2899999999999991</v>
      </c>
      <c r="I108" s="19">
        <v>7.5</v>
      </c>
      <c r="J108" s="32">
        <f t="shared" si="4"/>
        <v>7.1099999999999994</v>
      </c>
      <c r="K108" s="19">
        <v>6.72</v>
      </c>
      <c r="L108" s="19">
        <v>6.9</v>
      </c>
      <c r="M108" s="31"/>
      <c r="N108" s="2">
        <v>4.9492882683421335</v>
      </c>
      <c r="O108" s="2">
        <v>6.4660078636322865E-3</v>
      </c>
      <c r="R108" s="30">
        <v>4.5227466975987003</v>
      </c>
      <c r="S108" s="30">
        <v>1.07985259731808E-2</v>
      </c>
      <c r="AC108" s="30">
        <v>5.28040334781896</v>
      </c>
      <c r="AD108" s="30">
        <v>-2.7817095647199499E-2</v>
      </c>
      <c r="AE108" s="30">
        <v>4.9345688992465799</v>
      </c>
      <c r="AF108" s="30">
        <v>2.4089796458333E-2</v>
      </c>
      <c r="AG108" s="30">
        <v>5.6511842570260802</v>
      </c>
      <c r="AH108" s="30">
        <v>2.4750798460778298E-2</v>
      </c>
      <c r="AI108" s="30">
        <v>4.5503059074242902</v>
      </c>
      <c r="AJ108" s="30">
        <v>2.7727739275047E-2</v>
      </c>
      <c r="AK108" s="30">
        <v>4.7088679389274404</v>
      </c>
      <c r="AL108" s="30">
        <v>2.0825082803811901E-2</v>
      </c>
      <c r="AM108" s="30">
        <v>5.2380057072010704</v>
      </c>
      <c r="AN108" s="30">
        <v>-1.9144728019285601E-2</v>
      </c>
      <c r="AO108" s="30">
        <v>4.8320542491435896</v>
      </c>
      <c r="AP108" s="30">
        <v>1.14240785175672E-2</v>
      </c>
      <c r="AQ108" s="30">
        <v>5.2026965105122596</v>
      </c>
      <c r="AR108" s="30">
        <v>3.3275380081952403E-2</v>
      </c>
      <c r="AS108" s="15">
        <v>4.7504508094164697</v>
      </c>
      <c r="AT108" s="15">
        <v>1.3870235798792801E-2</v>
      </c>
      <c r="AV108" s="12"/>
      <c r="AW108" s="12"/>
      <c r="AX108" s="14"/>
      <c r="AY108" s="14"/>
    </row>
    <row r="109" spans="1:51" ht="13" x14ac:dyDescent="0.3">
      <c r="A109" s="2">
        <f t="shared" si="3"/>
        <v>1973.4</v>
      </c>
      <c r="B109" s="15">
        <v>0.1990399567304442</v>
      </c>
      <c r="C109" s="15">
        <v>0.18842539382056656</v>
      </c>
      <c r="D109" s="15">
        <v>1.061456290987762E-2</v>
      </c>
      <c r="E109" s="15">
        <v>9.4672304616769468E-3</v>
      </c>
      <c r="F109" s="2">
        <v>1.9709510923926265E-2</v>
      </c>
      <c r="G109" s="2">
        <f t="shared" si="2"/>
        <v>-2.1305507901672738E-4</v>
      </c>
      <c r="H109" s="26">
        <v>7.45</v>
      </c>
      <c r="I109" s="19">
        <v>7.3</v>
      </c>
      <c r="J109" s="32">
        <f t="shared" si="4"/>
        <v>7.0649999999999995</v>
      </c>
      <c r="K109" s="19">
        <v>6.83</v>
      </c>
      <c r="L109" s="19">
        <v>6.9</v>
      </c>
      <c r="M109" s="31"/>
      <c r="N109" s="2">
        <v>4.7971658511049515</v>
      </c>
      <c r="O109" s="2">
        <v>2.6565710388403205E-2</v>
      </c>
      <c r="R109" s="30">
        <v>4.4804383545808601</v>
      </c>
      <c r="S109" s="30">
        <v>2.2923245916143298E-2</v>
      </c>
      <c r="AC109" s="30">
        <v>5.0270723440882197</v>
      </c>
      <c r="AD109" s="30">
        <v>-1.02221428701991E-2</v>
      </c>
      <c r="AE109" s="30">
        <v>4.8026041119896803</v>
      </c>
      <c r="AF109" s="30">
        <v>2.82274924653305E-2</v>
      </c>
      <c r="AG109" s="30">
        <v>5.4712015776811702</v>
      </c>
      <c r="AH109" s="30">
        <v>2.3522319038603301E-2</v>
      </c>
      <c r="AI109" s="30">
        <v>4.4500110394292802</v>
      </c>
      <c r="AJ109" s="30">
        <v>3.8034230718575701E-2</v>
      </c>
      <c r="AK109" s="30">
        <v>4.4361835029000796</v>
      </c>
      <c r="AL109" s="30">
        <v>0.158606118747811</v>
      </c>
      <c r="AM109" s="30">
        <v>5.1434567192374603</v>
      </c>
      <c r="AN109" s="30">
        <v>-7.9151105470611993E-2</v>
      </c>
      <c r="AO109" s="30">
        <v>4.7480530286045504</v>
      </c>
      <c r="AP109" s="30">
        <v>1.5219364227601E-2</v>
      </c>
      <c r="AQ109" s="30">
        <v>4.9853342798170397</v>
      </c>
      <c r="AR109" s="30">
        <v>6.7048148975922095E-2</v>
      </c>
      <c r="AS109" s="15">
        <v>4.7847663694396898</v>
      </c>
      <c r="AT109" s="15">
        <v>2.6757035813931102E-2</v>
      </c>
      <c r="AV109" s="12"/>
      <c r="AW109" s="12"/>
      <c r="AX109" s="14"/>
      <c r="AY109" s="14"/>
    </row>
    <row r="110" spans="1:51" ht="13" x14ac:dyDescent="0.3">
      <c r="A110" s="2">
        <f t="shared" si="3"/>
        <v>1974.1</v>
      </c>
      <c r="B110" s="15">
        <v>0.19917040208737535</v>
      </c>
      <c r="C110" s="15">
        <v>0.19107513213353847</v>
      </c>
      <c r="D110" s="15">
        <v>8.0952699538368676E-3</v>
      </c>
      <c r="E110" s="15">
        <v>-8.6637426819822366E-3</v>
      </c>
      <c r="F110" s="2">
        <v>1.8719436550621121E-2</v>
      </c>
      <c r="G110" s="2">
        <f t="shared" si="2"/>
        <v>-2.8627933919886384E-3</v>
      </c>
      <c r="H110" s="26">
        <v>7.96</v>
      </c>
      <c r="I110" s="19">
        <v>8.36</v>
      </c>
      <c r="J110" s="32">
        <f t="shared" si="4"/>
        <v>8.004999999999999</v>
      </c>
      <c r="K110" s="19">
        <v>7.65</v>
      </c>
      <c r="L110" s="19">
        <v>7.41</v>
      </c>
      <c r="M110" s="31"/>
      <c r="N110" s="2">
        <v>4.7498585112046516</v>
      </c>
      <c r="O110" s="2">
        <v>2.2001949952795127E-2</v>
      </c>
      <c r="P110" s="15">
        <v>3.8133972067558801</v>
      </c>
      <c r="Q110" s="15">
        <v>2.8286267060354298E-2</v>
      </c>
      <c r="R110" s="30">
        <v>4.3914934613008496</v>
      </c>
      <c r="S110" s="30">
        <v>2.1537114982962499E-2</v>
      </c>
      <c r="AC110" s="30">
        <v>5.16295389732639</v>
      </c>
      <c r="AD110" s="30">
        <v>-1.4920115980585499E-2</v>
      </c>
      <c r="AE110" s="30">
        <v>4.7338727018920599</v>
      </c>
      <c r="AF110" s="30">
        <v>2.1711907187819499E-2</v>
      </c>
      <c r="AG110" s="30">
        <v>5.4104869269108304</v>
      </c>
      <c r="AH110" s="30">
        <v>1.0417250422214201E-2</v>
      </c>
      <c r="AI110" s="30">
        <v>4.4527865282960803</v>
      </c>
      <c r="AJ110" s="30">
        <v>4.3866888432748899E-2</v>
      </c>
      <c r="AK110" s="30">
        <v>4.4385395380698798</v>
      </c>
      <c r="AL110" s="30">
        <v>1.9325644679594099E-2</v>
      </c>
      <c r="AM110" s="30">
        <v>5.11776515344771</v>
      </c>
      <c r="AN110" s="30">
        <v>-1.36326407156405E-2</v>
      </c>
      <c r="AO110" s="30">
        <v>4.7036703695076003</v>
      </c>
      <c r="AP110" s="30">
        <v>2.5279143610674199E-2</v>
      </c>
      <c r="AQ110" s="30">
        <v>4.9098954306837399</v>
      </c>
      <c r="AR110" s="30">
        <v>3.7222938447586902E-2</v>
      </c>
      <c r="AS110" s="15">
        <v>4.6187077045273996</v>
      </c>
      <c r="AT110" s="15">
        <v>2.6626803195597699E-2</v>
      </c>
      <c r="AV110" s="12"/>
      <c r="AW110" s="12"/>
      <c r="AX110" s="14"/>
      <c r="AY110" s="14"/>
    </row>
    <row r="111" spans="1:51" ht="13" x14ac:dyDescent="0.3">
      <c r="A111" s="2">
        <f t="shared" si="3"/>
        <v>1974.2</v>
      </c>
      <c r="B111" s="15">
        <v>0.19984356667970274</v>
      </c>
      <c r="C111" s="15">
        <v>0.19404249771868073</v>
      </c>
      <c r="D111" s="15">
        <v>5.8010689610220158E-3</v>
      </c>
      <c r="E111" s="15">
        <v>2.3814889227215565E-3</v>
      </c>
      <c r="F111" s="2">
        <v>2.3335646780298518E-2</v>
      </c>
      <c r="G111" s="2">
        <f t="shared" si="2"/>
        <v>-5.8301589771309059E-3</v>
      </c>
      <c r="H111" s="26">
        <v>7.9</v>
      </c>
      <c r="I111" s="19">
        <v>8.8699999999999992</v>
      </c>
      <c r="J111" s="32">
        <f t="shared" si="4"/>
        <v>8.6</v>
      </c>
      <c r="K111" s="19">
        <v>8.33</v>
      </c>
      <c r="L111" s="19">
        <v>7.64</v>
      </c>
      <c r="M111" s="31"/>
      <c r="N111" s="2">
        <v>4.6022389675188222</v>
      </c>
      <c r="O111" s="2">
        <v>2.4866077325119959E-2</v>
      </c>
      <c r="P111" s="15">
        <v>3.6431269292585502</v>
      </c>
      <c r="Q111" s="15">
        <v>3.14244034954239E-2</v>
      </c>
      <c r="R111" s="30">
        <v>4.2027426557208196</v>
      </c>
      <c r="S111" s="30">
        <v>2.82344971123068E-2</v>
      </c>
      <c r="AC111" s="30">
        <v>5.0150476277417697</v>
      </c>
      <c r="AD111" s="30">
        <v>-1.8161432724291601E-2</v>
      </c>
      <c r="AE111" s="30">
        <v>4.6209776569979901</v>
      </c>
      <c r="AF111" s="30">
        <v>1.8531162626141601E-2</v>
      </c>
      <c r="AG111" s="30">
        <v>5.32262241175816</v>
      </c>
      <c r="AH111" s="30">
        <v>1.65240484885932E-2</v>
      </c>
      <c r="AI111" s="30">
        <v>4.2885160756798699</v>
      </c>
      <c r="AJ111" s="30">
        <v>2.7666180015709502E-2</v>
      </c>
      <c r="AK111" s="30">
        <v>4.3146791909198798</v>
      </c>
      <c r="AL111" s="30">
        <v>1.8722017344307201E-2</v>
      </c>
      <c r="AM111" s="30">
        <v>4.9983188481295402</v>
      </c>
      <c r="AN111" s="30">
        <v>-5.1157853224603499E-2</v>
      </c>
      <c r="AO111" s="30">
        <v>4.4832283859556403</v>
      </c>
      <c r="AP111" s="30">
        <v>1.9183619059618202E-2</v>
      </c>
      <c r="AQ111" s="30">
        <v>4.8192939654193596</v>
      </c>
      <c r="AR111" s="30">
        <v>1.5084281276559501E-2</v>
      </c>
      <c r="AS111" s="15">
        <v>4.42451736915931</v>
      </c>
      <c r="AT111" s="15">
        <v>3.79644166176741E-2</v>
      </c>
      <c r="AV111" s="12"/>
      <c r="AW111" s="12"/>
      <c r="AX111" s="14"/>
      <c r="AY111" s="14"/>
    </row>
    <row r="112" spans="1:51" ht="13" x14ac:dyDescent="0.3">
      <c r="A112" s="2">
        <f t="shared" si="3"/>
        <v>1974.3</v>
      </c>
      <c r="B112" s="15">
        <v>0.2063451451963669</v>
      </c>
      <c r="C112" s="15">
        <v>0.19950108737367273</v>
      </c>
      <c r="D112" s="15">
        <v>6.8440578226941565E-3</v>
      </c>
      <c r="E112" s="15">
        <v>-9.4958433358865654E-3</v>
      </c>
      <c r="F112" s="2">
        <v>2.8893995083389443E-2</v>
      </c>
      <c r="G112" s="2">
        <f t="shared" si="2"/>
        <v>-1.1288748632122897E-2</v>
      </c>
      <c r="H112" s="26">
        <v>8.06</v>
      </c>
      <c r="I112" s="19">
        <v>8.2100000000000009</v>
      </c>
      <c r="J112" s="32">
        <f t="shared" si="4"/>
        <v>8.1300000000000008</v>
      </c>
      <c r="K112" s="19">
        <v>8.0500000000000007</v>
      </c>
      <c r="L112" s="19">
        <v>7.94</v>
      </c>
      <c r="M112" s="31"/>
      <c r="N112" s="2">
        <v>4.2806511448012383</v>
      </c>
      <c r="O112" s="2">
        <v>2.7778405584157225E-2</v>
      </c>
      <c r="P112" s="15">
        <v>3.46321634259946</v>
      </c>
      <c r="Q112" s="15">
        <v>-1.3323793414412401E-2</v>
      </c>
      <c r="R112" s="30">
        <v>3.9965516908048602</v>
      </c>
      <c r="S112" s="30">
        <v>3.4831233254035199E-2</v>
      </c>
      <c r="AC112" s="30">
        <v>4.7285965682857301</v>
      </c>
      <c r="AD112" s="30">
        <v>5.15289821583962E-2</v>
      </c>
      <c r="AE112" s="30">
        <v>4.2855857553804899</v>
      </c>
      <c r="AF112" s="30">
        <v>2.1488435267202701E-2</v>
      </c>
      <c r="AG112" s="30">
        <v>4.9049106933674302</v>
      </c>
      <c r="AH112" s="30">
        <v>3.6302661255981999E-2</v>
      </c>
      <c r="AI112" s="30">
        <v>4.0827903373676397</v>
      </c>
      <c r="AJ112" s="30">
        <v>1.03865926792494E-2</v>
      </c>
      <c r="AK112" s="30">
        <v>4.0801665641199101</v>
      </c>
      <c r="AL112" s="30">
        <v>3.1780154649975301E-2</v>
      </c>
      <c r="AM112" s="30">
        <v>4.6312189880680696</v>
      </c>
      <c r="AN112" s="30">
        <v>-1.8473343288897499E-2</v>
      </c>
      <c r="AO112" s="30">
        <v>4.1898227624139199</v>
      </c>
      <c r="AP112" s="30">
        <v>7.7562659644027102E-2</v>
      </c>
      <c r="AQ112" s="30">
        <v>4.4307608881039</v>
      </c>
      <c r="AR112" s="30">
        <v>3.8064908257879303E-2</v>
      </c>
      <c r="AS112" s="15">
        <v>4.2000101444319098</v>
      </c>
      <c r="AT112" s="15">
        <v>3.2955968745838803E-2</v>
      </c>
      <c r="AV112" s="12"/>
      <c r="AW112" s="12"/>
      <c r="AX112" s="14"/>
      <c r="AY112" s="14"/>
    </row>
    <row r="113" spans="1:51" ht="13" x14ac:dyDescent="0.3">
      <c r="A113" s="2">
        <f t="shared" si="3"/>
        <v>1974.4</v>
      </c>
      <c r="B113" s="15">
        <v>0.19862757330006239</v>
      </c>
      <c r="C113" s="15">
        <v>0.20561447286338116</v>
      </c>
      <c r="D113" s="15">
        <v>-6.9868995633187705E-3</v>
      </c>
      <c r="E113" s="15">
        <v>-3.8953017302745911E-3</v>
      </c>
      <c r="F113" s="2">
        <v>2.8995798058897657E-2</v>
      </c>
      <c r="G113" s="2">
        <f t="shared" si="2"/>
        <v>-1.7402134121831336E-2</v>
      </c>
      <c r="H113" s="26">
        <v>7.15</v>
      </c>
      <c r="I113" s="19">
        <v>7.35</v>
      </c>
      <c r="J113" s="32">
        <f t="shared" si="4"/>
        <v>7.3550000000000004</v>
      </c>
      <c r="K113" s="19">
        <v>7.36</v>
      </c>
      <c r="L113" s="19">
        <v>7.4</v>
      </c>
      <c r="M113" s="31"/>
      <c r="N113" s="2">
        <v>4.3438653785531809</v>
      </c>
      <c r="O113" s="2">
        <v>8.3068879653385025E-3</v>
      </c>
      <c r="P113" s="15">
        <v>3.4194054713783002</v>
      </c>
      <c r="Q113" s="15">
        <v>-1.7200479234374899E-2</v>
      </c>
      <c r="R113" s="30">
        <v>4.0735168912736803</v>
      </c>
      <c r="S113" s="30">
        <v>2.9914286578655001E-2</v>
      </c>
      <c r="AC113" s="30">
        <v>4.6004309611054</v>
      </c>
      <c r="AD113" s="30">
        <v>5.9537706571294598E-2</v>
      </c>
      <c r="AE113" s="30">
        <v>4.3771579018954299</v>
      </c>
      <c r="AF113" s="30">
        <v>-1.44445428870078E-4</v>
      </c>
      <c r="AG113" s="30">
        <v>4.9681263012802601</v>
      </c>
      <c r="AH113" s="30">
        <v>4.3812386546708701E-2</v>
      </c>
      <c r="AI113" s="30">
        <v>3.9911703859373699</v>
      </c>
      <c r="AJ113" s="30">
        <v>3.4482804805552103E-2</v>
      </c>
      <c r="AK113" s="30">
        <v>4.2412145259495704</v>
      </c>
      <c r="AL113" s="30">
        <v>-5.7527521957197299E-2</v>
      </c>
      <c r="AM113" s="30">
        <v>4.7275772980903499</v>
      </c>
      <c r="AN113" s="30">
        <v>-3.9391400994276099E-2</v>
      </c>
      <c r="AO113" s="30">
        <v>4.2089075088175001</v>
      </c>
      <c r="AP113" s="30">
        <v>8.8099930934481402E-2</v>
      </c>
      <c r="AQ113" s="30">
        <v>4.4984659379847098</v>
      </c>
      <c r="AR113" s="30">
        <v>-1.58324787120834E-2</v>
      </c>
      <c r="AS113" s="15">
        <v>4.2943921980426101</v>
      </c>
      <c r="AT113" s="15">
        <v>4.4998329230905999E-2</v>
      </c>
      <c r="AV113" s="12"/>
      <c r="AW113" s="12"/>
      <c r="AX113" s="14"/>
      <c r="AY113" s="14"/>
    </row>
    <row r="114" spans="1:51" ht="13" x14ac:dyDescent="0.3">
      <c r="A114" s="2">
        <f t="shared" si="3"/>
        <v>1975.1</v>
      </c>
      <c r="B114" s="15">
        <v>0.19097307977278347</v>
      </c>
      <c r="C114" s="15">
        <v>0.21381822672264758</v>
      </c>
      <c r="D114" s="15">
        <v>-2.2845146949864129E-2</v>
      </c>
      <c r="E114" s="15">
        <v>-1.2239177131221853E-2</v>
      </c>
      <c r="F114" s="2">
        <v>2.2461932714277936E-2</v>
      </c>
      <c r="G114" s="2">
        <f t="shared" si="2"/>
        <v>-2.5605887981097752E-2</v>
      </c>
      <c r="H114" s="26">
        <v>5.49</v>
      </c>
      <c r="I114" s="19">
        <v>6.36</v>
      </c>
      <c r="J114" s="32">
        <f t="shared" si="4"/>
        <v>6.93</v>
      </c>
      <c r="K114" s="19">
        <v>7.5</v>
      </c>
      <c r="L114" s="19">
        <v>8.01</v>
      </c>
      <c r="M114" s="31"/>
      <c r="N114" s="2">
        <v>4.5344432200164206</v>
      </c>
      <c r="O114" s="2">
        <v>1.7400371040501586E-2</v>
      </c>
      <c r="P114" s="15">
        <v>3.63501146110129</v>
      </c>
      <c r="Q114" s="15">
        <v>-5.9440804249693197E-2</v>
      </c>
      <c r="R114" s="30">
        <v>4.1600532339667504</v>
      </c>
      <c r="S114" s="30">
        <v>2.49311794043162E-2</v>
      </c>
      <c r="AC114" s="30">
        <v>4.9182738129608001</v>
      </c>
      <c r="AD114" s="30">
        <v>3.9894044268650002E-2</v>
      </c>
      <c r="AE114" s="30">
        <v>4.5539261745869704</v>
      </c>
      <c r="AF114" s="30">
        <v>6.6026936740605901E-3</v>
      </c>
      <c r="AG114" s="30">
        <v>5.1306936860311296</v>
      </c>
      <c r="AH114" s="30">
        <v>4.8825226716542797E-2</v>
      </c>
      <c r="AI114" s="30">
        <v>4.3020598996088699</v>
      </c>
      <c r="AJ114" s="30">
        <v>-2.0431693709197001E-2</v>
      </c>
      <c r="AK114" s="30">
        <v>4.42990655293789</v>
      </c>
      <c r="AL114" s="30">
        <v>2.67930561561322E-2</v>
      </c>
      <c r="AM114" s="30">
        <v>5.0459018402644098</v>
      </c>
      <c r="AN114" s="30">
        <v>-5.3695077070537001E-2</v>
      </c>
      <c r="AO114" s="30">
        <v>4.3510155563761899</v>
      </c>
      <c r="AP114" s="30">
        <v>5.7437934946581198E-2</v>
      </c>
      <c r="AQ114" s="30">
        <v>4.70262106776695</v>
      </c>
      <c r="AR114" s="30">
        <v>2.5944255380635502E-2</v>
      </c>
      <c r="AS114" s="15">
        <v>4.3132968951699802</v>
      </c>
      <c r="AT114" s="15">
        <v>2.7219279286447899E-2</v>
      </c>
      <c r="AV114" s="12"/>
      <c r="AW114" s="12"/>
      <c r="AX114" s="14"/>
      <c r="AY114" s="14"/>
    </row>
    <row r="115" spans="1:51" ht="13" x14ac:dyDescent="0.3">
      <c r="A115" s="2">
        <f t="shared" si="3"/>
        <v>1975.2</v>
      </c>
      <c r="B115" s="15">
        <v>0.16759236899299684</v>
      </c>
      <c r="C115" s="15">
        <v>0.22253078966433229</v>
      </c>
      <c r="D115" s="15">
        <v>-5.4938420671335454E-2</v>
      </c>
      <c r="E115" s="15">
        <v>7.1164371094411313E-3</v>
      </c>
      <c r="F115" s="2">
        <v>1.4755511278367122E-2</v>
      </c>
      <c r="G115" s="2">
        <f t="shared" si="2"/>
        <v>-3.4318450922782462E-2</v>
      </c>
      <c r="H115" s="26">
        <v>5.34</v>
      </c>
      <c r="I115" s="19">
        <v>6.85</v>
      </c>
      <c r="J115" s="32">
        <f t="shared" si="4"/>
        <v>7.335</v>
      </c>
      <c r="K115" s="19">
        <v>7.82</v>
      </c>
      <c r="L115" s="19">
        <v>7.96</v>
      </c>
      <c r="M115" s="31"/>
      <c r="N115" s="2">
        <v>4.6679903185744127</v>
      </c>
      <c r="O115" s="2">
        <v>5.95871137962364E-3</v>
      </c>
      <c r="P115" s="15">
        <v>3.7302388820693002</v>
      </c>
      <c r="Q115" s="15">
        <v>-4.6230823204419999E-2</v>
      </c>
      <c r="R115" s="30">
        <v>4.3105414027238798</v>
      </c>
      <c r="S115" s="30">
        <v>1.8178733191149401E-2</v>
      </c>
      <c r="AC115" s="30">
        <v>5.0604443042151797</v>
      </c>
      <c r="AD115" s="30">
        <v>3.13815735038004E-2</v>
      </c>
      <c r="AE115" s="30">
        <v>4.6867637031805804</v>
      </c>
      <c r="AF115" s="30">
        <v>1.0577063351682101E-3</v>
      </c>
      <c r="AG115" s="30">
        <v>5.2356885969769102</v>
      </c>
      <c r="AH115" s="30">
        <v>3.5807548543436603E-2</v>
      </c>
      <c r="AI115" s="30">
        <v>4.4672949955354504</v>
      </c>
      <c r="AJ115" s="30">
        <v>-3.5655008934778E-2</v>
      </c>
      <c r="AK115" s="30">
        <v>4.5639973895552304</v>
      </c>
      <c r="AL115" s="30">
        <v>2.4801497926960001E-2</v>
      </c>
      <c r="AM115" s="30">
        <v>5.2358492759374</v>
      </c>
      <c r="AN115" s="30">
        <v>-2.9334219009600902E-2</v>
      </c>
      <c r="AO115" s="30">
        <v>4.4595011966869</v>
      </c>
      <c r="AP115" s="30">
        <v>5.5758216862799699E-2</v>
      </c>
      <c r="AQ115" s="30">
        <v>4.82581038592786</v>
      </c>
      <c r="AR115" s="30">
        <v>2.11739334614728E-2</v>
      </c>
      <c r="AS115" s="15">
        <v>4.5249580723004499</v>
      </c>
      <c r="AT115" s="15">
        <v>2.1381719660647999E-2</v>
      </c>
      <c r="AV115" s="12"/>
      <c r="AW115" s="12"/>
      <c r="AX115" s="14"/>
      <c r="AY115" s="14"/>
    </row>
    <row r="116" spans="1:51" ht="13" x14ac:dyDescent="0.3">
      <c r="A116" s="2">
        <f t="shared" si="3"/>
        <v>1975.3</v>
      </c>
      <c r="B116" s="15">
        <v>0.19226280779554211</v>
      </c>
      <c r="C116" s="15">
        <v>0.21869529700081691</v>
      </c>
      <c r="D116" s="15">
        <v>-2.6432489205274801E-2</v>
      </c>
      <c r="E116" s="15">
        <v>1.6986697553130637E-2</v>
      </c>
      <c r="F116" s="2">
        <v>1.7503716174275586E-2</v>
      </c>
      <c r="G116" s="2">
        <f t="shared" si="2"/>
        <v>-3.0482958259267084E-2</v>
      </c>
      <c r="H116" s="26">
        <v>6.42</v>
      </c>
      <c r="I116" s="19">
        <v>7.83</v>
      </c>
      <c r="J116" s="32">
        <f t="shared" si="4"/>
        <v>8.125</v>
      </c>
      <c r="K116" s="19">
        <v>8.42</v>
      </c>
      <c r="L116" s="19">
        <v>8.48</v>
      </c>
      <c r="M116" s="31"/>
      <c r="N116" s="2">
        <v>4.5282914835592134</v>
      </c>
      <c r="O116" s="2">
        <v>4.4622327319136425E-3</v>
      </c>
      <c r="P116" s="15">
        <v>3.6292003560141599</v>
      </c>
      <c r="Q116" s="15">
        <v>-1.9838551307166101E-2</v>
      </c>
      <c r="R116" s="30">
        <v>4.2110569020298598</v>
      </c>
      <c r="S116" s="30">
        <v>8.3714486276681103E-3</v>
      </c>
      <c r="AC116" s="30">
        <v>4.8962401493011498</v>
      </c>
      <c r="AD116" s="30">
        <v>5.6577098727658703E-2</v>
      </c>
      <c r="AE116" s="30">
        <v>4.5530848845110397</v>
      </c>
      <c r="AF116" s="30">
        <v>-3.6057524049044502E-4</v>
      </c>
      <c r="AG116" s="30">
        <v>5.04901503059207</v>
      </c>
      <c r="AH116" s="30">
        <v>2.8122405970285098E-2</v>
      </c>
      <c r="AI116" s="30">
        <v>4.3833516228915101</v>
      </c>
      <c r="AJ116" s="30">
        <v>-6.4654093664585105E-2</v>
      </c>
      <c r="AK116" s="30">
        <v>4.4411386852407899</v>
      </c>
      <c r="AL116" s="30">
        <v>1.6876123805249901E-2</v>
      </c>
      <c r="AM116" s="30">
        <v>4.9837066565746397</v>
      </c>
      <c r="AN116" s="30">
        <v>0.111405151334854</v>
      </c>
      <c r="AO116" s="30">
        <v>4.2826499465270098</v>
      </c>
      <c r="AP116" s="30">
        <v>2.46263113463327E-2</v>
      </c>
      <c r="AQ116" s="30">
        <v>4.7138205947394001</v>
      </c>
      <c r="AR116" s="30">
        <v>-1.02733541171715E-2</v>
      </c>
      <c r="AS116" s="15">
        <v>4.4372525826032296</v>
      </c>
      <c r="AT116" s="15">
        <v>1.2270222809279E-2</v>
      </c>
      <c r="AV116" s="12"/>
      <c r="AW116" s="12"/>
      <c r="AX116" s="14"/>
      <c r="AY116" s="14"/>
    </row>
    <row r="117" spans="1:51" ht="13" x14ac:dyDescent="0.3">
      <c r="A117" s="2">
        <f t="shared" si="3"/>
        <v>1975.4</v>
      </c>
      <c r="B117" s="15">
        <v>0.19129056005436321</v>
      </c>
      <c r="C117" s="15">
        <v>0.21581063480378274</v>
      </c>
      <c r="D117" s="15">
        <v>-2.4520074749419533E-2</v>
      </c>
      <c r="E117" s="15">
        <v>1.3383894239224665E-2</v>
      </c>
      <c r="F117" s="2">
        <v>1.658161312423527E-2</v>
      </c>
      <c r="G117" s="2">
        <f t="shared" si="2"/>
        <v>-2.7598296062232908E-2</v>
      </c>
      <c r="H117" s="26">
        <v>5.44</v>
      </c>
      <c r="I117" s="19">
        <v>6.16</v>
      </c>
      <c r="J117" s="32">
        <f t="shared" si="4"/>
        <v>6.83</v>
      </c>
      <c r="K117" s="19">
        <v>7.5</v>
      </c>
      <c r="L117" s="19">
        <v>7.76</v>
      </c>
      <c r="M117" s="31"/>
      <c r="N117" s="2">
        <v>4.597324277501377</v>
      </c>
      <c r="O117" s="2">
        <v>-5.0670055533362512E-3</v>
      </c>
      <c r="P117" s="15">
        <v>3.6701585692710101</v>
      </c>
      <c r="Q117" s="15">
        <v>-5.1989531934206398E-2</v>
      </c>
      <c r="R117" s="30">
        <v>4.2399632512807504</v>
      </c>
      <c r="S117" s="30">
        <v>-9.3851515632069494E-3</v>
      </c>
      <c r="AC117" s="30">
        <v>4.8627194482988303</v>
      </c>
      <c r="AD117" s="30">
        <v>4.9355312323424501E-2</v>
      </c>
      <c r="AE117" s="30">
        <v>4.6279961444052402</v>
      </c>
      <c r="AF117" s="30">
        <v>-5.1216419900037002E-3</v>
      </c>
      <c r="AG117" s="30">
        <v>5.0891744171961202</v>
      </c>
      <c r="AH117" s="30">
        <v>2.5384149232953599E-2</v>
      </c>
      <c r="AI117" s="30">
        <v>4.5588355129371099</v>
      </c>
      <c r="AJ117" s="30">
        <v>-0.10563603356068101</v>
      </c>
      <c r="AK117" s="30">
        <v>4.5353651824363803</v>
      </c>
      <c r="AL117" s="30">
        <v>-1.0128969324547E-2</v>
      </c>
      <c r="AM117" s="30">
        <v>4.9145640490227702</v>
      </c>
      <c r="AN117" s="30">
        <v>9.8375261053721103E-2</v>
      </c>
      <c r="AO117" s="30">
        <v>4.3491776480723203</v>
      </c>
      <c r="AP117" s="30">
        <v>2.9685613155897498E-3</v>
      </c>
      <c r="AQ117" s="30">
        <v>4.7822294459522601</v>
      </c>
      <c r="AR117" s="30">
        <v>-1.8434791369659399E-2</v>
      </c>
      <c r="AS117" s="15">
        <v>4.4161912379396</v>
      </c>
      <c r="AT117" s="15">
        <v>-1.9760025969856199E-2</v>
      </c>
      <c r="AV117" s="12"/>
      <c r="AW117" s="12"/>
      <c r="AX117" s="14"/>
      <c r="AY117" s="14"/>
    </row>
    <row r="118" spans="1:51" ht="13" x14ac:dyDescent="0.3">
      <c r="A118" s="2">
        <f t="shared" si="3"/>
        <v>1976.1</v>
      </c>
      <c r="B118" s="15">
        <v>0.19358728418744861</v>
      </c>
      <c r="C118" s="15">
        <v>0.20849547821320907</v>
      </c>
      <c r="D118" s="15">
        <v>-1.4908194025760477E-2</v>
      </c>
      <c r="E118" s="15">
        <v>2.2213413010951599E-2</v>
      </c>
      <c r="F118" s="2">
        <v>1.0537025521966118E-2</v>
      </c>
      <c r="G118" s="2">
        <f t="shared" si="2"/>
        <v>-2.0283139471659245E-2</v>
      </c>
      <c r="H118" s="26">
        <v>5</v>
      </c>
      <c r="I118" s="19">
        <v>6.11</v>
      </c>
      <c r="J118" s="32">
        <f t="shared" si="4"/>
        <v>6.75</v>
      </c>
      <c r="K118" s="19">
        <v>7.39</v>
      </c>
      <c r="L118" s="19">
        <v>7.66</v>
      </c>
      <c r="M118" s="31"/>
      <c r="N118" s="2">
        <v>4.7311208320307987</v>
      </c>
      <c r="O118" s="2">
        <v>9.6497651195781315E-3</v>
      </c>
      <c r="P118" s="15">
        <v>3.8455157157061302</v>
      </c>
      <c r="Q118" s="15">
        <v>-1.6384154071300099E-2</v>
      </c>
      <c r="R118" s="30">
        <v>4.3321633521652103</v>
      </c>
      <c r="S118" s="30">
        <v>1.15426535432603E-2</v>
      </c>
      <c r="AC118" s="30">
        <v>5.1023631653293497</v>
      </c>
      <c r="AD118" s="30">
        <v>5.6646725429541502E-2</v>
      </c>
      <c r="AE118" s="30">
        <v>4.7382491689632102</v>
      </c>
      <c r="AF118" s="30">
        <v>7.27267529165046E-3</v>
      </c>
      <c r="AG118" s="30">
        <v>5.1663341267665803</v>
      </c>
      <c r="AH118" s="30">
        <v>3.4470613698918198E-2</v>
      </c>
      <c r="AI118" s="30">
        <v>4.9338119678379897</v>
      </c>
      <c r="AJ118" s="30">
        <v>-5.2184732994328298E-2</v>
      </c>
      <c r="AK118" s="30">
        <v>4.7551511395548696</v>
      </c>
      <c r="AL118" s="30">
        <v>1.7424447175798E-2</v>
      </c>
      <c r="AM118" s="30">
        <v>4.9371194143910202</v>
      </c>
      <c r="AN118" s="30">
        <v>0.112273635346889</v>
      </c>
      <c r="AO118" s="30">
        <v>4.5175469640618502</v>
      </c>
      <c r="AP118" s="30">
        <v>1.5442910410595201E-2</v>
      </c>
      <c r="AQ118" s="30">
        <v>4.9039267530590296</v>
      </c>
      <c r="AR118" s="30">
        <v>9.5200272475208306E-3</v>
      </c>
      <c r="AS118" s="15">
        <v>4.5220417277034901</v>
      </c>
      <c r="AT118" s="15">
        <v>-1.9023738116182601E-4</v>
      </c>
      <c r="AV118" s="12"/>
      <c r="AW118" s="12"/>
      <c r="AX118" s="14"/>
      <c r="AY118" s="14"/>
    </row>
    <row r="119" spans="1:51" ht="13" x14ac:dyDescent="0.3">
      <c r="A119" s="2">
        <f t="shared" si="3"/>
        <v>1976.2</v>
      </c>
      <c r="B119" s="15">
        <v>0.19489471700145408</v>
      </c>
      <c r="C119" s="15">
        <v>0.2053960902579568</v>
      </c>
      <c r="D119" s="15">
        <v>-1.0501373256502711E-2</v>
      </c>
      <c r="E119" s="15">
        <v>7.3304711799534149E-3</v>
      </c>
      <c r="F119" s="2">
        <v>1.0010866924116995E-2</v>
      </c>
      <c r="G119" s="2">
        <f t="shared" si="2"/>
        <v>-1.718375151640697E-2</v>
      </c>
      <c r="H119" s="26">
        <v>5.41</v>
      </c>
      <c r="I119" s="19">
        <v>6.46</v>
      </c>
      <c r="J119" s="32">
        <f>0.5*I119+0.5*K119</f>
        <v>7.02</v>
      </c>
      <c r="K119" s="19">
        <v>7.58</v>
      </c>
      <c r="L119" s="19">
        <v>7.86</v>
      </c>
      <c r="M119" s="31"/>
      <c r="N119" s="2">
        <v>4.7218039188861862</v>
      </c>
      <c r="O119" s="2">
        <v>2.4080076933532653E-2</v>
      </c>
      <c r="P119" s="15">
        <v>3.8835776524860002</v>
      </c>
      <c r="Q119" s="15">
        <v>-2.9840104500809098E-2</v>
      </c>
      <c r="R119" s="30">
        <v>4.3812557082384602</v>
      </c>
      <c r="S119" s="30">
        <v>1.9170365216450099E-2</v>
      </c>
      <c r="AC119" s="30">
        <v>5.0257499093602096</v>
      </c>
      <c r="AD119" s="30">
        <v>5.5152396468362001E-2</v>
      </c>
      <c r="AE119" s="30">
        <v>4.7279452811129499</v>
      </c>
      <c r="AF119" s="30">
        <v>2.8153492500094301E-2</v>
      </c>
      <c r="AG119" s="30">
        <v>5.1315727811673897</v>
      </c>
      <c r="AH119" s="30">
        <v>3.84503524097927E-2</v>
      </c>
      <c r="AI119" s="30">
        <v>4.9540517611311703</v>
      </c>
      <c r="AJ119" s="30">
        <v>-1.9937126726868599E-2</v>
      </c>
      <c r="AK119" s="30">
        <v>4.6759721041880402</v>
      </c>
      <c r="AL119" s="30">
        <v>8.6929406693080205E-2</v>
      </c>
      <c r="AM119" s="30">
        <v>4.8774078326702597</v>
      </c>
      <c r="AN119" s="30">
        <v>9.5982919068723097E-2</v>
      </c>
      <c r="AO119" s="30">
        <v>4.4996115497930598</v>
      </c>
      <c r="AP119" s="30">
        <v>2.4249202676941799E-2</v>
      </c>
      <c r="AQ119" s="30">
        <v>4.9187801942709797</v>
      </c>
      <c r="AR119" s="30">
        <v>1.30322532952777E-2</v>
      </c>
      <c r="AS119" s="15">
        <v>4.61722469362845</v>
      </c>
      <c r="AT119" s="15">
        <v>1.6114643480412898E-2</v>
      </c>
      <c r="AV119" s="12"/>
      <c r="AW119" s="12"/>
      <c r="AX119" s="14"/>
      <c r="AY119" s="14"/>
    </row>
    <row r="120" spans="1:51" x14ac:dyDescent="0.25">
      <c r="A120" s="2">
        <f t="shared" si="3"/>
        <v>1976.3</v>
      </c>
      <c r="B120" s="15">
        <v>0.19423432954244912</v>
      </c>
      <c r="C120" s="15">
        <v>0.20550119016133298</v>
      </c>
      <c r="D120" s="15">
        <v>-1.126686061888387E-2</v>
      </c>
      <c r="E120" s="15">
        <v>5.4520263318394054E-3</v>
      </c>
      <c r="F120" s="2">
        <v>1.2856592566649939E-2</v>
      </c>
      <c r="G120" s="2">
        <f t="shared" si="2"/>
        <v>-1.7288851419783147E-2</v>
      </c>
      <c r="H120" s="26">
        <v>5.08</v>
      </c>
      <c r="I120" s="19">
        <v>5.78</v>
      </c>
      <c r="J120" s="19">
        <v>6.33</v>
      </c>
      <c r="K120" s="19">
        <v>7.05</v>
      </c>
      <c r="L120" s="19">
        <v>7.55</v>
      </c>
      <c r="M120" s="31"/>
      <c r="N120" s="2">
        <v>4.7013489091134879</v>
      </c>
      <c r="O120" s="2">
        <v>2.806014323973488E-2</v>
      </c>
      <c r="P120" s="15">
        <v>3.9404064489316402</v>
      </c>
      <c r="Q120" s="15">
        <v>-5.2817270391622697E-3</v>
      </c>
      <c r="R120" s="30">
        <v>4.3962933636864996</v>
      </c>
      <c r="S120" s="30">
        <v>2.4657473574450701E-2</v>
      </c>
      <c r="AC120" s="30">
        <v>4.9823445417808898</v>
      </c>
      <c r="AD120" s="30">
        <v>4.0080338605361802E-2</v>
      </c>
      <c r="AE120" s="30">
        <v>4.7095338240357503</v>
      </c>
      <c r="AF120" s="30">
        <v>2.9290801240726701E-2</v>
      </c>
      <c r="AG120" s="30">
        <v>5.0977242202841104</v>
      </c>
      <c r="AH120" s="30">
        <v>2.3001472054044101E-2</v>
      </c>
      <c r="AI120" s="30">
        <v>4.8585628263221103</v>
      </c>
      <c r="AJ120" s="30">
        <v>0.10324659344701601</v>
      </c>
      <c r="AK120" s="30">
        <v>4.6622192578626898</v>
      </c>
      <c r="AL120" s="30">
        <v>-9.5862402138429705E-3</v>
      </c>
      <c r="AM120" s="30">
        <v>4.8994020275550199</v>
      </c>
      <c r="AN120" s="30">
        <v>-2.42431993596561E-2</v>
      </c>
      <c r="AO120" s="30">
        <v>4.5772036323443999</v>
      </c>
      <c r="AP120" s="30">
        <v>-6.0797693165854497E-2</v>
      </c>
      <c r="AQ120" s="30">
        <v>4.8806055420999304</v>
      </c>
      <c r="AR120" s="30">
        <v>4.0243879694747201E-2</v>
      </c>
      <c r="AS120" s="15">
        <v>4.6306938329491798</v>
      </c>
      <c r="AT120" s="15">
        <v>2.2589804106328399E-2</v>
      </c>
      <c r="AV120" s="12"/>
      <c r="AW120" s="12"/>
      <c r="AX120" s="14"/>
      <c r="AY120" s="14"/>
    </row>
    <row r="121" spans="1:51" x14ac:dyDescent="0.25">
      <c r="A121" s="2">
        <f t="shared" si="3"/>
        <v>1976.4</v>
      </c>
      <c r="B121" s="15">
        <v>0.1958832026413537</v>
      </c>
      <c r="C121" s="15">
        <v>0.20516921172100699</v>
      </c>
      <c r="D121" s="15">
        <v>-9.2860090796532922E-3</v>
      </c>
      <c r="E121" s="15">
        <v>7.2391331993160342E-3</v>
      </c>
      <c r="F121" s="2">
        <v>1.7738407376149144E-2</v>
      </c>
      <c r="G121" s="2">
        <f t="shared" si="2"/>
        <v>-1.6956872979457166E-2</v>
      </c>
      <c r="H121" s="26">
        <v>4.3499999999999996</v>
      </c>
      <c r="I121" s="19">
        <v>4.8600000000000003</v>
      </c>
      <c r="J121" s="19">
        <v>5.34</v>
      </c>
      <c r="K121" s="19">
        <v>6.13</v>
      </c>
      <c r="L121" s="19">
        <v>6.81</v>
      </c>
      <c r="M121" s="31"/>
      <c r="N121" s="2">
        <v>4.6851099075023157</v>
      </c>
      <c r="O121" s="2">
        <v>5.1376772485118488E-2</v>
      </c>
      <c r="P121" s="15">
        <v>4.0229638794708604</v>
      </c>
      <c r="Q121" s="15">
        <v>7.5252537482408E-3</v>
      </c>
      <c r="R121" s="30">
        <v>4.4148588987069699</v>
      </c>
      <c r="S121" s="30">
        <v>3.0208645281284901E-2</v>
      </c>
      <c r="AC121" s="30">
        <v>5.0209662351529998</v>
      </c>
      <c r="AD121" s="30">
        <v>6.1210152270570403E-2</v>
      </c>
      <c r="AE121" s="30">
        <v>4.6653917903117996</v>
      </c>
      <c r="AF121" s="30">
        <v>6.1518310601723601E-2</v>
      </c>
      <c r="AG121" s="30">
        <v>5.0848142434791797</v>
      </c>
      <c r="AH121" s="30">
        <v>1.5741888970107001E-2</v>
      </c>
      <c r="AI121" s="30">
        <v>4.8350790978965597</v>
      </c>
      <c r="AJ121" s="30">
        <v>0.111247122178032</v>
      </c>
      <c r="AK121" s="30">
        <v>4.7303337896037796</v>
      </c>
      <c r="AL121" s="30">
        <v>1.39954178441168E-2</v>
      </c>
      <c r="AM121" s="30">
        <v>4.9341477205164104</v>
      </c>
      <c r="AN121" s="30">
        <v>-1.8510240839173998E-2</v>
      </c>
      <c r="AO121" s="30">
        <v>4.6899638019209799</v>
      </c>
      <c r="AP121" s="30">
        <v>-5.3690780578086399E-2</v>
      </c>
      <c r="AQ121" s="30">
        <v>4.8616285340070897</v>
      </c>
      <c r="AR121" s="30">
        <v>4.2391084013640203E-2</v>
      </c>
      <c r="AS121" s="15">
        <v>4.6329097897452396</v>
      </c>
      <c r="AT121" s="15">
        <v>3.3409957761440297E-2</v>
      </c>
      <c r="AV121" s="12"/>
      <c r="AW121" s="12"/>
      <c r="AX121" s="14"/>
      <c r="AY121" s="14"/>
    </row>
    <row r="122" spans="1:51" x14ac:dyDescent="0.25">
      <c r="A122" s="2">
        <f t="shared" si="3"/>
        <v>1977.1</v>
      </c>
      <c r="B122" s="15">
        <v>0.19713927227101635</v>
      </c>
      <c r="C122" s="15">
        <v>0.20150564617314931</v>
      </c>
      <c r="D122" s="15">
        <v>-4.3663739021329645E-3</v>
      </c>
      <c r="E122" s="15">
        <v>1.1730027269909935E-2</v>
      </c>
      <c r="F122" s="2">
        <v>1.5993438296328284E-2</v>
      </c>
      <c r="G122" s="2">
        <f t="shared" si="2"/>
        <v>-1.3293307431599483E-2</v>
      </c>
      <c r="H122" s="26">
        <v>4.5999999999999996</v>
      </c>
      <c r="I122" s="19">
        <v>5.4</v>
      </c>
      <c r="J122" s="19">
        <v>6.01</v>
      </c>
      <c r="K122" s="19">
        <v>6.94</v>
      </c>
      <c r="L122" s="19">
        <v>7.42</v>
      </c>
      <c r="M122" s="31"/>
      <c r="N122" s="2">
        <v>4.5743687924724501</v>
      </c>
      <c r="O122" s="2">
        <v>3.85541453282887E-2</v>
      </c>
      <c r="P122" s="15">
        <v>4.0482923123110899</v>
      </c>
      <c r="Q122" s="15">
        <v>3.05959397798726E-2</v>
      </c>
      <c r="R122" s="30">
        <v>4.3364117145252399</v>
      </c>
      <c r="S122" s="30">
        <v>3.2002207057454997E-2</v>
      </c>
      <c r="AC122" s="30">
        <v>5.0041059176848703</v>
      </c>
      <c r="AD122" s="30">
        <v>6.5246859228338699E-2</v>
      </c>
      <c r="AE122" s="30">
        <v>4.5310566560236296</v>
      </c>
      <c r="AF122" s="30">
        <v>4.2832493044446598E-2</v>
      </c>
      <c r="AG122" s="30">
        <v>4.9370694723875799</v>
      </c>
      <c r="AH122" s="30">
        <v>3.73458470510524E-2</v>
      </c>
      <c r="AI122" s="30">
        <v>4.7384205367107501</v>
      </c>
      <c r="AJ122" s="30">
        <v>0.10874870070166801</v>
      </c>
      <c r="AK122" s="30">
        <v>4.6827727379129103</v>
      </c>
      <c r="AL122" s="30">
        <v>1.40825929574272E-2</v>
      </c>
      <c r="AM122" s="30">
        <v>4.8402951630915299</v>
      </c>
      <c r="AN122" s="30">
        <v>-1.0058894657473699E-2</v>
      </c>
      <c r="AO122" s="30">
        <v>4.6514295001717496</v>
      </c>
      <c r="AP122" s="30">
        <v>-2.8418791692473001E-2</v>
      </c>
      <c r="AQ122" s="30">
        <v>4.7411453477749701</v>
      </c>
      <c r="AR122" s="30">
        <v>5.4951516180326503E-2</v>
      </c>
      <c r="AS122" s="15">
        <v>4.5352627364306404</v>
      </c>
      <c r="AT122" s="15">
        <v>3.7211234117282103E-2</v>
      </c>
      <c r="AV122" s="12"/>
      <c r="AW122" s="12"/>
      <c r="AX122" s="14"/>
      <c r="AY122" s="14"/>
    </row>
    <row r="123" spans="1:51" x14ac:dyDescent="0.25">
      <c r="A123" s="2">
        <f t="shared" si="3"/>
        <v>1977.2</v>
      </c>
      <c r="B123" s="15">
        <v>0.19769925249975737</v>
      </c>
      <c r="C123" s="15">
        <v>0.1975536355693622</v>
      </c>
      <c r="D123" s="15">
        <v>1.456169303951404E-4</v>
      </c>
      <c r="E123" s="15">
        <v>1.9268341240881733E-2</v>
      </c>
      <c r="F123" s="2">
        <v>1.3994733815354841E-2</v>
      </c>
      <c r="G123" s="2">
        <f t="shared" si="2"/>
        <v>-9.3412968278123731E-3</v>
      </c>
      <c r="H123" s="26">
        <v>5.0199999999999996</v>
      </c>
      <c r="I123" s="19">
        <v>5.72</v>
      </c>
      <c r="J123" s="19">
        <v>6.08</v>
      </c>
      <c r="K123" s="19">
        <v>6.7</v>
      </c>
      <c r="L123" s="19">
        <v>7.2</v>
      </c>
      <c r="M123" s="19">
        <v>7.58</v>
      </c>
      <c r="N123" s="2">
        <v>4.5683435971356712</v>
      </c>
      <c r="O123" s="2">
        <v>3.9767922242089589E-2</v>
      </c>
      <c r="P123" s="15">
        <v>4.0774906931545498</v>
      </c>
      <c r="Q123" s="15">
        <v>1.20726701232301E-2</v>
      </c>
      <c r="R123" s="30">
        <v>4.3693453206210302</v>
      </c>
      <c r="S123" s="30">
        <v>2.7083083026568099E-2</v>
      </c>
      <c r="AC123" s="30">
        <v>5.0235824224472001</v>
      </c>
      <c r="AD123" s="30">
        <v>5.5402044726541699E-2</v>
      </c>
      <c r="AE123" s="30">
        <v>4.51340836327521</v>
      </c>
      <c r="AF123" s="30">
        <v>3.9437541235096997E-2</v>
      </c>
      <c r="AG123" s="30">
        <v>4.9179925231709598</v>
      </c>
      <c r="AH123" s="30">
        <v>3.1927389764595797E-2</v>
      </c>
      <c r="AI123" s="30">
        <v>4.7052798247986596</v>
      </c>
      <c r="AJ123" s="30">
        <v>0.104198631616351</v>
      </c>
      <c r="AK123" s="30">
        <v>4.7750729516443498</v>
      </c>
      <c r="AL123" s="30">
        <v>-4.2693429996661397E-2</v>
      </c>
      <c r="AM123" s="30">
        <v>4.8970510803590397</v>
      </c>
      <c r="AN123" s="30">
        <v>-1.6968693996260598E-2</v>
      </c>
      <c r="AO123" s="30">
        <v>4.76059090755904</v>
      </c>
      <c r="AP123" s="30">
        <v>-5.6070400999098803E-2</v>
      </c>
      <c r="AQ123" s="30">
        <v>4.7169368917986603</v>
      </c>
      <c r="AR123" s="30">
        <v>5.7563741475762098E-2</v>
      </c>
      <c r="AS123" s="15">
        <v>4.5823642821610298</v>
      </c>
      <c r="AT123" s="15">
        <v>2.5489667595487299E-2</v>
      </c>
      <c r="AV123" s="12"/>
      <c r="AW123" s="12"/>
      <c r="AX123" s="14"/>
      <c r="AY123" s="14"/>
    </row>
    <row r="124" spans="1:51" x14ac:dyDescent="0.25">
      <c r="A124" s="2">
        <f t="shared" si="3"/>
        <v>1977.3</v>
      </c>
      <c r="B124" s="15">
        <v>0.19543912551828121</v>
      </c>
      <c r="C124" s="15">
        <v>0.19614587259705993</v>
      </c>
      <c r="D124" s="15">
        <v>-7.0674707877871421E-4</v>
      </c>
      <c r="E124" s="15">
        <v>1.7872080781280976E-2</v>
      </c>
      <c r="F124" s="2">
        <v>1.2105379442332431E-2</v>
      </c>
      <c r="G124" s="2">
        <f t="shared" si="2"/>
        <v>-7.9335338555100998E-3</v>
      </c>
      <c r="H124" s="26">
        <v>5.81</v>
      </c>
      <c r="I124" s="19">
        <v>6.66</v>
      </c>
      <c r="J124" s="19">
        <v>6.82</v>
      </c>
      <c r="K124" s="19">
        <v>7.11</v>
      </c>
      <c r="L124" s="19">
        <v>7.41</v>
      </c>
      <c r="M124" s="19">
        <v>7.68</v>
      </c>
      <c r="N124" s="2">
        <v>4.5033523574254541</v>
      </c>
      <c r="O124" s="2">
        <v>2.9432560294984211E-2</v>
      </c>
      <c r="P124" s="15">
        <v>4.0679189923899504</v>
      </c>
      <c r="Q124" s="15">
        <v>1.5051104907225399E-3</v>
      </c>
      <c r="R124" s="30">
        <v>4.2885728262812304</v>
      </c>
      <c r="S124" s="30">
        <v>2.7029379963681401E-2</v>
      </c>
      <c r="AC124" s="30">
        <v>4.9807350708975298</v>
      </c>
      <c r="AD124" s="30">
        <v>6.2942590046124999E-2</v>
      </c>
      <c r="AE124" s="30">
        <v>4.4438407354126896</v>
      </c>
      <c r="AF124" s="30">
        <v>2.8104237793862199E-2</v>
      </c>
      <c r="AG124" s="30">
        <v>4.8717783022864998</v>
      </c>
      <c r="AH124" s="30">
        <v>3.2332746607226501E-2</v>
      </c>
      <c r="AI124" s="30">
        <v>4.5544701792854498</v>
      </c>
      <c r="AJ124" s="30">
        <v>8.8414040853728199E-2</v>
      </c>
      <c r="AK124" s="30">
        <v>4.6804833536620496</v>
      </c>
      <c r="AL124" s="30">
        <v>5.29791135057247E-2</v>
      </c>
      <c r="AM124" s="30">
        <v>4.81410467790647</v>
      </c>
      <c r="AN124" s="30">
        <v>4.27819988146491E-2</v>
      </c>
      <c r="AO124" s="30">
        <v>4.6075936234730399</v>
      </c>
      <c r="AP124" s="30">
        <v>8.4645520123196802E-2</v>
      </c>
      <c r="AQ124" s="30">
        <v>4.6399777616703801</v>
      </c>
      <c r="AR124" s="30">
        <v>3.80819047845374E-2</v>
      </c>
      <c r="AS124" s="15">
        <v>4.4739965838135198</v>
      </c>
      <c r="AT124" s="15">
        <v>2.9136555850731601E-2</v>
      </c>
      <c r="AV124" s="12"/>
      <c r="AW124" s="12"/>
      <c r="AX124" s="14"/>
      <c r="AY124" s="14"/>
    </row>
    <row r="125" spans="1:51" x14ac:dyDescent="0.25">
      <c r="A125" s="2">
        <f t="shared" si="3"/>
        <v>1977.4</v>
      </c>
      <c r="B125" s="15">
        <v>0.19518605616267815</v>
      </c>
      <c r="C125" s="15">
        <v>0.19615437819892104</v>
      </c>
      <c r="D125" s="15">
        <v>-9.6832203624289484E-4</v>
      </c>
      <c r="E125" s="15">
        <v>2.4593776453366717E-5</v>
      </c>
      <c r="F125" s="2">
        <v>2.1362982234570171E-2</v>
      </c>
      <c r="G125" s="2">
        <f t="shared" si="2"/>
        <v>-7.9420394573712083E-3</v>
      </c>
      <c r="H125" s="26">
        <v>6.07</v>
      </c>
      <c r="I125" s="19">
        <v>6.98</v>
      </c>
      <c r="J125" s="19">
        <v>7.22</v>
      </c>
      <c r="K125" s="19">
        <v>7.54</v>
      </c>
      <c r="L125" s="19">
        <v>7.78</v>
      </c>
      <c r="M125" s="19">
        <v>8.0299999999999994</v>
      </c>
      <c r="N125" s="2">
        <v>4.4689477366660864</v>
      </c>
      <c r="O125" s="2">
        <v>3.5516006369637601E-2</v>
      </c>
      <c r="P125" s="15">
        <v>4.0714094772070402</v>
      </c>
      <c r="Q125" s="15">
        <v>4.1561519634149502E-2</v>
      </c>
      <c r="R125" s="30">
        <v>4.2527927038712896</v>
      </c>
      <c r="S125" s="30">
        <v>3.1913074672409503E-2</v>
      </c>
      <c r="AC125" s="30">
        <v>4.99814574449569</v>
      </c>
      <c r="AD125" s="30">
        <v>5.6325496082386801E-2</v>
      </c>
      <c r="AE125" s="30">
        <v>4.3952577836425499</v>
      </c>
      <c r="AF125" s="30">
        <v>3.2065472843620699E-2</v>
      </c>
      <c r="AG125" s="30">
        <v>4.74602985644258</v>
      </c>
      <c r="AH125" s="30">
        <v>0.117525641821338</v>
      </c>
      <c r="AI125" s="30">
        <v>4.5009459550053998</v>
      </c>
      <c r="AJ125" s="30">
        <v>9.10864696141261E-2</v>
      </c>
      <c r="AK125" s="30">
        <v>4.70388117769064</v>
      </c>
      <c r="AL125" s="30">
        <v>2.37555848323718E-2</v>
      </c>
      <c r="AM125" s="30">
        <v>4.7627174360157101</v>
      </c>
      <c r="AN125" s="30">
        <v>5.3825716903583697E-2</v>
      </c>
      <c r="AO125" s="30">
        <v>4.5225192101871396</v>
      </c>
      <c r="AP125" s="30">
        <v>8.6901432911348303E-2</v>
      </c>
      <c r="AQ125" s="30">
        <v>4.53570564560395</v>
      </c>
      <c r="AR125" s="30">
        <v>0.107754712731549</v>
      </c>
      <c r="AS125" s="15">
        <v>4.4528150417121299</v>
      </c>
      <c r="AT125" s="15">
        <v>2.5609057230508402E-2</v>
      </c>
      <c r="AV125" s="12"/>
      <c r="AW125" s="12"/>
      <c r="AX125" s="14"/>
      <c r="AY125" s="14"/>
    </row>
    <row r="126" spans="1:51" x14ac:dyDescent="0.25">
      <c r="A126" s="2">
        <f t="shared" si="3"/>
        <v>1978.1</v>
      </c>
      <c r="B126" s="15">
        <v>0.19223977905555306</v>
      </c>
      <c r="C126" s="15">
        <v>0.19255670756553628</v>
      </c>
      <c r="D126" s="15">
        <v>-3.1692850998321718E-4</v>
      </c>
      <c r="E126" s="15">
        <v>3.1851188720164996E-3</v>
      </c>
      <c r="F126" s="2">
        <v>1.4442878514568545E-2</v>
      </c>
      <c r="G126" s="2">
        <f t="shared" si="2"/>
        <v>-4.3443688239864497E-3</v>
      </c>
      <c r="H126" s="26">
        <v>6.29</v>
      </c>
      <c r="I126" s="19">
        <v>7.48</v>
      </c>
      <c r="J126" s="19">
        <v>7.7</v>
      </c>
      <c r="K126" s="19">
        <v>7.97</v>
      </c>
      <c r="L126" s="19">
        <v>8.15</v>
      </c>
      <c r="M126" s="19">
        <v>8.33</v>
      </c>
      <c r="N126" s="2">
        <v>4.3959171376397936</v>
      </c>
      <c r="O126" s="2">
        <v>2.8030242465914148E-2</v>
      </c>
      <c r="P126" s="15">
        <v>4.1367451794802603</v>
      </c>
      <c r="Q126" s="15">
        <v>-4.4843989340780703E-2</v>
      </c>
      <c r="R126" s="30">
        <v>4.1882760818798204</v>
      </c>
      <c r="S126" s="30">
        <v>2.2264416673883201E-2</v>
      </c>
      <c r="AC126" s="30">
        <v>5.0476186799607499</v>
      </c>
      <c r="AD126" s="30">
        <v>3.90657617874101E-2</v>
      </c>
      <c r="AE126" s="30">
        <v>4.2991239064849402</v>
      </c>
      <c r="AF126" s="30">
        <v>2.64601300119785E-2</v>
      </c>
      <c r="AG126" s="30">
        <v>4.6337161904487996</v>
      </c>
      <c r="AH126" s="30">
        <v>3.3441846767088002E-2</v>
      </c>
      <c r="AI126" s="30">
        <v>4.4628849497439402</v>
      </c>
      <c r="AJ126" s="30">
        <v>6.4403597328893003E-2</v>
      </c>
      <c r="AK126" s="30">
        <v>4.7265005589246796</v>
      </c>
      <c r="AL126" s="30">
        <v>2.8299197530213201E-2</v>
      </c>
      <c r="AM126" s="30">
        <v>4.6731753210611497</v>
      </c>
      <c r="AN126" s="30">
        <v>3.5930775414156998E-2</v>
      </c>
      <c r="AO126" s="30">
        <v>4.4318621147706097</v>
      </c>
      <c r="AP126" s="30">
        <v>5.0822896094102302E-2</v>
      </c>
      <c r="AQ126" s="30">
        <v>4.43944829944639</v>
      </c>
      <c r="AR126" s="30">
        <v>3.2400148620752599E-2</v>
      </c>
      <c r="AS126" s="15">
        <v>4.3535517661137604</v>
      </c>
      <c r="AT126" s="15">
        <v>2.4610951951073299E-2</v>
      </c>
      <c r="AV126" s="12"/>
      <c r="AW126" s="12"/>
      <c r="AX126" s="14"/>
      <c r="AY126" s="14"/>
    </row>
    <row r="127" spans="1:51" x14ac:dyDescent="0.25">
      <c r="A127" s="2">
        <f t="shared" si="3"/>
        <v>1978.2</v>
      </c>
      <c r="B127" s="15">
        <v>0.19511255670632546</v>
      </c>
      <c r="C127" s="15">
        <v>0.18377129162030303</v>
      </c>
      <c r="D127" s="15">
        <v>1.1341265086022427E-2</v>
      </c>
      <c r="E127" s="15">
        <v>3.792885305233544E-2</v>
      </c>
      <c r="F127" s="2">
        <v>1.8928907873621618E-2</v>
      </c>
      <c r="G127" s="2">
        <f t="shared" si="2"/>
        <v>4.4410471212467939E-3</v>
      </c>
      <c r="H127" s="26">
        <v>6.73</v>
      </c>
      <c r="I127" s="19">
        <v>8.3800000000000008</v>
      </c>
      <c r="J127" s="19">
        <v>8.48</v>
      </c>
      <c r="K127" s="19">
        <v>8.5</v>
      </c>
      <c r="L127" s="19">
        <v>8.6199999999999992</v>
      </c>
      <c r="M127" s="19">
        <v>8.6199999999999992</v>
      </c>
      <c r="N127" s="2">
        <v>4.4464232115598428</v>
      </c>
      <c r="O127" s="2">
        <v>2.9752287748930576E-2</v>
      </c>
      <c r="P127" s="15">
        <v>4.0756597062251503</v>
      </c>
      <c r="Q127" s="15">
        <v>3.8600650037556E-2</v>
      </c>
      <c r="R127" s="30">
        <v>4.1815351521385002</v>
      </c>
      <c r="S127" s="30">
        <v>2.9214593480483199E-2</v>
      </c>
      <c r="AC127" s="30">
        <v>5.1145776824731799</v>
      </c>
      <c r="AD127" s="30">
        <v>8.4380392599078605E-2</v>
      </c>
      <c r="AE127" s="30">
        <v>4.3379918520121503</v>
      </c>
      <c r="AF127" s="30">
        <v>2.7282693202873399E-2</v>
      </c>
      <c r="AG127" s="30">
        <v>4.6891985872369704</v>
      </c>
      <c r="AH127" s="30">
        <v>5.3719977531307701E-2</v>
      </c>
      <c r="AI127" s="30">
        <v>4.4957582771435902</v>
      </c>
      <c r="AJ127" s="30">
        <v>6.6578562318108603E-2</v>
      </c>
      <c r="AK127" s="30">
        <v>4.8287773931130502</v>
      </c>
      <c r="AL127" s="30">
        <v>2.4725272827574401E-2</v>
      </c>
      <c r="AM127" s="30">
        <v>4.7287355627020098</v>
      </c>
      <c r="AN127" s="30">
        <v>5.1201362928098897E-2</v>
      </c>
      <c r="AO127" s="30">
        <v>4.4395856776461198</v>
      </c>
      <c r="AP127" s="30">
        <v>8.1526798379342999E-2</v>
      </c>
      <c r="AQ127" s="30">
        <v>4.4741630510493504</v>
      </c>
      <c r="AR127" s="30">
        <v>4.4992345637194099E-2</v>
      </c>
      <c r="AS127" s="15">
        <v>4.3483217915115997</v>
      </c>
      <c r="AT127" s="15">
        <v>2.7436743716527299E-2</v>
      </c>
      <c r="AV127" s="12"/>
      <c r="AW127" s="12"/>
      <c r="AX127" s="14"/>
      <c r="AY127" s="14"/>
    </row>
    <row r="128" spans="1:51" x14ac:dyDescent="0.25">
      <c r="A128" s="2">
        <f t="shared" si="3"/>
        <v>1978.3</v>
      </c>
      <c r="B128" s="15">
        <v>0.19513110175497103</v>
      </c>
      <c r="C128" s="15">
        <v>0.18375088582266871</v>
      </c>
      <c r="D128" s="15">
        <v>1.1380215932302309E-2</v>
      </c>
      <c r="E128" s="15">
        <v>1.0004454402486131E-2</v>
      </c>
      <c r="F128" s="2">
        <v>1.6832025191690431E-2</v>
      </c>
      <c r="G128" s="2">
        <f t="shared" si="2"/>
        <v>4.4614529188811147E-3</v>
      </c>
      <c r="H128" s="26">
        <v>7.85</v>
      </c>
      <c r="I128" s="19">
        <v>8.81</v>
      </c>
      <c r="J128" s="19">
        <v>8.6999999999999993</v>
      </c>
      <c r="K128" s="19">
        <v>8.5</v>
      </c>
      <c r="L128" s="19">
        <v>8.56</v>
      </c>
      <c r="M128" s="19">
        <v>8.61</v>
      </c>
      <c r="N128" s="2">
        <v>4.4994399258180149</v>
      </c>
      <c r="O128" s="2">
        <v>2.5692928592055402E-2</v>
      </c>
      <c r="P128" s="15">
        <v>4.0166975129635301</v>
      </c>
      <c r="Q128" s="15">
        <v>0.11644137102358</v>
      </c>
      <c r="R128" s="30">
        <v>4.2342851986810404</v>
      </c>
      <c r="S128" s="30">
        <v>2.2379765496132301E-2</v>
      </c>
      <c r="AC128" s="30">
        <v>5.1735184652544701</v>
      </c>
      <c r="AD128" s="30">
        <v>7.0120857697577602E-2</v>
      </c>
      <c r="AE128" s="30">
        <v>4.3790539390230396</v>
      </c>
      <c r="AF128" s="30">
        <v>2.43723843605031E-2</v>
      </c>
      <c r="AG128" s="30">
        <v>4.7497744677119096</v>
      </c>
      <c r="AH128" s="30">
        <v>7.6576546806489199E-3</v>
      </c>
      <c r="AI128" s="30">
        <v>4.5230083512511001</v>
      </c>
      <c r="AJ128" s="30">
        <v>6.1816876138529299E-2</v>
      </c>
      <c r="AK128" s="30">
        <v>4.8261482436496497</v>
      </c>
      <c r="AL128" s="30">
        <v>0.106854926290559</v>
      </c>
      <c r="AM128" s="30">
        <v>4.8188559355764102</v>
      </c>
      <c r="AN128" s="30">
        <v>2.48316944450398E-3</v>
      </c>
      <c r="AO128" s="30">
        <v>4.4540823145398898</v>
      </c>
      <c r="AP128" s="30">
        <v>5.4178465466826801E-2</v>
      </c>
      <c r="AQ128" s="30">
        <v>4.5392087438157303</v>
      </c>
      <c r="AR128" s="30">
        <v>2.2790319785711902E-2</v>
      </c>
      <c r="AS128" s="15">
        <v>4.4467658872046201</v>
      </c>
      <c r="AT128" s="15">
        <v>2.15063474615446E-2</v>
      </c>
      <c r="AV128" s="12"/>
      <c r="AW128" s="12"/>
      <c r="AX128" s="14"/>
      <c r="AY128" s="14"/>
    </row>
    <row r="129" spans="1:51" x14ac:dyDescent="0.25">
      <c r="A129" s="2">
        <f t="shared" si="3"/>
        <v>1978.4</v>
      </c>
      <c r="B129" s="15">
        <v>0.19486745628877611</v>
      </c>
      <c r="C129" s="15">
        <v>0.1809684956893079</v>
      </c>
      <c r="D129" s="15">
        <v>1.3898960599468192E-2</v>
      </c>
      <c r="E129" s="15">
        <v>1.333964530095481E-2</v>
      </c>
      <c r="F129" s="2">
        <v>2.0282555517262071E-2</v>
      </c>
      <c r="G129" s="2">
        <f t="shared" si="2"/>
        <v>7.2438430522419328E-3</v>
      </c>
      <c r="H129" s="26">
        <v>9.08</v>
      </c>
      <c r="I129" s="19">
        <v>10.57</v>
      </c>
      <c r="J129" s="19">
        <v>9.98</v>
      </c>
      <c r="K129" s="19">
        <v>9.32</v>
      </c>
      <c r="L129" s="19">
        <v>9.15</v>
      </c>
      <c r="M129" s="19">
        <v>8.9600000000000009</v>
      </c>
      <c r="N129" s="2">
        <v>4.3927353391780066</v>
      </c>
      <c r="O129" s="2">
        <v>2.7358373524366143E-2</v>
      </c>
      <c r="P129" s="15">
        <v>4.0217954186043903</v>
      </c>
      <c r="Q129" s="15">
        <v>-3.3923744949346801E-2</v>
      </c>
      <c r="R129" s="30">
        <v>4.1561105410869299</v>
      </c>
      <c r="S129" s="30">
        <v>2.28309147009766E-2</v>
      </c>
      <c r="AC129" s="30">
        <v>4.9230533247524901</v>
      </c>
      <c r="AD129" s="30">
        <v>7.8326429401605904E-2</v>
      </c>
      <c r="AE129" s="30">
        <v>4.3032310908244202</v>
      </c>
      <c r="AF129" s="30">
        <v>1.9953845687360201E-2</v>
      </c>
      <c r="AG129" s="30">
        <v>4.7311291528310102</v>
      </c>
      <c r="AH129" s="30">
        <v>-4.2085682365696903E-2</v>
      </c>
      <c r="AI129" s="30">
        <v>4.3216283991506801</v>
      </c>
      <c r="AJ129" s="30">
        <v>5.2874986923106999E-2</v>
      </c>
      <c r="AK129" s="30">
        <v>4.5743264888709598</v>
      </c>
      <c r="AL129" s="30">
        <v>0.116706078043773</v>
      </c>
      <c r="AM129" s="30">
        <v>4.7032374565468498</v>
      </c>
      <c r="AN129" s="30">
        <v>1.2877552907756599E-2</v>
      </c>
      <c r="AO129" s="30">
        <v>4.2618968402178901</v>
      </c>
      <c r="AP129" s="30">
        <v>6.5409943583179406E-2</v>
      </c>
      <c r="AQ129" s="30">
        <v>4.4783792372448401</v>
      </c>
      <c r="AR129" s="30">
        <v>4.2915154115231802E-3</v>
      </c>
      <c r="AS129" s="15">
        <v>4.3884518332532396</v>
      </c>
      <c r="AT129" s="15">
        <v>2.43583260484329E-2</v>
      </c>
      <c r="AV129" s="12"/>
      <c r="AW129" s="12"/>
      <c r="AX129" s="14"/>
      <c r="AY129" s="14"/>
    </row>
    <row r="130" spans="1:51" x14ac:dyDescent="0.25">
      <c r="A130" s="2">
        <f t="shared" si="3"/>
        <v>1979.1</v>
      </c>
      <c r="B130" s="15">
        <v>0.19382998893980094</v>
      </c>
      <c r="C130" s="15">
        <v>0.17799020382366884</v>
      </c>
      <c r="D130" s="15">
        <v>1.5839785116132099E-2</v>
      </c>
      <c r="E130" s="15">
        <v>1.8110696955308744E-3</v>
      </c>
      <c r="F130" s="2">
        <v>1.8039852725939057E-2</v>
      </c>
      <c r="G130" s="2">
        <f t="shared" ref="G130:G193" si="5">$B$296-C130</f>
        <v>1.0222134917880987E-2</v>
      </c>
      <c r="H130" s="26">
        <v>9.48</v>
      </c>
      <c r="I130" s="19">
        <v>10.17</v>
      </c>
      <c r="J130" s="19">
        <v>9.7200000000000006</v>
      </c>
      <c r="K130" s="19">
        <v>9.19</v>
      </c>
      <c r="L130" s="19">
        <v>9.11</v>
      </c>
      <c r="M130" s="19">
        <v>9.02</v>
      </c>
      <c r="N130" s="2">
        <v>4.4353018182631434</v>
      </c>
      <c r="O130" s="2">
        <v>3.013484958229859E-2</v>
      </c>
      <c r="P130" s="15">
        <v>4.01085023913891</v>
      </c>
      <c r="Q130" s="15">
        <v>0.12063231218242799</v>
      </c>
      <c r="R130" s="30">
        <v>4.2028901086706298</v>
      </c>
      <c r="S130" s="30">
        <v>2.5390535047862098E-2</v>
      </c>
      <c r="AC130" s="30">
        <v>5.0007729958677798</v>
      </c>
      <c r="AD130" s="30">
        <v>6.7149742468809698E-2</v>
      </c>
      <c r="AE130" s="30">
        <v>4.3283885353133398</v>
      </c>
      <c r="AF130" s="30">
        <v>2.2885283153699799E-2</v>
      </c>
      <c r="AG130" s="30">
        <v>4.7591955247928697</v>
      </c>
      <c r="AH130" s="30">
        <v>1.32236627486664E-2</v>
      </c>
      <c r="AI130" s="30">
        <v>4.3917863211491701</v>
      </c>
      <c r="AJ130" s="30">
        <v>5.1206742371273199E-2</v>
      </c>
      <c r="AK130" s="30">
        <v>4.5960153299655504</v>
      </c>
      <c r="AL130" s="30">
        <v>0.11005048063895401</v>
      </c>
      <c r="AM130" s="30">
        <v>4.7857434299183002</v>
      </c>
      <c r="AN130" s="30">
        <v>6.5064351458644599E-3</v>
      </c>
      <c r="AO130" s="30">
        <v>4.3212641571758201</v>
      </c>
      <c r="AP130" s="30">
        <v>5.8330772513741802E-2</v>
      </c>
      <c r="AQ130" s="30">
        <v>4.5130622740498296</v>
      </c>
      <c r="AR130" s="30">
        <v>2.6975024835756301E-2</v>
      </c>
      <c r="AS130" s="15">
        <v>4.4772870014890298</v>
      </c>
      <c r="AT130" s="15">
        <v>2.4301202034200501E-2</v>
      </c>
      <c r="AV130" s="12"/>
      <c r="AW130" s="12"/>
      <c r="AX130" s="14"/>
      <c r="AY130" s="14"/>
    </row>
    <row r="131" spans="1:51" x14ac:dyDescent="0.25">
      <c r="A131" s="2">
        <f t="shared" si="3"/>
        <v>1979.2</v>
      </c>
      <c r="B131" s="15">
        <v>0.19299664856119264</v>
      </c>
      <c r="C131" s="15">
        <v>0.17712546708270735</v>
      </c>
      <c r="D131" s="15">
        <v>1.5871181478485298E-2</v>
      </c>
      <c r="E131" s="15">
        <v>1.0602744343048108E-3</v>
      </c>
      <c r="F131" s="2">
        <v>2.4200469296436253E-2</v>
      </c>
      <c r="G131" s="2">
        <f t="shared" si="5"/>
        <v>1.1086871658842479E-2</v>
      </c>
      <c r="H131" s="26">
        <v>9.06</v>
      </c>
      <c r="I131" s="19">
        <v>9.4</v>
      </c>
      <c r="J131" s="19">
        <v>8.9700000000000006</v>
      </c>
      <c r="K131" s="19">
        <v>8.74</v>
      </c>
      <c r="L131" s="19">
        <v>8.81</v>
      </c>
      <c r="M131" s="19">
        <v>8.83</v>
      </c>
      <c r="N131" s="2">
        <v>4.430405593555669</v>
      </c>
      <c r="O131" s="2">
        <v>3.3463367958717231E-2</v>
      </c>
      <c r="P131" s="15">
        <v>4.0421538167105897</v>
      </c>
      <c r="Q131" s="15">
        <v>3.6659115624011203E-2</v>
      </c>
      <c r="R131" s="30">
        <v>4.2260255224832797</v>
      </c>
      <c r="S131" s="30">
        <v>2.3337867732869999E-2</v>
      </c>
      <c r="AC131" s="30">
        <v>5.0186185052328298</v>
      </c>
      <c r="AD131" s="30">
        <v>4.3887949317533301E-2</v>
      </c>
      <c r="AE131" s="30">
        <v>4.3133240394084904</v>
      </c>
      <c r="AF131" s="30">
        <v>2.80632600787406E-2</v>
      </c>
      <c r="AG131" s="30">
        <v>4.7525333364751399</v>
      </c>
      <c r="AH131" s="30">
        <v>1.07036266412768E-2</v>
      </c>
      <c r="AI131" s="30">
        <v>4.3672959479034796</v>
      </c>
      <c r="AJ131" s="30">
        <v>6.0747211933226603E-2</v>
      </c>
      <c r="AK131" s="30">
        <v>4.5294091840566901</v>
      </c>
      <c r="AL131" s="30">
        <v>0.106258126710122</v>
      </c>
      <c r="AM131" s="30">
        <v>4.8268306188057997</v>
      </c>
      <c r="AN131" s="30">
        <v>1.51678396698801E-2</v>
      </c>
      <c r="AO131" s="30">
        <v>4.2949277971997901</v>
      </c>
      <c r="AP131" s="30">
        <v>5.4925251324256602E-2</v>
      </c>
      <c r="AQ131" s="30">
        <v>4.4937932576127801</v>
      </c>
      <c r="AR131" s="30">
        <v>3.6920642513056899E-2</v>
      </c>
      <c r="AS131" s="15">
        <v>4.5429055224466204</v>
      </c>
      <c r="AT131" s="15">
        <v>2.9700844530832601E-2</v>
      </c>
      <c r="AV131" s="12"/>
      <c r="AW131" s="12"/>
      <c r="AX131" s="14"/>
      <c r="AY131" s="14"/>
    </row>
    <row r="132" spans="1:51" x14ac:dyDescent="0.25">
      <c r="A132" s="2">
        <f t="shared" si="3"/>
        <v>1979.3</v>
      </c>
      <c r="B132" s="15">
        <v>0.19315458358298385</v>
      </c>
      <c r="C132" s="15">
        <v>0.17903684841222289</v>
      </c>
      <c r="D132" s="15">
        <v>1.4117735170760952E-2</v>
      </c>
      <c r="E132" s="15">
        <v>7.3843238354881664E-3</v>
      </c>
      <c r="F132" s="2">
        <v>2.1642520421815678E-2</v>
      </c>
      <c r="G132" s="2">
        <f t="shared" si="5"/>
        <v>9.1754903293269352E-3</v>
      </c>
      <c r="H132" s="26">
        <v>10.26</v>
      </c>
      <c r="I132" s="19">
        <v>10.8</v>
      </c>
      <c r="J132" s="19">
        <v>10.1</v>
      </c>
      <c r="K132" s="19">
        <v>9.48</v>
      </c>
      <c r="L132" s="19">
        <v>9.44</v>
      </c>
      <c r="M132" s="19">
        <v>9.25</v>
      </c>
      <c r="N132" s="2">
        <v>4.4673624716078546</v>
      </c>
      <c r="O132" s="2">
        <v>3.0496080088660168E-2</v>
      </c>
      <c r="P132" s="15">
        <v>4.0890503831006999</v>
      </c>
      <c r="Q132" s="15">
        <v>7.4344491474199401E-2</v>
      </c>
      <c r="R132" s="30">
        <v>4.2777365622089896</v>
      </c>
      <c r="S132" s="30">
        <v>2.4117281267215102E-2</v>
      </c>
      <c r="AC132" s="30">
        <v>5.05587946824157</v>
      </c>
      <c r="AD132" s="30">
        <v>4.71830947555857E-2</v>
      </c>
      <c r="AE132" s="30">
        <v>4.3452662664013904</v>
      </c>
      <c r="AF132" s="30">
        <v>2.29495603425438E-2</v>
      </c>
      <c r="AG132" s="30">
        <v>4.7762373822324999</v>
      </c>
      <c r="AH132" s="30">
        <v>2.60785676482417E-2</v>
      </c>
      <c r="AI132" s="30">
        <v>4.3800774268764098</v>
      </c>
      <c r="AJ132" s="30">
        <v>6.6146773278924306E-2</v>
      </c>
      <c r="AK132" s="30">
        <v>4.5377637451492303</v>
      </c>
      <c r="AL132" s="30">
        <v>8.7188755552289096E-2</v>
      </c>
      <c r="AM132" s="30">
        <v>4.9272366939801397</v>
      </c>
      <c r="AN132" s="30">
        <v>-4.6617480661963803E-3</v>
      </c>
      <c r="AO132" s="30">
        <v>4.2921714152577799</v>
      </c>
      <c r="AP132" s="30">
        <v>3.9310031539273801E-2</v>
      </c>
      <c r="AQ132" s="30">
        <v>4.5342473261207799</v>
      </c>
      <c r="AR132" s="30">
        <v>1.6503239596620999E-2</v>
      </c>
      <c r="AS132" s="15">
        <v>4.6508880752715198</v>
      </c>
      <c r="AT132" s="15">
        <v>3.3899112536512198E-2</v>
      </c>
      <c r="AV132" s="12"/>
      <c r="AW132" s="12"/>
      <c r="AX132" s="14"/>
      <c r="AY132" s="14"/>
    </row>
    <row r="133" spans="1:51" x14ac:dyDescent="0.25">
      <c r="A133" s="2">
        <f t="shared" si="3"/>
        <v>1979.4</v>
      </c>
      <c r="B133" s="15">
        <v>0.19196543010949571</v>
      </c>
      <c r="C133" s="15">
        <v>0.18174826967444246</v>
      </c>
      <c r="D133" s="15">
        <v>1.0217160435053255E-2</v>
      </c>
      <c r="E133" s="15">
        <v>2.5070797701411268E-3</v>
      </c>
      <c r="F133" s="2">
        <v>1.8385284770746978E-2</v>
      </c>
      <c r="G133" s="2">
        <f t="shared" si="5"/>
        <v>6.4640690671073642E-3</v>
      </c>
      <c r="H133" s="26">
        <v>12.04</v>
      </c>
      <c r="I133" s="19">
        <v>11.7</v>
      </c>
      <c r="J133" s="19">
        <v>11.23</v>
      </c>
      <c r="K133" s="19">
        <v>10.38</v>
      </c>
      <c r="L133" s="19">
        <v>10.33</v>
      </c>
      <c r="M133" s="19">
        <v>10.11</v>
      </c>
      <c r="N133" s="2">
        <v>4.4373388870022659</v>
      </c>
      <c r="O133" s="2">
        <v>3.1987142299080451E-2</v>
      </c>
      <c r="P133" s="15">
        <v>3.9841929612668099</v>
      </c>
      <c r="Q133" s="15">
        <v>3.9951222751578697E-2</v>
      </c>
      <c r="R133" s="30">
        <v>4.2728772165873998</v>
      </c>
      <c r="S133" s="30">
        <v>3.8468298764833798E-2</v>
      </c>
      <c r="AC133" s="30">
        <v>5.0286625698712299</v>
      </c>
      <c r="AD133" s="30">
        <v>5.4156928906130102E-2</v>
      </c>
      <c r="AE133" s="30">
        <v>4.3173302782673302</v>
      </c>
      <c r="AF133" s="30">
        <v>2.0501440943314301E-2</v>
      </c>
      <c r="AG133" s="30">
        <v>4.7693540242747199</v>
      </c>
      <c r="AH133" s="30">
        <v>2.3286541103070602E-2</v>
      </c>
      <c r="AI133" s="30">
        <v>4.2696918009185101</v>
      </c>
      <c r="AJ133" s="30">
        <v>7.2897743849843405E-2</v>
      </c>
      <c r="AK133" s="30">
        <v>4.4501192963068403</v>
      </c>
      <c r="AL133" s="30">
        <v>0.118242328335849</v>
      </c>
      <c r="AM133" s="30">
        <v>4.9807188123695099</v>
      </c>
      <c r="AN133" s="30">
        <v>-2.0997047499485902E-3</v>
      </c>
      <c r="AO133" s="30">
        <v>4.2298973272919698</v>
      </c>
      <c r="AP133" s="30">
        <v>5.3333948567443702E-2</v>
      </c>
      <c r="AQ133" s="30">
        <v>4.5381960816881604</v>
      </c>
      <c r="AR133" s="30">
        <v>3.6956319163578698E-3</v>
      </c>
      <c r="AS133" s="15">
        <v>4.6776955056999201</v>
      </c>
      <c r="AT133" s="15">
        <v>5.1856868161284798E-2</v>
      </c>
      <c r="AV133" s="12"/>
      <c r="AW133" s="12"/>
      <c r="AX133" s="14"/>
      <c r="AY133" s="14"/>
    </row>
    <row r="134" spans="1:51" x14ac:dyDescent="0.25">
      <c r="A134" s="2">
        <f t="shared" si="3"/>
        <v>1980.1</v>
      </c>
      <c r="B134" s="15">
        <v>0.19148936170212766</v>
      </c>
      <c r="C134" s="15">
        <v>0.18376542106204183</v>
      </c>
      <c r="D134" s="15">
        <v>7.7239406400858293E-3</v>
      </c>
      <c r="E134" s="15">
        <v>3.1489392466076613E-3</v>
      </c>
      <c r="F134" s="2">
        <v>2.0777588335736449E-2</v>
      </c>
      <c r="G134" s="2">
        <f t="shared" si="5"/>
        <v>4.4469176795080001E-3</v>
      </c>
      <c r="H134" s="26">
        <v>15.2</v>
      </c>
      <c r="I134" s="19">
        <v>15.8</v>
      </c>
      <c r="J134" s="19">
        <v>14.63</v>
      </c>
      <c r="K134" s="19">
        <v>13.31</v>
      </c>
      <c r="L134" s="19">
        <v>12.64</v>
      </c>
      <c r="M134" s="19">
        <v>12.31</v>
      </c>
      <c r="N134" s="2">
        <v>4.3266211479067724</v>
      </c>
      <c r="O134" s="2">
        <v>3.5278670387237171E-2</v>
      </c>
      <c r="P134" s="15">
        <v>3.84798540358172</v>
      </c>
      <c r="Q134" s="15">
        <v>7.1640406081307798E-2</v>
      </c>
      <c r="R134" s="30">
        <v>4.2141020263140998</v>
      </c>
      <c r="S134" s="30">
        <v>4.2807988184054999E-2</v>
      </c>
      <c r="AC134" s="30">
        <v>4.8504274540263399</v>
      </c>
      <c r="AD134" s="30">
        <v>5.1499070552246402E-2</v>
      </c>
      <c r="AE134" s="30">
        <v>4.2356010677734703</v>
      </c>
      <c r="AF134" s="30">
        <v>3.05543950304746E-2</v>
      </c>
      <c r="AG134" s="30">
        <v>4.6541198121792</v>
      </c>
      <c r="AH134" s="30">
        <v>1.89378672697793E-2</v>
      </c>
      <c r="AI134" s="30">
        <v>4.1117301055949298</v>
      </c>
      <c r="AJ134" s="30">
        <v>6.8420103700738005E-2</v>
      </c>
      <c r="AK134" s="30">
        <v>4.2627183519477203</v>
      </c>
      <c r="AL134" s="30">
        <v>8.4898449482216407E-2</v>
      </c>
      <c r="AM134" s="30">
        <v>4.8662238646771403</v>
      </c>
      <c r="AN134" s="30">
        <v>9.2794864099792398E-3</v>
      </c>
      <c r="AO134" s="30">
        <v>4.0851493129381504</v>
      </c>
      <c r="AP134" s="30">
        <v>4.4644573623657903E-2</v>
      </c>
      <c r="AQ134" s="30">
        <v>4.4467308598659896</v>
      </c>
      <c r="AR134" s="30">
        <v>1.541647385875E-2</v>
      </c>
      <c r="AS134" s="15">
        <v>4.6630479922317498</v>
      </c>
      <c r="AT134" s="15">
        <v>6.3842509794049596E-2</v>
      </c>
      <c r="AV134" s="12"/>
      <c r="AW134" s="12"/>
      <c r="AX134" s="14"/>
      <c r="AY134" s="14"/>
    </row>
    <row r="135" spans="1:51" x14ac:dyDescent="0.25">
      <c r="A135" s="2">
        <f t="shared" ref="A135:A179" si="6">A131+1</f>
        <v>1980.2</v>
      </c>
      <c r="B135" s="15">
        <v>0.19004250151791136</v>
      </c>
      <c r="C135" s="15">
        <v>0.19122111503982284</v>
      </c>
      <c r="D135" s="15">
        <v>-1.1786135219114806E-3</v>
      </c>
      <c r="E135" s="15">
        <v>-2.083137568339332E-2</v>
      </c>
      <c r="F135" s="2">
        <v>2.3519667703624847E-2</v>
      </c>
      <c r="G135" s="2">
        <f t="shared" si="5"/>
        <v>-3.0087762982730082E-3</v>
      </c>
      <c r="H135" s="26">
        <v>7.07</v>
      </c>
      <c r="I135" s="19">
        <v>8.49</v>
      </c>
      <c r="J135" s="19">
        <v>8.9700000000000006</v>
      </c>
      <c r="K135" s="19">
        <v>9.48</v>
      </c>
      <c r="L135" s="19">
        <v>10.09</v>
      </c>
      <c r="M135" s="19">
        <v>9.99</v>
      </c>
      <c r="N135" s="2">
        <v>4.4388563866563153</v>
      </c>
      <c r="O135" s="2">
        <v>2.1957726049392952E-2</v>
      </c>
      <c r="P135" s="15">
        <v>3.8313354241458999</v>
      </c>
      <c r="Q135" s="15">
        <v>0.109187553143619</v>
      </c>
      <c r="R135" s="30">
        <v>4.3214278978886398</v>
      </c>
      <c r="S135" s="30">
        <v>3.3153965020505299E-2</v>
      </c>
      <c r="AC135" s="30">
        <v>4.9702546461326298</v>
      </c>
      <c r="AD135" s="30">
        <v>4.3746670652316098E-2</v>
      </c>
      <c r="AE135" s="30">
        <v>4.3274582663062002</v>
      </c>
      <c r="AF135" s="30">
        <v>1.7293464933276E-2</v>
      </c>
      <c r="AG135" s="30">
        <v>4.7679633301741102</v>
      </c>
      <c r="AH135" s="30">
        <v>2.2181281086952899E-3</v>
      </c>
      <c r="AI135" s="30">
        <v>4.1888801825686102</v>
      </c>
      <c r="AJ135" s="30">
        <v>4.7839702910267401E-2</v>
      </c>
      <c r="AK135" s="30">
        <v>4.3236756819882798</v>
      </c>
      <c r="AL135" s="30">
        <v>7.4163080910604695E-2</v>
      </c>
      <c r="AM135" s="30">
        <v>5.0473064200467004</v>
      </c>
      <c r="AN135" s="30">
        <v>-2.4273677179480199E-2</v>
      </c>
      <c r="AO135" s="30">
        <v>4.2060153552250297</v>
      </c>
      <c r="AP135" s="30">
        <v>3.2466535437650997E-2</v>
      </c>
      <c r="AQ135" s="30">
        <v>4.5754923846340398</v>
      </c>
      <c r="AR135" s="30">
        <v>-1.5902589028550299E-2</v>
      </c>
      <c r="AS135" s="15">
        <v>4.7372341212192799</v>
      </c>
      <c r="AT135" s="15">
        <v>7.8558882602578595E-2</v>
      </c>
      <c r="AV135" s="12"/>
      <c r="AW135" s="12"/>
      <c r="AX135" s="14"/>
      <c r="AY135" s="14"/>
    </row>
    <row r="136" spans="1:51" x14ac:dyDescent="0.25">
      <c r="A136" s="2">
        <f t="shared" si="6"/>
        <v>1980.3</v>
      </c>
      <c r="B136" s="15">
        <v>0.19346153846153849</v>
      </c>
      <c r="C136" s="15">
        <v>0.1988811188811189</v>
      </c>
      <c r="D136" s="15">
        <v>-5.4195804195804193E-3</v>
      </c>
      <c r="E136" s="15">
        <v>-1.1718583807360829E-3</v>
      </c>
      <c r="F136" s="2">
        <v>2.2089750780808368E-2</v>
      </c>
      <c r="G136" s="2">
        <f t="shared" si="5"/>
        <v>-1.0668780139569067E-2</v>
      </c>
      <c r="H136" s="26">
        <v>10.27</v>
      </c>
      <c r="I136" s="19">
        <v>12.29</v>
      </c>
      <c r="J136" s="19">
        <v>12.13</v>
      </c>
      <c r="K136" s="19">
        <v>11.88</v>
      </c>
      <c r="L136" s="19">
        <v>11.86</v>
      </c>
      <c r="M136" s="19">
        <v>11.7</v>
      </c>
      <c r="N136" s="2">
        <v>4.5172375310325545</v>
      </c>
      <c r="O136" s="2">
        <v>3.0104979346878603E-2</v>
      </c>
      <c r="P136" s="15">
        <v>3.9199529220674498</v>
      </c>
      <c r="Q136" s="15">
        <v>-2.02115743504831E-2</v>
      </c>
      <c r="R136" s="30">
        <v>4.3595862602692499</v>
      </c>
      <c r="S136" s="30">
        <v>4.1253042139113703E-2</v>
      </c>
      <c r="AC136" s="30">
        <v>5.1327444582447797</v>
      </c>
      <c r="AD136" s="30">
        <v>4.25390191190302E-2</v>
      </c>
      <c r="AE136" s="30">
        <v>4.3996428521741997</v>
      </c>
      <c r="AF136" s="30">
        <v>1.8229948698025598E-2</v>
      </c>
      <c r="AG136" s="30">
        <v>4.9553433775276003</v>
      </c>
      <c r="AH136" s="30">
        <v>-1.0168016268321801E-2</v>
      </c>
      <c r="AI136" s="30">
        <v>4.1702078414927497</v>
      </c>
      <c r="AJ136" s="30">
        <v>7.3995238706738006E-2</v>
      </c>
      <c r="AK136" s="30">
        <v>4.4009622706867697</v>
      </c>
      <c r="AL136" s="30">
        <v>3.63776678976006E-2</v>
      </c>
      <c r="AM136" s="30">
        <v>5.1760686607931499</v>
      </c>
      <c r="AN136" s="30">
        <v>6.5994868851491001E-2</v>
      </c>
      <c r="AO136" s="30">
        <v>4.1991799184617502</v>
      </c>
      <c r="AP136" s="30">
        <v>5.2365658695908902E-2</v>
      </c>
      <c r="AQ136" s="30">
        <v>4.6644224249822903</v>
      </c>
      <c r="AR136" s="30">
        <v>4.72159710776806E-2</v>
      </c>
      <c r="AS136" s="15">
        <v>4.7730574803140602</v>
      </c>
      <c r="AT136" s="15">
        <v>7.4884199240587507E-2</v>
      </c>
      <c r="AV136" s="12"/>
      <c r="AW136" s="12"/>
      <c r="AX136" s="14"/>
      <c r="AY136" s="14"/>
    </row>
    <row r="137" spans="1:51" x14ac:dyDescent="0.25">
      <c r="A137" s="2">
        <f t="shared" si="6"/>
        <v>1980.4</v>
      </c>
      <c r="B137" s="15">
        <v>0.1930182061132453</v>
      </c>
      <c r="C137" s="15">
        <v>0.19425421747118757</v>
      </c>
      <c r="D137" s="15">
        <v>-1.2360113579422613E-3</v>
      </c>
      <c r="E137" s="15">
        <v>1.8466498808468158E-2</v>
      </c>
      <c r="F137" s="2">
        <v>2.5728682467917131E-2</v>
      </c>
      <c r="G137" s="2">
        <f t="shared" si="5"/>
        <v>-6.0418787296377396E-3</v>
      </c>
      <c r="H137" s="26">
        <v>15.49</v>
      </c>
      <c r="I137" s="19">
        <v>13.86</v>
      </c>
      <c r="J137" s="19">
        <v>13.06</v>
      </c>
      <c r="K137" s="19">
        <v>12.59</v>
      </c>
      <c r="L137" s="19">
        <v>12.43</v>
      </c>
      <c r="M137" s="19">
        <v>11.98</v>
      </c>
      <c r="N137" s="2">
        <v>4.574785512168658</v>
      </c>
      <c r="O137" s="2">
        <v>1.684149334655765E-2</v>
      </c>
      <c r="P137" s="15">
        <v>3.9109301706665298</v>
      </c>
      <c r="Q137" s="15">
        <v>5.0826021333357001E-2</v>
      </c>
      <c r="R137" s="30">
        <v>4.4527388996300798</v>
      </c>
      <c r="S137" s="30">
        <v>2.6894801515220002E-2</v>
      </c>
      <c r="AC137" s="30">
        <v>5.1779986058825402</v>
      </c>
      <c r="AD137" s="30">
        <v>2.5513754784541098E-2</v>
      </c>
      <c r="AE137" s="30">
        <v>4.4812057015559299</v>
      </c>
      <c r="AF137" s="30">
        <v>6.1655317532442501E-3</v>
      </c>
      <c r="AG137" s="30">
        <v>5.0913873616144301</v>
      </c>
      <c r="AH137" s="30">
        <v>-3.1486876491388101E-2</v>
      </c>
      <c r="AI137" s="30">
        <v>4.1209282596589203</v>
      </c>
      <c r="AJ137" s="30">
        <v>6.2004487432558403E-2</v>
      </c>
      <c r="AK137" s="30">
        <v>4.4249886880379297</v>
      </c>
      <c r="AL137" s="30">
        <v>5.9621349638629801E-4</v>
      </c>
      <c r="AM137" s="30">
        <v>5.2519045704156904</v>
      </c>
      <c r="AN137" s="30">
        <v>4.0653065320429498E-2</v>
      </c>
      <c r="AO137" s="30">
        <v>4.1959725082656396</v>
      </c>
      <c r="AP137" s="30">
        <v>2.2788433097886002E-2</v>
      </c>
      <c r="AQ137" s="30">
        <v>4.7506441235755403</v>
      </c>
      <c r="AR137" s="30">
        <v>2.3769654847410001E-2</v>
      </c>
      <c r="AS137" s="15">
        <v>4.8830847359199501</v>
      </c>
      <c r="AT137" s="15">
        <v>6.5492737794832806E-2</v>
      </c>
      <c r="AV137" s="12"/>
      <c r="AW137" s="12"/>
      <c r="AX137" s="14"/>
      <c r="AY137" s="14"/>
    </row>
    <row r="138" spans="1:51" x14ac:dyDescent="0.25">
      <c r="A138" s="2">
        <f t="shared" si="6"/>
        <v>1981.1</v>
      </c>
      <c r="B138" s="15">
        <v>0.19484002809885681</v>
      </c>
      <c r="C138" s="15">
        <v>0.18589948272558909</v>
      </c>
      <c r="D138" s="15">
        <v>8.9405453732677321E-3</v>
      </c>
      <c r="E138" s="15">
        <v>1.9398459781082802E-2</v>
      </c>
      <c r="F138" s="2">
        <v>2.5995382021485443E-2</v>
      </c>
      <c r="G138" s="2">
        <f t="shared" si="5"/>
        <v>2.3128560159607348E-3</v>
      </c>
      <c r="H138" s="26">
        <v>13.36</v>
      </c>
      <c r="I138" s="19">
        <v>13.05</v>
      </c>
      <c r="J138" s="19">
        <v>13.17</v>
      </c>
      <c r="K138" s="19">
        <v>13.39</v>
      </c>
      <c r="L138" s="19">
        <v>13.13</v>
      </c>
      <c r="M138" s="19">
        <v>12.65</v>
      </c>
      <c r="N138" s="2">
        <v>4.5626253383580657</v>
      </c>
      <c r="O138" s="2">
        <v>2.1179814612870964E-2</v>
      </c>
      <c r="P138" s="15">
        <v>3.9408976376996301</v>
      </c>
      <c r="Q138" s="15">
        <v>4.6674179535064501E-3</v>
      </c>
      <c r="R138" s="30">
        <v>4.3464215164255702</v>
      </c>
      <c r="S138" s="30">
        <v>1.9733249115161E-2</v>
      </c>
      <c r="AC138" s="30">
        <v>5.2008681936655101</v>
      </c>
      <c r="AD138" s="30">
        <v>3.5206112647265697E-2</v>
      </c>
      <c r="AE138" s="30">
        <v>4.45024640696034</v>
      </c>
      <c r="AF138" s="30">
        <v>1.14468094723735E-2</v>
      </c>
      <c r="AG138" s="30">
        <v>5.1097428986521498</v>
      </c>
      <c r="AH138" s="30">
        <v>-1.4447441748299599E-2</v>
      </c>
      <c r="AI138" s="30">
        <v>4.15673784361715</v>
      </c>
      <c r="AJ138" s="30">
        <v>6.0581164788128701E-2</v>
      </c>
      <c r="AK138" s="30">
        <v>4.50248691006525</v>
      </c>
      <c r="AL138" s="30">
        <v>1.9316944701672899E-2</v>
      </c>
      <c r="AM138" s="30">
        <v>5.1845611806846401</v>
      </c>
      <c r="AN138" s="30">
        <v>3.9721740713791802E-2</v>
      </c>
      <c r="AO138" s="30">
        <v>4.2277410211014796</v>
      </c>
      <c r="AP138" s="30">
        <v>4.1769769742799501E-2</v>
      </c>
      <c r="AQ138" s="30">
        <v>4.6540609773659103</v>
      </c>
      <c r="AR138" s="30">
        <v>4.5533461336276899E-2</v>
      </c>
      <c r="AS138" s="15">
        <v>4.67561921861952</v>
      </c>
      <c r="AT138" s="15">
        <v>5.8332186622818701E-2</v>
      </c>
      <c r="AV138" s="12"/>
      <c r="AW138" s="12"/>
      <c r="AX138" s="14"/>
      <c r="AY138" s="14"/>
    </row>
    <row r="139" spans="1:51" x14ac:dyDescent="0.25">
      <c r="A139" s="2">
        <f t="shared" si="6"/>
        <v>1981.2</v>
      </c>
      <c r="B139" s="15">
        <v>0.19515044359549141</v>
      </c>
      <c r="C139" s="15">
        <v>0.18848861806586051</v>
      </c>
      <c r="D139" s="15">
        <v>6.661825529630923E-3</v>
      </c>
      <c r="E139" s="15">
        <v>-7.4258162126863893E-3</v>
      </c>
      <c r="F139" s="2">
        <v>1.961861788763454E-2</v>
      </c>
      <c r="G139" s="2">
        <f t="shared" si="5"/>
        <v>-2.7627932431067981E-4</v>
      </c>
      <c r="H139" s="26">
        <v>14.73</v>
      </c>
      <c r="I139" s="19">
        <v>14.87</v>
      </c>
      <c r="J139" s="19">
        <v>14.66</v>
      </c>
      <c r="K139" s="19">
        <v>14.25</v>
      </c>
      <c r="L139" s="19">
        <v>13.86</v>
      </c>
      <c r="M139" s="19">
        <v>13.3</v>
      </c>
      <c r="N139" s="2">
        <v>4.5227260411306816</v>
      </c>
      <c r="O139" s="2">
        <v>2.1080823922837763E-2</v>
      </c>
      <c r="P139" s="15">
        <v>4.0081473525524203</v>
      </c>
      <c r="Q139" s="15">
        <v>-5.1961584680972797E-2</v>
      </c>
      <c r="R139" s="30">
        <v>4.28132717681342</v>
      </c>
      <c r="S139" s="30">
        <v>2.6586463154077401E-2</v>
      </c>
      <c r="AC139" s="30">
        <v>5.2222620584103501</v>
      </c>
      <c r="AD139" s="30">
        <v>2.9933217624584001E-2</v>
      </c>
      <c r="AE139" s="30">
        <v>4.3994084546187597</v>
      </c>
      <c r="AF139" s="30">
        <v>1.6289273090800201E-2</v>
      </c>
      <c r="AG139" s="30">
        <v>5.0784323591771603</v>
      </c>
      <c r="AH139" s="30">
        <v>-1.37051883232695E-2</v>
      </c>
      <c r="AI139" s="30">
        <v>4.1117142461587299</v>
      </c>
      <c r="AJ139" s="30">
        <v>5.6474219959156899E-2</v>
      </c>
      <c r="AK139" s="30">
        <v>4.4659222387586004</v>
      </c>
      <c r="AL139" s="30">
        <v>2.0395487947667899E-2</v>
      </c>
      <c r="AM139" s="30">
        <v>5.1092723447897503</v>
      </c>
      <c r="AN139" s="30">
        <v>5.5031597360519699E-2</v>
      </c>
      <c r="AO139" s="30">
        <v>4.1824151660169502</v>
      </c>
      <c r="AP139" s="30">
        <v>3.8138735772146597E-2</v>
      </c>
      <c r="AQ139" s="30">
        <v>4.5907582224394403</v>
      </c>
      <c r="AR139" s="30">
        <v>4.5357776429345902E-2</v>
      </c>
      <c r="AS139" s="15">
        <v>4.5511110035288196</v>
      </c>
      <c r="AT139" s="15">
        <v>4.1966952718051301E-2</v>
      </c>
      <c r="AV139" s="12"/>
      <c r="AW139" s="12"/>
      <c r="AX139" s="14"/>
      <c r="AY139" s="14"/>
    </row>
    <row r="140" spans="1:51" x14ac:dyDescent="0.25">
      <c r="A140" s="2">
        <f t="shared" si="6"/>
        <v>1981.3</v>
      </c>
      <c r="B140" s="15">
        <v>0.1948055930332393</v>
      </c>
      <c r="C140" s="15">
        <v>0.18925548877713724</v>
      </c>
      <c r="D140" s="15">
        <v>5.5501042561020555E-3</v>
      </c>
      <c r="E140" s="15">
        <v>1.1898952011646993E-2</v>
      </c>
      <c r="F140" s="2">
        <v>1.8642063156617948E-2</v>
      </c>
      <c r="G140" s="2">
        <f t="shared" si="5"/>
        <v>-1.0431500355874146E-3</v>
      </c>
      <c r="H140" s="26">
        <v>14.7</v>
      </c>
      <c r="I140" s="19">
        <v>16.64</v>
      </c>
      <c r="J140" s="19">
        <v>16.690000000000001</v>
      </c>
      <c r="K140" s="19">
        <v>16.27</v>
      </c>
      <c r="L140" s="19">
        <v>15.84</v>
      </c>
      <c r="M140" s="19">
        <v>15.19</v>
      </c>
      <c r="N140" s="2">
        <v>4.3635949412552559</v>
      </c>
      <c r="O140" s="2">
        <v>2.0450125759927627E-2</v>
      </c>
      <c r="P140" s="15">
        <v>3.8532810605477001</v>
      </c>
      <c r="Q140" s="15">
        <v>2.1993791651618601E-2</v>
      </c>
      <c r="R140" s="30">
        <v>4.1507253055872502</v>
      </c>
      <c r="S140" s="30">
        <v>2.2270091649089399E-2</v>
      </c>
      <c r="AC140" s="30">
        <v>4.9744537670432596</v>
      </c>
      <c r="AD140" s="30">
        <v>2.6798180448624399E-2</v>
      </c>
      <c r="AE140" s="30">
        <v>4.2668780311749304</v>
      </c>
      <c r="AF140" s="30">
        <v>1.4989329973152001E-2</v>
      </c>
      <c r="AG140" s="30">
        <v>4.9164098227306203</v>
      </c>
      <c r="AH140" s="30">
        <v>1.22384706256619E-2</v>
      </c>
      <c r="AI140" s="30">
        <v>3.9630640312936598</v>
      </c>
      <c r="AJ140" s="30">
        <v>8.6457046681795602E-2</v>
      </c>
      <c r="AK140" s="30">
        <v>4.2959392437165</v>
      </c>
      <c r="AL140" s="30">
        <v>1.1137484840696701E-3</v>
      </c>
      <c r="AM140" s="30">
        <v>4.9224861499475301</v>
      </c>
      <c r="AN140" s="30">
        <v>1.9115784906427801E-2</v>
      </c>
      <c r="AO140" s="30">
        <v>4.03253403664137</v>
      </c>
      <c r="AP140" s="30">
        <v>-1.0887683686133499E-2</v>
      </c>
      <c r="AQ140" s="30">
        <v>4.4568493224524701</v>
      </c>
      <c r="AR140" s="30">
        <v>-3.6488390129812399E-3</v>
      </c>
      <c r="AS140" s="15">
        <v>4.3868396672676599</v>
      </c>
      <c r="AT140" s="15">
        <v>3.1822232981312898E-2</v>
      </c>
      <c r="AV140" s="12"/>
      <c r="AW140" s="12"/>
      <c r="AX140" s="14"/>
      <c r="AY140" s="14"/>
    </row>
    <row r="141" spans="1:51" x14ac:dyDescent="0.25">
      <c r="A141" s="2">
        <f t="shared" si="6"/>
        <v>1981.4</v>
      </c>
      <c r="B141" s="15">
        <v>0.18940155322064867</v>
      </c>
      <c r="C141" s="15">
        <v>0.1932998324958124</v>
      </c>
      <c r="D141" s="15">
        <v>-3.8982792751637526E-3</v>
      </c>
      <c r="E141" s="15">
        <v>-1.0965695727818216E-2</v>
      </c>
      <c r="F141" s="2">
        <v>1.7144489527409369E-2</v>
      </c>
      <c r="G141" s="2">
        <f t="shared" si="5"/>
        <v>-5.0874937542625676E-3</v>
      </c>
      <c r="H141" s="26">
        <v>10.85</v>
      </c>
      <c r="I141" s="19">
        <v>13.35</v>
      </c>
      <c r="J141" s="19">
        <v>13.63</v>
      </c>
      <c r="K141" s="19">
        <v>13.97</v>
      </c>
      <c r="L141" s="19">
        <v>13.98</v>
      </c>
      <c r="M141" s="19">
        <v>13.65</v>
      </c>
      <c r="N141" s="2">
        <v>4.4099091241698094</v>
      </c>
      <c r="O141" s="2">
        <v>1.6474391788787814E-2</v>
      </c>
      <c r="P141" s="15">
        <v>3.8988189663219002</v>
      </c>
      <c r="Q141" s="15">
        <v>1.72434949725822E-2</v>
      </c>
      <c r="R141" s="30">
        <v>4.1947519777915199</v>
      </c>
      <c r="S141" s="30">
        <v>2.7141554185769801E-2</v>
      </c>
      <c r="AC141" s="30">
        <v>5.0135323448354701</v>
      </c>
      <c r="AD141" s="30">
        <v>3.1837279437885203E-2</v>
      </c>
      <c r="AE141" s="30">
        <v>4.3073685422101198</v>
      </c>
      <c r="AF141" s="30">
        <v>1.6750359533692201E-2</v>
      </c>
      <c r="AG141" s="30">
        <v>4.98490836551297</v>
      </c>
      <c r="AH141" s="30">
        <v>9.5224226618508597E-3</v>
      </c>
      <c r="AI141" s="30">
        <v>3.9414866652843399</v>
      </c>
      <c r="AJ141" s="30">
        <v>6.9232716517845905E-2</v>
      </c>
      <c r="AK141" s="30">
        <v>4.3743766987511901</v>
      </c>
      <c r="AL141" s="30">
        <v>-7.5651335481890496E-3</v>
      </c>
      <c r="AM141" s="30">
        <v>4.9922891859978504</v>
      </c>
      <c r="AN141" s="30">
        <v>1.50583115312085E-2</v>
      </c>
      <c r="AO141" s="30">
        <v>4.0643879200238802</v>
      </c>
      <c r="AP141" s="30">
        <v>-2.86840672883659E-3</v>
      </c>
      <c r="AQ141" s="30">
        <v>4.5320795197617896</v>
      </c>
      <c r="AR141" s="30">
        <v>-6.7268912908865401E-3</v>
      </c>
      <c r="AS141" s="15">
        <v>4.4446174362030604</v>
      </c>
      <c r="AT141" s="15">
        <v>2.46590397434494E-2</v>
      </c>
      <c r="AV141" s="12"/>
      <c r="AW141" s="12"/>
      <c r="AX141" s="14"/>
      <c r="AY141" s="14"/>
    </row>
    <row r="142" spans="1:51" x14ac:dyDescent="0.25">
      <c r="A142" s="2">
        <f t="shared" si="6"/>
        <v>1982.1</v>
      </c>
      <c r="B142" s="15">
        <v>0.18556417618669438</v>
      </c>
      <c r="C142" s="15">
        <v>0.1957969332274421</v>
      </c>
      <c r="D142" s="15">
        <v>-1.023275704074772E-2</v>
      </c>
      <c r="E142" s="15">
        <v>-1.5652847891963098E-2</v>
      </c>
      <c r="F142" s="2">
        <v>1.3664782945431478E-2</v>
      </c>
      <c r="G142" s="2">
        <f t="shared" si="5"/>
        <v>-7.5845944858922709E-3</v>
      </c>
      <c r="H142" s="26">
        <v>12.68</v>
      </c>
      <c r="I142" s="19">
        <v>14.3</v>
      </c>
      <c r="J142" s="19">
        <v>14.52</v>
      </c>
      <c r="K142" s="19">
        <v>14.39</v>
      </c>
      <c r="L142" s="19">
        <v>14.18</v>
      </c>
      <c r="M142" s="19">
        <v>13.68</v>
      </c>
      <c r="N142" s="2">
        <v>4.2914984046288573</v>
      </c>
      <c r="O142" s="2">
        <v>1.6084579456706011E-2</v>
      </c>
      <c r="P142" s="15">
        <v>3.8233667632461801</v>
      </c>
      <c r="Q142" s="15">
        <v>1.6636535830718301E-2</v>
      </c>
      <c r="R142" s="30">
        <v>4.0080963748648504</v>
      </c>
      <c r="S142" s="30">
        <v>2.3658793379485898E-2</v>
      </c>
      <c r="AC142" s="30">
        <v>4.9318486675235</v>
      </c>
      <c r="AD142" s="30">
        <v>-1.503468361353E-3</v>
      </c>
      <c r="AE142" s="30">
        <v>4.19635632591931</v>
      </c>
      <c r="AF142" s="30">
        <v>1.35249221327605E-2</v>
      </c>
      <c r="AG142" s="30">
        <v>4.8418455006253298</v>
      </c>
      <c r="AH142" s="30">
        <v>3.2657586928386E-3</v>
      </c>
      <c r="AI142" s="30">
        <v>3.85769773503123</v>
      </c>
      <c r="AJ142" s="30">
        <v>6.4611771456525802E-2</v>
      </c>
      <c r="AK142" s="30">
        <v>4.31701749481691</v>
      </c>
      <c r="AL142" s="30">
        <v>-1.6392056037922199E-2</v>
      </c>
      <c r="AM142" s="30">
        <v>4.7889523920823001</v>
      </c>
      <c r="AN142" s="30">
        <v>1.26875912591243E-2</v>
      </c>
      <c r="AO142" s="30">
        <v>4.0622822991604703</v>
      </c>
      <c r="AP142" s="30">
        <v>-2.83169007349705E-2</v>
      </c>
      <c r="AQ142" s="30">
        <v>4.4372404041062596</v>
      </c>
      <c r="AR142" s="30">
        <v>-1.30102539602465E-2</v>
      </c>
      <c r="AS142" s="15">
        <v>4.1662538866713197</v>
      </c>
      <c r="AT142" s="15">
        <v>2.2310645976873999E-2</v>
      </c>
      <c r="AV142" s="12"/>
      <c r="AW142" s="12"/>
      <c r="AX142" s="14"/>
      <c r="AY142" s="14"/>
    </row>
    <row r="143" spans="1:51" x14ac:dyDescent="0.25">
      <c r="A143" s="2">
        <f t="shared" si="6"/>
        <v>1982.2</v>
      </c>
      <c r="B143" s="15">
        <v>0.1860234743193348</v>
      </c>
      <c r="C143" s="15">
        <v>0.19677002971812804</v>
      </c>
      <c r="D143" s="15">
        <v>-1.074655539879325E-2</v>
      </c>
      <c r="E143" s="15">
        <v>4.5524747504040904E-3</v>
      </c>
      <c r="F143" s="2">
        <v>1.2907129556693486E-2</v>
      </c>
      <c r="G143" s="2">
        <f t="shared" si="5"/>
        <v>-8.5576909765782139E-3</v>
      </c>
      <c r="H143" s="26">
        <v>12.47</v>
      </c>
      <c r="I143" s="19">
        <v>14.34</v>
      </c>
      <c r="J143" s="19">
        <v>14.66</v>
      </c>
      <c r="K143" s="19">
        <v>14.65</v>
      </c>
      <c r="L143" s="19">
        <v>14.44</v>
      </c>
      <c r="M143" s="19">
        <v>13.91</v>
      </c>
      <c r="N143" s="2">
        <v>4.2533018988140388</v>
      </c>
      <c r="O143" s="2">
        <v>1.4051398195476393E-2</v>
      </c>
      <c r="P143" s="15">
        <v>3.7802297193739101</v>
      </c>
      <c r="Q143" s="15">
        <v>9.9695804445343508E-3</v>
      </c>
      <c r="R143" s="30">
        <v>3.95663806763995</v>
      </c>
      <c r="S143" s="30">
        <v>2.69039224051617E-2</v>
      </c>
      <c r="AC143" s="30">
        <v>4.9145290439033698</v>
      </c>
      <c r="AD143" s="30">
        <v>1.43448092340387E-2</v>
      </c>
      <c r="AE143" s="30">
        <v>4.1655891769088997</v>
      </c>
      <c r="AF143" s="30">
        <v>8.7698570473283104E-3</v>
      </c>
      <c r="AG143" s="30">
        <v>4.8116377516460904</v>
      </c>
      <c r="AH143" s="30">
        <v>1.0535208509626699E-2</v>
      </c>
      <c r="AI143" s="30">
        <v>3.7663792254966002</v>
      </c>
      <c r="AJ143" s="30">
        <v>5.7722973957499597E-2</v>
      </c>
      <c r="AK143" s="30">
        <v>4.3367442046577498</v>
      </c>
      <c r="AL143" s="30">
        <v>-1.9351549022669699E-2</v>
      </c>
      <c r="AM143" s="30">
        <v>4.7632650231202298</v>
      </c>
      <c r="AN143" s="30">
        <v>-3.5833261779501199E-3</v>
      </c>
      <c r="AO143" s="30">
        <v>4.0661741130425604</v>
      </c>
      <c r="AP143" s="30">
        <v>-2.3320247851504501E-2</v>
      </c>
      <c r="AQ143" s="30">
        <v>4.43813757354717</v>
      </c>
      <c r="AR143" s="30">
        <v>-4.2569353204964704E-3</v>
      </c>
      <c r="AS143" s="15">
        <v>4.1308611130770299</v>
      </c>
      <c r="AT143" s="15">
        <v>2.2374123270239299E-2</v>
      </c>
      <c r="AV143" s="12"/>
      <c r="AW143" s="12"/>
      <c r="AX143" s="14"/>
      <c r="AY143" s="14"/>
    </row>
    <row r="144" spans="1:51" x14ac:dyDescent="0.25">
      <c r="A144" s="2">
        <f t="shared" si="6"/>
        <v>1982.3</v>
      </c>
      <c r="B144" s="15">
        <v>0.18193697840871967</v>
      </c>
      <c r="C144" s="15">
        <v>0.20275608090047814</v>
      </c>
      <c r="D144" s="15">
        <v>-2.0819102491758459E-2</v>
      </c>
      <c r="E144" s="15">
        <v>-3.820284596228957E-3</v>
      </c>
      <c r="F144" s="2">
        <v>1.4076717388961345E-2</v>
      </c>
      <c r="G144" s="2">
        <f t="shared" si="5"/>
        <v>-1.4543742158928313E-2</v>
      </c>
      <c r="H144" s="26">
        <v>7.92</v>
      </c>
      <c r="I144" s="19">
        <v>10.26</v>
      </c>
      <c r="J144" s="19">
        <v>11.23</v>
      </c>
      <c r="K144" s="19">
        <v>11.69</v>
      </c>
      <c r="L144" s="19">
        <v>11.73</v>
      </c>
      <c r="M144" s="19">
        <v>11.79</v>
      </c>
      <c r="N144" s="2">
        <v>4.3349206210813165</v>
      </c>
      <c r="O144" s="2">
        <v>1.3102986343875868E-2</v>
      </c>
      <c r="P144" s="15">
        <v>3.8333857153894701</v>
      </c>
      <c r="Q144" s="15">
        <v>9.8388957738335392E-3</v>
      </c>
      <c r="R144" s="30">
        <v>3.9826152645528401</v>
      </c>
      <c r="S144" s="30">
        <v>2.1959126847419699E-2</v>
      </c>
      <c r="AC144" s="30">
        <v>5.0121383151761902</v>
      </c>
      <c r="AD144" s="30">
        <v>-3.4294768489777E-2</v>
      </c>
      <c r="AE144" s="30">
        <v>4.2375083953181099</v>
      </c>
      <c r="AF144" s="30">
        <v>1.9564329522378899E-2</v>
      </c>
      <c r="AG144" s="30">
        <v>4.9268483070551996</v>
      </c>
      <c r="AH144" s="30">
        <v>-3.4576407122969802E-3</v>
      </c>
      <c r="AI144" s="30">
        <v>3.8732001928862099</v>
      </c>
      <c r="AJ144" s="30">
        <v>-2.5072552148754298E-2</v>
      </c>
      <c r="AK144" s="30">
        <v>4.4439044394547302</v>
      </c>
      <c r="AL144" s="30">
        <v>-6.4704393853213301E-3</v>
      </c>
      <c r="AM144" s="30">
        <v>4.8238234493322603</v>
      </c>
      <c r="AN144" s="30">
        <v>1.9494466360244999E-2</v>
      </c>
      <c r="AO144" s="30">
        <v>4.1718643791129404</v>
      </c>
      <c r="AP144" s="30">
        <v>-2.7161234280515398E-2</v>
      </c>
      <c r="AQ144" s="30">
        <v>4.5343499628357904</v>
      </c>
      <c r="AR144" s="30">
        <v>2.5656271336813199E-3</v>
      </c>
      <c r="AS144" s="15">
        <v>4.1186560856721899</v>
      </c>
      <c r="AT144" s="15">
        <v>2.6103881809185301E-2</v>
      </c>
      <c r="AV144" s="12"/>
      <c r="AW144" s="12"/>
      <c r="AX144" s="14"/>
      <c r="AY144" s="14"/>
    </row>
    <row r="145" spans="1:51" x14ac:dyDescent="0.25">
      <c r="A145" s="2">
        <f t="shared" si="6"/>
        <v>1982.4</v>
      </c>
      <c r="B145" s="15">
        <v>0.17882504841833438</v>
      </c>
      <c r="C145" s="15">
        <v>0.2094899935442221</v>
      </c>
      <c r="D145" s="15">
        <v>-3.0664945125887702E-2</v>
      </c>
      <c r="E145" s="15">
        <v>3.9857078005561819E-4</v>
      </c>
      <c r="F145" s="2">
        <v>1.0309058896170318E-2</v>
      </c>
      <c r="G145" s="2">
        <f t="shared" si="5"/>
        <v>-2.1277654802672269E-2</v>
      </c>
      <c r="H145" s="26">
        <v>7.94</v>
      </c>
      <c r="I145" s="19">
        <v>8.68</v>
      </c>
      <c r="J145" s="19">
        <v>9.48</v>
      </c>
      <c r="K145" s="19">
        <v>10.09</v>
      </c>
      <c r="L145" s="19">
        <v>10.36</v>
      </c>
      <c r="M145" s="19">
        <v>10.43</v>
      </c>
      <c r="N145" s="2">
        <v>4.4951024794942196</v>
      </c>
      <c r="O145" s="2">
        <v>5.6118125393296494E-3</v>
      </c>
      <c r="P145" s="15">
        <v>3.95974080307339</v>
      </c>
      <c r="Q145" s="15">
        <v>1.2836112909539701E-2</v>
      </c>
      <c r="R145" s="30">
        <v>4.0512976259861002</v>
      </c>
      <c r="S145" s="30">
        <v>1.1375435252754799E-2</v>
      </c>
      <c r="AC145" s="30">
        <v>5.29889149562743</v>
      </c>
      <c r="AD145" s="30">
        <v>-4.4591340562886897E-2</v>
      </c>
      <c r="AE145" s="30">
        <v>4.3655870588406698</v>
      </c>
      <c r="AF145" s="30">
        <v>1.3172271277047299E-2</v>
      </c>
      <c r="AG145" s="30">
        <v>5.14058536298635</v>
      </c>
      <c r="AH145" s="30">
        <v>-3.5548087021677098E-3</v>
      </c>
      <c r="AI145" s="30">
        <v>4.0585425745111703</v>
      </c>
      <c r="AJ145" s="30">
        <v>-2.80381085184906E-2</v>
      </c>
      <c r="AK145" s="30">
        <v>4.6709402944268703</v>
      </c>
      <c r="AL145" s="30">
        <v>-3.87658140656448E-3</v>
      </c>
      <c r="AM145" s="30">
        <v>5.0088801505247202</v>
      </c>
      <c r="AN145" s="30">
        <v>1.66648026319903E-2</v>
      </c>
      <c r="AO145" s="30">
        <v>4.4167425572839596</v>
      </c>
      <c r="AP145" s="30">
        <v>-4.13221943189441E-2</v>
      </c>
      <c r="AQ145" s="30">
        <v>4.72989177766999</v>
      </c>
      <c r="AR145" s="30">
        <v>4.0115272589295098E-3</v>
      </c>
      <c r="AS145" s="15">
        <v>4.1514519067769999</v>
      </c>
      <c r="AT145" s="15">
        <v>1.39802056272518E-2</v>
      </c>
      <c r="AV145" s="12"/>
      <c r="AW145" s="12"/>
      <c r="AX145" s="14"/>
      <c r="AY145" s="14"/>
    </row>
    <row r="146" spans="1:51" x14ac:dyDescent="0.25">
      <c r="A146" s="2">
        <f t="shared" si="6"/>
        <v>1983.1</v>
      </c>
      <c r="B146" s="15">
        <v>0.17642157285291496</v>
      </c>
      <c r="C146" s="15">
        <v>0.20590179007556822</v>
      </c>
      <c r="D146" s="15">
        <v>-2.9480217222653256E-2</v>
      </c>
      <c r="E146" s="15">
        <v>1.3080584427681698E-2</v>
      </c>
      <c r="F146" s="2">
        <v>7.5287162497554676E-3</v>
      </c>
      <c r="G146" s="2">
        <f t="shared" si="5"/>
        <v>-1.7689451334018391E-2</v>
      </c>
      <c r="H146" s="26">
        <v>8.35</v>
      </c>
      <c r="I146" s="19">
        <v>9.34</v>
      </c>
      <c r="J146" s="19">
        <v>9.8699999999999992</v>
      </c>
      <c r="K146" s="19">
        <v>10.27</v>
      </c>
      <c r="L146" s="19">
        <v>10.62</v>
      </c>
      <c r="M146" s="19">
        <v>10.69</v>
      </c>
      <c r="N146" s="2">
        <v>4.5778154475450101</v>
      </c>
      <c r="O146" s="2">
        <v>1.1592120562169907E-2</v>
      </c>
      <c r="P146" s="15">
        <v>4.0064983215161396</v>
      </c>
      <c r="Q146" s="15">
        <v>5.6987829564405401E-2</v>
      </c>
      <c r="R146" s="30">
        <v>4.1032505414359601</v>
      </c>
      <c r="S146" s="30">
        <v>2.5443492655881899E-2</v>
      </c>
      <c r="AC146" s="30">
        <v>5.4990967090223402</v>
      </c>
      <c r="AD146" s="30">
        <v>-4.48752725036236E-3</v>
      </c>
      <c r="AE146" s="30">
        <v>4.4278286440926298</v>
      </c>
      <c r="AF146" s="30">
        <v>1.85874084507173E-2</v>
      </c>
      <c r="AG146" s="30">
        <v>5.2389051231027404</v>
      </c>
      <c r="AH146" s="30">
        <v>-7.0016739617852998E-3</v>
      </c>
      <c r="AI146" s="30">
        <v>4.1763625949707803</v>
      </c>
      <c r="AJ146" s="30">
        <v>-2.6077006583585999E-2</v>
      </c>
      <c r="AK146" s="30">
        <v>4.8012052623680903</v>
      </c>
      <c r="AL146" s="30">
        <v>9.7769871282086607E-4</v>
      </c>
      <c r="AM146" s="30">
        <v>5.0978756586470704</v>
      </c>
      <c r="AN146" s="30">
        <v>1.9437358297213998E-2</v>
      </c>
      <c r="AO146" s="30">
        <v>4.5739780568595201</v>
      </c>
      <c r="AP146" s="30">
        <v>-3.3503108248608401E-2</v>
      </c>
      <c r="AQ146" s="30">
        <v>4.8313979769197601</v>
      </c>
      <c r="AR146" s="30">
        <v>-6.4844727653288001E-3</v>
      </c>
      <c r="AS146" s="15">
        <v>4.21992130134291</v>
      </c>
      <c r="AT146" s="15">
        <v>7.6870096174368099E-3</v>
      </c>
      <c r="AV146" s="12"/>
      <c r="AW146" s="12"/>
      <c r="AX146" s="14"/>
      <c r="AY146" s="14"/>
    </row>
    <row r="147" spans="1:51" x14ac:dyDescent="0.25">
      <c r="A147" s="2">
        <f t="shared" si="6"/>
        <v>1983.2</v>
      </c>
      <c r="B147" s="15">
        <v>0.18031140130587642</v>
      </c>
      <c r="C147" s="15">
        <v>0.20319214241866176</v>
      </c>
      <c r="D147" s="15">
        <v>-2.2880741112785343E-2</v>
      </c>
      <c r="E147" s="15">
        <v>2.2509600923596811E-2</v>
      </c>
      <c r="F147" s="2">
        <v>7.3936759404018117E-3</v>
      </c>
      <c r="G147" s="2">
        <f t="shared" si="5"/>
        <v>-1.4979803677111936E-2</v>
      </c>
      <c r="H147" s="26">
        <v>8.7899999999999991</v>
      </c>
      <c r="I147" s="19">
        <v>9.6999999999999993</v>
      </c>
      <c r="J147" s="19">
        <v>10.23</v>
      </c>
      <c r="K147" s="19">
        <v>10.76</v>
      </c>
      <c r="L147" s="19">
        <v>10.96</v>
      </c>
      <c r="M147" s="19">
        <v>11.01</v>
      </c>
      <c r="N147" s="2">
        <v>4.6880514495773422</v>
      </c>
      <c r="O147" s="2">
        <v>2.241809161536077E-3</v>
      </c>
      <c r="P147" s="15">
        <v>4.0480031410642399</v>
      </c>
      <c r="Q147" s="15">
        <v>3.3424744394210497E-2</v>
      </c>
      <c r="R147" s="30">
        <v>4.2005711888274897</v>
      </c>
      <c r="S147" s="30">
        <v>4.25075169874891E-3</v>
      </c>
      <c r="AC147" s="30">
        <v>5.7457727349791403</v>
      </c>
      <c r="AD147" s="30">
        <v>-4.0548195343010997E-2</v>
      </c>
      <c r="AE147" s="30">
        <v>4.50359668251226</v>
      </c>
      <c r="AF147" s="30">
        <v>1.1148867841011999E-2</v>
      </c>
      <c r="AG147" s="30">
        <v>5.3833693833288603</v>
      </c>
      <c r="AH147" s="30">
        <v>-1.3142664641705999E-2</v>
      </c>
      <c r="AI147" s="30">
        <v>4.2914383844893198</v>
      </c>
      <c r="AJ147" s="30">
        <v>-2.2072457823062001E-2</v>
      </c>
      <c r="AK147" s="30">
        <v>4.9516179923162396</v>
      </c>
      <c r="AL147" s="30">
        <v>-1.17507284717525E-2</v>
      </c>
      <c r="AM147" s="30">
        <v>5.2301449217692797</v>
      </c>
      <c r="AN147" s="30">
        <v>1.77374748839014E-2</v>
      </c>
      <c r="AO147" s="30">
        <v>4.7337508174915097</v>
      </c>
      <c r="AP147" s="30">
        <v>-3.5227110764123097E-2</v>
      </c>
      <c r="AQ147" s="30">
        <v>4.9579202750493296</v>
      </c>
      <c r="AR147" s="30">
        <v>-2.5284295443556899E-3</v>
      </c>
      <c r="AS147" s="15">
        <v>4.37075493568239</v>
      </c>
      <c r="AT147" s="15">
        <v>1.38402575966449E-3</v>
      </c>
      <c r="AV147" s="12"/>
      <c r="AW147" s="12"/>
      <c r="AX147" s="14"/>
      <c r="AY147" s="14"/>
    </row>
    <row r="148" spans="1:51" x14ac:dyDescent="0.25">
      <c r="A148" s="2">
        <f t="shared" si="6"/>
        <v>1983.3</v>
      </c>
      <c r="B148" s="15">
        <v>0.17485036427159226</v>
      </c>
      <c r="C148" s="15">
        <v>0.19806082929339436</v>
      </c>
      <c r="D148" s="15">
        <v>-2.3210465021802108E-2</v>
      </c>
      <c r="E148" s="15">
        <v>1.9783150448218441E-2</v>
      </c>
      <c r="F148" s="2">
        <v>1.0579828705658252E-2</v>
      </c>
      <c r="G148" s="2">
        <f t="shared" si="5"/>
        <v>-9.8484905518445298E-3</v>
      </c>
      <c r="H148" s="26">
        <v>9</v>
      </c>
      <c r="I148" s="19">
        <v>9.89</v>
      </c>
      <c r="J148" s="19">
        <v>10.53</v>
      </c>
      <c r="K148" s="19">
        <v>11.2</v>
      </c>
      <c r="L148" s="19">
        <v>11.44</v>
      </c>
      <c r="M148" s="19">
        <v>11.44</v>
      </c>
      <c r="N148" s="2">
        <v>4.6615192694326932</v>
      </c>
      <c r="O148" s="2">
        <v>4.3858835519355807E-3</v>
      </c>
      <c r="P148" s="15">
        <v>4.0080604916624596</v>
      </c>
      <c r="Q148" s="15">
        <v>-1.7049077601686499E-2</v>
      </c>
      <c r="R148" s="30">
        <v>4.1842530434883303</v>
      </c>
      <c r="S148" s="30">
        <v>1.1147721872915401E-2</v>
      </c>
      <c r="AC148" s="30">
        <v>5.6383325903252004</v>
      </c>
      <c r="AD148" s="30">
        <v>3.9979591747625297E-2</v>
      </c>
      <c r="AE148" s="30">
        <v>4.4910277859411103</v>
      </c>
      <c r="AF148" s="30">
        <v>-4.7762877665622197E-3</v>
      </c>
      <c r="AG148" s="30">
        <v>5.3207380442952097</v>
      </c>
      <c r="AH148" s="30">
        <v>1.0711113679843801E-2</v>
      </c>
      <c r="AI148" s="30">
        <v>4.2907301040844601</v>
      </c>
      <c r="AJ148" s="30">
        <v>3.5989997599675597E-2</v>
      </c>
      <c r="AK148" s="30">
        <v>4.9186765026262496</v>
      </c>
      <c r="AL148" s="30">
        <v>2.8364229362721101E-2</v>
      </c>
      <c r="AM148" s="30">
        <v>5.1483867931202596</v>
      </c>
      <c r="AN148" s="30">
        <v>1.3303937870917701E-2</v>
      </c>
      <c r="AO148" s="30">
        <v>4.7184701884703699</v>
      </c>
      <c r="AP148" s="30">
        <v>-2.98873102367695E-2</v>
      </c>
      <c r="AQ148" s="30">
        <v>4.9251774030904496</v>
      </c>
      <c r="AR148" s="30">
        <v>-1.16197714180334E-4</v>
      </c>
      <c r="AS148" s="15">
        <v>4.3491910138049104</v>
      </c>
      <c r="AT148" s="15">
        <v>3.8689050815646801E-3</v>
      </c>
      <c r="AV148" s="12"/>
      <c r="AW148" s="12"/>
      <c r="AX148" s="14"/>
      <c r="AY148" s="14"/>
    </row>
    <row r="149" spans="1:51" x14ac:dyDescent="0.25">
      <c r="A149" s="2">
        <f t="shared" si="6"/>
        <v>1983.4</v>
      </c>
      <c r="B149" s="15">
        <v>0.17415241958852506</v>
      </c>
      <c r="C149" s="15">
        <v>0.18874634493295753</v>
      </c>
      <c r="D149" s="15">
        <v>-1.4593925344432438E-2</v>
      </c>
      <c r="E149" s="15">
        <v>2.0650370046528307E-2</v>
      </c>
      <c r="F149" s="2">
        <v>7.5526273721367278E-3</v>
      </c>
      <c r="G149" s="2">
        <f t="shared" si="5"/>
        <v>-5.3400619140769878E-4</v>
      </c>
      <c r="H149" s="26">
        <v>9</v>
      </c>
      <c r="I149" s="19">
        <v>10.08</v>
      </c>
      <c r="J149" s="19">
        <v>10.85</v>
      </c>
      <c r="K149" s="19">
        <v>11.57</v>
      </c>
      <c r="L149" s="19">
        <v>11.82</v>
      </c>
      <c r="M149" s="19">
        <v>11.87</v>
      </c>
      <c r="N149" s="2">
        <v>4.6301342323163439</v>
      </c>
      <c r="O149" s="2">
        <v>1.1924565085684033E-2</v>
      </c>
      <c r="P149" s="15">
        <v>4.02447056042441</v>
      </c>
      <c r="Q149" s="15">
        <v>5.6418125193056501E-2</v>
      </c>
      <c r="R149" s="30">
        <v>4.14524550674785</v>
      </c>
      <c r="S149" s="30">
        <v>1.3654014264006101E-2</v>
      </c>
      <c r="AC149" s="30">
        <v>5.5283887654260999</v>
      </c>
      <c r="AD149" s="30">
        <v>5.6132777059177102E-2</v>
      </c>
      <c r="AE149" s="30">
        <v>4.4686971979293002</v>
      </c>
      <c r="AF149" s="30">
        <v>1.06518508458056E-2</v>
      </c>
      <c r="AG149" s="30">
        <v>5.2676787149303497</v>
      </c>
      <c r="AH149" s="30">
        <v>1.4377694280097201E-2</v>
      </c>
      <c r="AI149" s="30">
        <v>4.2370172744715902</v>
      </c>
      <c r="AJ149" s="30">
        <v>5.1884032759919603E-2</v>
      </c>
      <c r="AK149" s="30">
        <v>4.9022567099749397</v>
      </c>
      <c r="AL149" s="30">
        <v>2.7875721646792501E-2</v>
      </c>
      <c r="AM149" s="30">
        <v>5.0755278939846402</v>
      </c>
      <c r="AN149" s="30">
        <v>2.7833775214833802E-2</v>
      </c>
      <c r="AO149" s="30">
        <v>4.70493847885023</v>
      </c>
      <c r="AP149" s="30">
        <v>-1.0354930880561299E-2</v>
      </c>
      <c r="AQ149" s="30">
        <v>4.90347154214329</v>
      </c>
      <c r="AR149" s="30">
        <v>1.3335583849832799E-5</v>
      </c>
      <c r="AS149" s="15">
        <v>4.3183680397200304</v>
      </c>
      <c r="AT149" s="15">
        <v>1.01368304060002E-2</v>
      </c>
      <c r="AV149" s="12"/>
      <c r="AW149" s="12"/>
      <c r="AX149" s="14"/>
      <c r="AY149" s="14"/>
    </row>
    <row r="150" spans="1:51" x14ac:dyDescent="0.25">
      <c r="A150" s="2">
        <f t="shared" si="6"/>
        <v>1984.1</v>
      </c>
      <c r="B150" s="15">
        <v>0.17677877734614594</v>
      </c>
      <c r="C150" s="15">
        <v>0.18342363524841543</v>
      </c>
      <c r="D150" s="15">
        <v>-6.6448579022694741E-3</v>
      </c>
      <c r="E150" s="15">
        <v>1.9367385044199742E-2</v>
      </c>
      <c r="F150" s="2">
        <v>1.0065229359613724E-2</v>
      </c>
      <c r="G150" s="2">
        <f t="shared" si="5"/>
        <v>4.7887034931343997E-3</v>
      </c>
      <c r="H150" s="26">
        <v>9.52</v>
      </c>
      <c r="I150" s="19">
        <v>10.8</v>
      </c>
      <c r="J150" s="19">
        <v>11.6</v>
      </c>
      <c r="K150" s="19">
        <v>12.28</v>
      </c>
      <c r="L150" s="19">
        <v>12.53</v>
      </c>
      <c r="M150" s="19">
        <v>12.52</v>
      </c>
      <c r="N150" s="2">
        <v>4.5809499231469548</v>
      </c>
      <c r="O150" s="2">
        <v>-5.9669154168249215E-4</v>
      </c>
      <c r="P150" s="15">
        <v>4.0765464402789497</v>
      </c>
      <c r="Q150" s="15">
        <v>-2.56471871756709E-2</v>
      </c>
      <c r="R150" s="30">
        <v>4.1703608954061702</v>
      </c>
      <c r="S150" s="30">
        <v>-4.5332861619872501E-3</v>
      </c>
      <c r="AC150" s="30">
        <v>5.4438802884867696</v>
      </c>
      <c r="AD150" s="30">
        <v>2.83294957437982E-2</v>
      </c>
      <c r="AE150" s="30">
        <v>4.4452473472948704</v>
      </c>
      <c r="AF150" s="30">
        <v>-1.2478611978652999E-2</v>
      </c>
      <c r="AG150" s="30">
        <v>5.1632805392884098</v>
      </c>
      <c r="AH150" s="30">
        <v>1.1756885084498001E-3</v>
      </c>
      <c r="AI150" s="30">
        <v>4.2314522093309499</v>
      </c>
      <c r="AJ150" s="30">
        <v>3.1703211684999698E-2</v>
      </c>
      <c r="AK150" s="30">
        <v>4.83346250324451</v>
      </c>
      <c r="AL150" s="30">
        <v>6.1793764219921204E-3</v>
      </c>
      <c r="AM150" s="30">
        <v>4.9679814266296098</v>
      </c>
      <c r="AN150" s="30">
        <v>7.8034743432186101E-3</v>
      </c>
      <c r="AO150" s="30">
        <v>4.6795858263535299</v>
      </c>
      <c r="AP150" s="30">
        <v>-2.45491173388949E-2</v>
      </c>
      <c r="AQ150" s="30">
        <v>4.8380692780234504</v>
      </c>
      <c r="AR150" s="30">
        <v>5.9140403502242998E-3</v>
      </c>
      <c r="AS150" s="15">
        <v>4.4220474862800199</v>
      </c>
      <c r="AT150" s="15">
        <v>2.0088621993797202E-2</v>
      </c>
      <c r="AV150" s="12"/>
      <c r="AW150" s="12"/>
      <c r="AX150" s="14"/>
      <c r="AY150" s="14"/>
    </row>
    <row r="151" spans="1:51" x14ac:dyDescent="0.25">
      <c r="A151" s="2">
        <f t="shared" si="6"/>
        <v>1984.2</v>
      </c>
      <c r="B151" s="15">
        <v>0.17579078455790781</v>
      </c>
      <c r="C151" s="15">
        <v>0.18281444582814446</v>
      </c>
      <c r="D151" s="15">
        <v>-7.0236612702366521E-3</v>
      </c>
      <c r="E151" s="15">
        <v>1.7129160605024306E-2</v>
      </c>
      <c r="F151" s="2">
        <v>8.5230226213007226E-3</v>
      </c>
      <c r="G151" s="2">
        <f t="shared" si="5"/>
        <v>5.3978929134053666E-3</v>
      </c>
      <c r="H151" s="26">
        <v>9.8699999999999992</v>
      </c>
      <c r="I151" s="19">
        <v>12.3</v>
      </c>
      <c r="J151" s="19">
        <v>13.17</v>
      </c>
      <c r="K151" s="19">
        <v>13.72</v>
      </c>
      <c r="L151" s="19">
        <v>13.84</v>
      </c>
      <c r="M151" s="19">
        <v>13.64</v>
      </c>
      <c r="N151" s="2">
        <v>4.522847389588188</v>
      </c>
      <c r="O151" s="2">
        <v>1.9324225694701398E-2</v>
      </c>
      <c r="P151" s="15">
        <v>4.0386590712788202</v>
      </c>
      <c r="Q151" s="15">
        <v>1.43666275975666E-2</v>
      </c>
      <c r="R151" s="30">
        <v>4.1388733712107202</v>
      </c>
      <c r="S151" s="30">
        <v>1.25573501822229E-2</v>
      </c>
      <c r="AC151" s="30">
        <v>5.33094550965194</v>
      </c>
      <c r="AD151" s="30">
        <v>5.5927559995812802E-2</v>
      </c>
      <c r="AE151" s="30">
        <v>4.4098539795887799</v>
      </c>
      <c r="AF151" s="30">
        <v>1.20006286804749E-2</v>
      </c>
      <c r="AG151" s="30">
        <v>5.1198538224547301</v>
      </c>
      <c r="AH151" s="30">
        <v>2.9407699861371001E-2</v>
      </c>
      <c r="AI151" s="30">
        <v>4.1539774276711698</v>
      </c>
      <c r="AJ151" s="30">
        <v>4.9853158804916899E-2</v>
      </c>
      <c r="AK151" s="30">
        <v>4.7171980893296297</v>
      </c>
      <c r="AL151" s="30">
        <v>3.9092705282597999E-2</v>
      </c>
      <c r="AM151" s="30">
        <v>4.9236896609165202</v>
      </c>
      <c r="AN151" s="30">
        <v>1.44212722408099E-2</v>
      </c>
      <c r="AO151" s="30">
        <v>4.5809970536469002</v>
      </c>
      <c r="AP151" s="30">
        <v>-3.8891847063240101E-2</v>
      </c>
      <c r="AQ151" s="30">
        <v>4.8108444238925099</v>
      </c>
      <c r="AR151" s="30">
        <v>9.9072157895731608E-3</v>
      </c>
      <c r="AS151" s="15">
        <v>4.3455591118520598</v>
      </c>
      <c r="AT151" s="15">
        <v>2.9756972763049901E-2</v>
      </c>
      <c r="AV151" s="12"/>
      <c r="AW151" s="12"/>
      <c r="AX151" s="14"/>
      <c r="AY151" s="14"/>
    </row>
    <row r="152" spans="1:51" x14ac:dyDescent="0.25">
      <c r="A152" s="2">
        <f t="shared" si="6"/>
        <v>1984.3</v>
      </c>
      <c r="B152" s="15">
        <v>0.17331310857757989</v>
      </c>
      <c r="C152" s="15">
        <v>0.18106864999755345</v>
      </c>
      <c r="D152" s="15">
        <v>-7.7555414199735606E-3</v>
      </c>
      <c r="E152" s="15">
        <v>9.6001081074285934E-3</v>
      </c>
      <c r="F152" s="2">
        <v>8.8462696960348135E-3</v>
      </c>
      <c r="G152" s="2">
        <f t="shared" si="5"/>
        <v>7.1436887439963737E-3</v>
      </c>
      <c r="H152" s="26">
        <v>10.37</v>
      </c>
      <c r="I152" s="19">
        <v>11.43</v>
      </c>
      <c r="J152" s="19">
        <v>12.07</v>
      </c>
      <c r="K152" s="19">
        <v>12.48</v>
      </c>
      <c r="L152" s="19">
        <v>12.47</v>
      </c>
      <c r="M152" s="19">
        <v>12.28</v>
      </c>
      <c r="N152" s="2">
        <v>4.5905056806148412</v>
      </c>
      <c r="O152" s="2">
        <v>8.2074161287750275E-3</v>
      </c>
      <c r="P152" s="15">
        <v>4.0569091044155696</v>
      </c>
      <c r="Q152" s="15">
        <v>5.5974316457613402E-2</v>
      </c>
      <c r="R152" s="30">
        <v>4.2116950776314104</v>
      </c>
      <c r="S152" s="30">
        <v>1.10122767645543E-2</v>
      </c>
      <c r="AC152" s="30">
        <v>5.40593964403228</v>
      </c>
      <c r="AD152" s="30">
        <v>-4.6188356908877903E-2</v>
      </c>
      <c r="AE152" s="30">
        <v>4.4726607874019599</v>
      </c>
      <c r="AF152" s="30">
        <v>1.9839806430336501E-2</v>
      </c>
      <c r="AG152" s="30">
        <v>5.1712086403684898</v>
      </c>
      <c r="AH152" s="30">
        <v>1.0112358866241501E-2</v>
      </c>
      <c r="AI152" s="30">
        <v>4.1860951173591898</v>
      </c>
      <c r="AJ152" s="30">
        <v>7.5207129056707206E-2</v>
      </c>
      <c r="AK152" s="30">
        <v>4.7299834803595804</v>
      </c>
      <c r="AL152" s="30">
        <v>3.7411119102537402E-2</v>
      </c>
      <c r="AM152" s="30">
        <v>5.0388835418322202</v>
      </c>
      <c r="AN152" s="30">
        <v>-5.8378992336354803E-2</v>
      </c>
      <c r="AO152" s="30">
        <v>4.6752902592439103</v>
      </c>
      <c r="AP152" s="30">
        <v>-6.02538936084921E-2</v>
      </c>
      <c r="AQ152" s="30">
        <v>4.8573891731660401</v>
      </c>
      <c r="AR152" s="30">
        <v>4.8261797823849997E-2</v>
      </c>
      <c r="AS152" s="15">
        <v>4.3794357752300597</v>
      </c>
      <c r="AT152" s="15">
        <v>2.8652645865192301E-2</v>
      </c>
      <c r="AV152" s="12"/>
      <c r="AW152" s="12"/>
      <c r="AX152" s="14"/>
      <c r="AY152" s="14"/>
    </row>
    <row r="153" spans="1:51" x14ac:dyDescent="0.25">
      <c r="A153" s="2">
        <f t="shared" si="6"/>
        <v>1984.4</v>
      </c>
      <c r="B153" s="15">
        <v>0.17400424341788018</v>
      </c>
      <c r="C153" s="15">
        <v>0.1820812035876169</v>
      </c>
      <c r="D153" s="15">
        <v>-8.0769601697367154E-3</v>
      </c>
      <c r="E153" s="15">
        <v>8.1589821091722584E-3</v>
      </c>
      <c r="F153" s="2">
        <v>7.4620216130805057E-3</v>
      </c>
      <c r="G153" s="2">
        <f t="shared" si="5"/>
        <v>6.1311351539329317E-3</v>
      </c>
      <c r="H153" s="26">
        <v>8.06</v>
      </c>
      <c r="I153" s="19">
        <v>9.2200000000000006</v>
      </c>
      <c r="J153" s="19">
        <v>10.02</v>
      </c>
      <c r="K153" s="19">
        <v>11.08</v>
      </c>
      <c r="L153" s="19">
        <v>11.55</v>
      </c>
      <c r="M153" s="19">
        <v>11.54</v>
      </c>
      <c r="N153" s="2">
        <v>4.5749622839577206</v>
      </c>
      <c r="O153" s="2">
        <v>1.7741872309830608E-2</v>
      </c>
      <c r="P153" s="15">
        <v>4.0980551275741597</v>
      </c>
      <c r="Q153" s="15">
        <v>2.6928462302080501E-3</v>
      </c>
      <c r="R153" s="30">
        <v>4.1880846618985901</v>
      </c>
      <c r="S153" s="30">
        <v>1.6114394815389E-2</v>
      </c>
      <c r="AC153" s="30">
        <v>5.4069963794652303</v>
      </c>
      <c r="AD153" s="30">
        <v>-4.6589017779785503E-2</v>
      </c>
      <c r="AE153" s="30">
        <v>4.4607649473888404</v>
      </c>
      <c r="AF153" s="30">
        <v>2.2358186075238901E-2</v>
      </c>
      <c r="AG153" s="30">
        <v>5.1344454060721301</v>
      </c>
      <c r="AH153" s="30">
        <v>2.3129239731896699E-2</v>
      </c>
      <c r="AI153" s="30">
        <v>4.1332496096939098</v>
      </c>
      <c r="AJ153" s="30">
        <v>6.1504483940023398E-2</v>
      </c>
      <c r="AK153" s="30">
        <v>4.6810083765603201</v>
      </c>
      <c r="AL153" s="30">
        <v>1.6445594421289799E-2</v>
      </c>
      <c r="AM153" s="30">
        <v>5.0635965428315401</v>
      </c>
      <c r="AN153" s="30">
        <v>-4.9515914456849698E-2</v>
      </c>
      <c r="AO153" s="30">
        <v>4.7247118268466402</v>
      </c>
      <c r="AP153" s="30">
        <v>-8.2605839631073999E-2</v>
      </c>
      <c r="AQ153" s="30">
        <v>4.8034045254019002</v>
      </c>
      <c r="AR153" s="30">
        <v>6.04347113351551E-2</v>
      </c>
      <c r="AS153" s="15">
        <v>4.2714961231303104</v>
      </c>
      <c r="AT153" s="15">
        <v>3.2622779237897297E-2</v>
      </c>
      <c r="AV153" s="12"/>
      <c r="AW153" s="12"/>
      <c r="AX153" s="14"/>
      <c r="AY153" s="14"/>
    </row>
    <row r="154" spans="1:51" x14ac:dyDescent="0.25">
      <c r="A154" s="2">
        <f t="shared" si="6"/>
        <v>1985.1</v>
      </c>
      <c r="B154" s="15">
        <v>0.18260561718196838</v>
      </c>
      <c r="C154" s="15">
        <v>0.18156714656596651</v>
      </c>
      <c r="D154" s="15">
        <v>1.0384706160018829E-3</v>
      </c>
      <c r="E154" s="15">
        <v>9.6498903417508025E-3</v>
      </c>
      <c r="F154" s="2">
        <v>9.8327015930868636E-3</v>
      </c>
      <c r="G154" s="2">
        <f t="shared" si="5"/>
        <v>6.6451921755833199E-3</v>
      </c>
      <c r="H154" s="26">
        <v>8.52</v>
      </c>
      <c r="I154" s="19">
        <v>9.49</v>
      </c>
      <c r="J154" s="19">
        <v>10.43</v>
      </c>
      <c r="K154" s="19">
        <v>11.29</v>
      </c>
      <c r="L154" s="19">
        <v>11.65</v>
      </c>
      <c r="M154" s="19">
        <v>11.64</v>
      </c>
      <c r="N154" s="2">
        <v>4.6434628168356777</v>
      </c>
      <c r="O154" s="2">
        <v>1.9187017674548348E-2</v>
      </c>
      <c r="P154" s="15">
        <v>3.9590801764610601</v>
      </c>
      <c r="Q154" s="15">
        <v>0.210859673581277</v>
      </c>
      <c r="R154" s="30">
        <v>4.2680449674672296</v>
      </c>
      <c r="S154" s="30">
        <v>1.7925552646542199E-2</v>
      </c>
      <c r="AC154" s="30">
        <v>5.5880001344570598</v>
      </c>
      <c r="AD154" s="30">
        <v>-4.4703580615079001E-2</v>
      </c>
      <c r="AE154" s="30">
        <v>4.51167936565205</v>
      </c>
      <c r="AF154" s="30">
        <v>2.8209663277072E-2</v>
      </c>
      <c r="AG154" s="30">
        <v>5.2005597487183204</v>
      </c>
      <c r="AH154" s="30">
        <v>2.3034979752603699E-2</v>
      </c>
      <c r="AI154" s="30">
        <v>4.1360715451928902</v>
      </c>
      <c r="AJ154" s="30">
        <v>7.5645800530185894E-2</v>
      </c>
      <c r="AK154" s="30">
        <v>4.7352253994653504</v>
      </c>
      <c r="AL154" s="30">
        <v>5.9913875804478899E-2</v>
      </c>
      <c r="AM154" s="30">
        <v>5.2219376863893503</v>
      </c>
      <c r="AN154" s="30">
        <v>-5.6086934798248E-2</v>
      </c>
      <c r="AO154" s="30">
        <v>4.8843203337077297</v>
      </c>
      <c r="AP154" s="30">
        <v>-6.3571416994887303E-2</v>
      </c>
      <c r="AQ154" s="30">
        <v>4.8390584028566197</v>
      </c>
      <c r="AR154" s="30">
        <v>5.7846504334382501E-2</v>
      </c>
      <c r="AS154" s="15">
        <v>4.3498533728055904</v>
      </c>
      <c r="AT154" s="15">
        <v>2.54409803057731E-2</v>
      </c>
      <c r="AV154" s="12"/>
      <c r="AW154" s="12"/>
      <c r="AX154" s="14"/>
      <c r="AY154" s="14"/>
    </row>
    <row r="155" spans="1:51" x14ac:dyDescent="0.25">
      <c r="A155" s="2">
        <f t="shared" si="6"/>
        <v>1985.2</v>
      </c>
      <c r="B155" s="15">
        <v>0.17042047277037864</v>
      </c>
      <c r="C155" s="15">
        <v>0.18015944959672731</v>
      </c>
      <c r="D155" s="15">
        <v>-9.7389768263486647E-3</v>
      </c>
      <c r="E155" s="15">
        <v>8.7674673424348124E-3</v>
      </c>
      <c r="F155" s="2">
        <v>6.4160695037090085E-3</v>
      </c>
      <c r="G155" s="2">
        <f t="shared" si="5"/>
        <v>8.0528891448225226E-3</v>
      </c>
      <c r="H155" s="26">
        <v>6.95</v>
      </c>
      <c r="I155" s="19">
        <v>7.71</v>
      </c>
      <c r="J155" s="19">
        <v>8.67</v>
      </c>
      <c r="K155" s="19">
        <v>9.65</v>
      </c>
      <c r="L155" s="19">
        <v>10.25</v>
      </c>
      <c r="M155" s="19">
        <v>10.47</v>
      </c>
      <c r="N155" s="2">
        <v>4.6923459615618288</v>
      </c>
      <c r="O155" s="2">
        <v>1.0768564163586824E-2</v>
      </c>
      <c r="P155" s="15">
        <v>3.9751877489492098</v>
      </c>
      <c r="Q155" s="15">
        <v>2.5560751650879399E-2</v>
      </c>
      <c r="R155" s="30">
        <v>4.3277388627331002</v>
      </c>
      <c r="S155" s="30">
        <v>6.4011993921105096E-3</v>
      </c>
      <c r="AC155" s="30">
        <v>5.6927553795762202</v>
      </c>
      <c r="AD155" s="30">
        <v>-7.0692249166679003E-2</v>
      </c>
      <c r="AE155" s="30">
        <v>4.5617688613474403</v>
      </c>
      <c r="AF155" s="30">
        <v>1.4969427498171E-2</v>
      </c>
      <c r="AG155" s="30">
        <v>5.2434500839804503</v>
      </c>
      <c r="AH155" s="30">
        <v>-5.79595984875951E-4</v>
      </c>
      <c r="AI155" s="30">
        <v>4.1544580695822297</v>
      </c>
      <c r="AJ155" s="30">
        <v>5.6828422146264802E-2</v>
      </c>
      <c r="AK155" s="30">
        <v>4.7459268356197599</v>
      </c>
      <c r="AL155" s="30">
        <v>1.59335807242947E-2</v>
      </c>
      <c r="AM155" s="30">
        <v>5.3361734355103199</v>
      </c>
      <c r="AN155" s="30">
        <v>-4.4867075092570603E-2</v>
      </c>
      <c r="AO155" s="30">
        <v>4.9776471140309697</v>
      </c>
      <c r="AP155" s="30">
        <v>-5.8684072004455801E-2</v>
      </c>
      <c r="AQ155" s="30">
        <v>4.8544582398478298</v>
      </c>
      <c r="AR155" s="30">
        <v>4.2175521414422698E-2</v>
      </c>
      <c r="AS155" s="15">
        <v>4.3620342164072801</v>
      </c>
      <c r="AT155" s="15">
        <v>1.16845388203592E-2</v>
      </c>
      <c r="AV155" s="12"/>
      <c r="AW155" s="12"/>
      <c r="AX155" s="14"/>
      <c r="AY155" s="14"/>
    </row>
    <row r="156" spans="1:51" x14ac:dyDescent="0.25">
      <c r="A156" s="2">
        <f t="shared" si="6"/>
        <v>1985.3</v>
      </c>
      <c r="B156" s="15">
        <v>0.17644381741227866</v>
      </c>
      <c r="C156" s="15">
        <v>0.18190506530742273</v>
      </c>
      <c r="D156" s="15">
        <v>-5.4612478951440654E-3</v>
      </c>
      <c r="E156" s="15">
        <v>1.5158755907841426E-2</v>
      </c>
      <c r="F156" s="2">
        <v>6.0098757212984485E-3</v>
      </c>
      <c r="G156" s="2">
        <f t="shared" si="5"/>
        <v>6.3072734341270975E-3</v>
      </c>
      <c r="H156" s="26">
        <v>7.1</v>
      </c>
      <c r="I156" s="19">
        <v>7.99</v>
      </c>
      <c r="J156" s="19">
        <v>8.8800000000000008</v>
      </c>
      <c r="K156" s="19">
        <v>9.73</v>
      </c>
      <c r="L156" s="19">
        <v>10.31</v>
      </c>
      <c r="M156" s="19">
        <v>10.57</v>
      </c>
      <c r="N156" s="2">
        <v>4.6147422705797716</v>
      </c>
      <c r="O156" s="2">
        <v>2.237785490570152E-2</v>
      </c>
      <c r="P156" s="15">
        <v>3.8974142102591198</v>
      </c>
      <c r="Q156" s="15">
        <v>3.2429904742542003E-2</v>
      </c>
      <c r="R156" s="30">
        <v>4.2348422895056501</v>
      </c>
      <c r="S156" s="30">
        <v>2.83690795233713E-2</v>
      </c>
      <c r="AC156" s="30">
        <v>5.6660037302863904</v>
      </c>
      <c r="AD156" s="30">
        <v>-1.4390552627332E-2</v>
      </c>
      <c r="AE156" s="30">
        <v>4.4820977193652398</v>
      </c>
      <c r="AF156" s="30">
        <v>2.37959394901925E-2</v>
      </c>
      <c r="AG156" s="30">
        <v>5.1611625556200202</v>
      </c>
      <c r="AH156" s="30">
        <v>1.7965290987199602E-2</v>
      </c>
      <c r="AI156" s="30">
        <v>4.10081462804773</v>
      </c>
      <c r="AJ156" s="30">
        <v>-1.1994627224409801E-2</v>
      </c>
      <c r="AK156" s="30">
        <v>4.6713311188566502</v>
      </c>
      <c r="AL156" s="30">
        <v>3.4963804333104503E-2</v>
      </c>
      <c r="AM156" s="30">
        <v>5.2122908667618502</v>
      </c>
      <c r="AN156" s="30">
        <v>4.1715445088451299E-2</v>
      </c>
      <c r="AO156" s="30">
        <v>4.8847935608992703</v>
      </c>
      <c r="AP156" s="30">
        <v>2.85522520597076E-2</v>
      </c>
      <c r="AQ156" s="30">
        <v>4.7974067450700701</v>
      </c>
      <c r="AR156" s="30">
        <v>1.40803283654714E-3</v>
      </c>
      <c r="AS156" s="15">
        <v>4.3081809027564404</v>
      </c>
      <c r="AT156" s="15">
        <v>3.7617997105783299E-2</v>
      </c>
      <c r="AV156" s="12"/>
      <c r="AW156" s="12"/>
      <c r="AX156" s="14"/>
      <c r="AY156" s="14"/>
    </row>
    <row r="157" spans="1:51" x14ac:dyDescent="0.25">
      <c r="A157" s="2">
        <f t="shared" si="6"/>
        <v>1985.4</v>
      </c>
      <c r="B157" s="15">
        <v>0.17529361568345644</v>
      </c>
      <c r="C157" s="15">
        <v>0.18151400148211355</v>
      </c>
      <c r="D157" s="15">
        <v>-6.220385798657125E-3</v>
      </c>
      <c r="E157" s="15">
        <v>7.4077524636190139E-3</v>
      </c>
      <c r="F157" s="2">
        <v>5.5743941484182767E-3</v>
      </c>
      <c r="G157" s="2">
        <f t="shared" si="5"/>
        <v>6.6983372594362767E-3</v>
      </c>
      <c r="H157" s="26">
        <v>7.1</v>
      </c>
      <c r="I157" s="19">
        <v>7.6</v>
      </c>
      <c r="J157" s="19">
        <v>7.98</v>
      </c>
      <c r="K157" s="19">
        <v>8.49</v>
      </c>
      <c r="L157" s="19">
        <v>9</v>
      </c>
      <c r="M157" s="19">
        <v>9.27</v>
      </c>
      <c r="N157" s="2">
        <v>4.7454249636868671</v>
      </c>
      <c r="O157" s="2">
        <v>1.2857059253859684E-2</v>
      </c>
      <c r="P157" s="15">
        <v>3.8955684629268701</v>
      </c>
      <c r="Q157" s="15">
        <v>3.2576251702824098E-2</v>
      </c>
      <c r="R157" s="30">
        <v>4.2920415979759197</v>
      </c>
      <c r="S157" s="30">
        <v>2.9168530754196099E-2</v>
      </c>
      <c r="AC157" s="30">
        <v>5.8165499779956296</v>
      </c>
      <c r="AD157" s="30">
        <v>-3.7857995304890001E-2</v>
      </c>
      <c r="AE157" s="30">
        <v>4.6194563014769097</v>
      </c>
      <c r="AF157" s="30">
        <v>1.61805792485974E-2</v>
      </c>
      <c r="AG157" s="30">
        <v>5.3312222810277703</v>
      </c>
      <c r="AH157" s="30">
        <v>1.10454190086268E-2</v>
      </c>
      <c r="AI157" s="30">
        <v>4.2271904168944499</v>
      </c>
      <c r="AJ157" s="30">
        <v>4.9743471567670903E-3</v>
      </c>
      <c r="AK157" s="30">
        <v>4.7462631713122496</v>
      </c>
      <c r="AL157" s="30">
        <v>4.9175361820703901E-2</v>
      </c>
      <c r="AM157" s="30">
        <v>5.3404362068513898</v>
      </c>
      <c r="AN157" s="30">
        <v>2.02256900959055E-2</v>
      </c>
      <c r="AO157" s="30">
        <v>5.0164516217955697</v>
      </c>
      <c r="AP157" s="30">
        <v>7.57141181202648E-3</v>
      </c>
      <c r="AQ157" s="30">
        <v>4.9805023811615499</v>
      </c>
      <c r="AR157" s="30">
        <v>-6.7580898696768003E-3</v>
      </c>
      <c r="AS157" s="15">
        <v>4.2816446637848102</v>
      </c>
      <c r="AT157" s="15">
        <v>4.5731364881450097E-2</v>
      </c>
      <c r="AV157" s="12"/>
      <c r="AW157" s="12"/>
      <c r="AX157" s="14"/>
      <c r="AY157" s="14"/>
    </row>
    <row r="158" spans="1:51" x14ac:dyDescent="0.25">
      <c r="A158" s="2">
        <f t="shared" si="6"/>
        <v>1986.1</v>
      </c>
      <c r="B158" s="15">
        <v>0.17496623342116333</v>
      </c>
      <c r="C158" s="15">
        <v>0.17881894471137877</v>
      </c>
      <c r="D158" s="15">
        <v>-3.8527112902154619E-3</v>
      </c>
      <c r="E158" s="15">
        <v>9.2888409716322274E-3</v>
      </c>
      <c r="F158" s="2">
        <v>4.965217507225464E-3</v>
      </c>
      <c r="G158" s="2">
        <f t="shared" si="5"/>
        <v>9.3933940301710595E-3</v>
      </c>
      <c r="H158" s="26">
        <v>6.56</v>
      </c>
      <c r="I158" s="19">
        <v>6.72</v>
      </c>
      <c r="J158" s="19">
        <v>6.92</v>
      </c>
      <c r="K158" s="19">
        <v>7.19</v>
      </c>
      <c r="L158" s="19">
        <v>7.39</v>
      </c>
      <c r="M158" s="19">
        <v>7.44</v>
      </c>
      <c r="N158" s="2">
        <v>4.8573751828475853</v>
      </c>
      <c r="O158" s="2">
        <v>1.2122450963723946E-2</v>
      </c>
      <c r="P158" s="15">
        <v>4.1005444402518298</v>
      </c>
      <c r="Q158" s="15">
        <v>-9.3866788106145405E-2</v>
      </c>
      <c r="R158" s="30">
        <v>4.3145721025994801</v>
      </c>
      <c r="S158" s="30">
        <v>2.0326182091306402E-2</v>
      </c>
      <c r="AC158" s="30">
        <v>5.97509084585118</v>
      </c>
      <c r="AD158" s="30">
        <v>-1.46394300258349E-2</v>
      </c>
      <c r="AE158" s="30">
        <v>4.7292654181641502</v>
      </c>
      <c r="AF158" s="30">
        <v>1.5855815912088098E-2</v>
      </c>
      <c r="AG158" s="30">
        <v>5.4413305958070204</v>
      </c>
      <c r="AH158" s="30">
        <v>2.0667800404592498E-2</v>
      </c>
      <c r="AI158" s="30">
        <v>4.3605008027026102</v>
      </c>
      <c r="AJ158" s="30">
        <v>-1.34300237397274E-2</v>
      </c>
      <c r="AK158" s="30">
        <v>4.8340914607935401</v>
      </c>
      <c r="AL158" s="30">
        <v>1.93550663570548E-2</v>
      </c>
      <c r="AM158" s="30">
        <v>5.4479626590168504</v>
      </c>
      <c r="AN158" s="30">
        <v>3.8805374549908199E-2</v>
      </c>
      <c r="AO158" s="30">
        <v>5.16382801014427</v>
      </c>
      <c r="AP158" s="30">
        <v>1.87218268183739E-2</v>
      </c>
      <c r="AQ158" s="30">
        <v>5.1357614491059298</v>
      </c>
      <c r="AR158" s="30">
        <v>-1.9576513803634399E-2</v>
      </c>
      <c r="AS158" s="15">
        <v>4.1729185812080596</v>
      </c>
      <c r="AT158" s="15">
        <v>2.96205757859309E-2</v>
      </c>
      <c r="AV158" s="12"/>
      <c r="AW158" s="12"/>
      <c r="AX158" s="14"/>
      <c r="AY158" s="14"/>
    </row>
    <row r="159" spans="1:51" x14ac:dyDescent="0.25">
      <c r="A159" s="2">
        <f t="shared" si="6"/>
        <v>1986.2</v>
      </c>
      <c r="B159" s="15">
        <v>0.17349402880224798</v>
      </c>
      <c r="C159" s="15">
        <v>0.18291183702142608</v>
      </c>
      <c r="D159" s="15">
        <v>-9.4178082191781025E-3</v>
      </c>
      <c r="E159" s="15">
        <v>4.4836100674727338E-3</v>
      </c>
      <c r="F159" s="2">
        <v>3.7888400970275274E-3</v>
      </c>
      <c r="G159" s="2">
        <f t="shared" si="5"/>
        <v>5.3005017201237514E-3</v>
      </c>
      <c r="H159" s="26">
        <v>6.21</v>
      </c>
      <c r="I159" s="19">
        <v>6.41</v>
      </c>
      <c r="J159" s="19">
        <v>6.81</v>
      </c>
      <c r="K159" s="19">
        <v>7.23</v>
      </c>
      <c r="L159" s="19">
        <v>7.35</v>
      </c>
      <c r="M159" s="19">
        <v>7.24</v>
      </c>
      <c r="N159" s="2">
        <v>4.8874131722344334</v>
      </c>
      <c r="O159" s="2">
        <v>1.8095116815270068E-2</v>
      </c>
      <c r="P159" s="15">
        <v>4.0625456372536899</v>
      </c>
      <c r="Q159" s="15">
        <v>5.2008238661771303E-2</v>
      </c>
      <c r="R159" s="30">
        <v>4.3265991825622798</v>
      </c>
      <c r="S159" s="30">
        <v>2.5787454062082198E-2</v>
      </c>
      <c r="AC159" s="30">
        <v>6.0575340861337699</v>
      </c>
      <c r="AD159" s="30">
        <v>-1.9403768134719199E-2</v>
      </c>
      <c r="AE159" s="30">
        <v>4.7577783417974304</v>
      </c>
      <c r="AF159" s="30">
        <v>1.97469440490055E-2</v>
      </c>
      <c r="AG159" s="30">
        <v>5.4388540351910999</v>
      </c>
      <c r="AH159" s="30">
        <v>7.6680092025107296E-2</v>
      </c>
      <c r="AI159" s="30">
        <v>4.4008834635119696</v>
      </c>
      <c r="AJ159" s="30">
        <v>-5.32504535921304E-3</v>
      </c>
      <c r="AK159" s="30">
        <v>4.8714141885688598</v>
      </c>
      <c r="AL159" s="30">
        <v>3.7682544000694103E-2</v>
      </c>
      <c r="AM159" s="30">
        <v>5.4604992989678598</v>
      </c>
      <c r="AN159" s="30">
        <v>1.7731409722135601E-2</v>
      </c>
      <c r="AO159" s="30">
        <v>5.1520675680021997</v>
      </c>
      <c r="AP159" s="30">
        <v>-1.57419283651712E-3</v>
      </c>
      <c r="AQ159" s="30">
        <v>5.1790735642858499</v>
      </c>
      <c r="AR159" s="30">
        <v>2.6752649541099498E-2</v>
      </c>
      <c r="AS159" s="15">
        <v>4.1916224942925</v>
      </c>
      <c r="AT159" s="15">
        <v>2.1560278517780099E-2</v>
      </c>
      <c r="AV159" s="12"/>
      <c r="AW159" s="12"/>
      <c r="AX159" s="14"/>
      <c r="AY159" s="14"/>
    </row>
    <row r="160" spans="1:51" x14ac:dyDescent="0.25">
      <c r="A160" s="2">
        <f t="shared" si="6"/>
        <v>1986.3</v>
      </c>
      <c r="B160" s="15">
        <v>0.17440903974370076</v>
      </c>
      <c r="C160" s="15">
        <v>0.18453978699454496</v>
      </c>
      <c r="D160" s="15">
        <v>-1.0130747250844218E-2</v>
      </c>
      <c r="E160" s="15">
        <v>9.5400824760269384E-3</v>
      </c>
      <c r="F160" s="2">
        <v>4.0794744280780613E-3</v>
      </c>
      <c r="G160" s="2">
        <f t="shared" si="5"/>
        <v>3.6725517470048707E-3</v>
      </c>
      <c r="H160" s="26">
        <v>5.21</v>
      </c>
      <c r="I160" s="19">
        <v>5.82</v>
      </c>
      <c r="J160" s="19">
        <v>6.38</v>
      </c>
      <c r="K160" s="19">
        <v>6.98</v>
      </c>
      <c r="L160" s="19">
        <v>7.45</v>
      </c>
      <c r="M160" s="19">
        <v>7.6</v>
      </c>
      <c r="N160" s="2">
        <v>4.7922751840282007</v>
      </c>
      <c r="O160" s="2">
        <v>7.3666965525802774E-3</v>
      </c>
      <c r="P160" s="15">
        <v>4.02947578963279</v>
      </c>
      <c r="Q160" s="15">
        <v>3.4992626678653702E-2</v>
      </c>
      <c r="R160" s="30">
        <v>4.3248650685070498</v>
      </c>
      <c r="S160" s="30">
        <v>6.6543864450021601E-3</v>
      </c>
      <c r="AC160" s="30">
        <v>5.9262871432446698</v>
      </c>
      <c r="AD160" s="30">
        <v>-1.8353135954160101E-2</v>
      </c>
      <c r="AE160" s="30">
        <v>4.6619018109012398</v>
      </c>
      <c r="AF160" s="30">
        <v>1.17572016937982E-2</v>
      </c>
      <c r="AG160" s="30">
        <v>5.2651901615281496</v>
      </c>
      <c r="AH160" s="30">
        <v>2.4928185736624701E-2</v>
      </c>
      <c r="AI160" s="30">
        <v>4.3426058271336601</v>
      </c>
      <c r="AJ160" s="30">
        <v>4.1403940142808397E-2</v>
      </c>
      <c r="AK160" s="30">
        <v>4.8393523249740698</v>
      </c>
      <c r="AL160" s="30">
        <v>-2.5574366584761501E-2</v>
      </c>
      <c r="AM160" s="30">
        <v>5.2900027097092703</v>
      </c>
      <c r="AN160" s="30">
        <v>4.2403914686493897E-2</v>
      </c>
      <c r="AO160" s="30">
        <v>5.07191915388547</v>
      </c>
      <c r="AP160" s="30">
        <v>-1.9269901849847199E-2</v>
      </c>
      <c r="AQ160" s="30">
        <v>5.0103266218195701</v>
      </c>
      <c r="AR160" s="30">
        <v>5.6137299724987197E-2</v>
      </c>
      <c r="AS160" s="15">
        <v>4.2759297705279096</v>
      </c>
      <c r="AT160" s="15">
        <v>-7.0115113723659001E-3</v>
      </c>
      <c r="AV160" s="12"/>
      <c r="AW160" s="12"/>
      <c r="AX160" s="14"/>
      <c r="AY160" s="14"/>
    </row>
    <row r="161" spans="1:51" x14ac:dyDescent="0.25">
      <c r="A161" s="2">
        <f t="shared" si="6"/>
        <v>1986.4</v>
      </c>
      <c r="B161" s="15">
        <v>0.17944489656058596</v>
      </c>
      <c r="C161" s="15">
        <v>0.18270013277937211</v>
      </c>
      <c r="D161" s="15">
        <v>-3.2552362187861497E-3</v>
      </c>
      <c r="E161" s="15">
        <v>5.3466783946760641E-3</v>
      </c>
      <c r="F161" s="2">
        <v>5.4373233583720664E-3</v>
      </c>
      <c r="G161" s="2">
        <f t="shared" si="5"/>
        <v>5.5122059621777186E-3</v>
      </c>
      <c r="H161" s="26">
        <v>5.53</v>
      </c>
      <c r="I161" s="19">
        <v>5.95</v>
      </c>
      <c r="J161" s="19">
        <v>6.35</v>
      </c>
      <c r="K161" s="19">
        <v>6.81</v>
      </c>
      <c r="L161" s="19">
        <v>7.23</v>
      </c>
      <c r="M161" s="19">
        <v>7.49</v>
      </c>
      <c r="N161" s="2">
        <v>4.779297482885859</v>
      </c>
      <c r="O161" s="2">
        <v>4.1169645778983015E-2</v>
      </c>
      <c r="P161" s="15">
        <v>3.9767953524567998</v>
      </c>
      <c r="Q161" s="15">
        <v>3.1503391596995299E-2</v>
      </c>
      <c r="R161" s="30">
        <v>4.3501880729982201</v>
      </c>
      <c r="S161" s="30">
        <v>-5.35189930590752E-3</v>
      </c>
      <c r="AC161" s="30">
        <v>5.9121498288827201</v>
      </c>
      <c r="AD161" s="30">
        <v>-1.7332191244730601E-2</v>
      </c>
      <c r="AE161" s="30">
        <v>4.7005328210655897</v>
      </c>
      <c r="AF161" s="30">
        <v>3.5244417553056098E-3</v>
      </c>
      <c r="AG161" s="30">
        <v>5.17467544781843</v>
      </c>
      <c r="AH161" s="30">
        <v>0.13031620163041199</v>
      </c>
      <c r="AI161" s="30">
        <v>4.3538727466209304</v>
      </c>
      <c r="AJ161" s="30">
        <v>1.30847091228301E-2</v>
      </c>
      <c r="AK161" s="30">
        <v>4.8756229142334</v>
      </c>
      <c r="AL161" s="30">
        <v>-1.60374287781531E-2</v>
      </c>
      <c r="AM161" s="30">
        <v>4.9921307563969597</v>
      </c>
      <c r="AN161" s="30">
        <v>0.30025808946731902</v>
      </c>
      <c r="AO161" s="30">
        <v>5.0823977294697702</v>
      </c>
      <c r="AP161" s="30">
        <v>-1.16733740926422E-2</v>
      </c>
      <c r="AQ161" s="30">
        <v>4.8950398405574704</v>
      </c>
      <c r="AR161" s="30">
        <v>0.143255065754748</v>
      </c>
      <c r="AS161" s="15">
        <v>4.3306175827539501</v>
      </c>
      <c r="AT161" s="15">
        <v>-2.1548357977877099E-2</v>
      </c>
      <c r="AV161" s="12"/>
      <c r="AW161" s="12"/>
      <c r="AX161" s="14"/>
      <c r="AY161" s="14"/>
    </row>
    <row r="162" spans="1:51" x14ac:dyDescent="0.25">
      <c r="A162" s="2">
        <f t="shared" si="6"/>
        <v>1987.1</v>
      </c>
      <c r="B162" s="15">
        <v>0.17756851484312322</v>
      </c>
      <c r="C162" s="15">
        <v>0.18172796756893714</v>
      </c>
      <c r="D162" s="15">
        <v>-4.159452725813929E-3</v>
      </c>
      <c r="E162" s="15">
        <v>7.4293486356407949E-3</v>
      </c>
      <c r="F162" s="2">
        <v>6.3300353613654223E-3</v>
      </c>
      <c r="G162" s="2">
        <f t="shared" si="5"/>
        <v>6.4843711726126907E-3</v>
      </c>
      <c r="H162" s="26">
        <v>5.59</v>
      </c>
      <c r="I162" s="19">
        <v>6.15</v>
      </c>
      <c r="J162" s="19">
        <v>6.54</v>
      </c>
      <c r="K162" s="19">
        <v>7.02</v>
      </c>
      <c r="L162" s="19">
        <v>7.51</v>
      </c>
      <c r="M162" s="19">
        <v>7.81</v>
      </c>
      <c r="N162" s="2">
        <v>4.9526626566950824</v>
      </c>
      <c r="O162" s="2">
        <v>1.051422359946352E-2</v>
      </c>
      <c r="P162" s="15">
        <v>4.0445636458761296</v>
      </c>
      <c r="Q162" s="15">
        <v>6.3862086756588396E-3</v>
      </c>
      <c r="R162" s="30">
        <v>4.4586637679773498</v>
      </c>
      <c r="S162" s="30">
        <v>5.7217208970357699E-3</v>
      </c>
      <c r="AC162" s="30">
        <v>6.1339095114291302</v>
      </c>
      <c r="AD162" s="30">
        <v>-1.77288014059673E-2</v>
      </c>
      <c r="AE162" s="30">
        <v>4.8621600752210599</v>
      </c>
      <c r="AF162" s="30">
        <v>1.41199857155722E-2</v>
      </c>
      <c r="AG162" s="30">
        <v>5.3610060970142497</v>
      </c>
      <c r="AH162" s="30">
        <v>2.9043141341598699E-2</v>
      </c>
      <c r="AI162" s="30">
        <v>4.4579448518372198</v>
      </c>
      <c r="AJ162" s="30">
        <v>3.2713169236054898E-2</v>
      </c>
      <c r="AK162" s="30">
        <v>5.11535332097462</v>
      </c>
      <c r="AL162" s="30">
        <v>-9.1574599120588206E-3</v>
      </c>
      <c r="AM162" s="30">
        <v>5.1523308448129503</v>
      </c>
      <c r="AN162" s="30">
        <v>3.6381492691540701E-2</v>
      </c>
      <c r="AO162" s="30">
        <v>5.2765337910618202</v>
      </c>
      <c r="AP162" s="30">
        <v>-1.45025192377759E-2</v>
      </c>
      <c r="AQ162" s="30">
        <v>5.0348931721999497</v>
      </c>
      <c r="AR162" s="30">
        <v>6.0613467453234399E-2</v>
      </c>
      <c r="AS162" s="15">
        <v>4.5557484739708896</v>
      </c>
      <c r="AT162" s="15">
        <v>-5.7698304016811303E-3</v>
      </c>
      <c r="AV162" s="12"/>
      <c r="AW162" s="12"/>
      <c r="AX162" s="14"/>
      <c r="AY162" s="14"/>
    </row>
    <row r="163" spans="1:51" x14ac:dyDescent="0.25">
      <c r="A163" s="2">
        <f t="shared" si="6"/>
        <v>1987.2</v>
      </c>
      <c r="B163" s="15">
        <v>0.1909986518718241</v>
      </c>
      <c r="C163" s="15">
        <v>0.18085657990251996</v>
      </c>
      <c r="D163" s="15">
        <v>1.0142071969304153E-2</v>
      </c>
      <c r="E163" s="15">
        <v>1.0726446156046499E-2</v>
      </c>
      <c r="F163" s="2">
        <v>6.9065073563492306E-3</v>
      </c>
      <c r="G163" s="2">
        <f t="shared" si="5"/>
        <v>7.3557588390298634E-3</v>
      </c>
      <c r="H163" s="26">
        <v>5.67</v>
      </c>
      <c r="I163" s="19">
        <v>6.77</v>
      </c>
      <c r="J163" s="19">
        <v>7.48</v>
      </c>
      <c r="K163" s="19">
        <v>8.02</v>
      </c>
      <c r="L163" s="19">
        <v>8.3800000000000008</v>
      </c>
      <c r="M163" s="19">
        <v>8.51</v>
      </c>
      <c r="N163" s="2">
        <v>4.9512239910055893</v>
      </c>
      <c r="O163" s="2">
        <v>2.491251586413094E-2</v>
      </c>
      <c r="P163" s="15">
        <v>4.0663509361443504</v>
      </c>
      <c r="Q163" s="15">
        <v>-3.17475486411542E-2</v>
      </c>
      <c r="R163" s="30">
        <v>4.4790698165321299</v>
      </c>
      <c r="S163" s="30">
        <v>6.9217823198268903E-3</v>
      </c>
      <c r="AC163" s="30">
        <v>6.1222739537803301</v>
      </c>
      <c r="AD163" s="30">
        <v>-4.9274925002338601E-4</v>
      </c>
      <c r="AE163" s="30">
        <v>4.8894221959733004</v>
      </c>
      <c r="AF163" s="30">
        <v>1.1232325404659699E-2</v>
      </c>
      <c r="AG163" s="30">
        <v>5.4118276570860804</v>
      </c>
      <c r="AH163" s="30">
        <v>-1.6960337854722701E-2</v>
      </c>
      <c r="AI163" s="30">
        <v>4.4703619186200703</v>
      </c>
      <c r="AJ163" s="30">
        <v>1.96962198418844E-2</v>
      </c>
      <c r="AK163" s="30">
        <v>5.1813374089344197</v>
      </c>
      <c r="AL163" s="30">
        <v>-9.9401107569154108E-3</v>
      </c>
      <c r="AM163" s="30">
        <v>5.1231123027670602</v>
      </c>
      <c r="AN163" s="30">
        <v>4.4988002228787703E-2</v>
      </c>
      <c r="AO163" s="30">
        <v>5.25770829889289</v>
      </c>
      <c r="AP163" s="30">
        <v>1.2610500038621001E-2</v>
      </c>
      <c r="AQ163" s="30">
        <v>4.9728687667715104</v>
      </c>
      <c r="AR163" s="30">
        <v>9.9990835944627099E-2</v>
      </c>
      <c r="AS163" s="15">
        <v>4.6504449426775398</v>
      </c>
      <c r="AT163" s="15">
        <v>-1.69452961446502E-2</v>
      </c>
      <c r="AV163" s="12"/>
      <c r="AW163" s="12"/>
      <c r="AX163" s="14"/>
      <c r="AY163" s="14"/>
    </row>
    <row r="164" spans="1:51" x14ac:dyDescent="0.25">
      <c r="A164" s="2">
        <f t="shared" si="6"/>
        <v>1987.3</v>
      </c>
      <c r="B164" s="15">
        <v>0.18579736761554949</v>
      </c>
      <c r="C164" s="15">
        <v>0.17867564534231201</v>
      </c>
      <c r="D164" s="15">
        <v>7.1217222732374661E-3</v>
      </c>
      <c r="E164" s="15">
        <v>8.6390373213575192E-3</v>
      </c>
      <c r="F164" s="2">
        <v>7.5407203558095224E-3</v>
      </c>
      <c r="G164" s="2">
        <f t="shared" si="5"/>
        <v>9.5366933992378222E-3</v>
      </c>
      <c r="H164" s="26">
        <v>6.4</v>
      </c>
      <c r="I164" s="19">
        <v>7.92</v>
      </c>
      <c r="J164" s="19">
        <v>8.6</v>
      </c>
      <c r="K164" s="19">
        <v>9.2100000000000009</v>
      </c>
      <c r="L164" s="19">
        <v>9.6300000000000008</v>
      </c>
      <c r="M164" s="19">
        <v>9.7899999999999991</v>
      </c>
      <c r="N164" s="2">
        <v>4.965780768377666</v>
      </c>
      <c r="O164" s="2">
        <v>3.7363918664875637E-2</v>
      </c>
      <c r="P164" s="15">
        <v>4.0189060149565501</v>
      </c>
      <c r="Q164" s="15">
        <v>-2.2570970809076599E-3</v>
      </c>
      <c r="R164" s="30">
        <v>4.5064540579739196</v>
      </c>
      <c r="S164" s="30">
        <v>6.33955825305818E-4</v>
      </c>
      <c r="AC164" s="30">
        <v>6.1400731866922102</v>
      </c>
      <c r="AD164" s="30">
        <v>9.01322327667065E-4</v>
      </c>
      <c r="AE164" s="30">
        <v>4.9115195000932603</v>
      </c>
      <c r="AF164" s="30">
        <v>3.35757340231711E-2</v>
      </c>
      <c r="AG164" s="30">
        <v>5.4771342611585903</v>
      </c>
      <c r="AH164" s="30">
        <v>1.3071440343795501E-3</v>
      </c>
      <c r="AI164" s="30">
        <v>4.5142415790835404</v>
      </c>
      <c r="AJ164" s="30">
        <v>-1.56270753519447E-2</v>
      </c>
      <c r="AK164" s="30">
        <v>5.1610335495783604</v>
      </c>
      <c r="AL164" s="30">
        <v>7.3716410954698802E-2</v>
      </c>
      <c r="AM164" s="30">
        <v>5.08507569528369</v>
      </c>
      <c r="AN164" s="30">
        <v>8.4876605928764698E-2</v>
      </c>
      <c r="AO164" s="30">
        <v>5.3767644561567698</v>
      </c>
      <c r="AP164" s="30">
        <v>-4.0867540677857798E-2</v>
      </c>
      <c r="AQ164" s="30">
        <v>5.0425070041370299</v>
      </c>
      <c r="AR164" s="30">
        <v>-1.6722040374290401E-2</v>
      </c>
      <c r="AS164" s="15">
        <v>4.6551274717499096</v>
      </c>
      <c r="AT164" s="15">
        <v>-3.5012517854259499E-3</v>
      </c>
      <c r="AV164" s="12"/>
      <c r="AW164" s="12"/>
      <c r="AX164" s="14"/>
      <c r="AY164" s="14"/>
    </row>
    <row r="165" spans="1:51" x14ac:dyDescent="0.25">
      <c r="A165" s="2">
        <f t="shared" si="6"/>
        <v>1987.4</v>
      </c>
      <c r="B165" s="15">
        <v>0.18356660760148924</v>
      </c>
      <c r="C165" s="15">
        <v>0.17729508033527785</v>
      </c>
      <c r="D165" s="15">
        <v>6.2715272662114008E-3</v>
      </c>
      <c r="E165" s="15">
        <v>1.7022219146562732E-2</v>
      </c>
      <c r="F165" s="2">
        <v>7.935030411477648E-3</v>
      </c>
      <c r="G165" s="2">
        <f t="shared" si="5"/>
        <v>1.0917258406271974E-2</v>
      </c>
      <c r="H165" s="26">
        <v>5.77</v>
      </c>
      <c r="I165" s="19">
        <v>7.1</v>
      </c>
      <c r="J165" s="19">
        <v>7.77</v>
      </c>
      <c r="K165" s="19">
        <v>8.33</v>
      </c>
      <c r="L165" s="19">
        <v>8.83</v>
      </c>
      <c r="M165" s="19">
        <v>8.9499999999999993</v>
      </c>
      <c r="N165" s="2">
        <v>4.6861892300128059</v>
      </c>
      <c r="O165" s="2">
        <v>7.8293556696626496E-3</v>
      </c>
      <c r="P165" s="15">
        <v>3.9077007848951499</v>
      </c>
      <c r="Q165" s="15">
        <v>-1.38263159145158E-2</v>
      </c>
      <c r="R165" s="30">
        <v>4.2192241169363003</v>
      </c>
      <c r="S165" s="30">
        <v>7.0635451791429701E-2</v>
      </c>
      <c r="AC165" s="30">
        <v>5.6891851612756703</v>
      </c>
      <c r="AD165" s="30">
        <v>7.7066105462632206E-2</v>
      </c>
      <c r="AE165" s="30">
        <v>4.6056290970870899</v>
      </c>
      <c r="AF165" s="30">
        <v>4.5668941346060303E-2</v>
      </c>
      <c r="AG165" s="30">
        <v>5.3059195517778299</v>
      </c>
      <c r="AH165" s="30">
        <v>-0.111774772945839</v>
      </c>
      <c r="AI165" s="30">
        <v>4.2664371854667698</v>
      </c>
      <c r="AJ165" s="30">
        <v>-1.12616906622995E-2</v>
      </c>
      <c r="AK165" s="30">
        <v>4.5706686585436698</v>
      </c>
      <c r="AL165" s="30">
        <v>0.30304707218716598</v>
      </c>
      <c r="AM165" s="30">
        <v>5.0055177677141103</v>
      </c>
      <c r="AN165" s="30">
        <v>-0.233160892679737</v>
      </c>
      <c r="AO165" s="30">
        <v>4.6372771006821498</v>
      </c>
      <c r="AP165" s="30">
        <v>0.39956073580720503</v>
      </c>
      <c r="AQ165" s="30">
        <v>4.8413521943062596</v>
      </c>
      <c r="AR165" s="30">
        <v>-8.4291334456560396E-2</v>
      </c>
      <c r="AS165" s="15">
        <v>4.1735973394077099</v>
      </c>
      <c r="AT165" s="15">
        <v>0.21656669487271599</v>
      </c>
      <c r="AV165" s="12"/>
      <c r="AW165" s="12"/>
      <c r="AX165" s="14"/>
      <c r="AY165" s="14"/>
    </row>
    <row r="166" spans="1:51" x14ac:dyDescent="0.25">
      <c r="A166" s="2">
        <f t="shared" si="6"/>
        <v>1988.1</v>
      </c>
      <c r="B166" s="15">
        <v>0.18158959651121676</v>
      </c>
      <c r="C166" s="15">
        <v>0.1759910423132833</v>
      </c>
      <c r="D166" s="15">
        <v>5.5985541979334677E-3</v>
      </c>
      <c r="E166" s="15">
        <v>5.1664772994408428E-3</v>
      </c>
      <c r="F166" s="2">
        <v>7.8037722735242419E-3</v>
      </c>
      <c r="G166" s="2">
        <f t="shared" si="5"/>
        <v>1.2221296428266526E-2</v>
      </c>
      <c r="H166" s="26">
        <v>5.7</v>
      </c>
      <c r="I166" s="19">
        <v>6.76</v>
      </c>
      <c r="J166" s="19">
        <v>7.41</v>
      </c>
      <c r="K166" s="19">
        <v>8.0399999999999991</v>
      </c>
      <c r="L166" s="19">
        <v>8.57</v>
      </c>
      <c r="M166" s="19">
        <v>8.82</v>
      </c>
      <c r="N166" s="2">
        <v>4.6940699149369252</v>
      </c>
      <c r="O166" s="2">
        <v>6.0699426924315424E-2</v>
      </c>
      <c r="P166" s="15">
        <v>3.94920736804638</v>
      </c>
      <c r="Q166" s="15">
        <v>3.5135400946540503E-2</v>
      </c>
      <c r="R166" s="30">
        <v>4.3060488582251599</v>
      </c>
      <c r="S166" s="30">
        <v>-2.22097198651596E-3</v>
      </c>
      <c r="AC166" s="30">
        <v>5.7942430374235903</v>
      </c>
      <c r="AD166" s="30">
        <v>6.0497129436018003E-2</v>
      </c>
      <c r="AE166" s="30">
        <v>4.5692956749157396</v>
      </c>
      <c r="AF166" s="30">
        <v>7.4691902260823007E-2</v>
      </c>
      <c r="AG166" s="30">
        <v>5.3237309859797799</v>
      </c>
      <c r="AH166" s="30">
        <v>2.1520404957440599E-2</v>
      </c>
      <c r="AI166" s="30">
        <v>4.1814370775774803</v>
      </c>
      <c r="AJ166" s="30">
        <v>0.189989238126377</v>
      </c>
      <c r="AK166" s="30">
        <v>4.6353248732419496</v>
      </c>
      <c r="AL166" s="30">
        <v>4.6629629753109601E-2</v>
      </c>
      <c r="AM166" s="30">
        <v>5.08529487662575</v>
      </c>
      <c r="AN166" s="30">
        <v>-1.81805454013859E-2</v>
      </c>
      <c r="AO166" s="30">
        <v>4.7576463633372903</v>
      </c>
      <c r="AP166" s="30">
        <v>-2.9185181492317702E-2</v>
      </c>
      <c r="AQ166" s="30">
        <v>4.9263232911225296</v>
      </c>
      <c r="AR166" s="30">
        <v>-1.20089722181572E-2</v>
      </c>
      <c r="AS166" s="15">
        <v>4.3156806290332899</v>
      </c>
      <c r="AT166" s="15">
        <v>-1.3456601420098E-2</v>
      </c>
      <c r="AV166" s="12"/>
      <c r="AW166" s="12"/>
      <c r="AX166" s="14"/>
      <c r="AY166" s="14"/>
    </row>
    <row r="167" spans="1:51" x14ac:dyDescent="0.25">
      <c r="A167" s="2">
        <f t="shared" si="6"/>
        <v>1988.2</v>
      </c>
      <c r="B167" s="15">
        <v>0.18040593736198324</v>
      </c>
      <c r="C167" s="15">
        <v>0.17287862204044011</v>
      </c>
      <c r="D167" s="15">
        <v>7.5273153215431304E-3</v>
      </c>
      <c r="E167" s="15">
        <v>1.3048067812161364E-2</v>
      </c>
      <c r="F167" s="2">
        <v>9.6868804707865384E-3</v>
      </c>
      <c r="G167" s="2">
        <f t="shared" si="5"/>
        <v>1.5333716701109723E-2</v>
      </c>
      <c r="H167" s="26">
        <v>6.46</v>
      </c>
      <c r="I167" s="19">
        <v>7.5</v>
      </c>
      <c r="J167" s="19">
        <v>8.02</v>
      </c>
      <c r="K167" s="19">
        <v>8.41</v>
      </c>
      <c r="L167" s="19">
        <v>8.82</v>
      </c>
      <c r="M167" s="19">
        <v>8.8699999999999992</v>
      </c>
      <c r="N167" s="2">
        <v>4.7395435636689207</v>
      </c>
      <c r="O167" s="2">
        <v>7.1298344536955809E-3</v>
      </c>
      <c r="P167" s="15">
        <v>3.9359593927870198</v>
      </c>
      <c r="Q167" s="15">
        <v>1.9994170055689101E-2</v>
      </c>
      <c r="R167" s="30">
        <v>4.3295464649162403</v>
      </c>
      <c r="S167" s="30">
        <v>1.0743527405049001E-2</v>
      </c>
      <c r="AC167" s="30">
        <v>5.7858415990575898</v>
      </c>
      <c r="AD167" s="30">
        <v>5.1856503771141302E-2</v>
      </c>
      <c r="AE167" s="30">
        <v>4.6074171737365104</v>
      </c>
      <c r="AF167" s="30">
        <v>1.4254317729638999E-2</v>
      </c>
      <c r="AG167" s="30">
        <v>5.3558093802547502</v>
      </c>
      <c r="AH167" s="30">
        <v>2.5426171640637401E-3</v>
      </c>
      <c r="AI167" s="30">
        <v>4.2445831845557001</v>
      </c>
      <c r="AJ167" s="30">
        <v>4.8754005751586301E-3</v>
      </c>
      <c r="AK167" s="30">
        <v>4.58580501078605</v>
      </c>
      <c r="AL167" s="30">
        <v>7.2739239393358898E-2</v>
      </c>
      <c r="AM167" s="30">
        <v>5.1755577310987704</v>
      </c>
      <c r="AN167" s="30">
        <v>-3.2737144303920399E-2</v>
      </c>
      <c r="AO167" s="30">
        <v>4.8364213677447401</v>
      </c>
      <c r="AP167" s="30">
        <v>-2.9486410900882699E-2</v>
      </c>
      <c r="AQ167" s="30">
        <v>5.05771655037241</v>
      </c>
      <c r="AR167" s="30">
        <v>-8.2409472243589604E-2</v>
      </c>
      <c r="AS167" s="15">
        <v>4.2832399175548401</v>
      </c>
      <c r="AT167" s="15">
        <v>3.7218431952736601E-2</v>
      </c>
      <c r="AV167" s="12"/>
      <c r="AW167" s="12"/>
      <c r="AX167" s="14"/>
      <c r="AY167" s="14"/>
    </row>
    <row r="168" spans="1:51" x14ac:dyDescent="0.25">
      <c r="A168" s="2">
        <f t="shared" si="6"/>
        <v>1988.3</v>
      </c>
      <c r="B168" s="15">
        <v>0.18135673176714784</v>
      </c>
      <c r="C168" s="15">
        <v>0.17109161241626569</v>
      </c>
      <c r="D168" s="15">
        <v>1.0265119350882134E-2</v>
      </c>
      <c r="E168" s="15">
        <v>5.836699519067623E-3</v>
      </c>
      <c r="F168" s="2">
        <v>1.1885552351047903E-2</v>
      </c>
      <c r="G168" s="2">
        <f t="shared" si="5"/>
        <v>1.7120726325284136E-2</v>
      </c>
      <c r="H168" s="26">
        <v>7.24</v>
      </c>
      <c r="I168" s="19">
        <v>8.1300000000000008</v>
      </c>
      <c r="J168" s="19">
        <v>8.43</v>
      </c>
      <c r="K168" s="19">
        <v>8.61</v>
      </c>
      <c r="L168" s="19">
        <v>8.8699999999999992</v>
      </c>
      <c r="M168" s="19">
        <v>8.98</v>
      </c>
      <c r="N168" s="2">
        <v>4.696757676536647</v>
      </c>
      <c r="O168" s="2">
        <v>3.4451372710706682E-2</v>
      </c>
      <c r="P168" s="15">
        <v>3.92737371050496</v>
      </c>
      <c r="Q168" s="15">
        <v>7.1663786611888603E-4</v>
      </c>
      <c r="R168" s="30">
        <v>4.3269020546006898</v>
      </c>
      <c r="S168" s="30">
        <v>1.0629579062844801E-2</v>
      </c>
      <c r="AC168" s="30">
        <v>5.7495749850079303</v>
      </c>
      <c r="AD168" s="30">
        <v>2.3783090413909701E-2</v>
      </c>
      <c r="AE168" s="30">
        <v>4.57880509010291</v>
      </c>
      <c r="AF168" s="30">
        <v>2.7801720358655899E-2</v>
      </c>
      <c r="AG168" s="30">
        <v>5.2785493001686996</v>
      </c>
      <c r="AH168" s="30">
        <v>7.6121102262019597E-2</v>
      </c>
      <c r="AI168" s="30">
        <v>4.2338344742204503</v>
      </c>
      <c r="AJ168" s="30">
        <v>2.0714700783382001E-2</v>
      </c>
      <c r="AK168" s="30">
        <v>4.5647778008106199</v>
      </c>
      <c r="AL168" s="30">
        <v>1.05286822526888E-2</v>
      </c>
      <c r="AM168" s="30">
        <v>5.3051356600501496</v>
      </c>
      <c r="AN168" s="30">
        <v>-0.160370942225463</v>
      </c>
      <c r="AO168" s="30">
        <v>4.74771208622193</v>
      </c>
      <c r="AP168" s="30">
        <v>7.6268159350775105E-2</v>
      </c>
      <c r="AQ168" s="30">
        <v>4.9446409659260002</v>
      </c>
      <c r="AR168" s="30">
        <v>0.125988993972277</v>
      </c>
      <c r="AS168" s="15">
        <v>4.23357269255993</v>
      </c>
      <c r="AT168" s="15">
        <v>3.1132794693716399E-2</v>
      </c>
      <c r="AV168" s="12"/>
      <c r="AW168" s="12"/>
      <c r="AX168" s="14"/>
      <c r="AY168" s="14"/>
    </row>
    <row r="169" spans="1:51" x14ac:dyDescent="0.25">
      <c r="A169" s="2">
        <f t="shared" si="6"/>
        <v>1988.4</v>
      </c>
      <c r="B169" s="15">
        <v>0.18057531361427753</v>
      </c>
      <c r="C169" s="15">
        <v>0.17174423116004953</v>
      </c>
      <c r="D169" s="15">
        <v>8.8310824542280116E-3</v>
      </c>
      <c r="E169" s="15">
        <v>1.323132961518304E-2</v>
      </c>
      <c r="F169" s="2">
        <v>8.6138084550663845E-3</v>
      </c>
      <c r="G169" s="2">
        <f t="shared" si="5"/>
        <v>1.6468107581500302E-2</v>
      </c>
      <c r="H169" s="26">
        <v>8.07</v>
      </c>
      <c r="I169" s="19">
        <v>9.02</v>
      </c>
      <c r="J169" s="19">
        <v>9.14</v>
      </c>
      <c r="K169" s="19">
        <v>9.14</v>
      </c>
      <c r="L169" s="19">
        <v>9.14</v>
      </c>
      <c r="M169" s="19">
        <v>9</v>
      </c>
      <c r="N169" s="2">
        <v>4.6394158161821117</v>
      </c>
      <c r="O169" s="2">
        <v>6.9665166053191327E-2</v>
      </c>
      <c r="P169" s="15">
        <v>3.8914368690828698</v>
      </c>
      <c r="Q169" s="15">
        <v>8.6027784553028303E-3</v>
      </c>
      <c r="R169" s="30">
        <v>4.3910323147864503</v>
      </c>
      <c r="S169" s="30">
        <v>-4.2269378761732798E-2</v>
      </c>
      <c r="AC169" s="30">
        <v>5.7172121029230301</v>
      </c>
      <c r="AD169" s="30">
        <v>-4.7946808647667599E-3</v>
      </c>
      <c r="AE169" s="30">
        <v>4.5540398593785598</v>
      </c>
      <c r="AF169" s="30">
        <v>4.7205199767302898E-2</v>
      </c>
      <c r="AG169" s="30">
        <v>5.2205532985027299</v>
      </c>
      <c r="AH169" s="30">
        <v>6.9102846602187601E-2</v>
      </c>
      <c r="AI169" s="30">
        <v>4.2206799196223796</v>
      </c>
      <c r="AJ169" s="30">
        <v>3.1707090294286103E-2</v>
      </c>
      <c r="AK169" s="30">
        <v>4.7428897399061496</v>
      </c>
      <c r="AL169" s="30">
        <v>-0.173021321759532</v>
      </c>
      <c r="AM169" s="30">
        <v>5.32514929877662</v>
      </c>
      <c r="AN169" s="30">
        <v>-2.3630651316197199E-2</v>
      </c>
      <c r="AO169" s="30">
        <v>5.0041917128024798</v>
      </c>
      <c r="AP169" s="30">
        <v>-0.268718647620519</v>
      </c>
      <c r="AQ169" s="30">
        <v>4.8040870057681699</v>
      </c>
      <c r="AR169" s="30">
        <v>0.16320825937054101</v>
      </c>
      <c r="AS169" s="15">
        <v>4.41793788420821</v>
      </c>
      <c r="AT169" s="15">
        <v>-0.16275421812795199</v>
      </c>
      <c r="AV169" s="12"/>
      <c r="AW169" s="12"/>
      <c r="AX169" s="14"/>
      <c r="AY169" s="14"/>
    </row>
    <row r="170" spans="1:51" x14ac:dyDescent="0.25">
      <c r="A170" s="2">
        <f t="shared" si="6"/>
        <v>1989.1</v>
      </c>
      <c r="B170" s="15">
        <v>0.18639866845171332</v>
      </c>
      <c r="C170" s="15">
        <v>0.17221478452798786</v>
      </c>
      <c r="D170" s="15">
        <v>1.4183883923725479E-2</v>
      </c>
      <c r="E170" s="15">
        <v>1.012549211610876E-2</v>
      </c>
      <c r="F170" s="2">
        <v>1.035848640458366E-2</v>
      </c>
      <c r="G170" s="2">
        <f t="shared" si="5"/>
        <v>1.5997554213561971E-2</v>
      </c>
      <c r="H170" s="26">
        <v>8.82</v>
      </c>
      <c r="I170" s="19">
        <v>9.64</v>
      </c>
      <c r="J170" s="19">
        <v>9.73</v>
      </c>
      <c r="K170" s="19">
        <v>9.5299999999999994</v>
      </c>
      <c r="L170" s="19">
        <v>9.3000000000000007</v>
      </c>
      <c r="M170" s="19">
        <v>9.11</v>
      </c>
      <c r="N170" s="2">
        <v>4.6922591880876254</v>
      </c>
      <c r="O170" s="2">
        <v>6.5762020533775105E-3</v>
      </c>
      <c r="P170" s="15">
        <v>3.9172386332034099</v>
      </c>
      <c r="Q170" s="15">
        <v>-2.2057157264234399E-2</v>
      </c>
      <c r="R170" s="30">
        <v>4.4447320546819196</v>
      </c>
      <c r="S170" s="30">
        <v>1.27449683602355E-2</v>
      </c>
      <c r="AC170" s="30">
        <v>5.76397544854317</v>
      </c>
      <c r="AD170" s="30">
        <v>2.4833086100046201E-2</v>
      </c>
      <c r="AE170" s="30">
        <v>4.62946648321652</v>
      </c>
      <c r="AF170" s="30">
        <v>-1.8568295118794601E-2</v>
      </c>
      <c r="AG170" s="30">
        <v>5.2659906750483501</v>
      </c>
      <c r="AH170" s="30">
        <v>1.76109740180572E-2</v>
      </c>
      <c r="AI170" s="30">
        <v>4.4232433174001704</v>
      </c>
      <c r="AJ170" s="30">
        <v>-0.132488588997069</v>
      </c>
      <c r="AK170" s="30">
        <v>4.59859691421733</v>
      </c>
      <c r="AL170" s="30">
        <v>0.22931167186794299</v>
      </c>
      <c r="AM170" s="30">
        <v>5.3897161532885898</v>
      </c>
      <c r="AN170" s="30">
        <v>-4.3931807064641502E-3</v>
      </c>
      <c r="AO170" s="30">
        <v>4.9877098495886303</v>
      </c>
      <c r="AP170" s="30">
        <v>0.10379201738204499</v>
      </c>
      <c r="AQ170" s="30">
        <v>4.7971308004390201</v>
      </c>
      <c r="AR170" s="30">
        <v>7.22689693377154E-2</v>
      </c>
      <c r="AS170" s="15">
        <v>4.4453460644287501</v>
      </c>
      <c r="AT170" s="15">
        <v>4.5233900649100302E-2</v>
      </c>
      <c r="AV170" s="12"/>
      <c r="AW170" s="12"/>
      <c r="AX170" s="14"/>
      <c r="AY170" s="14"/>
    </row>
    <row r="171" spans="1:51" x14ac:dyDescent="0.25">
      <c r="A171" s="2">
        <f t="shared" si="6"/>
        <v>1989.2</v>
      </c>
      <c r="B171" s="15">
        <v>0.18452846279582119</v>
      </c>
      <c r="C171" s="15">
        <v>0.17424134745220668</v>
      </c>
      <c r="D171" s="15">
        <v>1.0287115343614503E-2</v>
      </c>
      <c r="E171" s="15">
        <v>7.6021639439585662E-3</v>
      </c>
      <c r="F171" s="2">
        <v>1.0595494644084345E-2</v>
      </c>
      <c r="G171" s="2">
        <f t="shared" si="5"/>
        <v>1.3970991289343149E-2</v>
      </c>
      <c r="H171" s="26">
        <v>8.15</v>
      </c>
      <c r="I171" s="19">
        <v>8.1199999999999992</v>
      </c>
      <c r="J171" s="19">
        <v>8.08</v>
      </c>
      <c r="K171" s="19">
        <v>8.0299999999999994</v>
      </c>
      <c r="L171" s="19">
        <v>8.1</v>
      </c>
      <c r="M171" s="19">
        <v>8.0500000000000007</v>
      </c>
      <c r="N171" s="2">
        <v>4.7166742029439028</v>
      </c>
      <c r="O171" s="2">
        <v>4.7526032214537987E-2</v>
      </c>
      <c r="P171" s="15">
        <v>3.9416312938668301</v>
      </c>
      <c r="Q171" s="15">
        <v>1.23295960966646E-2</v>
      </c>
      <c r="R171" s="30">
        <v>4.4906431374120697</v>
      </c>
      <c r="S171" s="30">
        <v>4.0944421887269801E-2</v>
      </c>
      <c r="AC171" s="30">
        <v>5.8039657159034901</v>
      </c>
      <c r="AD171" s="30">
        <v>1.2523647057400701E-3</v>
      </c>
      <c r="AE171" s="30">
        <v>4.66089766664747</v>
      </c>
      <c r="AF171" s="30">
        <v>4.5555845100621703E-2</v>
      </c>
      <c r="AG171" s="30">
        <v>5.2775278846767204</v>
      </c>
      <c r="AH171" s="30">
        <v>7.6014232101479798E-2</v>
      </c>
      <c r="AI171" s="30">
        <v>4.4714103246538404</v>
      </c>
      <c r="AJ171" s="30">
        <v>3.2045173925782697E-2</v>
      </c>
      <c r="AK171" s="30">
        <v>4.5168128455997696</v>
      </c>
      <c r="AL171" s="30">
        <v>0.155827846874902</v>
      </c>
      <c r="AM171" s="30">
        <v>5.4141237009052796</v>
      </c>
      <c r="AN171" s="30">
        <v>4.27992469220108E-2</v>
      </c>
      <c r="AO171" s="30">
        <v>4.9631713699412598</v>
      </c>
      <c r="AP171" s="30">
        <v>0.104047552391359</v>
      </c>
      <c r="AQ171" s="30">
        <v>4.8573823109861198</v>
      </c>
      <c r="AR171" s="30">
        <v>1.65543888316983E-2</v>
      </c>
      <c r="AS171" s="15">
        <v>4.3643126060373296</v>
      </c>
      <c r="AT171" s="15">
        <v>0.112654196484654</v>
      </c>
      <c r="AV171" s="12"/>
      <c r="AW171" s="12"/>
      <c r="AX171" s="14"/>
      <c r="AY171" s="14"/>
    </row>
    <row r="172" spans="1:51" x14ac:dyDescent="0.25">
      <c r="A172" s="2">
        <f t="shared" si="6"/>
        <v>1989.3</v>
      </c>
      <c r="B172" s="15">
        <v>0.18220813782477766</v>
      </c>
      <c r="C172" s="15">
        <v>0.17425940191890188</v>
      </c>
      <c r="D172" s="15">
        <v>7.9487359058757565E-3</v>
      </c>
      <c r="E172" s="15">
        <v>7.3854114597327507E-3</v>
      </c>
      <c r="F172" s="2">
        <v>7.2776140747921351E-3</v>
      </c>
      <c r="G172" s="2">
        <f t="shared" si="5"/>
        <v>1.3952936822647949E-2</v>
      </c>
      <c r="H172" s="26">
        <v>7.75</v>
      </c>
      <c r="I172" s="19">
        <v>8.48</v>
      </c>
      <c r="J172" s="19">
        <v>8.4600000000000009</v>
      </c>
      <c r="K172" s="19">
        <v>8.36</v>
      </c>
      <c r="L172" s="19">
        <v>8.31</v>
      </c>
      <c r="M172" s="19">
        <v>8.24</v>
      </c>
      <c r="N172" s="2">
        <v>4.7808153997231919</v>
      </c>
      <c r="O172" s="2">
        <v>2.2277359221278097E-2</v>
      </c>
      <c r="P172" s="15">
        <v>3.9582480809532901</v>
      </c>
      <c r="Q172" s="15">
        <v>4.3876963292783898E-4</v>
      </c>
      <c r="R172" s="30">
        <v>4.5339112153284198</v>
      </c>
      <c r="S172" s="30">
        <v>4.3930991094454697E-2</v>
      </c>
      <c r="AC172" s="30">
        <v>5.7943524322598101</v>
      </c>
      <c r="AD172" s="30">
        <v>5.4637393292018797E-2</v>
      </c>
      <c r="AE172" s="30">
        <v>4.7452204074964897</v>
      </c>
      <c r="AF172" s="30">
        <v>1.166846895953E-2</v>
      </c>
      <c r="AG172" s="30">
        <v>5.3754328003798602</v>
      </c>
      <c r="AH172" s="30">
        <v>1.2560376872499401E-2</v>
      </c>
      <c r="AI172" s="30">
        <v>4.4875821571051597</v>
      </c>
      <c r="AJ172" s="30">
        <v>5.0756731396827001E-2</v>
      </c>
      <c r="AK172" s="30">
        <v>4.5127247247566098</v>
      </c>
      <c r="AL172" s="30">
        <v>0.114408044181264</v>
      </c>
      <c r="AM172" s="30">
        <v>5.33771285837613</v>
      </c>
      <c r="AN172" s="30">
        <v>0.176201254302461</v>
      </c>
      <c r="AO172" s="30">
        <v>5.0060922947647502</v>
      </c>
      <c r="AP172" s="30">
        <v>2.4041449553359601E-2</v>
      </c>
      <c r="AQ172" s="30">
        <v>4.9568635269541499</v>
      </c>
      <c r="AR172" s="30">
        <v>1.5662326402376098E-2</v>
      </c>
      <c r="AS172" s="15">
        <v>4.3547305705311103</v>
      </c>
      <c r="AT172" s="15">
        <v>8.0930832745661194E-2</v>
      </c>
      <c r="AV172" s="12"/>
      <c r="AW172" s="12"/>
      <c r="AX172" s="14"/>
      <c r="AY172" s="14"/>
    </row>
    <row r="173" spans="1:51" x14ac:dyDescent="0.25">
      <c r="A173" s="2">
        <f t="shared" si="6"/>
        <v>1989.4</v>
      </c>
      <c r="B173" s="15">
        <v>0.18122982961446368</v>
      </c>
      <c r="C173" s="15">
        <v>0.17614602491584827</v>
      </c>
      <c r="D173" s="15">
        <v>5.0838046986154128E-3</v>
      </c>
      <c r="E173" s="15">
        <v>1.9703479605877048E-3</v>
      </c>
      <c r="F173" s="2">
        <v>7.0961834684219573E-3</v>
      </c>
      <c r="G173" s="2">
        <f t="shared" si="5"/>
        <v>1.2066313825701558E-2</v>
      </c>
      <c r="H173" s="26">
        <v>7.63</v>
      </c>
      <c r="I173" s="19">
        <v>7.76</v>
      </c>
      <c r="J173" s="19">
        <v>7.87</v>
      </c>
      <c r="K173" s="19">
        <v>7.86</v>
      </c>
      <c r="L173" s="19">
        <v>7.93</v>
      </c>
      <c r="M173" s="19">
        <v>7.98</v>
      </c>
      <c r="N173" s="2">
        <v>4.805985569614883</v>
      </c>
      <c r="O173" s="2">
        <v>-2.7435946981648699E-2</v>
      </c>
      <c r="P173" s="15">
        <v>3.8989603660132301</v>
      </c>
      <c r="Q173" s="15">
        <v>7.9591254241006895E-3</v>
      </c>
      <c r="R173" s="30">
        <v>4.5726811008621802</v>
      </c>
      <c r="S173" s="30">
        <v>1.1062328570533899E-2</v>
      </c>
      <c r="AC173" s="30">
        <v>5.6536223744227101</v>
      </c>
      <c r="AD173" s="30">
        <v>5.779269597739E-2</v>
      </c>
      <c r="AE173" s="30">
        <v>4.7763527224972</v>
      </c>
      <c r="AF173" s="30">
        <v>-1.7289706633238498E-2</v>
      </c>
      <c r="AG173" s="30">
        <v>5.3818377850622703</v>
      </c>
      <c r="AH173" s="30">
        <v>5.1024940097308697E-3</v>
      </c>
      <c r="AI173" s="30">
        <v>4.4375745294671098</v>
      </c>
      <c r="AJ173" s="30">
        <v>3.6326001379796399E-2</v>
      </c>
      <c r="AK173" s="30">
        <v>4.5051576706987699</v>
      </c>
      <c r="AL173" s="30">
        <v>2.4545654711862999E-2</v>
      </c>
      <c r="AM173" s="30">
        <v>5.19187071450615</v>
      </c>
      <c r="AN173" s="30">
        <v>0.122225633410195</v>
      </c>
      <c r="AO173" s="30">
        <v>4.9927569351763399</v>
      </c>
      <c r="AP173" s="30">
        <v>-7.3990949109220602E-3</v>
      </c>
      <c r="AQ173" s="30">
        <v>5.0077463033541596</v>
      </c>
      <c r="AR173" s="30">
        <v>-7.1841136459126098E-2</v>
      </c>
      <c r="AS173" s="15">
        <v>4.4334604654653598</v>
      </c>
      <c r="AT173" s="15">
        <v>9.0372414921983495E-3</v>
      </c>
      <c r="AV173" s="12"/>
      <c r="AW173" s="12"/>
      <c r="AX173" s="14"/>
      <c r="AY173" s="14"/>
    </row>
    <row r="174" spans="1:51" x14ac:dyDescent="0.25">
      <c r="A174" s="2">
        <f t="shared" si="6"/>
        <v>1990.1</v>
      </c>
      <c r="B174" s="15">
        <v>0.18065458002308682</v>
      </c>
      <c r="C174" s="15">
        <v>0.17758199225911589</v>
      </c>
      <c r="D174" s="15">
        <v>3.072587763970922E-3</v>
      </c>
      <c r="E174" s="15">
        <v>1.0861432502159955E-2</v>
      </c>
      <c r="F174" s="2">
        <v>1.0734014211248014E-2</v>
      </c>
      <c r="G174" s="2">
        <f t="shared" si="5"/>
        <v>1.0630346482433939E-2</v>
      </c>
      <c r="H174" s="26">
        <v>7.9</v>
      </c>
      <c r="I174" s="19">
        <v>8.35</v>
      </c>
      <c r="J174" s="19">
        <v>8.64</v>
      </c>
      <c r="K174" s="19">
        <v>8.65</v>
      </c>
      <c r="L174" s="19">
        <v>8.65</v>
      </c>
      <c r="M174" s="19">
        <v>8.6300000000000008</v>
      </c>
      <c r="N174" s="2">
        <v>4.7621538678267772</v>
      </c>
      <c r="O174" s="2">
        <v>1.1345312944799437E-3</v>
      </c>
      <c r="P174" s="15">
        <v>3.8523797206910602</v>
      </c>
      <c r="Q174" s="15">
        <v>-1.410050097427E-2</v>
      </c>
      <c r="R174" s="30">
        <v>4.4980992164277502</v>
      </c>
      <c r="S174" s="30">
        <v>1.28770060275276E-2</v>
      </c>
      <c r="AC174" s="30">
        <v>5.60892307067295</v>
      </c>
      <c r="AD174" s="30">
        <v>1.3722687668084699E-2</v>
      </c>
      <c r="AE174" s="30">
        <v>4.7242670173097601</v>
      </c>
      <c r="AF174" s="30">
        <v>8.7655288003794293E-3</v>
      </c>
      <c r="AG174" s="30">
        <v>5.3218345829762601</v>
      </c>
      <c r="AH174" s="30">
        <v>2.0789489655015699E-2</v>
      </c>
      <c r="AI174" s="30">
        <v>4.3622360371290299</v>
      </c>
      <c r="AJ174" s="30">
        <v>2.1683332284924299E-2</v>
      </c>
      <c r="AK174" s="30">
        <v>4.5757448299444698</v>
      </c>
      <c r="AL174" s="30">
        <v>-0.109856790132122</v>
      </c>
      <c r="AM174" s="30">
        <v>5.09119454522531</v>
      </c>
      <c r="AN174" s="30">
        <v>7.4954817812712807E-2</v>
      </c>
      <c r="AO174" s="30">
        <v>4.9309710202609702</v>
      </c>
      <c r="AP174" s="30">
        <v>1.80074657512291E-2</v>
      </c>
      <c r="AQ174" s="30">
        <v>4.9680098170030096</v>
      </c>
      <c r="AR174" s="30">
        <v>3.4019422474174999E-3</v>
      </c>
      <c r="AS174" s="15">
        <v>4.3947218582574799</v>
      </c>
      <c r="AT174" s="15">
        <v>8.8117241185092805E-3</v>
      </c>
      <c r="AV174" s="12"/>
      <c r="AW174" s="12"/>
      <c r="AX174" s="14"/>
      <c r="AY174" s="14"/>
    </row>
    <row r="175" spans="1:51" x14ac:dyDescent="0.25">
      <c r="A175" s="2">
        <f t="shared" si="6"/>
        <v>1990.2</v>
      </c>
      <c r="B175" s="15">
        <v>0.18005924983681193</v>
      </c>
      <c r="C175" s="15">
        <v>0.17831857666493714</v>
      </c>
      <c r="D175" s="15">
        <v>1.7406731718747918E-3</v>
      </c>
      <c r="E175" s="15">
        <v>3.6203245927192707E-3</v>
      </c>
      <c r="F175" s="2">
        <v>1.1140190164112652E-2</v>
      </c>
      <c r="G175" s="2">
        <f t="shared" si="5"/>
        <v>9.8937620766126888E-3</v>
      </c>
      <c r="H175" s="26">
        <v>7.73</v>
      </c>
      <c r="I175" s="19">
        <v>8.0500000000000007</v>
      </c>
      <c r="J175" s="19">
        <v>8.24</v>
      </c>
      <c r="K175" s="19">
        <v>8.35</v>
      </c>
      <c r="L175" s="19">
        <v>8.43</v>
      </c>
      <c r="M175" s="19">
        <v>8.41</v>
      </c>
      <c r="N175" s="2">
        <v>4.7925760337607901</v>
      </c>
      <c r="O175" s="2">
        <v>1.3413708081298836E-2</v>
      </c>
      <c r="P175" s="15">
        <v>3.8624299460615701</v>
      </c>
      <c r="Q175" s="15">
        <v>-3.2683187889492801E-2</v>
      </c>
      <c r="R175" s="30">
        <v>4.4879458208431604</v>
      </c>
      <c r="S175" s="30">
        <v>3.9770262260279098E-3</v>
      </c>
      <c r="AC175" s="30">
        <v>5.6397419673077804</v>
      </c>
      <c r="AD175" s="30">
        <v>-7.8835632964243899E-3</v>
      </c>
      <c r="AE175" s="30">
        <v>4.7602403252806402</v>
      </c>
      <c r="AF175" s="30">
        <v>1.8271655081746101E-2</v>
      </c>
      <c r="AG175" s="30">
        <v>5.3473487870960499</v>
      </c>
      <c r="AH175" s="30">
        <v>9.5530916175235195E-2</v>
      </c>
      <c r="AI175" s="30">
        <v>4.3420010659549497</v>
      </c>
      <c r="AJ175" s="30">
        <v>2.9096744532922901E-2</v>
      </c>
      <c r="AK175" s="30">
        <v>4.62791839759503</v>
      </c>
      <c r="AL175" s="30">
        <v>-5.3024290508389298E-2</v>
      </c>
      <c r="AM175" s="30">
        <v>5.0661586558309502</v>
      </c>
      <c r="AN175" s="30">
        <v>0.10357387643792</v>
      </c>
      <c r="AO175" s="30">
        <v>4.9453320229543003</v>
      </c>
      <c r="AP175" s="30">
        <v>5.4682026957353601E-3</v>
      </c>
      <c r="AQ175" s="30">
        <v>4.9716179979426904</v>
      </c>
      <c r="AR175" s="30">
        <v>7.6612790465943395E-2</v>
      </c>
      <c r="AS175" s="15">
        <v>4.4048409894179903</v>
      </c>
      <c r="AT175" s="15">
        <v>-2.17116435552944E-2</v>
      </c>
      <c r="AV175" s="12"/>
      <c r="AW175" s="12"/>
      <c r="AX175" s="14"/>
      <c r="AY175" s="14"/>
    </row>
    <row r="176" spans="1:51" x14ac:dyDescent="0.25">
      <c r="A176" s="2">
        <f t="shared" si="6"/>
        <v>1990.3</v>
      </c>
      <c r="B176" s="15">
        <v>0.18164026867899491</v>
      </c>
      <c r="C176" s="15">
        <v>0.17880421262127874</v>
      </c>
      <c r="D176" s="15">
        <v>2.8360560577161756E-3</v>
      </c>
      <c r="E176" s="15">
        <v>6.6425823511446005E-4</v>
      </c>
      <c r="F176" s="2">
        <v>8.5361970733040925E-3</v>
      </c>
      <c r="G176" s="2">
        <f t="shared" si="5"/>
        <v>9.4081261202710875E-3</v>
      </c>
      <c r="H176" s="26">
        <v>7.36</v>
      </c>
      <c r="I176" s="19">
        <v>7.69</v>
      </c>
      <c r="J176" s="19">
        <v>8.02</v>
      </c>
      <c r="K176" s="19">
        <v>8.4700000000000006</v>
      </c>
      <c r="L176" s="19">
        <v>8.82</v>
      </c>
      <c r="M176" s="19">
        <v>8.9600000000000009</v>
      </c>
      <c r="N176" s="2">
        <v>4.6348345967618894</v>
      </c>
      <c r="O176" s="2">
        <v>-1.2583824663441179E-2</v>
      </c>
      <c r="P176" s="15">
        <v>3.6743542252597901</v>
      </c>
      <c r="Q176" s="15">
        <v>7.6578787755040801E-3</v>
      </c>
      <c r="R176" s="30">
        <v>4.42704562049156</v>
      </c>
      <c r="S176" s="30">
        <v>-2.60451823527507E-2</v>
      </c>
      <c r="AC176" s="30">
        <v>5.3696432401744598</v>
      </c>
      <c r="AD176" s="30">
        <v>-1.3500411739450701E-2</v>
      </c>
      <c r="AE176" s="30">
        <v>4.6155731112293497</v>
      </c>
      <c r="AF176" s="30">
        <v>-5.0453533340696199E-3</v>
      </c>
      <c r="AG176" s="30">
        <v>5.1528699804743701</v>
      </c>
      <c r="AH176" s="30">
        <v>1.5472013815095E-2</v>
      </c>
      <c r="AI176" s="30">
        <v>4.1018228864774597</v>
      </c>
      <c r="AJ176" s="30">
        <v>8.2466903013178102E-3</v>
      </c>
      <c r="AK176" s="30">
        <v>4.5942067301539904</v>
      </c>
      <c r="AL176" s="30">
        <v>-0.137504632302167</v>
      </c>
      <c r="AM176" s="30">
        <v>4.9385269418269901</v>
      </c>
      <c r="AN176" s="30">
        <v>-0.124224939970092</v>
      </c>
      <c r="AO176" s="30">
        <v>4.7096670174359003</v>
      </c>
      <c r="AP176" s="30">
        <v>-1.18659061454187E-2</v>
      </c>
      <c r="AQ176" s="30">
        <v>4.8351623159031698</v>
      </c>
      <c r="AR176" s="30">
        <v>-4.9164790938883797E-2</v>
      </c>
      <c r="AS176" s="15">
        <v>4.51458652293047</v>
      </c>
      <c r="AT176" s="15">
        <v>-6.89676269093146E-2</v>
      </c>
      <c r="AV176" s="12"/>
      <c r="AW176" s="12"/>
      <c r="AX176" s="14"/>
      <c r="AY176" s="14"/>
    </row>
    <row r="177" spans="1:51" x14ac:dyDescent="0.25">
      <c r="A177" s="2">
        <f t="shared" si="6"/>
        <v>1990.4</v>
      </c>
      <c r="B177" s="15">
        <v>0.18391911410688497</v>
      </c>
      <c r="C177" s="15">
        <v>0.18581176431524249</v>
      </c>
      <c r="D177" s="15">
        <v>-1.8926502083575221E-3</v>
      </c>
      <c r="E177" s="15">
        <v>-9.1375055891306633E-3</v>
      </c>
      <c r="F177" s="2">
        <v>7.4098628238090736E-3</v>
      </c>
      <c r="G177" s="2">
        <f t="shared" si="5"/>
        <v>2.4005744263073392E-3</v>
      </c>
      <c r="H177" s="26">
        <v>6.74</v>
      </c>
      <c r="I177" s="19">
        <v>6.82</v>
      </c>
      <c r="J177" s="19">
        <v>7.15</v>
      </c>
      <c r="K177" s="19">
        <v>7.68</v>
      </c>
      <c r="L177" s="19">
        <v>8.08</v>
      </c>
      <c r="M177" s="19">
        <v>8.26</v>
      </c>
      <c r="N177" s="2">
        <v>4.6928828902130277</v>
      </c>
      <c r="O177" s="2">
        <v>1.267458179328588E-2</v>
      </c>
      <c r="P177" s="15">
        <v>3.6800389007822099</v>
      </c>
      <c r="Q177" s="15">
        <v>3.7762885541949897E-5</v>
      </c>
      <c r="R177" s="30">
        <v>4.4421099281033598</v>
      </c>
      <c r="S177" s="30">
        <v>1.3406319759720601E-2</v>
      </c>
      <c r="AC177" s="30">
        <v>5.3500374589428601</v>
      </c>
      <c r="AD177" s="30">
        <v>-2.3900676561649702E-2</v>
      </c>
      <c r="AE177" s="30">
        <v>4.6854085697038999</v>
      </c>
      <c r="AF177" s="30">
        <v>9.3886153136104895E-3</v>
      </c>
      <c r="AG177" s="30">
        <v>5.1937698156024901</v>
      </c>
      <c r="AH177" s="30">
        <v>6.2491294564191301E-2</v>
      </c>
      <c r="AI177" s="30">
        <v>4.13561426251899</v>
      </c>
      <c r="AJ177" s="30">
        <v>3.37839121516059E-3</v>
      </c>
      <c r="AK177" s="30">
        <v>4.6320392954377603</v>
      </c>
      <c r="AL177" s="30">
        <v>-1.2109336523917699E-2</v>
      </c>
      <c r="AM177" s="30">
        <v>5.11772680749836</v>
      </c>
      <c r="AN177" s="30">
        <v>-7.0979686093042005E-2</v>
      </c>
      <c r="AO177" s="30">
        <v>4.7852493387197201</v>
      </c>
      <c r="AP177" s="30">
        <v>-2.7015788304068099E-2</v>
      </c>
      <c r="AQ177" s="30">
        <v>4.9343763052870901</v>
      </c>
      <c r="AR177" s="30">
        <v>9.2198192313239398E-3</v>
      </c>
      <c r="AS177" s="15">
        <v>4.4527408830675599</v>
      </c>
      <c r="AT177" s="15">
        <v>2.2658876021674199E-3</v>
      </c>
      <c r="AV177" s="12"/>
      <c r="AW177" s="12"/>
      <c r="AX177" s="14"/>
      <c r="AY177" s="14"/>
    </row>
    <row r="178" spans="1:51" x14ac:dyDescent="0.25">
      <c r="A178" s="2">
        <f t="shared" si="6"/>
        <v>1991.1</v>
      </c>
      <c r="B178" s="15">
        <v>0.19422286082346529</v>
      </c>
      <c r="C178" s="15">
        <v>0.19040776891443292</v>
      </c>
      <c r="D178" s="15">
        <v>3.8150919090323768E-3</v>
      </c>
      <c r="E178" s="15">
        <v>-4.6968603121592166E-3</v>
      </c>
      <c r="F178" s="2">
        <v>9.7542174455466646E-3</v>
      </c>
      <c r="G178" s="2">
        <f t="shared" si="5"/>
        <v>-2.1954301728830949E-3</v>
      </c>
      <c r="H178" s="26">
        <v>5.91</v>
      </c>
      <c r="I178" s="19">
        <v>6.28</v>
      </c>
      <c r="J178" s="19">
        <v>7.02</v>
      </c>
      <c r="K178" s="19">
        <v>7.73</v>
      </c>
      <c r="L178" s="19">
        <v>8.0500000000000007</v>
      </c>
      <c r="M178" s="19">
        <v>8.24</v>
      </c>
      <c r="N178" s="2">
        <v>4.8307884953153728</v>
      </c>
      <c r="O178" s="2">
        <v>3.3167744784700355E-3</v>
      </c>
      <c r="P178" s="15">
        <v>3.8933396192367198</v>
      </c>
      <c r="Q178" s="15">
        <v>-3.00404123941319E-2</v>
      </c>
      <c r="R178" s="30">
        <v>4.4987089139187297</v>
      </c>
      <c r="S178" s="30">
        <v>3.5196122615344799E-4</v>
      </c>
      <c r="AC178" s="30">
        <v>5.6924623360753897</v>
      </c>
      <c r="AD178" s="30">
        <v>-7.2731180598854805E-2</v>
      </c>
      <c r="AE178" s="30">
        <v>4.8187792665878799</v>
      </c>
      <c r="AF178" s="30">
        <v>-7.0295124006090597E-3</v>
      </c>
      <c r="AG178" s="30">
        <v>5.3633290317765896</v>
      </c>
      <c r="AH178" s="30">
        <v>1.2842911440183E-2</v>
      </c>
      <c r="AI178" s="30">
        <v>4.3078614814287297</v>
      </c>
      <c r="AJ178" s="30">
        <v>-3.2811323921517699E-2</v>
      </c>
      <c r="AK178" s="30">
        <v>4.82646403966955</v>
      </c>
      <c r="AL178" s="30">
        <v>-4.98812219759006E-2</v>
      </c>
      <c r="AM178" s="30">
        <v>5.4401137834494602</v>
      </c>
      <c r="AN178" s="30">
        <v>-0.11034763259479199</v>
      </c>
      <c r="AO178" s="30">
        <v>5.0440421499683703</v>
      </c>
      <c r="AP178" s="30">
        <v>-5.7310910818956999E-2</v>
      </c>
      <c r="AQ178" s="30">
        <v>5.1354673105254101</v>
      </c>
      <c r="AR178" s="30">
        <v>-1.96345570935333E-2</v>
      </c>
      <c r="AS178" s="15">
        <v>4.5267130442244099</v>
      </c>
      <c r="AT178" s="15">
        <v>-1.2095638822453901E-2</v>
      </c>
      <c r="AV178" s="12"/>
      <c r="AW178" s="12"/>
      <c r="AX178" s="14"/>
      <c r="AY178" s="14"/>
    </row>
    <row r="179" spans="1:51" x14ac:dyDescent="0.25">
      <c r="A179" s="2">
        <f t="shared" si="6"/>
        <v>1991.2</v>
      </c>
      <c r="B179" s="15">
        <v>0.18590077479002537</v>
      </c>
      <c r="C179" s="15">
        <v>0.19114200143238491</v>
      </c>
      <c r="D179" s="15">
        <v>-5.2412266423595361E-3</v>
      </c>
      <c r="E179" s="15">
        <v>7.7626444299052138E-3</v>
      </c>
      <c r="F179" s="2">
        <v>7.3147170729636101E-3</v>
      </c>
      <c r="G179" s="2">
        <f t="shared" si="5"/>
        <v>-2.9296626908350831E-3</v>
      </c>
      <c r="H179" s="26">
        <v>5.57</v>
      </c>
      <c r="I179" s="19">
        <v>6.32</v>
      </c>
      <c r="J179" s="19">
        <v>6.9</v>
      </c>
      <c r="K179" s="19">
        <v>7.9</v>
      </c>
      <c r="L179" s="19">
        <v>8.24</v>
      </c>
      <c r="M179" s="19">
        <v>8.42</v>
      </c>
      <c r="N179" s="2">
        <v>4.8320022117823918</v>
      </c>
      <c r="O179" s="2">
        <v>-1.0854188312830802E-2</v>
      </c>
      <c r="P179" s="15">
        <v>3.8604662308849802</v>
      </c>
      <c r="Q179" s="15">
        <v>2.04339623352401E-2</v>
      </c>
      <c r="R179" s="30">
        <v>4.4846272092128103</v>
      </c>
      <c r="S179" s="30">
        <v>-1.30671655315319E-2</v>
      </c>
      <c r="AC179" s="30">
        <v>5.7121050193672902</v>
      </c>
      <c r="AD179" s="30">
        <v>-2.53378491640203E-2</v>
      </c>
      <c r="AE179" s="30">
        <v>4.8128208309143403</v>
      </c>
      <c r="AF179" s="30">
        <v>-8.6477992302827593E-3</v>
      </c>
      <c r="AG179" s="30">
        <v>5.3851180240200804</v>
      </c>
      <c r="AH179" s="30">
        <v>-3.3649515795187802E-2</v>
      </c>
      <c r="AI179" s="30">
        <v>4.3683022469908197</v>
      </c>
      <c r="AJ179" s="30">
        <v>-5.9668051537694097E-2</v>
      </c>
      <c r="AK179" s="30">
        <v>4.90444189236832</v>
      </c>
      <c r="AL179" s="30">
        <v>-0.118112972889572</v>
      </c>
      <c r="AM179" s="30">
        <v>5.5703946097567201</v>
      </c>
      <c r="AN179" s="30">
        <v>-0.14458051023142399</v>
      </c>
      <c r="AO179" s="30">
        <v>5.0599859478487197</v>
      </c>
      <c r="AP179" s="30">
        <v>-5.4628607589081397E-2</v>
      </c>
      <c r="AQ179" s="30">
        <v>5.1604704543034696</v>
      </c>
      <c r="AR179" s="30">
        <v>-2.40414788803541E-2</v>
      </c>
      <c r="AS179" s="15">
        <v>4.5595865882086697</v>
      </c>
      <c r="AT179" s="15">
        <v>-7.0527143469553605E-2</v>
      </c>
      <c r="AV179" s="12"/>
      <c r="AW179" s="12"/>
      <c r="AX179" s="14"/>
      <c r="AY179" s="14"/>
    </row>
    <row r="180" spans="1:51" x14ac:dyDescent="0.25">
      <c r="A180" s="2">
        <f>A176+1</f>
        <v>1991.3</v>
      </c>
      <c r="B180" s="15">
        <v>0.18178309532998846</v>
      </c>
      <c r="C180" s="15">
        <v>0.1903061880869677</v>
      </c>
      <c r="D180" s="15">
        <v>-8.5230927569792513E-3</v>
      </c>
      <c r="E180" s="15">
        <v>5.047591705946086E-3</v>
      </c>
      <c r="F180" s="2">
        <v>7.776112570239504E-3</v>
      </c>
      <c r="G180" s="2">
        <f t="shared" si="5"/>
        <v>-2.0938493454178697E-3</v>
      </c>
      <c r="H180" s="26">
        <v>5.22</v>
      </c>
      <c r="I180" s="19">
        <v>5.42</v>
      </c>
      <c r="J180" s="19">
        <v>5.99</v>
      </c>
      <c r="K180" s="19">
        <v>6.92</v>
      </c>
      <c r="L180" s="19">
        <v>7.47</v>
      </c>
      <c r="M180" s="19">
        <v>7.82</v>
      </c>
      <c r="N180" s="2">
        <v>4.8857665501722316</v>
      </c>
      <c r="O180" s="2">
        <v>-8.8881910007230017E-5</v>
      </c>
      <c r="P180" s="15">
        <v>3.9005166899100501</v>
      </c>
      <c r="Q180" s="15">
        <v>-2.03796108355184E-2</v>
      </c>
      <c r="R180" s="30">
        <v>4.53511970408415</v>
      </c>
      <c r="S180" s="30">
        <v>9.9276826243406106E-3</v>
      </c>
      <c r="AC180" s="30">
        <v>5.8613979029200598</v>
      </c>
      <c r="AD180" s="30">
        <v>-7.7121876473316794E-2</v>
      </c>
      <c r="AE180" s="30">
        <v>4.85374314220679</v>
      </c>
      <c r="AF180" s="30">
        <v>9.0402545294218997E-3</v>
      </c>
      <c r="AG180" s="30">
        <v>5.4467193760587103</v>
      </c>
      <c r="AH180" s="30">
        <v>1.7348769152822099E-2</v>
      </c>
      <c r="AI180" s="30">
        <v>4.5055425539532399</v>
      </c>
      <c r="AJ180" s="30">
        <v>-0.10860446210362</v>
      </c>
      <c r="AK180" s="30">
        <v>4.9389864152137699</v>
      </c>
      <c r="AL180" s="30">
        <v>-8.9435976914737699E-3</v>
      </c>
      <c r="AM180" s="30">
        <v>5.5819918019336701</v>
      </c>
      <c r="AN180" s="30">
        <v>6.8028554182646403E-2</v>
      </c>
      <c r="AO180" s="30">
        <v>5.17624921993876</v>
      </c>
      <c r="AP180" s="30">
        <v>-5.7809396089056699E-2</v>
      </c>
      <c r="AQ180" s="30">
        <v>5.2147684581432703</v>
      </c>
      <c r="AR180" s="30">
        <v>2.1527397374348702E-2</v>
      </c>
      <c r="AS180" s="15">
        <v>4.6151040976943998</v>
      </c>
      <c r="AT180" s="15">
        <v>-5.7860279037457701E-3</v>
      </c>
      <c r="AV180" s="12"/>
      <c r="AW180" s="12"/>
      <c r="AX180" s="14"/>
      <c r="AY180" s="14"/>
    </row>
    <row r="181" spans="1:51" x14ac:dyDescent="0.25">
      <c r="A181" s="2">
        <f t="shared" ref="A181:A220" si="7">A177+1</f>
        <v>1991.4</v>
      </c>
      <c r="B181" s="15">
        <v>0.1820107336805058</v>
      </c>
      <c r="C181" s="15">
        <v>0.19295144363225197</v>
      </c>
      <c r="D181" s="15">
        <v>-1.0940709951746185E-2</v>
      </c>
      <c r="E181" s="15">
        <v>3.4707258380623305E-3</v>
      </c>
      <c r="F181" s="2">
        <v>5.9280215230514029E-3</v>
      </c>
      <c r="G181" s="2">
        <f t="shared" si="5"/>
        <v>-4.7391048907021449E-3</v>
      </c>
      <c r="H181" s="26">
        <v>4.07</v>
      </c>
      <c r="I181" s="19">
        <v>4.12</v>
      </c>
      <c r="J181" s="19">
        <v>4.7699999999999996</v>
      </c>
      <c r="K181" s="19">
        <v>5.93</v>
      </c>
      <c r="L181" s="19">
        <v>6.71</v>
      </c>
      <c r="M181" s="19">
        <v>7.41</v>
      </c>
      <c r="N181" s="2">
        <v>4.9729195907945254</v>
      </c>
      <c r="O181" s="2">
        <v>-1.3327151042858268E-2</v>
      </c>
      <c r="P181" s="15">
        <v>3.9793135113329599</v>
      </c>
      <c r="Q181" s="15">
        <v>-4.60313607241555E-2</v>
      </c>
      <c r="R181" s="30">
        <v>4.5635479249814397</v>
      </c>
      <c r="S181" s="30">
        <v>1.78562899862476E-3</v>
      </c>
      <c r="AC181" s="30">
        <v>6.0327872058005099</v>
      </c>
      <c r="AD181" s="30">
        <v>-0.12022815150587</v>
      </c>
      <c r="AE181" s="30">
        <v>4.9404249668590898</v>
      </c>
      <c r="AF181" s="30">
        <v>-6.0962996583847698E-3</v>
      </c>
      <c r="AG181" s="30">
        <v>5.5847111547011297</v>
      </c>
      <c r="AH181" s="30">
        <v>-2.75994976125426E-3</v>
      </c>
      <c r="AI181" s="30">
        <v>4.68496951788629</v>
      </c>
      <c r="AJ181" s="30">
        <v>-0.131621748851496</v>
      </c>
      <c r="AK181" s="30">
        <v>5.0521849403435501</v>
      </c>
      <c r="AL181" s="30">
        <v>-7.6039817838617907E-2</v>
      </c>
      <c r="AM181" s="30">
        <v>5.7051547067514097</v>
      </c>
      <c r="AN181" s="30">
        <v>1.0771306571282601E-2</v>
      </c>
      <c r="AO181" s="30">
        <v>5.2847274499331798</v>
      </c>
      <c r="AP181" s="30">
        <v>-3.0570466933004699E-2</v>
      </c>
      <c r="AQ181" s="30">
        <v>5.3450104085182</v>
      </c>
      <c r="AR181" s="30">
        <v>-7.8577489432619992E-3</v>
      </c>
      <c r="AS181" s="15">
        <v>4.5602039134525096</v>
      </c>
      <c r="AT181" s="15">
        <v>4.3764289806304396E-3</v>
      </c>
      <c r="AV181" s="12"/>
      <c r="AW181" s="12"/>
      <c r="AX181" s="14"/>
      <c r="AY181" s="14"/>
    </row>
    <row r="182" spans="1:51" x14ac:dyDescent="0.25">
      <c r="A182" s="2">
        <f t="shared" si="7"/>
        <v>1992.1</v>
      </c>
      <c r="B182" s="15">
        <v>0.1781908224674022</v>
      </c>
      <c r="C182" s="15">
        <v>0.1944897191574724</v>
      </c>
      <c r="D182" s="15">
        <v>-1.629889669007021E-2</v>
      </c>
      <c r="E182" s="15">
        <v>1.1902982407535446E-2</v>
      </c>
      <c r="F182" s="2">
        <v>3.7078500196309613E-3</v>
      </c>
      <c r="G182" s="2">
        <f t="shared" si="5"/>
        <v>-6.2773804159225732E-3</v>
      </c>
      <c r="H182" s="26">
        <v>4.04</v>
      </c>
      <c r="I182" s="19">
        <v>4.54</v>
      </c>
      <c r="J182" s="19">
        <v>5.6</v>
      </c>
      <c r="K182" s="19">
        <v>6.94</v>
      </c>
      <c r="L182" s="19">
        <v>7.54</v>
      </c>
      <c r="M182" s="19">
        <v>7.96</v>
      </c>
      <c r="N182" s="2">
        <v>4.9549377697550163</v>
      </c>
      <c r="O182" s="2">
        <v>-8.1825124362190638E-4</v>
      </c>
      <c r="P182" s="15">
        <v>3.9542698597831998</v>
      </c>
      <c r="Q182" s="15">
        <v>1.28598671158229E-2</v>
      </c>
      <c r="R182" s="30">
        <v>4.4865774331070201</v>
      </c>
      <c r="S182" s="30">
        <v>1.33222845802546E-2</v>
      </c>
      <c r="AC182" s="30">
        <v>6.1951731469384601</v>
      </c>
      <c r="AD182" s="30">
        <v>-2.25488115472261E-2</v>
      </c>
      <c r="AE182" s="30">
        <v>4.8846925641819601</v>
      </c>
      <c r="AF182" s="30">
        <v>1.46225407366654E-2</v>
      </c>
      <c r="AG182" s="30">
        <v>5.4857626219546196</v>
      </c>
      <c r="AH182" s="30">
        <v>4.0234913379738897E-2</v>
      </c>
      <c r="AI182" s="30">
        <v>4.9167754711308902</v>
      </c>
      <c r="AJ182" s="30">
        <v>-8.9210115584956007E-2</v>
      </c>
      <c r="AK182" s="30">
        <v>5.2006278541417998</v>
      </c>
      <c r="AL182" s="30">
        <v>-4.3676724360939001E-2</v>
      </c>
      <c r="AM182" s="30">
        <v>5.5879630909641103</v>
      </c>
      <c r="AN182" s="30">
        <v>7.4105606464611701E-2</v>
      </c>
      <c r="AO182" s="30">
        <v>5.2873276650301797</v>
      </c>
      <c r="AP182" s="30">
        <v>4.1596022077423503E-3</v>
      </c>
      <c r="AQ182" s="30">
        <v>5.2935072254570397</v>
      </c>
      <c r="AR182" s="30">
        <v>1.4676183452879601E-2</v>
      </c>
      <c r="AS182" s="15">
        <v>4.46168409804846</v>
      </c>
      <c r="AT182" s="15">
        <v>1.15673581360495E-2</v>
      </c>
      <c r="AV182" s="12"/>
      <c r="AW182" s="12"/>
      <c r="AX182" s="14"/>
      <c r="AY182" s="14"/>
    </row>
    <row r="183" spans="1:51" x14ac:dyDescent="0.25">
      <c r="A183" s="2">
        <f t="shared" si="7"/>
        <v>1992.2</v>
      </c>
      <c r="B183" s="15">
        <v>0.17841134882861234</v>
      </c>
      <c r="C183" s="15">
        <v>0.19536989972736934</v>
      </c>
      <c r="D183" s="15">
        <v>-1.6958550898757009E-2</v>
      </c>
      <c r="E183" s="15">
        <v>1.0787534306706065E-2</v>
      </c>
      <c r="F183" s="2">
        <v>5.9905018590450205E-3</v>
      </c>
      <c r="G183" s="2">
        <f t="shared" si="5"/>
        <v>-7.1575609858195166E-3</v>
      </c>
      <c r="H183" s="26">
        <v>3.66</v>
      </c>
      <c r="I183" s="19">
        <v>4.05</v>
      </c>
      <c r="J183" s="19">
        <v>4.83</v>
      </c>
      <c r="K183" s="19">
        <v>6.29</v>
      </c>
      <c r="L183" s="19">
        <v>7.14</v>
      </c>
      <c r="M183" s="19">
        <v>7.79</v>
      </c>
      <c r="N183" s="2">
        <v>4.9530875274190951</v>
      </c>
      <c r="O183" s="2">
        <v>-4.7730115203446707E-3</v>
      </c>
      <c r="P183" s="15">
        <v>3.9589627189460699</v>
      </c>
      <c r="Q183" s="15">
        <v>2.22123351926872E-3</v>
      </c>
      <c r="R183" s="30">
        <v>4.5258064220315397</v>
      </c>
      <c r="S183" s="30">
        <v>7.3330838202009399E-3</v>
      </c>
      <c r="AC183" s="30">
        <v>6.1099920088681898</v>
      </c>
      <c r="AD183" s="30">
        <v>-2.0433720270055401E-2</v>
      </c>
      <c r="AE183" s="30">
        <v>4.8946687681047303</v>
      </c>
      <c r="AF183" s="30">
        <v>9.7870458374158003E-5</v>
      </c>
      <c r="AG183" s="30">
        <v>5.4558275505768101</v>
      </c>
      <c r="AH183" s="30">
        <v>-7.2627759976179396E-3</v>
      </c>
      <c r="AI183" s="30">
        <v>5.0370751657297497</v>
      </c>
      <c r="AJ183" s="30">
        <v>-7.0471386755904405E-2</v>
      </c>
      <c r="AK183" s="30">
        <v>5.24256416620723</v>
      </c>
      <c r="AL183" s="30">
        <v>-5.41376800242672E-2</v>
      </c>
      <c r="AM183" s="30">
        <v>5.53841090229571</v>
      </c>
      <c r="AN183" s="30">
        <v>6.5452551787686204E-3</v>
      </c>
      <c r="AO183" s="30">
        <v>5.2342043911979603</v>
      </c>
      <c r="AP183" s="30">
        <v>-1.9935582663768098E-3</v>
      </c>
      <c r="AQ183" s="30">
        <v>5.2706651994081</v>
      </c>
      <c r="AR183" s="30">
        <v>-1.1898976007354E-4</v>
      </c>
      <c r="AS183" s="15">
        <v>4.52527932979259</v>
      </c>
      <c r="AT183" s="15">
        <v>1.38110781147223E-2</v>
      </c>
      <c r="AV183" s="12"/>
      <c r="AW183" s="12"/>
      <c r="AX183" s="14"/>
      <c r="AY183" s="14"/>
    </row>
    <row r="184" spans="1:51" x14ac:dyDescent="0.25">
      <c r="A184" s="2">
        <f t="shared" si="7"/>
        <v>1992.3</v>
      </c>
      <c r="B184" s="15">
        <v>0.17731723980869959</v>
      </c>
      <c r="C184" s="15">
        <v>0.19669019965080087</v>
      </c>
      <c r="D184" s="15">
        <v>-1.937295984210129E-2</v>
      </c>
      <c r="E184" s="15">
        <v>9.8349881325030288E-3</v>
      </c>
      <c r="F184" s="2">
        <v>4.8734198438794051E-3</v>
      </c>
      <c r="G184" s="2">
        <f t="shared" si="5"/>
        <v>-8.4778609092510393E-3</v>
      </c>
      <c r="H184" s="26">
        <v>2.91</v>
      </c>
      <c r="I184" s="19">
        <v>3.06</v>
      </c>
      <c r="J184" s="19">
        <v>3.8</v>
      </c>
      <c r="K184" s="19">
        <v>5.33</v>
      </c>
      <c r="L184" s="19">
        <v>6.37</v>
      </c>
      <c r="M184" s="19">
        <v>7.38</v>
      </c>
      <c r="N184" s="2">
        <v>4.9757161907083134</v>
      </c>
      <c r="O184" s="2">
        <v>9.6484827001170562E-4</v>
      </c>
      <c r="P184" s="15">
        <v>4.0178910495851703</v>
      </c>
      <c r="Q184" s="15">
        <v>-1.11289447443037E-2</v>
      </c>
      <c r="R184" s="30">
        <v>4.5668464320304398</v>
      </c>
      <c r="S184" s="30">
        <v>5.1551894932971003E-3</v>
      </c>
      <c r="AC184" s="30">
        <v>6.10292122761558</v>
      </c>
      <c r="AD184" s="30">
        <v>1.00966356754575E-2</v>
      </c>
      <c r="AE184" s="30">
        <v>4.9122228080687602</v>
      </c>
      <c r="AF184" s="30">
        <v>7.6716590826251098E-3</v>
      </c>
      <c r="AG184" s="30">
        <v>5.4804213765608898</v>
      </c>
      <c r="AH184" s="30">
        <v>1.57756205732161E-2</v>
      </c>
      <c r="AI184" s="30">
        <v>4.9519285633838797</v>
      </c>
      <c r="AJ184" s="30">
        <v>3.0070116279769001E-2</v>
      </c>
      <c r="AK184" s="30">
        <v>5.2220256672168102</v>
      </c>
      <c r="AL184" s="30">
        <v>3.2035816542821699E-2</v>
      </c>
      <c r="AM184" s="30">
        <v>5.5746936634135604</v>
      </c>
      <c r="AN184" s="30">
        <v>-4.1562128235195298E-3</v>
      </c>
      <c r="AO184" s="30">
        <v>5.2132894016077103</v>
      </c>
      <c r="AP184" s="30">
        <v>4.2967976691082798E-3</v>
      </c>
      <c r="AQ184" s="30">
        <v>5.2843415600790697</v>
      </c>
      <c r="AR184" s="30">
        <v>2.1975157460723899E-2</v>
      </c>
      <c r="AS184" s="15">
        <v>4.5781737045023796</v>
      </c>
      <c r="AT184" s="15">
        <v>1.54034065126799E-2</v>
      </c>
      <c r="AV184" s="12"/>
      <c r="AW184" s="12"/>
      <c r="AX184" s="14"/>
      <c r="AY184" s="14"/>
    </row>
    <row r="185" spans="1:51" x14ac:dyDescent="0.25">
      <c r="A185" s="2">
        <f t="shared" si="7"/>
        <v>1992.4</v>
      </c>
      <c r="B185" s="15">
        <v>0.17743669374104157</v>
      </c>
      <c r="C185" s="15">
        <v>0.19421882465360724</v>
      </c>
      <c r="D185" s="15">
        <v>-1.6782130912565675E-2</v>
      </c>
      <c r="E185" s="15">
        <v>1.0381958019292243E-2</v>
      </c>
      <c r="F185" s="2">
        <v>6.8537934467550136E-3</v>
      </c>
      <c r="G185" s="2">
        <f t="shared" si="5"/>
        <v>-6.0064859120574077E-3</v>
      </c>
      <c r="H185" s="26">
        <v>3.22</v>
      </c>
      <c r="I185" s="19">
        <v>3.61</v>
      </c>
      <c r="J185" s="19">
        <v>4.5599999999999996</v>
      </c>
      <c r="K185" s="19">
        <v>6.04</v>
      </c>
      <c r="L185" s="19">
        <v>6.7</v>
      </c>
      <c r="M185" s="19">
        <v>7.4</v>
      </c>
      <c r="N185" s="2">
        <v>5.0361599565796507</v>
      </c>
      <c r="O185" s="2">
        <v>8.6055877382266392E-4</v>
      </c>
      <c r="P185" s="15">
        <v>4.0245689529952404</v>
      </c>
      <c r="Q185" s="15">
        <v>1.2841293577475699E-2</v>
      </c>
      <c r="R185" s="30">
        <v>4.5877414715259004</v>
      </c>
      <c r="S185" s="30">
        <v>6.3449238732697097E-3</v>
      </c>
      <c r="AC185" s="30">
        <v>6.2618323113220802</v>
      </c>
      <c r="AD185" s="30">
        <v>-1.3378684827308999E-2</v>
      </c>
      <c r="AE185" s="30">
        <v>4.9488718929841697</v>
      </c>
      <c r="AF185" s="30">
        <v>5.9176329771246398E-3</v>
      </c>
      <c r="AG185" s="30">
        <v>5.5626929824233304</v>
      </c>
      <c r="AH185" s="30">
        <v>-1.42304501128225E-2</v>
      </c>
      <c r="AI185" s="30">
        <v>5.0111730887298904</v>
      </c>
      <c r="AJ185" s="30">
        <v>5.1262656588001797E-2</v>
      </c>
      <c r="AK185" s="30">
        <v>5.2745473644743104</v>
      </c>
      <c r="AL185" s="30">
        <v>3.5761669828039598E-2</v>
      </c>
      <c r="AM185" s="30">
        <v>5.6918944100366602</v>
      </c>
      <c r="AN185" s="30">
        <v>-7.0610926190221596E-3</v>
      </c>
      <c r="AO185" s="30">
        <v>5.3331149822991799</v>
      </c>
      <c r="AP185" s="30">
        <v>-2.2406216826605999E-3</v>
      </c>
      <c r="AQ185" s="30">
        <v>5.3481690655010796</v>
      </c>
      <c r="AR185" s="30">
        <v>8.6154606890620992E-3</v>
      </c>
      <c r="AS185" s="15">
        <v>4.5241507265436303</v>
      </c>
      <c r="AT185" s="15">
        <v>5.1024326657422001E-4</v>
      </c>
      <c r="AV185" s="12"/>
      <c r="AW185" s="12"/>
      <c r="AX185" s="14"/>
      <c r="AY185" s="14"/>
    </row>
    <row r="186" spans="1:51" x14ac:dyDescent="0.25">
      <c r="A186" s="2">
        <f t="shared" si="7"/>
        <v>1993.1</v>
      </c>
      <c r="B186" s="15">
        <v>0.17509854479713108</v>
      </c>
      <c r="C186" s="15">
        <v>0.1939628345336534</v>
      </c>
      <c r="D186" s="15">
        <v>-1.8864289736522325E-2</v>
      </c>
      <c r="E186" s="15">
        <v>1.6636838187016664E-3</v>
      </c>
      <c r="F186" s="2">
        <v>5.5928803721142922E-3</v>
      </c>
      <c r="G186" s="2">
        <f t="shared" si="5"/>
        <v>-5.7504957921035715E-3</v>
      </c>
      <c r="H186" s="26">
        <v>2.95</v>
      </c>
      <c r="I186" s="19">
        <v>3.32</v>
      </c>
      <c r="J186" s="19">
        <v>3.96</v>
      </c>
      <c r="K186" s="19">
        <v>5.24</v>
      </c>
      <c r="L186" s="19">
        <v>6.03</v>
      </c>
      <c r="M186" s="19">
        <v>6.93</v>
      </c>
      <c r="N186" s="2">
        <v>5.0648330451486618</v>
      </c>
      <c r="O186" s="2">
        <v>7.71836922595484E-3</v>
      </c>
      <c r="P186" s="15">
        <v>4.2184980976104098</v>
      </c>
      <c r="Q186" s="15">
        <v>-1.3907507018609801E-2</v>
      </c>
      <c r="R186" s="30">
        <v>4.6584295532236402</v>
      </c>
      <c r="S186" s="30">
        <v>2.09482311239222E-2</v>
      </c>
      <c r="AC186" s="30">
        <v>6.3248340490233099</v>
      </c>
      <c r="AD186" s="30">
        <v>-1.47397429196965E-2</v>
      </c>
      <c r="AE186" s="30">
        <v>4.9596033872412804</v>
      </c>
      <c r="AF186" s="30">
        <v>1.8038198912453E-2</v>
      </c>
      <c r="AG186" s="30">
        <v>5.4955276143376501</v>
      </c>
      <c r="AH186" s="30">
        <v>1.7323279856673399E-2</v>
      </c>
      <c r="AI186" s="30">
        <v>5.1019367951399701</v>
      </c>
      <c r="AJ186" s="30">
        <v>3.2368956518621601E-2</v>
      </c>
      <c r="AK186" s="30">
        <v>5.1633641497849396</v>
      </c>
      <c r="AL186" s="30">
        <v>0.19229778507630099</v>
      </c>
      <c r="AM186" s="30">
        <v>5.7080966845126797</v>
      </c>
      <c r="AN186" s="30">
        <v>-1.5473579247163799E-2</v>
      </c>
      <c r="AO186" s="30">
        <v>5.4083040625443397</v>
      </c>
      <c r="AP186" s="30">
        <v>-1.2665470482737201E-2</v>
      </c>
      <c r="AQ186" s="30">
        <v>5.3057016835289197</v>
      </c>
      <c r="AR186" s="30">
        <v>3.1715790983156203E-2</v>
      </c>
      <c r="AS186" s="15">
        <v>4.6408136538963696</v>
      </c>
      <c r="AT186" s="15">
        <v>-4.7652392443374501E-4</v>
      </c>
      <c r="AV186" s="12"/>
      <c r="AW186" s="12"/>
      <c r="AX186" s="14"/>
      <c r="AY186" s="14"/>
    </row>
    <row r="187" spans="1:51" x14ac:dyDescent="0.25">
      <c r="A187" s="2">
        <f t="shared" si="7"/>
        <v>1993.2</v>
      </c>
      <c r="B187" s="15">
        <v>0.17952735152864002</v>
      </c>
      <c r="C187" s="15">
        <v>0.19184139627503807</v>
      </c>
      <c r="D187" s="15">
        <v>-1.2314044746398051E-2</v>
      </c>
      <c r="E187" s="15">
        <v>5.815913082932677E-3</v>
      </c>
      <c r="F187" s="2">
        <v>5.9256405510601726E-3</v>
      </c>
      <c r="G187" s="2">
        <f t="shared" si="5"/>
        <v>-3.6290575334882447E-3</v>
      </c>
      <c r="H187" s="26">
        <v>3.07</v>
      </c>
      <c r="I187" s="19">
        <v>3.45</v>
      </c>
      <c r="J187" s="19">
        <v>4.03</v>
      </c>
      <c r="K187" s="19">
        <v>5.05</v>
      </c>
      <c r="L187" s="19">
        <v>5.8</v>
      </c>
      <c r="M187" s="19">
        <v>6.68</v>
      </c>
      <c r="N187" s="2">
        <v>5.0617459269297544</v>
      </c>
      <c r="O187" s="2">
        <v>5.5743427393675493E-3</v>
      </c>
      <c r="P187" s="15">
        <v>4.1953205356662</v>
      </c>
      <c r="Q187" s="15">
        <v>-2.1293073054499099E-2</v>
      </c>
      <c r="R187" s="30">
        <v>4.6689158328864302</v>
      </c>
      <c r="S187" s="30">
        <v>1.6046799476149901E-2</v>
      </c>
      <c r="AC187" s="30">
        <v>6.3623674910308701</v>
      </c>
      <c r="AD187" s="30">
        <v>-2.00725470323917E-2</v>
      </c>
      <c r="AE187" s="30">
        <v>4.9453670583221996</v>
      </c>
      <c r="AF187" s="30">
        <v>7.1686413206209203E-3</v>
      </c>
      <c r="AG187" s="30">
        <v>5.4264252047685604</v>
      </c>
      <c r="AH187" s="30">
        <v>2.8452646442030102E-2</v>
      </c>
      <c r="AI187" s="30">
        <v>5.1042460788970496</v>
      </c>
      <c r="AJ187" s="30">
        <v>3.6610503506053098E-2</v>
      </c>
      <c r="AK187" s="30">
        <v>5.0366977523309604</v>
      </c>
      <c r="AL187" s="30">
        <v>0.15278628920887899</v>
      </c>
      <c r="AM187" s="30">
        <v>5.6876141821024202</v>
      </c>
      <c r="AN187" s="30">
        <v>9.1980771331342803E-3</v>
      </c>
      <c r="AO187" s="30">
        <v>5.50587275534191</v>
      </c>
      <c r="AP187" s="30">
        <v>-3.3470410429794303E-2</v>
      </c>
      <c r="AQ187" s="30">
        <v>5.2472413725057701</v>
      </c>
      <c r="AR187" s="30">
        <v>2.9465096097374799E-2</v>
      </c>
      <c r="AS187" s="15">
        <v>4.6565433226027304</v>
      </c>
      <c r="AT187" s="15">
        <v>-7.0855275536176199E-3</v>
      </c>
      <c r="AV187" s="12"/>
      <c r="AW187" s="12"/>
      <c r="AX187" s="14"/>
      <c r="AY187" s="14"/>
    </row>
    <row r="188" spans="1:51" x14ac:dyDescent="0.25">
      <c r="A188" s="2">
        <f t="shared" si="7"/>
        <v>1993.3</v>
      </c>
      <c r="B188" s="15">
        <v>0.17912285275629328</v>
      </c>
      <c r="C188" s="15">
        <v>0.19282465745488253</v>
      </c>
      <c r="D188" s="15">
        <v>-1.3701804698589252E-2</v>
      </c>
      <c r="E188" s="15">
        <v>4.7531068173889395E-3</v>
      </c>
      <c r="F188" s="2">
        <v>5.9341327734006195E-3</v>
      </c>
      <c r="G188" s="2">
        <f t="shared" si="5"/>
        <v>-4.6123187133327026E-3</v>
      </c>
      <c r="H188" s="26">
        <v>2.95</v>
      </c>
      <c r="I188" s="19">
        <v>3.39</v>
      </c>
      <c r="J188" s="19">
        <v>3.89</v>
      </c>
      <c r="K188" s="19">
        <v>4.79</v>
      </c>
      <c r="L188" s="19">
        <v>5.4</v>
      </c>
      <c r="M188" s="19">
        <v>6.04</v>
      </c>
      <c r="N188" s="2">
        <v>5.0889073631944726</v>
      </c>
      <c r="O188" s="2">
        <v>5.1978220541132733E-3</v>
      </c>
      <c r="P188" s="15">
        <v>4.2865551245625602</v>
      </c>
      <c r="Q188" s="15">
        <v>-1.6242854851042501E-2</v>
      </c>
      <c r="R188" s="30">
        <v>4.7063471399208403</v>
      </c>
      <c r="S188" s="30">
        <v>1.2901427119900799E-2</v>
      </c>
      <c r="AC188" s="30">
        <v>6.4390608845310799</v>
      </c>
      <c r="AD188" s="30">
        <v>4.80458759617358E-3</v>
      </c>
      <c r="AE188" s="30">
        <v>4.9641506760566703</v>
      </c>
      <c r="AF188" s="30">
        <v>4.5393528419826099E-4</v>
      </c>
      <c r="AG188" s="30">
        <v>5.4201625903122501</v>
      </c>
      <c r="AH188" s="30">
        <v>1.11583109137686E-2</v>
      </c>
      <c r="AI188" s="30">
        <v>5.1001224791232804</v>
      </c>
      <c r="AJ188" s="30">
        <v>2.24882450087029E-2</v>
      </c>
      <c r="AK188" s="30">
        <v>5.0293135644319698</v>
      </c>
      <c r="AL188" s="30">
        <v>6.7566233721769606E-2</v>
      </c>
      <c r="AM188" s="30">
        <v>5.7371509597445396</v>
      </c>
      <c r="AN188" s="30">
        <v>-2.44551332724917E-2</v>
      </c>
      <c r="AO188" s="30">
        <v>5.4950928948096003</v>
      </c>
      <c r="AP188" s="30">
        <v>7.8184898116244295E-2</v>
      </c>
      <c r="AQ188" s="30">
        <v>5.2206101040749902</v>
      </c>
      <c r="AR188" s="30">
        <v>3.1432719634606698E-2</v>
      </c>
      <c r="AS188" s="15">
        <v>4.7162288841824198</v>
      </c>
      <c r="AT188" s="15">
        <v>-8.6272247746739805E-3</v>
      </c>
      <c r="AV188" s="12"/>
      <c r="AW188" s="12"/>
      <c r="AX188" s="14"/>
      <c r="AY188" s="14"/>
    </row>
    <row r="189" spans="1:51" ht="14.5" x14ac:dyDescent="0.35">
      <c r="A189" s="2">
        <f t="shared" si="7"/>
        <v>1993.4</v>
      </c>
      <c r="B189" s="15">
        <v>0.18376748947787511</v>
      </c>
      <c r="C189" s="15">
        <v>0.18989591627801161</v>
      </c>
      <c r="D189" s="15">
        <v>-6.1284268001364902E-3</v>
      </c>
      <c r="E189" s="15">
        <v>1.3508415946256251E-2</v>
      </c>
      <c r="F189" s="2">
        <v>5.4388338899578319E-3</v>
      </c>
      <c r="G189" s="2">
        <f t="shared" si="5"/>
        <v>-1.6835775364617833E-3</v>
      </c>
      <c r="H189" s="26">
        <v>3.06</v>
      </c>
      <c r="I189" s="19">
        <v>3.63</v>
      </c>
      <c r="J189" s="19">
        <v>4.25</v>
      </c>
      <c r="K189" s="19">
        <v>5.21</v>
      </c>
      <c r="L189" s="19">
        <v>5.83</v>
      </c>
      <c r="M189" s="19">
        <v>6.35</v>
      </c>
      <c r="N189" s="2">
        <v>5.09719993889561</v>
      </c>
      <c r="O189" s="2">
        <v>5.0427934154810951E-3</v>
      </c>
      <c r="P189" s="15">
        <v>4.2199607981357001</v>
      </c>
      <c r="Q189" s="15">
        <v>-2.4580930723018299E-2</v>
      </c>
      <c r="R189" s="30">
        <v>4.6562921507422104</v>
      </c>
      <c r="S189" s="30">
        <v>2.066715414028E-3</v>
      </c>
      <c r="AB189" s="33">
        <v>6.48</v>
      </c>
      <c r="AC189" s="34">
        <v>6.38871459722204</v>
      </c>
      <c r="AD189" s="34">
        <v>7.0872873131600705E-2</v>
      </c>
      <c r="AE189" s="34">
        <v>4.9753721253772198</v>
      </c>
      <c r="AF189" s="34">
        <v>-1.36940175459588E-3</v>
      </c>
      <c r="AG189" s="34">
        <v>5.4609599996081801</v>
      </c>
      <c r="AH189" s="34">
        <v>5.9372115025306902E-3</v>
      </c>
      <c r="AI189" s="34">
        <v>5.1365374584109</v>
      </c>
      <c r="AJ189" s="34">
        <v>2.4011253895813E-2</v>
      </c>
      <c r="AK189" s="34">
        <v>5.0174600334659099</v>
      </c>
      <c r="AL189" s="34">
        <v>3.7662759673559101E-2</v>
      </c>
      <c r="AM189" s="34">
        <v>5.7874713555585302</v>
      </c>
      <c r="AN189" s="34">
        <v>-2.6721454526142399E-2</v>
      </c>
      <c r="AO189" s="34">
        <v>5.4623914989374001</v>
      </c>
      <c r="AP189" s="34">
        <v>2.5418968877679499E-2</v>
      </c>
      <c r="AQ189" s="34">
        <v>5.2096297379412801</v>
      </c>
      <c r="AR189" s="34">
        <v>3.5343043347583897E-2</v>
      </c>
      <c r="AS189" s="35">
        <v>4.63675091346673</v>
      </c>
      <c r="AT189" s="35">
        <v>-4.3374376802282101E-3</v>
      </c>
      <c r="AV189" s="12"/>
      <c r="AW189" s="12"/>
      <c r="AX189" s="14"/>
      <c r="AY189" s="14"/>
    </row>
    <row r="190" spans="1:51" ht="14.5" x14ac:dyDescent="0.35">
      <c r="A190" s="2">
        <f t="shared" si="7"/>
        <v>1994.1</v>
      </c>
      <c r="B190" s="15">
        <v>0.1825315639757297</v>
      </c>
      <c r="C190" s="15">
        <v>0.18761823353838825</v>
      </c>
      <c r="D190" s="15">
        <v>-5.0866695626585459E-3</v>
      </c>
      <c r="E190" s="15">
        <v>9.6608047193352566E-3</v>
      </c>
      <c r="F190" s="2">
        <v>4.7652628532240905E-3</v>
      </c>
      <c r="G190" s="2">
        <f t="shared" si="5"/>
        <v>5.9410520316158233E-4</v>
      </c>
      <c r="H190" s="26">
        <v>3.5</v>
      </c>
      <c r="I190" s="19">
        <v>4.5</v>
      </c>
      <c r="J190" s="19">
        <v>5.21</v>
      </c>
      <c r="K190" s="19">
        <v>6.23</v>
      </c>
      <c r="L190" s="19">
        <v>6.77</v>
      </c>
      <c r="M190" s="19">
        <v>7.11</v>
      </c>
      <c r="N190" s="2">
        <v>5.047860320450253</v>
      </c>
      <c r="O190" s="2">
        <v>2.739433726348277E-3</v>
      </c>
      <c r="P190" s="15">
        <v>4.2522843706101403</v>
      </c>
      <c r="Q190" s="15">
        <v>-1.3029411886658199E-2</v>
      </c>
      <c r="R190" s="30">
        <v>4.5992084788438001</v>
      </c>
      <c r="S190" s="30">
        <v>-1.5930906945032901E-2</v>
      </c>
      <c r="AB190" s="33">
        <v>7.23</v>
      </c>
      <c r="AC190" s="34">
        <v>6.3437992420921399</v>
      </c>
      <c r="AD190" s="34">
        <v>2.70415623782869E-2</v>
      </c>
      <c r="AE190" s="34">
        <v>4.92608241913182</v>
      </c>
      <c r="AF190" s="34">
        <v>-5.8203471697661602E-6</v>
      </c>
      <c r="AG190" s="34">
        <v>5.3865669112966899</v>
      </c>
      <c r="AH190" s="34">
        <v>1.7068050613950801E-2</v>
      </c>
      <c r="AI190" s="34">
        <v>5.0642856475717402</v>
      </c>
      <c r="AJ190" s="34">
        <v>3.6376439860658798E-2</v>
      </c>
      <c r="AK190" s="34">
        <v>5.0617304206513403</v>
      </c>
      <c r="AL190" s="34">
        <v>-8.1328373607719606E-2</v>
      </c>
      <c r="AM190" s="34">
        <v>5.7517965561979603</v>
      </c>
      <c r="AN190" s="34">
        <v>-1.5894636617602E-3</v>
      </c>
      <c r="AO190" s="34">
        <v>5.3797956140555803</v>
      </c>
      <c r="AP190" s="34">
        <v>2.0545313769430799E-2</v>
      </c>
      <c r="AQ190" s="34">
        <v>5.1080551531143303</v>
      </c>
      <c r="AR190" s="34">
        <v>5.09364598001803E-2</v>
      </c>
      <c r="AS190" s="35">
        <v>4.6124525195926003</v>
      </c>
      <c r="AT190" s="35">
        <v>-4.6538462921147401E-3</v>
      </c>
      <c r="AV190" s="12"/>
      <c r="AW190" s="12"/>
      <c r="AX190" s="14"/>
      <c r="AY190" s="14"/>
    </row>
    <row r="191" spans="1:51" ht="14.5" x14ac:dyDescent="0.35">
      <c r="A191" s="2">
        <f t="shared" si="7"/>
        <v>1994.2</v>
      </c>
      <c r="B191" s="15">
        <v>0.18530083358551819</v>
      </c>
      <c r="C191" s="15">
        <v>0.1853421001953286</v>
      </c>
      <c r="D191" s="15">
        <v>-4.1266609810411173E-5</v>
      </c>
      <c r="E191" s="15">
        <v>1.3467287396397801E-2</v>
      </c>
      <c r="F191" s="2">
        <v>4.8139167750698075E-3</v>
      </c>
      <c r="G191" s="2">
        <f t="shared" si="5"/>
        <v>2.8702385462212321E-3</v>
      </c>
      <c r="H191" s="26">
        <v>4.1399999999999997</v>
      </c>
      <c r="I191" s="19">
        <v>5.51</v>
      </c>
      <c r="J191" s="19">
        <v>6.19</v>
      </c>
      <c r="K191" s="19">
        <v>6.97</v>
      </c>
      <c r="L191" s="19">
        <v>7.34</v>
      </c>
      <c r="M191" s="19">
        <v>7.63</v>
      </c>
      <c r="N191" s="2">
        <v>5.0243288572071982</v>
      </c>
      <c r="O191" s="2">
        <v>7.5292933033755541E-3</v>
      </c>
      <c r="P191" s="15">
        <v>4.2115425265868103</v>
      </c>
      <c r="Q191" s="15">
        <v>4.43923639291251E-2</v>
      </c>
      <c r="R191" s="30">
        <v>4.5904154359806801</v>
      </c>
      <c r="S191" s="30">
        <v>-3.4257956465794902E-3</v>
      </c>
      <c r="AB191" s="33">
        <v>7.75</v>
      </c>
      <c r="AC191" s="34">
        <v>6.22730358446886</v>
      </c>
      <c r="AD191" s="34">
        <v>6.3579335177035096E-2</v>
      </c>
      <c r="AE191" s="34">
        <v>4.9196904719338104</v>
      </c>
      <c r="AF191" s="34">
        <v>4.5512575390751001E-3</v>
      </c>
      <c r="AG191" s="34">
        <v>5.37489793054133</v>
      </c>
      <c r="AH191" s="34">
        <v>-1.35476870382695E-2</v>
      </c>
      <c r="AI191" s="34">
        <v>5.0214157659791301</v>
      </c>
      <c r="AJ191" s="34">
        <v>2.6309508824203399E-2</v>
      </c>
      <c r="AK191" s="34">
        <v>5.1320026478471199</v>
      </c>
      <c r="AL191" s="34">
        <v>-7.2916774596100603E-2</v>
      </c>
      <c r="AM191" s="34">
        <v>5.7294896349664697</v>
      </c>
      <c r="AN191" s="34">
        <v>-8.3122014319043699E-3</v>
      </c>
      <c r="AO191" s="34">
        <v>5.3039160160652399</v>
      </c>
      <c r="AP191" s="34">
        <v>3.4358215638992697E-2</v>
      </c>
      <c r="AQ191" s="34">
        <v>5.0874874640134999</v>
      </c>
      <c r="AR191" s="34">
        <v>2.58632645924648E-2</v>
      </c>
      <c r="AS191" s="35">
        <v>4.6259618780573302</v>
      </c>
      <c r="AT191" s="35">
        <v>-1.1272883022743401E-3</v>
      </c>
      <c r="AV191" s="12"/>
      <c r="AW191" s="12"/>
      <c r="AX191" s="14"/>
      <c r="AY191" s="14"/>
    </row>
    <row r="192" spans="1:51" ht="14.5" x14ac:dyDescent="0.35">
      <c r="A192" s="2">
        <f t="shared" si="7"/>
        <v>1994.3</v>
      </c>
      <c r="B192" s="15">
        <v>0.18535696312718469</v>
      </c>
      <c r="C192" s="15">
        <v>0.18573779633584048</v>
      </c>
      <c r="D192" s="15">
        <v>-3.8083320865578857E-4</v>
      </c>
      <c r="E192" s="15">
        <v>5.8176534888731797E-3</v>
      </c>
      <c r="F192" s="2">
        <v>5.7264403275009762E-3</v>
      </c>
      <c r="G192" s="2">
        <f t="shared" si="5"/>
        <v>2.4745424057093512E-3</v>
      </c>
      <c r="H192" s="26">
        <v>4.62</v>
      </c>
      <c r="I192" s="19">
        <v>5.96</v>
      </c>
      <c r="J192" s="19">
        <v>6.62</v>
      </c>
      <c r="K192" s="19">
        <v>7.28</v>
      </c>
      <c r="L192" s="19">
        <v>7.62</v>
      </c>
      <c r="M192" s="19">
        <v>7.82</v>
      </c>
      <c r="N192" s="2">
        <v>5.0680547581923268</v>
      </c>
      <c r="O192" s="2">
        <v>3.352150594109263E-3</v>
      </c>
      <c r="P192" s="15">
        <v>4.137535493313</v>
      </c>
      <c r="Q192" s="15">
        <v>3.7706651626903197E-2</v>
      </c>
      <c r="R192" s="30">
        <v>4.6078144873558502</v>
      </c>
      <c r="S192" s="30">
        <v>-7.35037269193575E-3</v>
      </c>
      <c r="AB192" s="33">
        <v>7.98</v>
      </c>
      <c r="AC192" s="34">
        <v>6.2741867874259896</v>
      </c>
      <c r="AD192" s="34">
        <v>5.0320231282468698E-3</v>
      </c>
      <c r="AE192" s="34">
        <v>4.9533282196030797</v>
      </c>
      <c r="AF192" s="34">
        <v>5.8775013752417503E-3</v>
      </c>
      <c r="AG192" s="34">
        <v>5.4797343462109502</v>
      </c>
      <c r="AH192" s="34">
        <v>-2.22984441856715E-2</v>
      </c>
      <c r="AI192" s="34">
        <v>5.0473278128162198</v>
      </c>
      <c r="AJ192" s="34">
        <v>-8.6601753011813203E-3</v>
      </c>
      <c r="AK192" s="34">
        <v>5.2455295974477698</v>
      </c>
      <c r="AL192" s="34">
        <v>-3.2897642306753697E-2</v>
      </c>
      <c r="AM192" s="34">
        <v>5.7746363675692898</v>
      </c>
      <c r="AN192" s="34">
        <v>1.9561465837825299E-2</v>
      </c>
      <c r="AO192" s="34">
        <v>5.4686801447583298</v>
      </c>
      <c r="AP192" s="34">
        <v>-9.7572598603216903E-2</v>
      </c>
      <c r="AQ192" s="34">
        <v>5.1251760692339303</v>
      </c>
      <c r="AR192" s="34">
        <v>1.9512817703464101E-2</v>
      </c>
      <c r="AS192" s="35">
        <v>4.63122368045443</v>
      </c>
      <c r="AT192" s="35">
        <v>-3.5779207241246102E-3</v>
      </c>
      <c r="AV192" s="12"/>
      <c r="AW192" s="12"/>
      <c r="AX192" s="14"/>
      <c r="AY192" s="14"/>
    </row>
    <row r="193" spans="1:51" ht="14.5" x14ac:dyDescent="0.35">
      <c r="A193" s="2">
        <f t="shared" si="7"/>
        <v>1994.4</v>
      </c>
      <c r="B193" s="15">
        <v>0.18387791405299128</v>
      </c>
      <c r="C193" s="15">
        <v>0.18477403132397985</v>
      </c>
      <c r="D193" s="15">
        <v>-8.9611727098854387E-4</v>
      </c>
      <c r="E193" s="15">
        <v>1.1389390927771408E-2</v>
      </c>
      <c r="F193" s="2">
        <v>5.4120256164731885E-3</v>
      </c>
      <c r="G193" s="2">
        <f t="shared" si="5"/>
        <v>3.4383074175699802E-3</v>
      </c>
      <c r="H193" s="26">
        <v>5.6</v>
      </c>
      <c r="I193" s="19">
        <v>7.2</v>
      </c>
      <c r="J193" s="19">
        <v>7.69</v>
      </c>
      <c r="K193" s="19">
        <v>7.83</v>
      </c>
      <c r="L193" s="19">
        <v>7.84</v>
      </c>
      <c r="M193" s="19">
        <v>7.89</v>
      </c>
      <c r="N193" s="2">
        <v>5.0338039916593935</v>
      </c>
      <c r="O193" s="2">
        <v>1.6852284547318644E-2</v>
      </c>
      <c r="P193" s="15">
        <v>4.0524750382794599</v>
      </c>
      <c r="Q193" s="15">
        <v>6.7612436514355098E-2</v>
      </c>
      <c r="R193" s="30">
        <v>4.5946609775809204</v>
      </c>
      <c r="S193" s="30">
        <v>-7.0831654007379001E-3</v>
      </c>
      <c r="AB193" s="33">
        <v>8.02</v>
      </c>
      <c r="AC193" s="34">
        <v>6.2231139433934004</v>
      </c>
      <c r="AD193" s="34">
        <v>4.2609077664669997E-3</v>
      </c>
      <c r="AE193" s="34">
        <v>4.9256177543363799</v>
      </c>
      <c r="AF193" s="34">
        <v>2.3606057528497201E-2</v>
      </c>
      <c r="AG193" s="34">
        <v>5.4441238792625102</v>
      </c>
      <c r="AH193" s="34">
        <v>4.1600736149914899E-2</v>
      </c>
      <c r="AI193" s="34">
        <v>5.0133538676859999</v>
      </c>
      <c r="AJ193" s="34">
        <v>-8.7501367750000107E-3</v>
      </c>
      <c r="AK193" s="34">
        <v>5.2080510967788802</v>
      </c>
      <c r="AL193" s="34">
        <v>1.4872680502665299E-2</v>
      </c>
      <c r="AM193" s="34">
        <v>5.7322003965381798</v>
      </c>
      <c r="AN193" s="34">
        <v>4.2141163217655001E-2</v>
      </c>
      <c r="AO193" s="34">
        <v>5.5023880413943198</v>
      </c>
      <c r="AP193" s="34">
        <v>-7.36695692835177E-2</v>
      </c>
      <c r="AQ193" s="34">
        <v>5.0721623555364497</v>
      </c>
      <c r="AR193" s="34">
        <v>4.7085578533989002E-2</v>
      </c>
      <c r="AS193" s="35">
        <v>4.6342443017424504</v>
      </c>
      <c r="AT193" s="35">
        <v>-6.4989479257535196E-4</v>
      </c>
      <c r="AV193" s="12"/>
      <c r="AW193" s="12"/>
      <c r="AX193" s="14"/>
      <c r="AY193" s="14"/>
    </row>
    <row r="194" spans="1:51" ht="14.5" x14ac:dyDescent="0.35">
      <c r="A194" s="2">
        <f t="shared" si="7"/>
        <v>1995.1</v>
      </c>
      <c r="B194" s="15">
        <v>0.18753396153897126</v>
      </c>
      <c r="C194" s="15">
        <v>0.18672551124541106</v>
      </c>
      <c r="D194" s="15">
        <v>8.0845029356018739E-4</v>
      </c>
      <c r="E194" s="15">
        <v>3.5499907978469468E-3</v>
      </c>
      <c r="F194" s="2">
        <v>5.3969098837967919E-3</v>
      </c>
      <c r="G194" s="2">
        <f t="shared" ref="G194:G257" si="8">$B$296-C194</f>
        <v>1.4868274961387651E-3</v>
      </c>
      <c r="H194" s="26">
        <v>5.73</v>
      </c>
      <c r="I194" s="19">
        <v>6.49</v>
      </c>
      <c r="J194" s="19">
        <v>6.8</v>
      </c>
      <c r="K194" s="19">
        <v>7.08</v>
      </c>
      <c r="L194" s="19">
        <v>7.2</v>
      </c>
      <c r="M194" s="19">
        <v>7.44</v>
      </c>
      <c r="N194" s="2">
        <v>5.1053332653523178</v>
      </c>
      <c r="O194" s="2">
        <v>7.9749537743690341E-3</v>
      </c>
      <c r="P194" s="15">
        <v>3.96668118082999</v>
      </c>
      <c r="Q194" s="15">
        <v>6.5404847705779298E-2</v>
      </c>
      <c r="R194" s="30">
        <v>4.6635792965393499</v>
      </c>
      <c r="S194" s="30">
        <v>9.4594773805235595E-5</v>
      </c>
      <c r="AB194" s="33">
        <v>7.54</v>
      </c>
      <c r="AC194" s="34">
        <v>6.2636528063078103</v>
      </c>
      <c r="AD194" s="34">
        <v>2.38537265473923E-2</v>
      </c>
      <c r="AE194" s="34">
        <v>5.0194942626861199</v>
      </c>
      <c r="AF194" s="34">
        <v>-5.8606573079677E-3</v>
      </c>
      <c r="AG194" s="34">
        <v>5.5523826389263</v>
      </c>
      <c r="AH194" s="34">
        <v>-2.7328110473238298E-2</v>
      </c>
      <c r="AI194" s="34">
        <v>5.0884214680700399</v>
      </c>
      <c r="AJ194" s="34">
        <v>4.0057381194212498E-3</v>
      </c>
      <c r="AK194" s="34">
        <v>5.2780044220357096</v>
      </c>
      <c r="AL194" s="34">
        <v>1.43950802483481E-2</v>
      </c>
      <c r="AM194" s="34">
        <v>5.8093295024555101</v>
      </c>
      <c r="AN194" s="34">
        <v>1.53763977579679E-2</v>
      </c>
      <c r="AO194" s="34">
        <v>5.6526683858664697</v>
      </c>
      <c r="AP194" s="34">
        <v>-7.8430464685613002E-2</v>
      </c>
      <c r="AQ194" s="34">
        <v>5.1685054841874303</v>
      </c>
      <c r="AR194" s="34">
        <v>-7.2911093932878299E-3</v>
      </c>
      <c r="AS194" s="35">
        <v>4.7262449185231796</v>
      </c>
      <c r="AT194" s="35">
        <v>-2.2703073368902202E-3</v>
      </c>
      <c r="AV194" s="12"/>
      <c r="AW194" s="12"/>
      <c r="AX194" s="14"/>
      <c r="AY194" s="14"/>
    </row>
    <row r="195" spans="1:51" ht="14.5" x14ac:dyDescent="0.35">
      <c r="A195" s="2">
        <f t="shared" si="7"/>
        <v>1995.2</v>
      </c>
      <c r="B195" s="15">
        <v>0.18781312048810636</v>
      </c>
      <c r="C195" s="15">
        <v>0.18719509789740824</v>
      </c>
      <c r="D195" s="15">
        <v>6.1802259069810856E-4</v>
      </c>
      <c r="E195" s="15">
        <v>2.9780691415365722E-3</v>
      </c>
      <c r="F195" s="2">
        <v>4.7961722634930135E-3</v>
      </c>
      <c r="G195" s="2">
        <f t="shared" si="8"/>
        <v>1.0172408441415925E-3</v>
      </c>
      <c r="H195" s="26">
        <v>5.47</v>
      </c>
      <c r="I195" s="19">
        <v>5.65</v>
      </c>
      <c r="J195" s="19">
        <v>5.79</v>
      </c>
      <c r="K195" s="19">
        <v>5.98</v>
      </c>
      <c r="L195" s="19">
        <v>6.21</v>
      </c>
      <c r="M195" s="19">
        <v>6.63</v>
      </c>
      <c r="N195" s="2">
        <v>5.1777475962678086</v>
      </c>
      <c r="O195" s="2">
        <v>1.0666592908016539E-2</v>
      </c>
      <c r="P195" s="15">
        <v>3.9821250474012899</v>
      </c>
      <c r="Q195" s="15">
        <v>2.28412393147274E-2</v>
      </c>
      <c r="R195" s="30">
        <v>4.7227276262373197</v>
      </c>
      <c r="S195" s="30">
        <v>-7.3038506229317398E-3</v>
      </c>
      <c r="AB195" s="33">
        <v>6.64</v>
      </c>
      <c r="AC195" s="34">
        <v>6.3974082623412798</v>
      </c>
      <c r="AD195" s="34">
        <v>-2.5496462123052201E-2</v>
      </c>
      <c r="AE195" s="34">
        <v>5.0988556337736703</v>
      </c>
      <c r="AF195" s="34">
        <v>6.5480164333244096E-3</v>
      </c>
      <c r="AG195" s="34">
        <v>5.6480872569948097</v>
      </c>
      <c r="AH195" s="34">
        <v>4.53438782188286E-4</v>
      </c>
      <c r="AI195" s="34">
        <v>5.1798545695948297</v>
      </c>
      <c r="AJ195" s="34">
        <v>1.77264535835404E-2</v>
      </c>
      <c r="AK195" s="34">
        <v>5.3459437796846396</v>
      </c>
      <c r="AL195" s="34">
        <v>1.7276876264153099E-2</v>
      </c>
      <c r="AM195" s="34">
        <v>5.90207734475515</v>
      </c>
      <c r="AN195" s="34">
        <v>1.8637248319892701E-2</v>
      </c>
      <c r="AO195" s="34">
        <v>5.8196154217362199</v>
      </c>
      <c r="AP195" s="34">
        <v>-7.8408998946846206E-2</v>
      </c>
      <c r="AQ195" s="34">
        <v>5.2480741290738004</v>
      </c>
      <c r="AR195" s="34">
        <v>2.2668273088317099E-2</v>
      </c>
      <c r="AS195" s="35">
        <v>4.7514413652641299</v>
      </c>
      <c r="AT195" s="35">
        <v>-2.0998554815575901E-3</v>
      </c>
      <c r="AV195" s="12"/>
      <c r="AW195" s="12"/>
      <c r="AX195" s="14"/>
      <c r="AY195" s="14"/>
    </row>
    <row r="196" spans="1:51" ht="14.5" x14ac:dyDescent="0.35">
      <c r="A196" s="2">
        <f t="shared" si="7"/>
        <v>1995.3</v>
      </c>
      <c r="B196" s="15">
        <v>0.18701096476999934</v>
      </c>
      <c r="C196" s="15">
        <v>0.18536300525530397</v>
      </c>
      <c r="D196" s="15">
        <v>1.6479595146953929E-3</v>
      </c>
      <c r="E196" s="15">
        <v>8.4695439323957053E-3</v>
      </c>
      <c r="F196" s="2">
        <v>4.9121001591416495E-3</v>
      </c>
      <c r="G196" s="2">
        <f t="shared" si="8"/>
        <v>2.8493334862458586E-3</v>
      </c>
      <c r="H196" s="26">
        <v>5.28</v>
      </c>
      <c r="I196" s="19">
        <v>5.65</v>
      </c>
      <c r="J196" s="19">
        <v>5.83</v>
      </c>
      <c r="K196" s="19">
        <v>6.01</v>
      </c>
      <c r="L196" s="19">
        <v>6.17</v>
      </c>
      <c r="M196" s="19">
        <v>6.49</v>
      </c>
      <c r="N196" s="2">
        <v>5.2195917339138589</v>
      </c>
      <c r="O196" s="2">
        <v>3.757096454107111E-2</v>
      </c>
      <c r="P196" s="15">
        <v>3.97309722401361</v>
      </c>
      <c r="Q196" s="15">
        <v>3.6215118788968603E-2</v>
      </c>
      <c r="R196" s="30">
        <v>4.7496967882859797</v>
      </c>
      <c r="S196" s="30">
        <v>5.39471111593188E-2</v>
      </c>
      <c r="AB196" s="33">
        <v>6.6</v>
      </c>
      <c r="AC196" s="34">
        <v>6.4558243303037397</v>
      </c>
      <c r="AD196" s="34">
        <v>6.7040028782497596E-2</v>
      </c>
      <c r="AE196" s="34">
        <v>5.1623809928837101</v>
      </c>
      <c r="AF196" s="34">
        <v>1.51747007406686E-2</v>
      </c>
      <c r="AG196" s="34">
        <v>5.6907077691353196</v>
      </c>
      <c r="AH196" s="34">
        <v>4.7693122077406003E-2</v>
      </c>
      <c r="AI196" s="34">
        <v>5.2104360103252603</v>
      </c>
      <c r="AJ196" s="34">
        <v>6.3826981762873297E-2</v>
      </c>
      <c r="AK196" s="34">
        <v>5.2996222664771597</v>
      </c>
      <c r="AL196" s="34">
        <v>0.12836005511772</v>
      </c>
      <c r="AM196" s="34">
        <v>6.0122648381692496</v>
      </c>
      <c r="AN196" s="34">
        <v>-1.04088222686439E-2</v>
      </c>
      <c r="AO196" s="34">
        <v>5.99891610822087</v>
      </c>
      <c r="AP196" s="34">
        <v>-7.1963968232192602E-2</v>
      </c>
      <c r="AQ196" s="34">
        <v>5.3166985482281897</v>
      </c>
      <c r="AR196" s="34">
        <v>3.1948325460485497E-2</v>
      </c>
      <c r="AS196" s="35">
        <v>4.7521277142630503</v>
      </c>
      <c r="AT196" s="35">
        <v>1.0367272008291401E-2</v>
      </c>
      <c r="AV196" s="12"/>
      <c r="AW196" s="12"/>
      <c r="AX196" s="14"/>
      <c r="AY196" s="14"/>
    </row>
    <row r="197" spans="1:51" ht="14.5" x14ac:dyDescent="0.35">
      <c r="A197" s="2">
        <f t="shared" si="7"/>
        <v>1995.4</v>
      </c>
      <c r="B197" s="15">
        <v>0.18684531059683313</v>
      </c>
      <c r="C197" s="15">
        <v>0.1813577793448298</v>
      </c>
      <c r="D197" s="15">
        <v>5.4875312520033274E-3</v>
      </c>
      <c r="E197" s="15">
        <v>6.7713571507079674E-3</v>
      </c>
      <c r="F197" s="2">
        <v>4.805204950395962E-3</v>
      </c>
      <c r="G197" s="2">
        <f t="shared" si="8"/>
        <v>6.854559396720028E-3</v>
      </c>
      <c r="H197" s="26">
        <v>5.14</v>
      </c>
      <c r="I197" s="19">
        <v>5.18</v>
      </c>
      <c r="J197" s="19">
        <v>5.18</v>
      </c>
      <c r="K197" s="19">
        <v>5.38</v>
      </c>
      <c r="L197" s="19">
        <v>5.58</v>
      </c>
      <c r="M197" s="19">
        <v>5.96</v>
      </c>
      <c r="N197" s="2">
        <v>5.2461624479903701</v>
      </c>
      <c r="O197" s="2">
        <v>1.366559834183388E-2</v>
      </c>
      <c r="P197" s="15">
        <v>3.9828563376041801</v>
      </c>
      <c r="Q197" s="15">
        <v>1.1688348794244701E-2</v>
      </c>
      <c r="R197" s="30">
        <v>4.8074398377887304</v>
      </c>
      <c r="S197" s="30">
        <v>1.03210729714439E-2</v>
      </c>
      <c r="AB197" s="33">
        <v>6.01</v>
      </c>
      <c r="AC197" s="34">
        <v>6.3765750104671497</v>
      </c>
      <c r="AD197" s="34">
        <v>6.6040029948051707E-2</v>
      </c>
      <c r="AE197" s="34">
        <v>5.20766891405757</v>
      </c>
      <c r="AF197" s="34">
        <v>8.2156170353811404E-3</v>
      </c>
      <c r="AG197" s="34">
        <v>5.7163469723764297</v>
      </c>
      <c r="AH197" s="34">
        <v>1.7116875806813901E-2</v>
      </c>
      <c r="AI197" s="34">
        <v>5.1397231506876802</v>
      </c>
      <c r="AJ197" s="34">
        <v>9.5782446573914798E-2</v>
      </c>
      <c r="AK197" s="34">
        <v>5.2388576576497901</v>
      </c>
      <c r="AL197" s="34">
        <v>0.12640029530762301</v>
      </c>
      <c r="AM197" s="34">
        <v>6.0373567781648596</v>
      </c>
      <c r="AN197" s="34">
        <v>-3.3692569250852199E-2</v>
      </c>
      <c r="AO197" s="34">
        <v>6.0744847488440898</v>
      </c>
      <c r="AP197" s="34">
        <v>-5.0853283027606E-2</v>
      </c>
      <c r="AQ197" s="34">
        <v>5.3278373616458099</v>
      </c>
      <c r="AR197" s="34">
        <v>3.07678477981509E-2</v>
      </c>
      <c r="AS197" s="35">
        <v>4.8461012164166997</v>
      </c>
      <c r="AT197" s="35">
        <v>-1.4033929672705901E-3</v>
      </c>
      <c r="AV197" s="12"/>
      <c r="AW197" s="12"/>
      <c r="AX197" s="14"/>
      <c r="AY197" s="14"/>
    </row>
    <row r="198" spans="1:51" ht="14.5" x14ac:dyDescent="0.35">
      <c r="A198" s="2">
        <f t="shared" si="7"/>
        <v>1996.1</v>
      </c>
      <c r="B198" s="15">
        <v>0.18891183438699624</v>
      </c>
      <c r="C198" s="15">
        <v>0.18352738467775651</v>
      </c>
      <c r="D198" s="15">
        <v>5.3844497092397445E-3</v>
      </c>
      <c r="E198" s="15">
        <v>7.4507302491311862E-3</v>
      </c>
      <c r="F198" s="2">
        <v>4.809722411981329E-3</v>
      </c>
      <c r="G198" s="2">
        <f t="shared" si="8"/>
        <v>4.6849540637933229E-3</v>
      </c>
      <c r="H198" s="26">
        <v>4.96</v>
      </c>
      <c r="I198" s="19">
        <v>5.41</v>
      </c>
      <c r="J198" s="19">
        <v>5.79</v>
      </c>
      <c r="K198" s="19">
        <v>6.1</v>
      </c>
      <c r="L198" s="19">
        <v>6.34</v>
      </c>
      <c r="M198" s="19">
        <v>6.67</v>
      </c>
      <c r="N198" s="2">
        <v>5.2795555869521813</v>
      </c>
      <c r="O198" s="2">
        <v>1.6277089985855191E-2</v>
      </c>
      <c r="P198" s="15">
        <v>4.0791752827046901</v>
      </c>
      <c r="Q198" s="15">
        <v>-9.0724225476617404E-2</v>
      </c>
      <c r="R198" s="30">
        <v>4.8003929924022399</v>
      </c>
      <c r="S198" s="30">
        <v>1.54662208384509E-2</v>
      </c>
      <c r="T198" s="2">
        <v>2.0848</v>
      </c>
      <c r="U198" s="2">
        <v>4.1982999999999997</v>
      </c>
      <c r="V198" s="2">
        <v>6.1836000000000002</v>
      </c>
      <c r="W198" s="2">
        <v>8.3745999999999992</v>
      </c>
      <c r="X198" s="36">
        <v>1.0543333333333E-2</v>
      </c>
      <c r="Y198" s="36">
        <v>2.1786666666666999E-2</v>
      </c>
      <c r="Z198" s="36">
        <v>3.2596666666667003E-2</v>
      </c>
      <c r="AA198" s="36">
        <v>4.4256666666666999E-2</v>
      </c>
      <c r="AB198" s="33">
        <v>6.83</v>
      </c>
      <c r="AC198" s="34">
        <v>6.4055676713415703</v>
      </c>
      <c r="AD198" s="34">
        <v>4.2026110375837401E-2</v>
      </c>
      <c r="AE198" s="34">
        <v>5.23589472472724</v>
      </c>
      <c r="AF198" s="34">
        <v>2.1933876034945499E-2</v>
      </c>
      <c r="AG198" s="34">
        <v>5.7207355866747998</v>
      </c>
      <c r="AH198" s="34">
        <v>4.3948828219610603E-2</v>
      </c>
      <c r="AI198" s="34">
        <v>5.12264519846764</v>
      </c>
      <c r="AJ198" s="34">
        <v>7.8733072084244099E-2</v>
      </c>
      <c r="AK198" s="34">
        <v>5.18334787071303</v>
      </c>
      <c r="AL198" s="34">
        <v>0.10184523010108899</v>
      </c>
      <c r="AM198" s="34">
        <v>6.1122277666890996</v>
      </c>
      <c r="AN198" s="34">
        <v>-2.6698115299529E-2</v>
      </c>
      <c r="AO198" s="34">
        <v>6.1299908267204302</v>
      </c>
      <c r="AP198" s="34">
        <v>-1.9260948050526201E-2</v>
      </c>
      <c r="AQ198" s="34">
        <v>5.3309248292729503</v>
      </c>
      <c r="AR198" s="34">
        <v>4.3862282317932197E-2</v>
      </c>
      <c r="AS198" s="35">
        <v>4.5524319981369299</v>
      </c>
      <c r="AT198" s="35">
        <v>0.328489237196047</v>
      </c>
      <c r="AV198" s="12"/>
      <c r="AW198" s="12"/>
      <c r="AX198" s="14"/>
      <c r="AY198" s="14"/>
    </row>
    <row r="199" spans="1:51" ht="14.5" x14ac:dyDescent="0.35">
      <c r="A199" s="2">
        <f t="shared" si="7"/>
        <v>1996.2</v>
      </c>
      <c r="B199" s="15">
        <v>0.1927432859889599</v>
      </c>
      <c r="C199" s="15">
        <v>0.18296843019289213</v>
      </c>
      <c r="D199" s="15">
        <v>9.7748557960677523E-3</v>
      </c>
      <c r="E199" s="15">
        <v>1.654504456411459E-2</v>
      </c>
      <c r="F199" s="2">
        <v>4.1297143885988888E-3</v>
      </c>
      <c r="G199" s="2">
        <f t="shared" si="8"/>
        <v>5.2439085486576942E-3</v>
      </c>
      <c r="H199" s="26">
        <v>5.09</v>
      </c>
      <c r="I199" s="19">
        <v>5.7</v>
      </c>
      <c r="J199" s="19">
        <v>6.11</v>
      </c>
      <c r="K199" s="19">
        <v>6.47</v>
      </c>
      <c r="L199" s="19">
        <v>6.73</v>
      </c>
      <c r="M199" s="19">
        <v>6.9</v>
      </c>
      <c r="N199" s="2">
        <v>5.3059882231219504</v>
      </c>
      <c r="O199" s="2">
        <v>1.1915267754364163E-2</v>
      </c>
      <c r="P199" s="15">
        <v>4.0879851583493201</v>
      </c>
      <c r="Q199" s="15">
        <v>1.7792427575384101E-2</v>
      </c>
      <c r="R199" s="30">
        <v>4.8136046933537804</v>
      </c>
      <c r="S199" s="30">
        <v>1.45198714406654E-2</v>
      </c>
      <c r="T199" s="2">
        <v>1.8460000000000001</v>
      </c>
      <c r="U199" s="2">
        <v>3.6958000000000002</v>
      </c>
      <c r="V199" s="2">
        <v>5.4751000000000003</v>
      </c>
      <c r="W199" s="2">
        <v>7.4930000000000003</v>
      </c>
      <c r="X199" s="36">
        <v>1.1446666666667001E-2</v>
      </c>
      <c r="Y199" s="36">
        <v>2.29E-2</v>
      </c>
      <c r="Z199" s="36">
        <v>3.3790000000000001E-2</v>
      </c>
      <c r="AA199" s="36">
        <v>4.4839999999999998E-2</v>
      </c>
      <c r="AB199" s="33">
        <v>7.03</v>
      </c>
      <c r="AC199" s="34">
        <v>6.4008802439648704</v>
      </c>
      <c r="AD199" s="34">
        <v>9.7379608446336197E-2</v>
      </c>
      <c r="AE199" s="34">
        <v>5.2570983120122996</v>
      </c>
      <c r="AF199" s="34">
        <v>1.7314515404210602E-2</v>
      </c>
      <c r="AG199" s="34">
        <v>5.7712751439390599</v>
      </c>
      <c r="AH199" s="34">
        <v>1.41836268170615E-2</v>
      </c>
      <c r="AI199" s="34">
        <v>5.0562462742604204</v>
      </c>
      <c r="AJ199" s="34">
        <v>7.6536824670654702E-2</v>
      </c>
      <c r="AK199" s="34">
        <v>5.1781623227895404</v>
      </c>
      <c r="AL199" s="34">
        <v>5.6107331112936601E-2</v>
      </c>
      <c r="AM199" s="34">
        <v>6.20782808793615</v>
      </c>
      <c r="AN199" s="34">
        <v>-3.2818856728534199E-2</v>
      </c>
      <c r="AO199" s="34">
        <v>6.15389750357489</v>
      </c>
      <c r="AP199" s="34">
        <v>-8.1786726963666706E-3</v>
      </c>
      <c r="AQ199" s="34">
        <v>5.3724348915959004</v>
      </c>
      <c r="AR199" s="34">
        <v>2.8137164176976301E-2</v>
      </c>
      <c r="AS199" s="35">
        <v>4.31434906896438</v>
      </c>
      <c r="AT199" s="35">
        <v>0.219271765357724</v>
      </c>
      <c r="AV199" s="12"/>
      <c r="AW199" s="12"/>
      <c r="AX199" s="14"/>
      <c r="AY199" s="14"/>
    </row>
    <row r="200" spans="1:51" ht="14.5" x14ac:dyDescent="0.35">
      <c r="A200" s="2">
        <f t="shared" si="7"/>
        <v>1996.3</v>
      </c>
      <c r="B200" s="15">
        <v>0.19133472239245011</v>
      </c>
      <c r="C200" s="15">
        <v>0.17975242063978428</v>
      </c>
      <c r="D200" s="15">
        <v>1.1582301752665823E-2</v>
      </c>
      <c r="E200" s="15">
        <v>8.9289834777798796E-3</v>
      </c>
      <c r="F200" s="2">
        <v>3.2669716644809369E-3</v>
      </c>
      <c r="G200" s="2">
        <f t="shared" si="8"/>
        <v>8.4599181017655511E-3</v>
      </c>
      <c r="H200" s="26">
        <v>5.09</v>
      </c>
      <c r="I200" s="19">
        <v>5.71</v>
      </c>
      <c r="J200" s="19">
        <v>6.1</v>
      </c>
      <c r="K200" s="19">
        <v>6.46</v>
      </c>
      <c r="L200" s="19">
        <v>6.72</v>
      </c>
      <c r="M200" s="19">
        <v>6.93</v>
      </c>
      <c r="N200" s="2">
        <v>5.3299336676928508</v>
      </c>
      <c r="O200" s="2">
        <v>-6.8791292976715275E-4</v>
      </c>
      <c r="P200" s="15">
        <v>4.1314359895719104</v>
      </c>
      <c r="Q200" s="15">
        <v>3.5603480978037101E-3</v>
      </c>
      <c r="R200" s="30">
        <v>4.8208242375929702</v>
      </c>
      <c r="S200" s="30">
        <v>-4.1625215748743997E-2</v>
      </c>
      <c r="T200" s="2">
        <v>2.0470999999999999</v>
      </c>
      <c r="U200" s="2">
        <v>4.0098000000000003</v>
      </c>
      <c r="V200" s="2">
        <v>5.9748000000000001</v>
      </c>
      <c r="W200" s="2">
        <v>8.1455000000000002</v>
      </c>
      <c r="X200" s="36">
        <v>1.2496666666666999E-2</v>
      </c>
      <c r="Y200" s="36">
        <v>2.4526666666666998E-2</v>
      </c>
      <c r="Z200" s="36">
        <v>3.6113333333332998E-2</v>
      </c>
      <c r="AA200" s="36">
        <v>4.8766666666667E-2</v>
      </c>
      <c r="AB200" s="33">
        <v>7.05</v>
      </c>
      <c r="AC200" s="34">
        <v>6.29512586986678</v>
      </c>
      <c r="AD200" s="34">
        <v>7.7949794801873404E-2</v>
      </c>
      <c r="AE200" s="34">
        <v>5.2593202887887402</v>
      </c>
      <c r="AF200" s="34">
        <v>2.4734752834849799E-2</v>
      </c>
      <c r="AG200" s="34">
        <v>5.7397333693438899</v>
      </c>
      <c r="AH200" s="34">
        <v>5.3081089284805399E-2</v>
      </c>
      <c r="AI200" s="34">
        <v>5.0283104386160096</v>
      </c>
      <c r="AJ200" s="34">
        <v>2.6375159918813999E-2</v>
      </c>
      <c r="AK200" s="34">
        <v>5.1504260589692397</v>
      </c>
      <c r="AL200" s="34">
        <v>3.5375575685649703E-2</v>
      </c>
      <c r="AM200" s="34">
        <v>6.2398402900168</v>
      </c>
      <c r="AN200" s="34">
        <v>5.5630066276540404E-3</v>
      </c>
      <c r="AO200" s="34">
        <v>6.1155641778260703</v>
      </c>
      <c r="AP200" s="34">
        <v>1.54216180468167E-2</v>
      </c>
      <c r="AQ200" s="34">
        <v>5.36219875971614</v>
      </c>
      <c r="AR200" s="34">
        <v>3.8208532597285398E-2</v>
      </c>
      <c r="AS200" s="35">
        <v>4.1665765079697801</v>
      </c>
      <c r="AT200" s="35">
        <v>0.211916710077312</v>
      </c>
      <c r="AV200" s="12"/>
      <c r="AW200" s="12"/>
      <c r="AX200" s="14"/>
      <c r="AY200" s="14"/>
    </row>
    <row r="201" spans="1:51" ht="14.5" x14ac:dyDescent="0.35">
      <c r="A201" s="2">
        <f t="shared" si="7"/>
        <v>1996.4</v>
      </c>
      <c r="B201" s="15">
        <v>0.19064570235667483</v>
      </c>
      <c r="C201" s="15">
        <v>0.17598436123613809</v>
      </c>
      <c r="D201" s="15">
        <v>1.4661341120536736E-2</v>
      </c>
      <c r="E201" s="15">
        <v>1.0327390370820132E-2</v>
      </c>
      <c r="F201" s="2">
        <v>5.3353785101470357E-3</v>
      </c>
      <c r="G201" s="2">
        <f t="shared" si="8"/>
        <v>1.2227977505411741E-2</v>
      </c>
      <c r="H201" s="26">
        <v>4.91</v>
      </c>
      <c r="I201" s="19">
        <v>5.51</v>
      </c>
      <c r="J201" s="19">
        <v>5.88</v>
      </c>
      <c r="K201" s="19">
        <v>6.21</v>
      </c>
      <c r="L201" s="19">
        <v>6.43</v>
      </c>
      <c r="M201" s="19">
        <v>6.65</v>
      </c>
      <c r="N201" s="2">
        <v>5.3743835657954637</v>
      </c>
      <c r="O201" s="2">
        <v>1.6575054016310927E-2</v>
      </c>
      <c r="P201" s="15">
        <v>4.2370519463585996</v>
      </c>
      <c r="Q201" s="15">
        <v>5.18855387296503E-2</v>
      </c>
      <c r="R201" s="30">
        <v>4.8930932716245703</v>
      </c>
      <c r="S201" s="30">
        <v>6.4734769463151596E-3</v>
      </c>
      <c r="T201" s="2">
        <v>2.1280000000000001</v>
      </c>
      <c r="U201" s="2">
        <v>4.2248000000000001</v>
      </c>
      <c r="V201" s="2">
        <v>6.2876000000000003</v>
      </c>
      <c r="W201" s="2">
        <v>9.4923000000000002</v>
      </c>
      <c r="X201" s="36">
        <v>1.0120000000000001E-2</v>
      </c>
      <c r="Y201" s="36">
        <v>2.0633333333333E-2</v>
      </c>
      <c r="Z201" s="36">
        <v>3.0993333333333001E-2</v>
      </c>
      <c r="AA201" s="36">
        <v>4.4229999999999998E-2</v>
      </c>
      <c r="AB201" s="33">
        <v>6.73</v>
      </c>
      <c r="AC201" s="34">
        <v>6.2176293712660398</v>
      </c>
      <c r="AD201" s="34">
        <v>8.8114439910774695E-2</v>
      </c>
      <c r="AE201" s="34">
        <v>5.3183444705625096</v>
      </c>
      <c r="AF201" s="34">
        <v>1.38963864730175E-2</v>
      </c>
      <c r="AG201" s="34">
        <v>5.7421820886420099</v>
      </c>
      <c r="AH201" s="34">
        <v>4.27677359612069E-2</v>
      </c>
      <c r="AI201" s="34">
        <v>5.1060214707987397</v>
      </c>
      <c r="AJ201" s="34">
        <v>1.1259017313041599E-2</v>
      </c>
      <c r="AK201" s="34">
        <v>5.1923416147894104</v>
      </c>
      <c r="AL201" s="34">
        <v>2.8155485145458299E-2</v>
      </c>
      <c r="AM201" s="34">
        <v>6.2865737726602404</v>
      </c>
      <c r="AN201" s="34">
        <v>5.1688623260012596E-3</v>
      </c>
      <c r="AO201" s="34">
        <v>6.1340026185673198</v>
      </c>
      <c r="AP201" s="34">
        <v>4.5242598865551696E-3</v>
      </c>
      <c r="AQ201" s="34">
        <v>5.40208286240909</v>
      </c>
      <c r="AR201" s="34">
        <v>3.4529973073358103E-2</v>
      </c>
      <c r="AS201" s="35">
        <v>4.0014529188563603</v>
      </c>
      <c r="AT201" s="35">
        <v>0.18097215508699199</v>
      </c>
      <c r="AV201" s="12"/>
      <c r="AW201" s="12"/>
      <c r="AX201" s="14"/>
      <c r="AY201" s="14"/>
    </row>
    <row r="202" spans="1:51" ht="14.5" x14ac:dyDescent="0.35">
      <c r="A202" s="2">
        <f t="shared" si="7"/>
        <v>1997.1</v>
      </c>
      <c r="B202" s="15">
        <v>0.19413003891884173</v>
      </c>
      <c r="C202" s="15">
        <v>0.17755085038264246</v>
      </c>
      <c r="D202" s="15">
        <v>1.6579188536199278E-2</v>
      </c>
      <c r="E202" s="15">
        <v>6.4376146884691284E-3</v>
      </c>
      <c r="F202" s="2">
        <v>5.9414825435337368E-3</v>
      </c>
      <c r="G202" s="2">
        <f t="shared" si="8"/>
        <v>1.0661488358907373E-2</v>
      </c>
      <c r="H202" s="26">
        <v>5.14</v>
      </c>
      <c r="I202" s="19">
        <v>6.02</v>
      </c>
      <c r="J202" s="19">
        <v>6.45</v>
      </c>
      <c r="K202" s="19">
        <v>6.77</v>
      </c>
      <c r="L202" s="19">
        <v>6.92</v>
      </c>
      <c r="M202" s="19">
        <v>7.1</v>
      </c>
      <c r="N202" s="2">
        <v>5.3640195045559409</v>
      </c>
      <c r="O202" s="2">
        <v>1.0935180283771074E-2</v>
      </c>
      <c r="P202" s="15">
        <v>4.1372511977155702</v>
      </c>
      <c r="Q202" s="15">
        <v>9.1163006216409395E-2</v>
      </c>
      <c r="R202" s="30">
        <v>4.87748895791895</v>
      </c>
      <c r="S202" s="30">
        <v>6.2752426512396103E-3</v>
      </c>
      <c r="T202" s="2">
        <v>2.0752999999999999</v>
      </c>
      <c r="U202" s="2">
        <v>4.1875999999999998</v>
      </c>
      <c r="V202" s="2">
        <v>6.1887999999999996</v>
      </c>
      <c r="W202" s="2">
        <v>7.6853999999999996</v>
      </c>
      <c r="X202" s="36">
        <v>9.7666666666669996E-3</v>
      </c>
      <c r="Y202" s="36">
        <v>1.9586666666666998E-2</v>
      </c>
      <c r="Z202" s="36">
        <v>2.9086666666667E-2</v>
      </c>
      <c r="AA202" s="36">
        <v>3.7233333333333E-2</v>
      </c>
      <c r="AB202" s="33">
        <v>7.22</v>
      </c>
      <c r="AC202" s="34">
        <v>6.1756599437298796</v>
      </c>
      <c r="AD202" s="34">
        <v>2.0338193457192899E-2</v>
      </c>
      <c r="AE202" s="34">
        <v>5.3245439819415399</v>
      </c>
      <c r="AF202" s="34">
        <v>1.25998396642923E-2</v>
      </c>
      <c r="AG202" s="34">
        <v>5.7060432457480097</v>
      </c>
      <c r="AH202" s="34">
        <v>3.3698940586010598E-2</v>
      </c>
      <c r="AI202" s="34">
        <v>5.1130890717490596</v>
      </c>
      <c r="AJ202" s="34">
        <v>8.0760012221382602E-3</v>
      </c>
      <c r="AK202" s="34">
        <v>5.1536862604885103</v>
      </c>
      <c r="AL202" s="34">
        <v>4.23560655575922E-2</v>
      </c>
      <c r="AM202" s="34">
        <v>6.2521862096146297</v>
      </c>
      <c r="AN202" s="34">
        <v>1.3721406303085599E-3</v>
      </c>
      <c r="AO202" s="34">
        <v>6.1265729320756304</v>
      </c>
      <c r="AP202" s="34">
        <v>-3.3544513370676501E-2</v>
      </c>
      <c r="AQ202" s="34">
        <v>5.3922816837056402</v>
      </c>
      <c r="AR202" s="34">
        <v>1.74503955526208E-2</v>
      </c>
      <c r="AS202" s="35">
        <v>4.0234312048272498</v>
      </c>
      <c r="AT202" s="35">
        <v>-2.2243836187711401E-3</v>
      </c>
      <c r="AV202" s="12"/>
      <c r="AW202" s="12"/>
      <c r="AX202" s="14"/>
      <c r="AY202" s="14"/>
    </row>
    <row r="203" spans="1:51" ht="14.5" x14ac:dyDescent="0.35">
      <c r="A203" s="2">
        <f t="shared" si="7"/>
        <v>1997.2</v>
      </c>
      <c r="B203" s="15">
        <v>0.19443632409172232</v>
      </c>
      <c r="C203" s="15">
        <v>0.17594920427039604</v>
      </c>
      <c r="D203" s="15">
        <v>1.8487119821326271E-2</v>
      </c>
      <c r="E203" s="15">
        <v>1.6480405566424727E-2</v>
      </c>
      <c r="F203" s="2">
        <v>2.0220545564802188E-3</v>
      </c>
      <c r="G203" s="2">
        <f t="shared" si="8"/>
        <v>1.2263134471153792E-2</v>
      </c>
      <c r="H203" s="26">
        <v>4.93</v>
      </c>
      <c r="I203" s="19">
        <v>5.67</v>
      </c>
      <c r="J203" s="19">
        <v>6.08</v>
      </c>
      <c r="K203" s="19">
        <v>6.4</v>
      </c>
      <c r="L203" s="19">
        <v>6.51</v>
      </c>
      <c r="M203" s="19">
        <v>6.8</v>
      </c>
      <c r="N203" s="2">
        <v>5.5067889543547928</v>
      </c>
      <c r="O203" s="2">
        <v>6.7959371769535926E-3</v>
      </c>
      <c r="P203" s="15">
        <v>4.1683526689055199</v>
      </c>
      <c r="Q203" s="15">
        <v>1.6040332190652401E-3</v>
      </c>
      <c r="R203" s="30">
        <v>4.9680429484038298</v>
      </c>
      <c r="S203" s="30">
        <v>4.46972576098246E-4</v>
      </c>
      <c r="T203" s="2">
        <v>1.9291</v>
      </c>
      <c r="U203" s="2">
        <v>3.9112</v>
      </c>
      <c r="V203" s="2">
        <v>5.6553000000000004</v>
      </c>
      <c r="W203" s="2">
        <v>7.6821999999999999</v>
      </c>
      <c r="X203" s="36">
        <v>9.1633333333329993E-3</v>
      </c>
      <c r="Y203" s="36">
        <v>1.8383333333332998E-2</v>
      </c>
      <c r="Z203" s="36">
        <v>2.6710000000000001E-2</v>
      </c>
      <c r="AA203" s="36">
        <v>3.5673333333333002E-2</v>
      </c>
      <c r="AB203" s="33">
        <v>6.86</v>
      </c>
      <c r="AC203" s="34">
        <v>6.2431500382775997</v>
      </c>
      <c r="AD203" s="34">
        <v>4.3412230246967401E-2</v>
      </c>
      <c r="AE203" s="34">
        <v>5.4763251572999403</v>
      </c>
      <c r="AF203" s="34">
        <v>5.7042376763975604E-3</v>
      </c>
      <c r="AG203" s="34">
        <v>5.8576341621775203</v>
      </c>
      <c r="AH203" s="34">
        <v>2.1752652235759E-2</v>
      </c>
      <c r="AI203" s="34">
        <v>5.2202709966779297</v>
      </c>
      <c r="AJ203" s="34">
        <v>1.04820066158939E-2</v>
      </c>
      <c r="AK203" s="34">
        <v>5.2377880557256198</v>
      </c>
      <c r="AL203" s="34">
        <v>5.2281600613571802E-2</v>
      </c>
      <c r="AM203" s="34">
        <v>6.4109167881347497</v>
      </c>
      <c r="AN203" s="34">
        <v>7.2898137760606802E-3</v>
      </c>
      <c r="AO203" s="34">
        <v>6.2675625142901499</v>
      </c>
      <c r="AP203" s="34">
        <v>-7.9332588383110199E-3</v>
      </c>
      <c r="AQ203" s="34">
        <v>5.5308689620071201</v>
      </c>
      <c r="AR203" s="34">
        <v>2.52663622963008E-2</v>
      </c>
      <c r="AS203" s="35">
        <v>4.0142340622132604</v>
      </c>
      <c r="AT203" s="35">
        <v>4.4135849610736903E-2</v>
      </c>
      <c r="AV203" s="12"/>
      <c r="AW203" s="12"/>
      <c r="AX203" s="14"/>
      <c r="AY203" s="14"/>
    </row>
    <row r="204" spans="1:51" ht="14.5" x14ac:dyDescent="0.35">
      <c r="A204" s="2">
        <f t="shared" si="7"/>
        <v>1997.3</v>
      </c>
      <c r="B204" s="15">
        <v>0.19596631307669302</v>
      </c>
      <c r="C204" s="15">
        <v>0.17296762465772339</v>
      </c>
      <c r="D204" s="15">
        <v>2.2998688418969616E-2</v>
      </c>
      <c r="E204" s="15">
        <v>1.2435313538706694E-2</v>
      </c>
      <c r="F204" s="2">
        <v>4.3269169069195283E-3</v>
      </c>
      <c r="G204" s="2">
        <f t="shared" si="8"/>
        <v>1.5244714083826438E-2</v>
      </c>
      <c r="H204" s="26">
        <v>4.95</v>
      </c>
      <c r="I204" s="19">
        <v>5.47</v>
      </c>
      <c r="J204" s="19">
        <v>5.8</v>
      </c>
      <c r="K204" s="19">
        <v>6</v>
      </c>
      <c r="L204" s="19">
        <v>6.12</v>
      </c>
      <c r="M204" s="19">
        <v>6.41</v>
      </c>
      <c r="N204" s="2">
        <v>5.5826584238212913</v>
      </c>
      <c r="O204" s="2">
        <v>1.3906654844416142E-2</v>
      </c>
      <c r="P204" s="15">
        <v>4.2878833304213302</v>
      </c>
      <c r="Q204" s="15">
        <v>-2.2296387376163601E-2</v>
      </c>
      <c r="R204" s="30">
        <v>5.0542054651357704</v>
      </c>
      <c r="S204" s="30">
        <v>6.7632635145545104E-3</v>
      </c>
      <c r="T204" s="2">
        <v>1.9142999999999999</v>
      </c>
      <c r="U204" s="2">
        <v>3.7320000000000002</v>
      </c>
      <c r="V204" s="2">
        <v>5.6508000000000003</v>
      </c>
      <c r="W204" s="2">
        <v>7.4680999999999997</v>
      </c>
      <c r="X204" s="36">
        <v>8.2433333333330003E-3</v>
      </c>
      <c r="Y204" s="36">
        <v>1.6236666666667E-2</v>
      </c>
      <c r="Z204" s="36">
        <v>2.4006666666666999E-2</v>
      </c>
      <c r="AA204" s="36">
        <v>3.2096666666667002E-2</v>
      </c>
      <c r="AB204" s="33">
        <v>6.47</v>
      </c>
      <c r="AC204" s="34">
        <v>6.4636221851647804</v>
      </c>
      <c r="AD204" s="34">
        <v>-3.4410308868773699E-2</v>
      </c>
      <c r="AE204" s="34">
        <v>5.53897141563922</v>
      </c>
      <c r="AF204" s="34">
        <v>8.57106963683461E-3</v>
      </c>
      <c r="AG204" s="34">
        <v>5.9240014338211502</v>
      </c>
      <c r="AH204" s="34">
        <v>-2.2530868632433501E-3</v>
      </c>
      <c r="AI204" s="34">
        <v>5.31686279392044</v>
      </c>
      <c r="AJ204" s="34">
        <v>2.7073119447578401E-2</v>
      </c>
      <c r="AK204" s="34">
        <v>5.3377780410060298</v>
      </c>
      <c r="AL204" s="34">
        <v>-1.5017793336623101E-2</v>
      </c>
      <c r="AM204" s="34">
        <v>6.6401110200061204</v>
      </c>
      <c r="AN204" s="34">
        <v>-9.0531402564630201E-2</v>
      </c>
      <c r="AO204" s="34">
        <v>6.4520913848045103</v>
      </c>
      <c r="AP204" s="34">
        <v>-5.3208475121187301E-2</v>
      </c>
      <c r="AQ204" s="34">
        <v>5.5951256379138696</v>
      </c>
      <c r="AR204" s="34">
        <v>7.7975109658883098E-4</v>
      </c>
      <c r="AS204" s="35">
        <v>4.0760672121259498</v>
      </c>
      <c r="AT204" s="35">
        <v>3.6220548072130099E-2</v>
      </c>
      <c r="AV204" s="12"/>
      <c r="AW204" s="12"/>
      <c r="AX204" s="14"/>
      <c r="AY204" s="14"/>
    </row>
    <row r="205" spans="1:51" ht="14.5" x14ac:dyDescent="0.35">
      <c r="A205" s="2">
        <f t="shared" si="7"/>
        <v>1997.4</v>
      </c>
      <c r="B205" s="15">
        <v>0.19504340998827985</v>
      </c>
      <c r="C205" s="15">
        <v>0.17285481833801761</v>
      </c>
      <c r="D205" s="15">
        <v>2.2188591650262258E-2</v>
      </c>
      <c r="E205" s="15">
        <v>8.5496188984224269E-3</v>
      </c>
      <c r="F205" s="2">
        <v>3.2797228919570231E-3</v>
      </c>
      <c r="G205" s="2">
        <f t="shared" si="8"/>
        <v>1.5357520403532221E-2</v>
      </c>
      <c r="H205" s="26">
        <v>5.16</v>
      </c>
      <c r="I205" s="19">
        <v>5.51</v>
      </c>
      <c r="J205" s="19">
        <v>5.66</v>
      </c>
      <c r="K205" s="19">
        <v>5.71</v>
      </c>
      <c r="L205" s="19">
        <v>5.75</v>
      </c>
      <c r="M205" s="19">
        <v>5.93</v>
      </c>
      <c r="N205" s="2">
        <v>5.5786022440315293</v>
      </c>
      <c r="O205" s="2">
        <v>1.2795492612058682E-2</v>
      </c>
      <c r="P205" s="15">
        <v>4.29750460971478</v>
      </c>
      <c r="Q205" s="15">
        <v>-6.1699578806890896E-3</v>
      </c>
      <c r="R205" s="30">
        <v>5.1076995819872097</v>
      </c>
      <c r="S205" s="30">
        <v>-3.82360097209905E-3</v>
      </c>
      <c r="T205" s="2">
        <v>2.2057000000000002</v>
      </c>
      <c r="U205" s="2">
        <v>4.1828000000000003</v>
      </c>
      <c r="V205" s="2">
        <v>6.0495000000000001</v>
      </c>
      <c r="W205" s="2">
        <v>7.9555999999999996</v>
      </c>
      <c r="X205" s="36">
        <v>9.0799999999999995E-3</v>
      </c>
      <c r="Y205" s="36">
        <v>1.711E-2</v>
      </c>
      <c r="Z205" s="36">
        <v>2.5323333333333E-2</v>
      </c>
      <c r="AA205" s="36">
        <v>3.3296666666667002E-2</v>
      </c>
      <c r="AB205" s="33">
        <v>6.02</v>
      </c>
      <c r="AC205" s="34">
        <v>6.3978535997872603</v>
      </c>
      <c r="AD205" s="34">
        <v>-4.2124231097854297E-3</v>
      </c>
      <c r="AE205" s="34">
        <v>5.5626138449499702</v>
      </c>
      <c r="AF205" s="34">
        <v>8.7107183082368901E-3</v>
      </c>
      <c r="AG205" s="34">
        <v>5.9308031104354901</v>
      </c>
      <c r="AH205" s="34">
        <v>6.7758645925031901E-3</v>
      </c>
      <c r="AI205" s="34">
        <v>5.3149840178177801</v>
      </c>
      <c r="AJ205" s="34">
        <v>1.5632622380946301E-2</v>
      </c>
      <c r="AK205" s="34">
        <v>5.3875696166950204</v>
      </c>
      <c r="AL205" s="34">
        <v>-1.49659845353418E-2</v>
      </c>
      <c r="AM205" s="34">
        <v>6.6594125137133204</v>
      </c>
      <c r="AN205" s="34">
        <v>-6.5818746595794494E-2</v>
      </c>
      <c r="AO205" s="34">
        <v>6.4304850383112697</v>
      </c>
      <c r="AP205" s="34">
        <v>-3.334692319068E-2</v>
      </c>
      <c r="AQ205" s="34">
        <v>5.6405982531719001</v>
      </c>
      <c r="AR205" s="34">
        <v>-1.15593178925041E-2</v>
      </c>
      <c r="AS205" s="35">
        <v>4.0566801153461203</v>
      </c>
      <c r="AT205" s="35">
        <v>2.99102025123942E-2</v>
      </c>
      <c r="AV205" s="12"/>
      <c r="AW205" s="12"/>
      <c r="AX205" s="14"/>
      <c r="AY205" s="14"/>
    </row>
    <row r="206" spans="1:51" ht="14.5" x14ac:dyDescent="0.35">
      <c r="A206" s="2">
        <f t="shared" si="7"/>
        <v>1998.1</v>
      </c>
      <c r="B206" s="15">
        <v>0.19807192593675824</v>
      </c>
      <c r="C206" s="15">
        <v>0.17008447979121905</v>
      </c>
      <c r="D206" s="15">
        <v>2.7987446145539187E-2</v>
      </c>
      <c r="E206" s="15">
        <v>9.9521896871094008E-3</v>
      </c>
      <c r="F206" s="2">
        <v>1.4556918107060217E-3</v>
      </c>
      <c r="G206" s="2">
        <f t="shared" si="8"/>
        <v>1.8127858950330783E-2</v>
      </c>
      <c r="H206" s="26">
        <v>5.03</v>
      </c>
      <c r="I206" s="19">
        <v>5.41</v>
      </c>
      <c r="J206" s="19">
        <v>5.6</v>
      </c>
      <c r="K206" s="19">
        <v>5.64</v>
      </c>
      <c r="L206" s="19">
        <v>5.67</v>
      </c>
      <c r="M206" s="19">
        <v>5.94</v>
      </c>
      <c r="N206" s="2">
        <v>5.6923203307284744</v>
      </c>
      <c r="O206" s="2">
        <v>7.9837773449387608E-3</v>
      </c>
      <c r="P206" s="15">
        <v>4.2864041585455999</v>
      </c>
      <c r="Q206" s="15">
        <v>-7.3492357051263002E-3</v>
      </c>
      <c r="R206" s="30">
        <v>5.2118419134329503</v>
      </c>
      <c r="S206" s="30">
        <v>-6.8709622718804301E-3</v>
      </c>
      <c r="T206" s="2">
        <v>1.9426000000000001</v>
      </c>
      <c r="U206" s="2">
        <v>4.1066000000000003</v>
      </c>
      <c r="V206" s="2">
        <v>6.1041999999999996</v>
      </c>
      <c r="W206" s="2">
        <v>8.2360000000000007</v>
      </c>
      <c r="X206" s="36">
        <v>7.5733333333329999E-3</v>
      </c>
      <c r="Y206" s="36">
        <v>1.5273333333333E-2</v>
      </c>
      <c r="Z206" s="36">
        <v>2.2543333333332999E-2</v>
      </c>
      <c r="AA206" s="36">
        <v>2.9613333333332999E-2</v>
      </c>
      <c r="AB206" s="33">
        <v>6.02</v>
      </c>
      <c r="AC206" s="34">
        <v>6.4720165065724302</v>
      </c>
      <c r="AD206" s="34">
        <v>2.9335889606103598E-2</v>
      </c>
      <c r="AE206" s="34">
        <v>5.6866411131771102</v>
      </c>
      <c r="AF206" s="34">
        <v>5.5508978320696397E-3</v>
      </c>
      <c r="AG206" s="34">
        <v>6.1017316383768199</v>
      </c>
      <c r="AH206" s="34">
        <v>-2.58884284297883E-2</v>
      </c>
      <c r="AI206" s="34">
        <v>5.4526956899890697</v>
      </c>
      <c r="AJ206" s="34">
        <v>1.1358775161451701E-2</v>
      </c>
      <c r="AK206" s="34">
        <v>5.5163659970127696</v>
      </c>
      <c r="AL206" s="34">
        <v>-1.9595593630188899E-2</v>
      </c>
      <c r="AM206" s="34">
        <v>6.9064150701331597</v>
      </c>
      <c r="AN206" s="34">
        <v>-8.8833394077702299E-2</v>
      </c>
      <c r="AO206" s="34">
        <v>6.6472965175069003</v>
      </c>
      <c r="AP206" s="34">
        <v>-4.7112491103322697E-2</v>
      </c>
      <c r="AQ206" s="34">
        <v>5.7845982560727904</v>
      </c>
      <c r="AR206" s="34">
        <v>1.28592221925999E-3</v>
      </c>
      <c r="AS206" s="35">
        <v>4.0367301350944196</v>
      </c>
      <c r="AT206" s="35">
        <v>3.8764826133388101E-2</v>
      </c>
      <c r="AV206" s="12"/>
      <c r="AW206" s="12"/>
      <c r="AX206" s="14"/>
      <c r="AY206" s="14"/>
    </row>
    <row r="207" spans="1:51" ht="14.5" x14ac:dyDescent="0.35">
      <c r="A207" s="2">
        <f t="shared" si="7"/>
        <v>1998.2</v>
      </c>
      <c r="B207" s="15">
        <v>0.19897272838449309</v>
      </c>
      <c r="C207" s="15">
        <v>0.17047817047817049</v>
      </c>
      <c r="D207" s="15">
        <v>2.8494557906322604E-2</v>
      </c>
      <c r="E207" s="15">
        <v>9.2149201875862691E-3</v>
      </c>
      <c r="F207" s="2">
        <v>2.3593247549646931E-3</v>
      </c>
      <c r="G207" s="2">
        <f t="shared" si="8"/>
        <v>1.7734168263379341E-2</v>
      </c>
      <c r="H207" s="26">
        <v>4.9800000000000004</v>
      </c>
      <c r="I207" s="19">
        <v>5.38</v>
      </c>
      <c r="J207" s="19">
        <v>5.49</v>
      </c>
      <c r="K207" s="19">
        <v>5.47</v>
      </c>
      <c r="L207" s="19">
        <v>5.44</v>
      </c>
      <c r="M207" s="19">
        <v>5.62</v>
      </c>
      <c r="N207" s="2">
        <v>5.6858949112323849</v>
      </c>
      <c r="O207" s="2">
        <v>1.9218511296244967E-2</v>
      </c>
      <c r="P207" s="15">
        <v>4.221865175914</v>
      </c>
      <c r="Q207" s="15">
        <v>2.9878714463934101E-3</v>
      </c>
      <c r="R207" s="30">
        <v>5.1937983160874301</v>
      </c>
      <c r="S207" s="30">
        <v>-8.5644845490676497E-3</v>
      </c>
      <c r="T207" s="2">
        <v>2.0615999999999999</v>
      </c>
      <c r="U207" s="2">
        <v>4.0724999999999998</v>
      </c>
      <c r="V207" s="2">
        <v>5.8992000000000004</v>
      </c>
      <c r="W207" s="2">
        <v>8.1722000000000001</v>
      </c>
      <c r="X207" s="36">
        <v>7.463333333333E-3</v>
      </c>
      <c r="Y207" s="36">
        <v>1.506E-2</v>
      </c>
      <c r="Z207" s="36">
        <v>2.1456666666666999E-2</v>
      </c>
      <c r="AA207" s="36">
        <v>2.8643333333333E-2</v>
      </c>
      <c r="AB207" s="33">
        <v>5.73</v>
      </c>
      <c r="AC207" s="34">
        <v>6.4691466339114898</v>
      </c>
      <c r="AD207" s="34">
        <v>-2.8380001154745399E-2</v>
      </c>
      <c r="AE207" s="34">
        <v>5.7033803253737698</v>
      </c>
      <c r="AF207" s="34">
        <v>2.24608697928762E-2</v>
      </c>
      <c r="AG207" s="34">
        <v>6.12497972228753</v>
      </c>
      <c r="AH207" s="34">
        <v>2.02864310595843E-2</v>
      </c>
      <c r="AI207" s="34">
        <v>5.47724581882298</v>
      </c>
      <c r="AJ207" s="34">
        <v>1.66001547457569E-2</v>
      </c>
      <c r="AK207" s="34">
        <v>5.50916456124859</v>
      </c>
      <c r="AL207" s="34">
        <v>-1.12396190286601E-2</v>
      </c>
      <c r="AM207" s="34">
        <v>7.03425517610229</v>
      </c>
      <c r="AN207" s="34">
        <v>-8.9118493918461897E-2</v>
      </c>
      <c r="AO207" s="34">
        <v>6.7814740455584799</v>
      </c>
      <c r="AP207" s="34">
        <v>-0.103263463145662</v>
      </c>
      <c r="AQ207" s="34">
        <v>5.7939542060941696</v>
      </c>
      <c r="AR207" s="34">
        <v>2.1911148490683999E-2</v>
      </c>
      <c r="AS207" s="35">
        <v>3.98571628088852</v>
      </c>
      <c r="AT207" s="35">
        <v>2.4326283576273599E-2</v>
      </c>
      <c r="AV207" s="12"/>
      <c r="AW207" s="12"/>
      <c r="AX207" s="14"/>
      <c r="AY207" s="14"/>
    </row>
    <row r="208" spans="1:51" ht="14.5" x14ac:dyDescent="0.35">
      <c r="A208" s="2">
        <f t="shared" si="7"/>
        <v>1998.3</v>
      </c>
      <c r="B208" s="15">
        <v>0.19909254906248292</v>
      </c>
      <c r="C208" s="15">
        <v>0.16765976056415022</v>
      </c>
      <c r="D208" s="15">
        <v>3.1432788498332698E-2</v>
      </c>
      <c r="E208" s="15">
        <v>1.2446823380631425E-2</v>
      </c>
      <c r="F208" s="2">
        <v>4.291139350750782E-3</v>
      </c>
      <c r="G208" s="2">
        <f t="shared" si="8"/>
        <v>2.0552578177399611E-2</v>
      </c>
      <c r="H208" s="26">
        <v>4.6100000000000003</v>
      </c>
      <c r="I208" s="19">
        <v>4.41</v>
      </c>
      <c r="J208" s="19">
        <v>4.3</v>
      </c>
      <c r="K208" s="19">
        <v>4.2300000000000004</v>
      </c>
      <c r="L208" s="19">
        <v>4.4400000000000004</v>
      </c>
      <c r="M208" s="19">
        <v>4.9800000000000004</v>
      </c>
      <c r="N208" s="2">
        <v>5.5374542126982842</v>
      </c>
      <c r="O208" s="2">
        <v>1.1030545380187138E-2</v>
      </c>
      <c r="P208" s="15">
        <v>4.0637870125528703</v>
      </c>
      <c r="Q208" s="15">
        <v>3.0121479687471302E-2</v>
      </c>
      <c r="R208" s="30">
        <v>5.15686116345353</v>
      </c>
      <c r="S208" s="30">
        <v>-3.5624756099704798E-3</v>
      </c>
      <c r="T208" s="2">
        <v>1.9240999999999999</v>
      </c>
      <c r="U208" s="2">
        <v>3.7719999999999998</v>
      </c>
      <c r="V208" s="2">
        <v>5.3446999999999996</v>
      </c>
      <c r="W208" s="2">
        <v>7.1006</v>
      </c>
      <c r="X208" s="36">
        <v>7.2633333333330004E-3</v>
      </c>
      <c r="Y208" s="36">
        <v>1.4186666666667E-2</v>
      </c>
      <c r="Z208" s="36">
        <v>2.0809999999999999E-2</v>
      </c>
      <c r="AA208" s="36">
        <v>2.6870000000000002E-2</v>
      </c>
      <c r="AB208" s="33">
        <v>5.17</v>
      </c>
      <c r="AC208" s="34">
        <v>6.2108879906778602</v>
      </c>
      <c r="AD208" s="34">
        <v>-2.0846046975866801E-2</v>
      </c>
      <c r="AE208" s="34">
        <v>5.5871251697426301</v>
      </c>
      <c r="AF208" s="34">
        <v>1.22707349196364E-2</v>
      </c>
      <c r="AG208" s="34">
        <v>6.0160421330812097</v>
      </c>
      <c r="AH208" s="34">
        <v>2.3996655670819898E-2</v>
      </c>
      <c r="AI208" s="34">
        <v>5.2898053527434898</v>
      </c>
      <c r="AJ208" s="34">
        <v>3.9256953513387503E-2</v>
      </c>
      <c r="AK208" s="34">
        <v>5.4018122680159397</v>
      </c>
      <c r="AL208" s="34">
        <v>-3.2871086874810599E-3</v>
      </c>
      <c r="AM208" s="34">
        <v>6.6356880444830102</v>
      </c>
      <c r="AN208" s="34">
        <v>0.255248122135249</v>
      </c>
      <c r="AO208" s="34">
        <v>6.5675164129154204</v>
      </c>
      <c r="AP208" s="34">
        <v>2.82462131536627E-2</v>
      </c>
      <c r="AQ208" s="34">
        <v>5.6984267882923003</v>
      </c>
      <c r="AR208" s="34">
        <v>2.4091958836628701E-3</v>
      </c>
      <c r="AS208" s="35">
        <v>3.9742441008228702</v>
      </c>
      <c r="AT208" s="35">
        <v>-2.3842532673103E-2</v>
      </c>
      <c r="AV208" s="12"/>
      <c r="AW208" s="12"/>
      <c r="AX208" s="14"/>
      <c r="AY208" s="14"/>
    </row>
    <row r="209" spans="1:51" ht="14.5" x14ac:dyDescent="0.35">
      <c r="A209" s="2">
        <f t="shared" si="7"/>
        <v>1998.4</v>
      </c>
      <c r="B209" s="15">
        <v>0.19671445575131091</v>
      </c>
      <c r="C209" s="15">
        <v>0.16579988633561019</v>
      </c>
      <c r="D209" s="15">
        <v>3.0914569415700716E-2</v>
      </c>
      <c r="E209" s="15">
        <v>1.6024361182901768E-2</v>
      </c>
      <c r="F209" s="2">
        <v>2.7536191724396543E-3</v>
      </c>
      <c r="G209" s="2">
        <f t="shared" si="8"/>
        <v>2.2412452405939642E-2</v>
      </c>
      <c r="H209" s="26">
        <v>4.3899999999999997</v>
      </c>
      <c r="I209" s="19">
        <v>4.53</v>
      </c>
      <c r="J209" s="19">
        <v>4.54</v>
      </c>
      <c r="K209" s="19">
        <v>4.5599999999999996</v>
      </c>
      <c r="L209" s="19">
        <v>4.6500000000000004</v>
      </c>
      <c r="M209" s="19">
        <v>5.09</v>
      </c>
      <c r="N209" s="2">
        <v>5.7251137346934584</v>
      </c>
      <c r="O209" s="2">
        <v>1.9562405784806971E-3</v>
      </c>
      <c r="P209" s="15">
        <v>4.0723829601851298</v>
      </c>
      <c r="Q209" s="15">
        <v>-5.51164993176846E-2</v>
      </c>
      <c r="R209" s="30">
        <v>5.26646300353248</v>
      </c>
      <c r="S209" s="30">
        <v>7.2883663497433299E-3</v>
      </c>
      <c r="T209" s="2">
        <v>2.0956000000000001</v>
      </c>
      <c r="U209" s="2">
        <v>3.9762</v>
      </c>
      <c r="V209" s="2">
        <v>5.5728</v>
      </c>
      <c r="W209" s="2">
        <v>6.9733999999999998</v>
      </c>
      <c r="X209" s="36">
        <v>6.8999999999999999E-3</v>
      </c>
      <c r="Y209" s="36">
        <v>1.3263333333333001E-2</v>
      </c>
      <c r="Z209" s="36">
        <v>1.9556666666667E-2</v>
      </c>
      <c r="AA209" s="36">
        <v>2.6329999999999999E-2</v>
      </c>
      <c r="AB209" s="33">
        <v>5.39</v>
      </c>
      <c r="AC209" s="34">
        <v>6.4017336243979699</v>
      </c>
      <c r="AD209" s="34">
        <v>-6.85286985843684E-2</v>
      </c>
      <c r="AE209" s="34">
        <v>5.7841655169796304</v>
      </c>
      <c r="AF209" s="34">
        <v>5.4064876308979196E-3</v>
      </c>
      <c r="AG209" s="34">
        <v>6.2555577990667999</v>
      </c>
      <c r="AH209" s="34">
        <v>-5.1781887544544896E-3</v>
      </c>
      <c r="AI209" s="34">
        <v>5.3932074472574403</v>
      </c>
      <c r="AJ209" s="34">
        <v>3.3100191143563301E-2</v>
      </c>
      <c r="AK209" s="34">
        <v>5.58769726261069</v>
      </c>
      <c r="AL209" s="34">
        <v>-1.24110835626097E-2</v>
      </c>
      <c r="AM209" s="34">
        <v>6.6296920953697596</v>
      </c>
      <c r="AN209" s="34">
        <v>0.20881222469962901</v>
      </c>
      <c r="AO209" s="34">
        <v>6.8004894819232398</v>
      </c>
      <c r="AP209" s="34">
        <v>2.1655737753963799E-4</v>
      </c>
      <c r="AQ209" s="34">
        <v>5.9057569190817096</v>
      </c>
      <c r="AR209" s="34">
        <v>2.57031611483725E-3</v>
      </c>
      <c r="AS209" s="35">
        <v>3.9419794101246999</v>
      </c>
      <c r="AT209" s="35">
        <v>-2.8190578998154799E-2</v>
      </c>
      <c r="AV209" s="12"/>
      <c r="AW209" s="12"/>
      <c r="AX209" s="14"/>
      <c r="AY209" s="14"/>
    </row>
    <row r="210" spans="1:51" ht="14.5" x14ac:dyDescent="0.35">
      <c r="A210" s="2">
        <f t="shared" si="7"/>
        <v>1999.1</v>
      </c>
      <c r="B210" s="15">
        <v>0.19818780366461664</v>
      </c>
      <c r="C210" s="15">
        <v>0.16648495305437649</v>
      </c>
      <c r="D210" s="15">
        <v>3.1702850610240155E-2</v>
      </c>
      <c r="E210" s="15">
        <v>9.4158207289074605E-3</v>
      </c>
      <c r="F210" s="2">
        <v>3.760717516294209E-3</v>
      </c>
      <c r="G210" s="2">
        <f t="shared" si="8"/>
        <v>2.1727385687173334E-2</v>
      </c>
      <c r="H210" s="26">
        <v>4.4400000000000004</v>
      </c>
      <c r="I210" s="19">
        <v>4.72</v>
      </c>
      <c r="J210" s="19">
        <v>4.99</v>
      </c>
      <c r="K210" s="19">
        <v>5.12</v>
      </c>
      <c r="L210" s="19">
        <v>5.25</v>
      </c>
      <c r="M210" s="19">
        <v>5.63</v>
      </c>
      <c r="N210" s="2">
        <v>5.7432972061476129</v>
      </c>
      <c r="O210" s="2">
        <v>1.4737301843610204E-2</v>
      </c>
      <c r="P210" s="15">
        <v>3.99597994556148</v>
      </c>
      <c r="Q210" s="15">
        <v>9.9170872785208104E-3</v>
      </c>
      <c r="R210" s="30">
        <v>5.2759073183413898</v>
      </c>
      <c r="S210" s="30">
        <v>-2.1162338234602201E-3</v>
      </c>
      <c r="T210" s="2">
        <v>2.1213000000000002</v>
      </c>
      <c r="U210" s="2">
        <v>4.1203000000000003</v>
      </c>
      <c r="V210" s="2">
        <v>6.2256</v>
      </c>
      <c r="W210" s="2">
        <v>7.7923999999999998</v>
      </c>
      <c r="X210" s="36">
        <v>6.6466666666670001E-3</v>
      </c>
      <c r="Y210" s="36">
        <v>1.2926666666666999E-2</v>
      </c>
      <c r="Z210" s="36">
        <v>1.9023333333333E-2</v>
      </c>
      <c r="AA210" s="36">
        <v>2.4893333333333E-2</v>
      </c>
      <c r="AB210" s="33">
        <v>5.92</v>
      </c>
      <c r="AC210" s="34">
        <v>6.33449430608347</v>
      </c>
      <c r="AD210" s="34">
        <v>2.5110712427080899E-2</v>
      </c>
      <c r="AE210" s="34">
        <v>5.8128517288253203</v>
      </c>
      <c r="AF210" s="34">
        <v>1.8834900386790799E-2</v>
      </c>
      <c r="AG210" s="34">
        <v>6.2396640542943604</v>
      </c>
      <c r="AH210" s="34">
        <v>6.3643413174090793E-2</v>
      </c>
      <c r="AI210" s="34">
        <v>5.3407712573514603</v>
      </c>
      <c r="AJ210" s="34">
        <v>4.0842064498720902E-2</v>
      </c>
      <c r="AK210" s="34">
        <v>5.6412011324071401</v>
      </c>
      <c r="AL210" s="34">
        <v>-5.01724432276198E-3</v>
      </c>
      <c r="AM210" s="34">
        <v>6.5145232582880599</v>
      </c>
      <c r="AN210" s="34">
        <v>0.18260772569195699</v>
      </c>
      <c r="AO210" s="34">
        <v>6.8559734912379096</v>
      </c>
      <c r="AP210" s="34">
        <v>6.7270772521761807E-2</v>
      </c>
      <c r="AQ210" s="34">
        <v>5.9130765362125501</v>
      </c>
      <c r="AR210" s="34">
        <v>1.0352266474331E-2</v>
      </c>
      <c r="AS210" s="35">
        <v>3.9494807947565702</v>
      </c>
      <c r="AT210" s="35">
        <v>-3.6835448368201303E-2</v>
      </c>
      <c r="AV210" s="12"/>
      <c r="AW210" s="12"/>
      <c r="AX210" s="14"/>
      <c r="AY210" s="14"/>
    </row>
    <row r="211" spans="1:51" ht="14.5" x14ac:dyDescent="0.35">
      <c r="A211" s="2">
        <f t="shared" si="7"/>
        <v>1999.2</v>
      </c>
      <c r="B211" s="15">
        <v>0.19826305325939103</v>
      </c>
      <c r="C211" s="15">
        <v>0.16619231976561682</v>
      </c>
      <c r="D211" s="15">
        <v>3.207073349377422E-2</v>
      </c>
      <c r="E211" s="15">
        <v>7.6708834085722913E-3</v>
      </c>
      <c r="F211" s="2">
        <v>3.6154042286649516E-3</v>
      </c>
      <c r="G211" s="2">
        <f t="shared" si="8"/>
        <v>2.2020018975933003E-2</v>
      </c>
      <c r="H211" s="26">
        <v>4.57</v>
      </c>
      <c r="I211" s="19">
        <v>5.07</v>
      </c>
      <c r="J211" s="19">
        <v>5.53</v>
      </c>
      <c r="K211" s="19">
        <v>5.67</v>
      </c>
      <c r="L211" s="19">
        <v>5.81</v>
      </c>
      <c r="M211" s="19">
        <v>5.98</v>
      </c>
      <c r="N211" s="2">
        <v>5.7761637558608783</v>
      </c>
      <c r="O211" s="2">
        <v>4.0588950789441969E-2</v>
      </c>
      <c r="P211" s="15">
        <v>4.06406100416456</v>
      </c>
      <c r="Q211" s="15">
        <v>1.1800311664895501E-2</v>
      </c>
      <c r="R211" s="30">
        <v>5.3898608837835704</v>
      </c>
      <c r="S211" s="30">
        <v>4.6700738499921403E-3</v>
      </c>
      <c r="T211" s="2">
        <v>2.1036999999999999</v>
      </c>
      <c r="U211" s="2">
        <v>3.9860000000000002</v>
      </c>
      <c r="V211" s="2">
        <v>5.2190000000000003</v>
      </c>
      <c r="W211" s="2">
        <v>7.1464999999999996</v>
      </c>
      <c r="X211" s="36">
        <v>6.5766666666670004E-3</v>
      </c>
      <c r="Y211" s="36">
        <v>1.328E-2</v>
      </c>
      <c r="Z211" s="36">
        <v>1.8849999999999999E-2</v>
      </c>
      <c r="AA211" s="36">
        <v>2.4953333333333001E-2</v>
      </c>
      <c r="AB211" s="33">
        <v>6.29</v>
      </c>
      <c r="AC211" s="34">
        <v>6.4462144936751997</v>
      </c>
      <c r="AD211" s="34">
        <v>6.8747980803626804E-2</v>
      </c>
      <c r="AE211" s="34">
        <v>5.8808515008602402</v>
      </c>
      <c r="AF211" s="34">
        <v>-1.32465382435817E-2</v>
      </c>
      <c r="AG211" s="34">
        <v>6.25274387472966</v>
      </c>
      <c r="AH211" s="34">
        <v>2.3449636341281901E-2</v>
      </c>
      <c r="AI211" s="34">
        <v>5.3630502042312003</v>
      </c>
      <c r="AJ211" s="34">
        <v>5.5386126803359997E-2</v>
      </c>
      <c r="AK211" s="34">
        <v>5.6520133407861604</v>
      </c>
      <c r="AL211" s="34">
        <v>4.1475957540327901E-2</v>
      </c>
      <c r="AM211" s="34">
        <v>6.4640136115355098</v>
      </c>
      <c r="AN211" s="34">
        <v>0.13696686734169999</v>
      </c>
      <c r="AO211" s="34">
        <v>6.7545359220509296</v>
      </c>
      <c r="AP211" s="34">
        <v>0.170169157759367</v>
      </c>
      <c r="AQ211" s="34">
        <v>5.96469994113908</v>
      </c>
      <c r="AR211" s="34">
        <v>4.2990555601709899E-3</v>
      </c>
      <c r="AS211" s="35">
        <v>4.0311876670477096</v>
      </c>
      <c r="AT211" s="35">
        <v>-3.5053253719683902E-2</v>
      </c>
      <c r="AV211" s="12"/>
      <c r="AW211" s="12"/>
      <c r="AX211" s="14"/>
      <c r="AY211" s="14"/>
    </row>
    <row r="212" spans="1:51" ht="14.5" x14ac:dyDescent="0.35">
      <c r="A212" s="2">
        <f t="shared" si="7"/>
        <v>1999.3</v>
      </c>
      <c r="B212" s="15">
        <v>0.19955108470702101</v>
      </c>
      <c r="C212" s="15">
        <v>0.16707679952225529</v>
      </c>
      <c r="D212" s="15">
        <v>3.2474285184765722E-2</v>
      </c>
      <c r="E212" s="15">
        <v>1.3003430840645036E-2</v>
      </c>
      <c r="F212" s="2">
        <v>3.4192994280533092E-3</v>
      </c>
      <c r="G212" s="2">
        <f t="shared" si="8"/>
        <v>2.1135539219294536E-2</v>
      </c>
      <c r="H212" s="26">
        <v>4.68</v>
      </c>
      <c r="I212" s="19">
        <v>5.22</v>
      </c>
      <c r="J212" s="19">
        <v>5.63</v>
      </c>
      <c r="K212" s="19">
        <v>5.78</v>
      </c>
      <c r="L212" s="19">
        <v>5.9</v>
      </c>
      <c r="M212" s="19">
        <v>6.06</v>
      </c>
      <c r="N212" s="2">
        <v>5.6956622154431695</v>
      </c>
      <c r="O212" s="2">
        <v>1.2962716335430235E-2</v>
      </c>
      <c r="P212" s="15">
        <v>3.9199823276511099</v>
      </c>
      <c r="Q212" s="15">
        <v>4.19914745767851E-2</v>
      </c>
      <c r="R212" s="30">
        <v>5.3179893244770797</v>
      </c>
      <c r="S212" s="30">
        <v>2.0178470633157801E-2</v>
      </c>
      <c r="T212" s="2">
        <v>1.9914000000000001</v>
      </c>
      <c r="U212" s="2">
        <v>3.6335000000000002</v>
      </c>
      <c r="V212" s="2">
        <v>5.4214000000000002</v>
      </c>
      <c r="W212" s="2">
        <v>6.9806999999999997</v>
      </c>
      <c r="X212" s="36">
        <v>6.7433333333329999E-3</v>
      </c>
      <c r="Y212" s="36">
        <v>1.2623333333333001E-2</v>
      </c>
      <c r="Z212" s="36">
        <v>1.8700000000000001E-2</v>
      </c>
      <c r="AA212" s="36">
        <v>2.4250000000000001E-2</v>
      </c>
      <c r="AB212" s="33">
        <v>6.47</v>
      </c>
      <c r="AC212" s="34">
        <v>6.3553700906345201</v>
      </c>
      <c r="AD212" s="34">
        <v>5.9219115956228099E-2</v>
      </c>
      <c r="AE212" s="34">
        <v>5.7858307186198301</v>
      </c>
      <c r="AF212" s="34">
        <v>2.4020245947376801E-2</v>
      </c>
      <c r="AG212" s="34">
        <v>6.1414032811544397</v>
      </c>
      <c r="AH212" s="34">
        <v>6.8555181753214595E-2</v>
      </c>
      <c r="AI212" s="34">
        <v>5.3356073877000103</v>
      </c>
      <c r="AJ212" s="34">
        <v>-7.4274173727199896E-2</v>
      </c>
      <c r="AK212" s="34">
        <v>5.5249699466894198</v>
      </c>
      <c r="AL212" s="34">
        <v>6.7084746359747593E-2</v>
      </c>
      <c r="AM212" s="34">
        <v>6.34891554927672</v>
      </c>
      <c r="AN212" s="34">
        <v>2.46497930216097E-2</v>
      </c>
      <c r="AO212" s="34">
        <v>6.6648931162133698</v>
      </c>
      <c r="AP212" s="34">
        <v>3.7405288845586103E-2</v>
      </c>
      <c r="AQ212" s="34">
        <v>5.8523156343203402</v>
      </c>
      <c r="AR212" s="34">
        <v>4.5217387446074099E-2</v>
      </c>
      <c r="AS212" s="35">
        <v>4.0136921441343398</v>
      </c>
      <c r="AT212" s="35">
        <v>-5.3809334664347598E-3</v>
      </c>
      <c r="AV212" s="12"/>
      <c r="AW212" s="12"/>
      <c r="AX212" s="14"/>
      <c r="AY212" s="14"/>
    </row>
    <row r="213" spans="1:51" ht="14.5" x14ac:dyDescent="0.35">
      <c r="A213" s="2">
        <f t="shared" si="7"/>
        <v>1999.4</v>
      </c>
      <c r="B213" s="15">
        <v>0.19928269914669405</v>
      </c>
      <c r="C213" s="15">
        <v>0.16604708798017348</v>
      </c>
      <c r="D213" s="15">
        <v>3.3235611166520573E-2</v>
      </c>
      <c r="E213" s="15">
        <v>1.6857484303202525E-2</v>
      </c>
      <c r="F213" s="2">
        <v>5.3608241339673721E-3</v>
      </c>
      <c r="G213" s="2">
        <f t="shared" si="8"/>
        <v>2.2165250761376348E-2</v>
      </c>
      <c r="H213" s="26">
        <v>5.2</v>
      </c>
      <c r="I213" s="19">
        <v>5.98</v>
      </c>
      <c r="J213" s="19">
        <v>6.24</v>
      </c>
      <c r="K213" s="19">
        <v>6.36</v>
      </c>
      <c r="L213" s="19">
        <v>6.45</v>
      </c>
      <c r="M213" s="19">
        <v>6.48</v>
      </c>
      <c r="N213" s="2">
        <v>5.8640684864680299</v>
      </c>
      <c r="O213" s="2">
        <v>5.4074325691795301E-3</v>
      </c>
      <c r="P213" s="15">
        <v>3.8090751700622798</v>
      </c>
      <c r="Q213" s="15">
        <v>7.9753261341789505E-2</v>
      </c>
      <c r="R213" s="30">
        <v>5.4042545892693701</v>
      </c>
      <c r="S213" s="30">
        <v>-1.0560842020481E-2</v>
      </c>
      <c r="T213" s="2">
        <v>2.3302</v>
      </c>
      <c r="U213" s="2">
        <v>4.3807</v>
      </c>
      <c r="V213" s="2">
        <v>6.5119999999999996</v>
      </c>
      <c r="W213" s="2">
        <v>8.1908999999999992</v>
      </c>
      <c r="X213" s="36">
        <v>6.1066666666670004E-3</v>
      </c>
      <c r="Y213" s="36">
        <v>1.1626666666667E-2</v>
      </c>
      <c r="Z213" s="36">
        <v>1.7930000000000001E-2</v>
      </c>
      <c r="AA213" s="36">
        <v>2.324E-2</v>
      </c>
      <c r="AB213" s="33">
        <v>6.83</v>
      </c>
      <c r="AC213" s="34">
        <v>6.4467110743222102</v>
      </c>
      <c r="AD213" s="34">
        <v>0.13452427093192601</v>
      </c>
      <c r="AE213" s="34">
        <v>5.92880061061219</v>
      </c>
      <c r="AF213" s="34">
        <v>7.1625401812153598E-3</v>
      </c>
      <c r="AG213" s="34">
        <v>6.3032121862965598</v>
      </c>
      <c r="AH213" s="34">
        <v>3.8910794605414599E-2</v>
      </c>
      <c r="AI213" s="34">
        <v>5.4128713329647899</v>
      </c>
      <c r="AJ213" s="34">
        <v>2.0502125305049499E-3</v>
      </c>
      <c r="AK213" s="34">
        <v>5.5352644090749399</v>
      </c>
      <c r="AL213" s="34">
        <v>7.7439320603432601E-2</v>
      </c>
      <c r="AM213" s="34">
        <v>6.5849447846978002</v>
      </c>
      <c r="AN213" s="34">
        <v>1.4293880288803599E-2</v>
      </c>
      <c r="AO213" s="34">
        <v>6.82295208829035</v>
      </c>
      <c r="AP213" s="34">
        <v>0.107466807124297</v>
      </c>
      <c r="AQ213" s="34">
        <v>5.9712314534010797</v>
      </c>
      <c r="AR213" s="34">
        <v>1.4462983638690899E-2</v>
      </c>
      <c r="AS213" s="35">
        <v>3.88559601783582</v>
      </c>
      <c r="AT213" s="35">
        <v>-2.1190039944184801E-2</v>
      </c>
      <c r="AV213" s="12"/>
      <c r="AW213" s="12"/>
      <c r="AX213" s="14"/>
      <c r="AY213" s="14"/>
    </row>
    <row r="214" spans="1:51" ht="14.5" x14ac:dyDescent="0.35">
      <c r="A214" s="2">
        <f t="shared" si="7"/>
        <v>2000.1</v>
      </c>
      <c r="B214" s="15">
        <v>0.2057122918951251</v>
      </c>
      <c r="C214" s="15">
        <v>0.16338351111554184</v>
      </c>
      <c r="D214" s="15">
        <v>4.2328780779583283E-2</v>
      </c>
      <c r="E214" s="15">
        <v>3.6184351600438234E-3</v>
      </c>
      <c r="F214" s="2">
        <v>6.7803901455917026E-3</v>
      </c>
      <c r="G214" s="2">
        <f t="shared" si="8"/>
        <v>2.4828827626007993E-2</v>
      </c>
      <c r="H214" s="26">
        <v>5.69</v>
      </c>
      <c r="I214" s="19">
        <v>6.28</v>
      </c>
      <c r="J214" s="19">
        <v>6.5</v>
      </c>
      <c r="K214" s="19">
        <v>6.32</v>
      </c>
      <c r="L214" s="19">
        <v>6.03</v>
      </c>
      <c r="M214" s="19">
        <v>5.84</v>
      </c>
      <c r="N214" s="2">
        <v>5.9038354892811</v>
      </c>
      <c r="O214" s="2">
        <v>3.4839265037744146E-4</v>
      </c>
      <c r="P214" s="15">
        <v>3.8201905746992701</v>
      </c>
      <c r="Q214" s="15">
        <v>-9.7369926678540306E-3</v>
      </c>
      <c r="R214" s="30">
        <v>5.4070080289646896</v>
      </c>
      <c r="S214" s="30">
        <v>4.6646478545148903E-3</v>
      </c>
      <c r="T214" s="2">
        <v>1.9137</v>
      </c>
      <c r="U214" s="2">
        <v>4.0465</v>
      </c>
      <c r="V214" s="2">
        <v>5.4253999999999998</v>
      </c>
      <c r="W214" s="2">
        <v>7.1398000000000001</v>
      </c>
      <c r="X214" s="36">
        <v>5.7566666666669999E-3</v>
      </c>
      <c r="Y214" s="36">
        <v>1.146E-2</v>
      </c>
      <c r="Z214" s="36">
        <v>1.6760000000000001E-2</v>
      </c>
      <c r="AA214" s="36">
        <v>2.1706666666666999E-2</v>
      </c>
      <c r="AB214" s="33">
        <v>6.2</v>
      </c>
      <c r="AC214" s="34">
        <v>6.6332535650822901</v>
      </c>
      <c r="AD214" s="34">
        <v>2.2539570131015398E-3</v>
      </c>
      <c r="AE214" s="34">
        <v>5.9647607469140702</v>
      </c>
      <c r="AF214" s="34">
        <v>-4.3183130513539496E-3</v>
      </c>
      <c r="AG214" s="34">
        <v>6.3392863514307001</v>
      </c>
      <c r="AH214" s="34">
        <v>1.30802686972743E-2</v>
      </c>
      <c r="AI214" s="34">
        <v>5.4995806680742501</v>
      </c>
      <c r="AJ214" s="34">
        <v>-4.09864953496962E-2</v>
      </c>
      <c r="AK214" s="34">
        <v>5.5311533551687697</v>
      </c>
      <c r="AL214" s="34">
        <v>5.5798664887053401E-2</v>
      </c>
      <c r="AM214" s="34">
        <v>6.6485312266381804</v>
      </c>
      <c r="AN214" s="34">
        <v>-1.8580654497136E-3</v>
      </c>
      <c r="AO214" s="34">
        <v>6.8235509832007502</v>
      </c>
      <c r="AP214" s="34">
        <v>6.8312625366603999E-2</v>
      </c>
      <c r="AQ214" s="34">
        <v>5.9740664072362897</v>
      </c>
      <c r="AR214" s="34">
        <v>3.05957747511423E-2</v>
      </c>
      <c r="AS214" s="35">
        <v>3.8762910539052902</v>
      </c>
      <c r="AT214" s="35">
        <v>5.9671258861243297E-2</v>
      </c>
      <c r="AV214" s="12"/>
      <c r="AW214" s="12"/>
      <c r="AX214" s="14"/>
      <c r="AY214" s="14"/>
    </row>
    <row r="215" spans="1:51" ht="14.5" x14ac:dyDescent="0.35">
      <c r="A215" s="2">
        <f t="shared" si="7"/>
        <v>2000.2</v>
      </c>
      <c r="B215" s="15">
        <v>0.20297130848486616</v>
      </c>
      <c r="C215" s="15">
        <v>0.16502729050523918</v>
      </c>
      <c r="D215" s="15">
        <v>3.7944017979626987E-2</v>
      </c>
      <c r="E215" s="15">
        <v>1.8139030455648186E-2</v>
      </c>
      <c r="F215" s="2">
        <v>6.0414582736196968E-3</v>
      </c>
      <c r="G215" s="2">
        <f t="shared" si="8"/>
        <v>2.3185048236310651E-2</v>
      </c>
      <c r="H215" s="26">
        <v>5.69</v>
      </c>
      <c r="I215" s="19">
        <v>6.08</v>
      </c>
      <c r="J215" s="19">
        <v>6.38</v>
      </c>
      <c r="K215" s="19">
        <v>6.18</v>
      </c>
      <c r="L215" s="19">
        <v>6.03</v>
      </c>
      <c r="M215" s="19">
        <v>5.9</v>
      </c>
      <c r="N215" s="2">
        <v>5.8848657804711735</v>
      </c>
      <c r="O215" s="2">
        <v>-3.4627962427479203E-2</v>
      </c>
      <c r="P215" s="15">
        <v>3.90448794811069</v>
      </c>
      <c r="Q215" s="15">
        <v>-4.5276070783362198E-3</v>
      </c>
      <c r="R215" s="30">
        <v>5.3366973371642299</v>
      </c>
      <c r="S215" s="30">
        <v>-5.5712782343511503E-3</v>
      </c>
      <c r="T215" s="2">
        <v>1.6783999999999999</v>
      </c>
      <c r="U215" s="2">
        <v>3.4956</v>
      </c>
      <c r="V215" s="2">
        <v>4.9457000000000004</v>
      </c>
      <c r="W215" s="2">
        <v>5.6887999999999996</v>
      </c>
      <c r="X215" s="36">
        <v>5.0033333333329997E-3</v>
      </c>
      <c r="Y215" s="36">
        <v>1.073E-2</v>
      </c>
      <c r="Z215" s="36">
        <v>1.5113333333333E-2</v>
      </c>
      <c r="AA215" s="36">
        <v>1.9523333333333E-2</v>
      </c>
      <c r="AB215" s="33">
        <v>6.26</v>
      </c>
      <c r="AC215" s="34">
        <v>6.5916018091328903</v>
      </c>
      <c r="AD215" s="34">
        <v>-3.3511214019064199E-2</v>
      </c>
      <c r="AE215" s="34">
        <v>5.9254911681248803</v>
      </c>
      <c r="AF215" s="34">
        <v>5.1433613376503996E-4</v>
      </c>
      <c r="AG215" s="34">
        <v>6.2835051623686704</v>
      </c>
      <c r="AH215" s="34">
        <v>2.3375765807199099E-2</v>
      </c>
      <c r="AI215" s="34">
        <v>5.57326556282454</v>
      </c>
      <c r="AJ215" s="34">
        <v>-0.10481931465467099</v>
      </c>
      <c r="AK215" s="34">
        <v>5.4926141790146703</v>
      </c>
      <c r="AL215" s="34">
        <v>2.08908163178557E-2</v>
      </c>
      <c r="AM215" s="34">
        <v>6.50602488313843</v>
      </c>
      <c r="AN215" s="34">
        <v>9.6313357295633398E-3</v>
      </c>
      <c r="AO215" s="34">
        <v>6.7964291670572701</v>
      </c>
      <c r="AP215" s="34">
        <v>-4.9175313227535801E-2</v>
      </c>
      <c r="AQ215" s="34">
        <v>5.9289509455160596</v>
      </c>
      <c r="AR215" s="34">
        <v>1.78949700313073E-2</v>
      </c>
      <c r="AS215" s="35">
        <v>3.8871063284935201</v>
      </c>
      <c r="AT215" s="35">
        <v>5.98739809251101E-2</v>
      </c>
      <c r="AV215" s="12"/>
      <c r="AW215" s="12"/>
      <c r="AX215" s="14"/>
      <c r="AY215" s="14"/>
    </row>
    <row r="216" spans="1:51" ht="14.5" x14ac:dyDescent="0.35">
      <c r="A216" s="2">
        <f t="shared" si="7"/>
        <v>2000.3</v>
      </c>
      <c r="B216" s="15">
        <v>0.20135362156525766</v>
      </c>
      <c r="C216" s="15">
        <v>0.16466487728580534</v>
      </c>
      <c r="D216" s="15">
        <v>3.6688744279452311E-2</v>
      </c>
      <c r="E216" s="15">
        <v>1.3295806536530079E-3</v>
      </c>
      <c r="F216" s="2">
        <v>5.685980972804751E-3</v>
      </c>
      <c r="G216" s="2">
        <f t="shared" si="8"/>
        <v>2.3547461455744489E-2</v>
      </c>
      <c r="H216" s="26">
        <v>6</v>
      </c>
      <c r="I216" s="19">
        <v>6.07</v>
      </c>
      <c r="J216" s="19">
        <v>5.98</v>
      </c>
      <c r="K216" s="19">
        <v>5.85</v>
      </c>
      <c r="L216" s="19">
        <v>5.8</v>
      </c>
      <c r="M216" s="19">
        <v>5.88</v>
      </c>
      <c r="N216" s="2">
        <v>5.9033278751679514</v>
      </c>
      <c r="O216" s="2">
        <v>-1.9232561082731345E-2</v>
      </c>
      <c r="P216" s="15">
        <v>3.9818587642786798</v>
      </c>
      <c r="Q216" s="15">
        <v>-2.22809672240681E-2</v>
      </c>
      <c r="R216" s="30">
        <v>5.4002367978810604</v>
      </c>
      <c r="S216" s="30">
        <v>-4.9873081925885798E-2</v>
      </c>
      <c r="T216" s="2">
        <v>1.6890000000000001</v>
      </c>
      <c r="U216" s="2">
        <v>2.9176000000000002</v>
      </c>
      <c r="V216" s="2">
        <v>4.5075000000000003</v>
      </c>
      <c r="W216" s="2">
        <v>6.1146000000000003</v>
      </c>
      <c r="X216" s="36">
        <v>4.7433333333329998E-3</v>
      </c>
      <c r="Y216" s="36">
        <v>8.8599999999999998E-3</v>
      </c>
      <c r="Z216" s="36">
        <v>1.3196666666667E-2</v>
      </c>
      <c r="AA216" s="36">
        <v>1.779E-2</v>
      </c>
      <c r="AB216" s="33">
        <v>6.13</v>
      </c>
      <c r="AC216" s="34">
        <v>6.42063592280119</v>
      </c>
      <c r="AD216" s="34">
        <v>0.173791043923198</v>
      </c>
      <c r="AE216" s="34">
        <v>5.97453431209932</v>
      </c>
      <c r="AF216" s="34">
        <v>-4.6685427986629502E-2</v>
      </c>
      <c r="AG216" s="34">
        <v>6.32215022780764</v>
      </c>
      <c r="AH216" s="34">
        <v>-6.5519541798703701E-2</v>
      </c>
      <c r="AI216" s="34">
        <v>5.5163887904592004</v>
      </c>
      <c r="AJ216" s="34">
        <v>0.13362364990078099</v>
      </c>
      <c r="AK216" s="34">
        <v>5.5496793643427997</v>
      </c>
      <c r="AL216" s="34">
        <v>-2.9372684663214799E-2</v>
      </c>
      <c r="AM216" s="34">
        <v>6.5224343585517897</v>
      </c>
      <c r="AN216" s="34">
        <v>-6.7124067604805507E-2</v>
      </c>
      <c r="AO216" s="34">
        <v>6.8116919200673101</v>
      </c>
      <c r="AP216" s="34">
        <v>-6.0633060634807202E-2</v>
      </c>
      <c r="AQ216" s="34">
        <v>5.8809889013863703</v>
      </c>
      <c r="AR216" s="34">
        <v>8.0363181874580095E-2</v>
      </c>
      <c r="AS216" s="35">
        <v>3.9710860050448602</v>
      </c>
      <c r="AT216" s="35">
        <v>5.5612135955910802E-2</v>
      </c>
      <c r="AV216" s="12"/>
      <c r="AW216" s="12"/>
      <c r="AX216" s="14"/>
      <c r="AY216" s="14"/>
    </row>
    <row r="217" spans="1:51" ht="14.5" x14ac:dyDescent="0.35">
      <c r="A217" s="2">
        <f t="shared" si="7"/>
        <v>2000.4</v>
      </c>
      <c r="B217" s="15">
        <v>0.19939268355566592</v>
      </c>
      <c r="C217" s="15">
        <v>0.16513086905455346</v>
      </c>
      <c r="D217" s="15">
        <v>3.4261814501112438E-2</v>
      </c>
      <c r="E217" s="15">
        <v>6.2115618895737853E-3</v>
      </c>
      <c r="F217" s="2">
        <v>5.2728228538304351E-3</v>
      </c>
      <c r="G217" s="2">
        <f t="shared" si="8"/>
        <v>2.308146968699637E-2</v>
      </c>
      <c r="H217" s="26">
        <v>5.77</v>
      </c>
      <c r="I217" s="19">
        <v>5.32</v>
      </c>
      <c r="J217" s="19">
        <v>5.1100000000000003</v>
      </c>
      <c r="K217" s="19">
        <v>4.99</v>
      </c>
      <c r="L217" s="19">
        <v>5.12</v>
      </c>
      <c r="M217" s="19">
        <v>5.46</v>
      </c>
      <c r="N217" s="2">
        <v>5.7955283251601184</v>
      </c>
      <c r="O217" s="2">
        <v>-7.7735474096252144E-3</v>
      </c>
      <c r="P217" s="15">
        <v>3.9645309943583702</v>
      </c>
      <c r="Q217" s="15">
        <v>3.4765960413684002E-2</v>
      </c>
      <c r="R217" s="30">
        <v>5.3598769383201699</v>
      </c>
      <c r="S217" s="30">
        <v>-2.2246437691830601E-2</v>
      </c>
      <c r="T217" s="2">
        <v>1.2282</v>
      </c>
      <c r="U217" s="2">
        <v>2.3637000000000001</v>
      </c>
      <c r="V217" s="2">
        <v>3.6078000000000001</v>
      </c>
      <c r="W217" s="2">
        <v>4.8155999999999999</v>
      </c>
      <c r="X217" s="36">
        <v>3.8366666666670001E-3</v>
      </c>
      <c r="Y217" s="36">
        <v>7.2100000000000003E-3</v>
      </c>
      <c r="Z217" s="36">
        <v>1.1176666666666999E-2</v>
      </c>
      <c r="AA217" s="36">
        <v>1.4476666666667E-2</v>
      </c>
      <c r="AB217" s="33">
        <v>5.59</v>
      </c>
      <c r="AC217" s="34">
        <v>6.13270854511976</v>
      </c>
      <c r="AD217" s="34">
        <v>9.7216163844991099E-2</v>
      </c>
      <c r="AE217" s="34">
        <v>5.8771943736014602</v>
      </c>
      <c r="AF217" s="34">
        <v>-1.7092490829294201E-2</v>
      </c>
      <c r="AG217" s="34">
        <v>6.1991916789397097</v>
      </c>
      <c r="AH217" s="34">
        <v>-3.4551727625464698E-2</v>
      </c>
      <c r="AI217" s="34">
        <v>5.4967708029110902</v>
      </c>
      <c r="AJ217" s="34">
        <v>5.20294279538853E-2</v>
      </c>
      <c r="AK217" s="34">
        <v>5.5858362612754098</v>
      </c>
      <c r="AL217" s="34">
        <v>-4.4279285948339901E-2</v>
      </c>
      <c r="AM217" s="34">
        <v>6.3276775946637596</v>
      </c>
      <c r="AN217" s="34">
        <v>-0.109167673182122</v>
      </c>
      <c r="AO217" s="34">
        <v>6.6421253636045501</v>
      </c>
      <c r="AP217" s="34">
        <v>-0.154033177149347</v>
      </c>
      <c r="AQ217" s="34">
        <v>5.7749574001814699</v>
      </c>
      <c r="AR217" s="34">
        <v>8.3683365810196295E-2</v>
      </c>
      <c r="AS217" s="35">
        <v>3.9223103306062899</v>
      </c>
      <c r="AT217" s="35">
        <v>8.3140986202513797E-2</v>
      </c>
      <c r="AV217" s="12"/>
      <c r="AW217" s="12"/>
      <c r="AX217" s="14"/>
      <c r="AY217" s="14"/>
    </row>
    <row r="218" spans="1:51" ht="14.5" x14ac:dyDescent="0.35">
      <c r="A218" s="2">
        <f t="shared" si="7"/>
        <v>2001.1</v>
      </c>
      <c r="B218" s="15">
        <v>0.20143508341184421</v>
      </c>
      <c r="C218" s="15">
        <v>0.17015445227966997</v>
      </c>
      <c r="D218" s="15">
        <v>3.1280631132174254E-2</v>
      </c>
      <c r="E218" s="15">
        <v>-2.8536649046182251E-3</v>
      </c>
      <c r="F218" s="2">
        <v>6.0914408216107213E-3</v>
      </c>
      <c r="G218" s="2">
        <f t="shared" si="8"/>
        <v>1.8057886461879863E-2</v>
      </c>
      <c r="H218" s="26">
        <v>4.42</v>
      </c>
      <c r="I218" s="19">
        <v>4.09</v>
      </c>
      <c r="J218" s="19">
        <v>4.18</v>
      </c>
      <c r="K218" s="19">
        <v>4.62</v>
      </c>
      <c r="L218" s="19">
        <v>4.93</v>
      </c>
      <c r="M218" s="19">
        <v>5.46</v>
      </c>
      <c r="N218" s="2">
        <v>5.67208920058129</v>
      </c>
      <c r="O218" s="2">
        <v>-1.8288672424586261E-2</v>
      </c>
      <c r="P218" s="15">
        <v>3.9406477654568599</v>
      </c>
      <c r="Q218" s="15">
        <v>8.5589498789932703E-3</v>
      </c>
      <c r="R218" s="30">
        <v>5.3553369554587302</v>
      </c>
      <c r="S218" s="30">
        <v>-2.95909920251545E-2</v>
      </c>
      <c r="T218" s="2">
        <v>1.4481999999999999</v>
      </c>
      <c r="U218" s="2">
        <v>3.0329000000000002</v>
      </c>
      <c r="V218" s="2">
        <v>4.3415999999999997</v>
      </c>
      <c r="W218" s="2">
        <v>5.5747999999999998</v>
      </c>
      <c r="X218" s="36">
        <v>3.96E-3</v>
      </c>
      <c r="Y218" s="36">
        <v>7.3633333333329998E-3</v>
      </c>
      <c r="Z218" s="36">
        <v>1.09E-2</v>
      </c>
      <c r="AA218" s="36">
        <v>1.435E-2</v>
      </c>
      <c r="AB218" s="33">
        <v>5.6</v>
      </c>
      <c r="AC218" s="34">
        <v>6.0414664571236099</v>
      </c>
      <c r="AD218" s="34">
        <v>0.161856668550384</v>
      </c>
      <c r="AE218" s="34">
        <v>5.7503846639171501</v>
      </c>
      <c r="AF218" s="34">
        <v>-2.1629259169027599E-2</v>
      </c>
      <c r="AG218" s="34">
        <v>6.04140991587348</v>
      </c>
      <c r="AH218" s="34">
        <v>-2.8946977164615698E-2</v>
      </c>
      <c r="AI218" s="34">
        <v>5.48150112095529</v>
      </c>
      <c r="AJ218" s="34">
        <v>5.69589747863955E-2</v>
      </c>
      <c r="AK218" s="34">
        <v>5.6095441752437099</v>
      </c>
      <c r="AL218" s="34">
        <v>-8.6882032766144895E-2</v>
      </c>
      <c r="AM218" s="34">
        <v>6.2013589952424697</v>
      </c>
      <c r="AN218" s="34">
        <v>-0.108414966689593</v>
      </c>
      <c r="AO218" s="34">
        <v>6.6444786911555704</v>
      </c>
      <c r="AP218" s="34">
        <v>-0.230969838423007</v>
      </c>
      <c r="AQ218" s="34">
        <v>5.5906734604431101</v>
      </c>
      <c r="AR218" s="34">
        <v>6.0179977564475802E-2</v>
      </c>
      <c r="AS218" s="35">
        <v>4.0245524933091303</v>
      </c>
      <c r="AT218" s="35">
        <v>2.3527600212743499E-2</v>
      </c>
      <c r="AV218" s="12"/>
      <c r="AW218" s="12"/>
      <c r="AX218" s="14"/>
      <c r="AY218" s="14"/>
    </row>
    <row r="219" spans="1:51" ht="14.5" x14ac:dyDescent="0.35">
      <c r="A219" s="2">
        <f t="shared" si="7"/>
        <v>2001.2</v>
      </c>
      <c r="B219" s="15">
        <v>0.19821589712738757</v>
      </c>
      <c r="C219" s="15">
        <v>0.17355053391487443</v>
      </c>
      <c r="D219" s="15">
        <v>2.4665363212513128E-2</v>
      </c>
      <c r="E219" s="15">
        <v>5.8300845275738623E-3</v>
      </c>
      <c r="F219" s="2">
        <v>6.0294605744383393E-3</v>
      </c>
      <c r="G219" s="2">
        <f t="shared" si="8"/>
        <v>1.4661804826675395E-2</v>
      </c>
      <c r="H219" s="26">
        <v>3.49</v>
      </c>
      <c r="I219" s="19">
        <v>3.72</v>
      </c>
      <c r="J219" s="19">
        <v>4.25</v>
      </c>
      <c r="K219" s="19">
        <v>4.97</v>
      </c>
      <c r="L219" s="19">
        <v>5.42</v>
      </c>
      <c r="M219" s="19">
        <v>5.75</v>
      </c>
      <c r="N219" s="2">
        <v>5.7563220909405164</v>
      </c>
      <c r="O219" s="2">
        <v>-1.4191059572987176E-2</v>
      </c>
      <c r="P219" s="15">
        <v>4.0195189013402901</v>
      </c>
      <c r="Q219" s="15">
        <v>6.9585916082222201E-3</v>
      </c>
      <c r="R219" s="30">
        <v>5.3904144470608797</v>
      </c>
      <c r="S219" s="30">
        <v>-3.8931666873523299E-2</v>
      </c>
      <c r="T219" s="2">
        <v>1.9347000000000001</v>
      </c>
      <c r="U219" s="2">
        <v>3.7488999999999999</v>
      </c>
      <c r="V219" s="2">
        <v>5.3438999999999997</v>
      </c>
      <c r="W219" s="2">
        <v>7.5254000000000003</v>
      </c>
      <c r="X219" s="36">
        <v>5.4033333333329998E-3</v>
      </c>
      <c r="Y219" s="36">
        <v>1.0513333333333E-2</v>
      </c>
      <c r="Z219" s="36">
        <v>1.4793333333333001E-2</v>
      </c>
      <c r="AA219" s="36">
        <v>2.0049999999999998E-2</v>
      </c>
      <c r="AB219" s="33">
        <v>5.91</v>
      </c>
      <c r="AC219" s="34">
        <v>6.09923640149219</v>
      </c>
      <c r="AD219" s="34">
        <v>0.124168282333846</v>
      </c>
      <c r="AE219" s="34">
        <v>5.8382804873591603</v>
      </c>
      <c r="AF219" s="34">
        <v>-3.2265138053384101E-2</v>
      </c>
      <c r="AG219" s="34">
        <v>6.1634515670762102</v>
      </c>
      <c r="AH219" s="34">
        <v>-4.8220097558204798E-2</v>
      </c>
      <c r="AI219" s="34">
        <v>5.5255247008614097</v>
      </c>
      <c r="AJ219" s="34">
        <v>8.2893394637127998E-2</v>
      </c>
      <c r="AK219" s="34">
        <v>5.7764372160197697</v>
      </c>
      <c r="AL219" s="34">
        <v>-8.3570026138863093E-2</v>
      </c>
      <c r="AM219" s="34">
        <v>6.4444053302103903</v>
      </c>
      <c r="AN219" s="34">
        <v>-0.141140367575326</v>
      </c>
      <c r="AO219" s="34">
        <v>6.9922402333433</v>
      </c>
      <c r="AP219" s="34">
        <v>-0.24673757123002599</v>
      </c>
      <c r="AQ219" s="34">
        <v>5.6012240295198099</v>
      </c>
      <c r="AR219" s="34">
        <v>2.86423010397047E-2</v>
      </c>
      <c r="AS219" s="35">
        <v>4.1002635636651101</v>
      </c>
      <c r="AT219" s="35">
        <v>8.1981117389577397E-3</v>
      </c>
      <c r="AV219" s="12"/>
      <c r="AW219" s="12"/>
      <c r="AX219" s="14"/>
      <c r="AY219" s="14"/>
    </row>
    <row r="220" spans="1:51" ht="14.5" x14ac:dyDescent="0.35">
      <c r="A220" s="2">
        <f t="shared" si="7"/>
        <v>2001.3</v>
      </c>
      <c r="B220" s="15">
        <v>0.17788429907420464</v>
      </c>
      <c r="C220" s="15">
        <v>0.17622068706236196</v>
      </c>
      <c r="D220" s="15">
        <v>1.663612011842666E-3</v>
      </c>
      <c r="E220" s="15">
        <v>-4.1645612173768368E-3</v>
      </c>
      <c r="F220" s="2">
        <v>4.0203702539370273E-3</v>
      </c>
      <c r="G220" s="2">
        <f t="shared" si="8"/>
        <v>1.1991651679187865E-2</v>
      </c>
      <c r="H220" s="26">
        <v>2.64</v>
      </c>
      <c r="I220" s="19">
        <v>2.4900000000000002</v>
      </c>
      <c r="J220" s="19">
        <v>2.86</v>
      </c>
      <c r="K220" s="19">
        <v>3.93</v>
      </c>
      <c r="L220" s="19">
        <v>4.5999999999999996</v>
      </c>
      <c r="M220" s="19">
        <v>5.42</v>
      </c>
      <c r="N220" s="2">
        <v>5.5658521862005905</v>
      </c>
      <c r="O220" s="2">
        <v>1.1762173263033797E-2</v>
      </c>
      <c r="P220" s="15">
        <v>3.9535396850504299</v>
      </c>
      <c r="Q220" s="15">
        <v>2.06244992700408E-2</v>
      </c>
      <c r="R220" s="30">
        <v>5.2638803171659401</v>
      </c>
      <c r="S220" s="30">
        <v>-1.43053411419247E-2</v>
      </c>
      <c r="T220" s="2">
        <v>2.1755</v>
      </c>
      <c r="U220" s="2">
        <v>3.5832000000000002</v>
      </c>
      <c r="V220" s="2">
        <v>5.2801999999999998</v>
      </c>
      <c r="W220" s="2">
        <v>6.9855999999999998</v>
      </c>
      <c r="X220" s="36">
        <v>6.8866666666669999E-3</v>
      </c>
      <c r="Y220" s="36">
        <v>1.21E-2</v>
      </c>
      <c r="Z220" s="36">
        <v>1.7993333333333E-2</v>
      </c>
      <c r="AA220" s="36">
        <v>2.3876666666667001E-2</v>
      </c>
      <c r="AB220" s="33">
        <v>5.45</v>
      </c>
      <c r="AC220" s="34">
        <v>5.8723292869988102</v>
      </c>
      <c r="AD220" s="34">
        <v>2.9017350048116699E-2</v>
      </c>
      <c r="AE220" s="34">
        <v>5.65380549166</v>
      </c>
      <c r="AF220" s="34">
        <v>2.04490474929108E-2</v>
      </c>
      <c r="AG220" s="34">
        <v>5.9342927430791903</v>
      </c>
      <c r="AH220" s="34">
        <v>4.2399433362711701E-2</v>
      </c>
      <c r="AI220" s="34">
        <v>5.4858115745309197</v>
      </c>
      <c r="AJ220" s="34">
        <v>-9.8069547657148495E-2</v>
      </c>
      <c r="AK220" s="34">
        <v>5.6349629970648802</v>
      </c>
      <c r="AL220" s="34">
        <v>8.8401228106576892E-3</v>
      </c>
      <c r="AM220" s="34">
        <v>6.1272469806430401</v>
      </c>
      <c r="AN220" s="34">
        <v>2.9398708738412601E-2</v>
      </c>
      <c r="AO220" s="34">
        <v>6.7294377914326597</v>
      </c>
      <c r="AP220" s="34">
        <v>-6.1909080304302401E-2</v>
      </c>
      <c r="AQ220" s="34">
        <v>5.4745984256591704</v>
      </c>
      <c r="AR220" s="34">
        <v>2.2021598978950199E-2</v>
      </c>
      <c r="AS220" s="35">
        <v>4.1392660621382698</v>
      </c>
      <c r="AT220" s="35">
        <v>1.24031136157322E-2</v>
      </c>
      <c r="AV220" s="12"/>
      <c r="AW220" s="12"/>
      <c r="AX220" s="14"/>
      <c r="AY220" s="14"/>
    </row>
    <row r="221" spans="1:51" ht="14.5" x14ac:dyDescent="0.35">
      <c r="A221" s="2">
        <f>A217+1</f>
        <v>2001.4</v>
      </c>
      <c r="B221" s="15">
        <v>0.18864997710558529</v>
      </c>
      <c r="C221" s="15">
        <v>0.18079111883602927</v>
      </c>
      <c r="D221" s="15">
        <v>7.8588582695560058E-3</v>
      </c>
      <c r="E221" s="15">
        <v>2.7272782501051667E-3</v>
      </c>
      <c r="F221" s="2">
        <v>3.2944025003480318E-3</v>
      </c>
      <c r="G221" s="2">
        <f t="shared" si="8"/>
        <v>7.4212199055205541E-3</v>
      </c>
      <c r="H221" s="26">
        <v>1.69</v>
      </c>
      <c r="I221" s="19">
        <v>2.17</v>
      </c>
      <c r="J221" s="19">
        <v>3.07</v>
      </c>
      <c r="K221" s="19">
        <v>4.38</v>
      </c>
      <c r="L221" s="19">
        <v>5.07</v>
      </c>
      <c r="M221" s="19">
        <v>5.48</v>
      </c>
      <c r="N221" s="2">
        <v>5.6841791757458182</v>
      </c>
      <c r="O221" s="2">
        <v>-8.6529021684838073E-4</v>
      </c>
      <c r="P221" s="15">
        <v>4.0218435244498796</v>
      </c>
      <c r="Q221" s="15">
        <v>-3.8620459295486402E-2</v>
      </c>
      <c r="R221" s="30">
        <v>5.3187428068399303</v>
      </c>
      <c r="S221" s="30">
        <v>-1.29308961464115E-2</v>
      </c>
      <c r="T221" s="2">
        <v>2.0175999999999998</v>
      </c>
      <c r="U221" s="2">
        <v>3.6118999999999999</v>
      </c>
      <c r="V221" s="2">
        <v>5.3827999999999996</v>
      </c>
      <c r="W221" s="2">
        <v>6.8914</v>
      </c>
      <c r="X221" s="36">
        <v>7.1799999999999998E-3</v>
      </c>
      <c r="Y221" s="36">
        <v>1.2873333333333001E-2</v>
      </c>
      <c r="Z221" s="36">
        <v>1.8509999999999999E-2</v>
      </c>
      <c r="AA221" s="36">
        <v>2.3146666666666999E-2</v>
      </c>
      <c r="AB221" s="33">
        <v>5.74</v>
      </c>
      <c r="AC221" s="34">
        <v>6.1062105084916203</v>
      </c>
      <c r="AD221" s="34">
        <v>-4.1415865482089399E-2</v>
      </c>
      <c r="AE221" s="34">
        <v>5.74263322885579</v>
      </c>
      <c r="AF221" s="34">
        <v>9.7191502241060802E-3</v>
      </c>
      <c r="AG221" s="34">
        <v>6.0167324394272201</v>
      </c>
      <c r="AH221" s="34">
        <v>3.77656075672076E-2</v>
      </c>
      <c r="AI221" s="34">
        <v>5.6960639463317104</v>
      </c>
      <c r="AJ221" s="34">
        <v>-0.12197139237354</v>
      </c>
      <c r="AK221" s="34">
        <v>5.7101920701800601</v>
      </c>
      <c r="AL221" s="34">
        <v>2.6757090660387901E-2</v>
      </c>
      <c r="AM221" s="34">
        <v>6.25774254335776</v>
      </c>
      <c r="AN221" s="34">
        <v>2.9246642572947502E-2</v>
      </c>
      <c r="AO221" s="34">
        <v>6.9423286236700203</v>
      </c>
      <c r="AP221" s="34">
        <v>-6.3883331920744094E-2</v>
      </c>
      <c r="AQ221" s="34">
        <v>5.5276374852616303</v>
      </c>
      <c r="AR221" s="34">
        <v>1.3965412667705601E-2</v>
      </c>
      <c r="AS221" s="35">
        <v>4.16616700147401</v>
      </c>
      <c r="AT221" s="35">
        <v>9.3795527913454694E-3</v>
      </c>
      <c r="AV221" s="12"/>
      <c r="AW221" s="12"/>
      <c r="AX221" s="14"/>
      <c r="AY221" s="14"/>
    </row>
    <row r="222" spans="1:51" ht="14.5" x14ac:dyDescent="0.35">
      <c r="A222" s="2">
        <f t="shared" ref="A222:A284" si="9">A218+1</f>
        <v>2002.1</v>
      </c>
      <c r="B222" s="15">
        <v>0.17213689729011297</v>
      </c>
      <c r="C222" s="15">
        <v>0.18345270619508236</v>
      </c>
      <c r="D222" s="15">
        <v>-1.131580890496937E-2</v>
      </c>
      <c r="E222" s="15">
        <v>8.7006471019120055E-3</v>
      </c>
      <c r="F222" s="2">
        <v>3.2960023868651945E-3</v>
      </c>
      <c r="G222" s="2">
        <f t="shared" si="8"/>
        <v>4.7596325464674683E-3</v>
      </c>
      <c r="H222" s="26">
        <v>1.79</v>
      </c>
      <c r="I222" s="19">
        <v>2.7</v>
      </c>
      <c r="J222" s="19">
        <v>3.72</v>
      </c>
      <c r="K222" s="19">
        <v>4.91</v>
      </c>
      <c r="L222" s="19">
        <v>5.42</v>
      </c>
      <c r="M222" s="19">
        <v>5.37</v>
      </c>
      <c r="N222" s="2">
        <v>5.6859160065483607</v>
      </c>
      <c r="O222" s="2">
        <v>4.5826875191035468E-4</v>
      </c>
      <c r="P222" s="15">
        <v>4.0782208992096702</v>
      </c>
      <c r="Q222" s="15">
        <v>5.2630406721786097E-3</v>
      </c>
      <c r="R222" s="30">
        <v>5.3410371617195596</v>
      </c>
      <c r="S222" s="30">
        <v>-1.0329905647115001E-2</v>
      </c>
      <c r="T222" s="2">
        <v>2.2911000000000001</v>
      </c>
      <c r="U222" s="2">
        <v>4.3025000000000002</v>
      </c>
      <c r="V222" s="2">
        <v>6.0659000000000001</v>
      </c>
      <c r="W222" s="2">
        <v>7.9443000000000001</v>
      </c>
      <c r="X222" s="36">
        <v>7.3733333333330002E-3</v>
      </c>
      <c r="Y222" s="36">
        <v>1.406E-2</v>
      </c>
      <c r="Z222" s="36">
        <v>1.9973333333332999E-2</v>
      </c>
      <c r="AA222" s="36">
        <v>2.5966666666666999E-2</v>
      </c>
      <c r="AB222" s="33">
        <v>6.03</v>
      </c>
      <c r="AC222" s="34">
        <v>6.2222812722647198</v>
      </c>
      <c r="AD222" s="34">
        <v>-6.7183446110239298E-2</v>
      </c>
      <c r="AE222" s="34">
        <v>5.7216681384071597</v>
      </c>
      <c r="AF222" s="34">
        <v>1.6101880296519201E-2</v>
      </c>
      <c r="AG222" s="34">
        <v>5.9946990084575598</v>
      </c>
      <c r="AH222" s="34">
        <v>1.1801440378464799E-2</v>
      </c>
      <c r="AI222" s="34">
        <v>5.81404055135744</v>
      </c>
      <c r="AJ222" s="34">
        <v>-0.13353307530561501</v>
      </c>
      <c r="AK222" s="34">
        <v>5.7010456872962498</v>
      </c>
      <c r="AL222" s="34">
        <v>4.9075112040921999E-2</v>
      </c>
      <c r="AM222" s="34">
        <v>6.1644710499064397</v>
      </c>
      <c r="AN222" s="34">
        <v>6.2502033675083404E-2</v>
      </c>
      <c r="AO222" s="34">
        <v>6.88199690215645</v>
      </c>
      <c r="AP222" s="34">
        <v>-2.8150441411833399E-2</v>
      </c>
      <c r="AQ222" s="34">
        <v>5.5303731152336004</v>
      </c>
      <c r="AR222" s="34">
        <v>6.5702029446525903E-3</v>
      </c>
      <c r="AS222" s="35">
        <v>4.1285708865562203</v>
      </c>
      <c r="AT222" s="35">
        <v>1.3915260286343799E-3</v>
      </c>
      <c r="AV222" s="12"/>
      <c r="AW222" s="12"/>
      <c r="AX222" s="14"/>
      <c r="AY222" s="14"/>
    </row>
    <row r="223" spans="1:51" ht="14.5" x14ac:dyDescent="0.35">
      <c r="A223" s="2">
        <f t="shared" si="9"/>
        <v>2002.2</v>
      </c>
      <c r="B223" s="15">
        <v>0.17191901086439626</v>
      </c>
      <c r="C223" s="15">
        <v>0.18596590701247398</v>
      </c>
      <c r="D223" s="15">
        <v>-1.404689614807771E-2</v>
      </c>
      <c r="E223" s="15">
        <v>6.0469419281234046E-3</v>
      </c>
      <c r="F223" s="2">
        <v>3.5697944376006058E-3</v>
      </c>
      <c r="G223" s="2">
        <f t="shared" si="8"/>
        <v>2.2464317290758484E-3</v>
      </c>
      <c r="H223" s="26">
        <v>1.7</v>
      </c>
      <c r="I223" s="19">
        <v>2.06</v>
      </c>
      <c r="J223" s="19">
        <v>2.9</v>
      </c>
      <c r="K223" s="19">
        <v>4.09</v>
      </c>
      <c r="L223" s="19">
        <v>4.8600000000000003</v>
      </c>
      <c r="M223" s="19"/>
      <c r="N223" s="2">
        <v>5.5378051011358291</v>
      </c>
      <c r="O223" s="2">
        <v>1.0121945204060345E-2</v>
      </c>
      <c r="P223" s="15">
        <v>4.1027468753101299</v>
      </c>
      <c r="Q223" s="15">
        <v>7.7174917557856302E-3</v>
      </c>
      <c r="R223" s="30">
        <v>5.1987269272511396</v>
      </c>
      <c r="S223" s="30">
        <v>-4.4739008409617402E-4</v>
      </c>
      <c r="T223" s="2">
        <v>1.9274</v>
      </c>
      <c r="U223" s="2">
        <v>3.6101000000000001</v>
      </c>
      <c r="V223" s="2">
        <v>5.1066000000000003</v>
      </c>
      <c r="W223" s="2">
        <v>6.7763999999999998</v>
      </c>
      <c r="X223" s="36">
        <v>7.7966666666670001E-3</v>
      </c>
      <c r="Y223" s="36">
        <v>1.4930000000000001E-2</v>
      </c>
      <c r="Z223" s="36">
        <v>2.1350000000000001E-2</v>
      </c>
      <c r="AA223" s="36">
        <v>2.7949999999999999E-2</v>
      </c>
      <c r="AB223" s="33">
        <v>5.65</v>
      </c>
      <c r="AC223" s="34">
        <v>6.2352872646156499</v>
      </c>
      <c r="AD223" s="34">
        <v>-2.97136148334631E-2</v>
      </c>
      <c r="AE223" s="34">
        <v>5.52653563708847</v>
      </c>
      <c r="AF223" s="34">
        <v>3.8465720115124301E-2</v>
      </c>
      <c r="AG223" s="34">
        <v>5.7688612452992896</v>
      </c>
      <c r="AH223" s="34">
        <v>4.7136508803637601E-2</v>
      </c>
      <c r="AI223" s="34">
        <v>5.7106195240952298</v>
      </c>
      <c r="AJ223" s="34">
        <v>-9.0204871289625996E-2</v>
      </c>
      <c r="AK223" s="34">
        <v>5.5670216002225699</v>
      </c>
      <c r="AL223" s="34">
        <v>4.5423310175541097E-2</v>
      </c>
      <c r="AM223" s="34">
        <v>5.9125708753347599</v>
      </c>
      <c r="AN223" s="34">
        <v>4.67825791136409E-2</v>
      </c>
      <c r="AO223" s="34">
        <v>6.5872267997732497</v>
      </c>
      <c r="AP223" s="34">
        <v>4.0404568417101903E-2</v>
      </c>
      <c r="AQ223" s="34">
        <v>5.3608078765207399</v>
      </c>
      <c r="AR223" s="34">
        <v>2.4454464195133099E-2</v>
      </c>
      <c r="AS223" s="35">
        <v>4.0106071883947303</v>
      </c>
      <c r="AT223" s="35">
        <v>1.75930913496323E-2</v>
      </c>
      <c r="AV223" s="12"/>
      <c r="AW223" s="12"/>
      <c r="AX223" s="14"/>
      <c r="AY223" s="14"/>
    </row>
    <row r="224" spans="1:51" ht="14.5" x14ac:dyDescent="0.35">
      <c r="A224" s="2">
        <f t="shared" si="9"/>
        <v>2002.3</v>
      </c>
      <c r="B224" s="15">
        <v>0.17312518686973932</v>
      </c>
      <c r="C224" s="15">
        <v>0.18691504108869178</v>
      </c>
      <c r="D224" s="15">
        <v>-1.3789854218952445E-2</v>
      </c>
      <c r="E224" s="15">
        <v>4.4284711948407432E-3</v>
      </c>
      <c r="F224" s="2">
        <v>4.6045200631587143E-3</v>
      </c>
      <c r="G224" s="2">
        <f t="shared" si="8"/>
        <v>1.2972976528580482E-3</v>
      </c>
      <c r="H224" s="26">
        <v>1.63</v>
      </c>
      <c r="I224" s="19">
        <v>1.53</v>
      </c>
      <c r="J224" s="19">
        <v>1.72</v>
      </c>
      <c r="K224" s="19">
        <v>2.63</v>
      </c>
      <c r="L224" s="19">
        <v>3.63</v>
      </c>
      <c r="M224" s="19"/>
      <c r="N224" s="2">
        <v>5.360140513893926</v>
      </c>
      <c r="O224" s="2">
        <v>-8.6882201921010503E-3</v>
      </c>
      <c r="P224" s="15">
        <v>4.0106950564333399</v>
      </c>
      <c r="Q224" s="15">
        <v>-2.02670913792641E-2</v>
      </c>
      <c r="R224" s="30">
        <v>4.9813384343831704</v>
      </c>
      <c r="S224" s="30">
        <v>3.7442343145165299E-3</v>
      </c>
      <c r="T224" s="2">
        <v>2.0261999999999998</v>
      </c>
      <c r="U224" s="2">
        <v>3.8140999999999998</v>
      </c>
      <c r="V224" s="2">
        <v>5.5167000000000002</v>
      </c>
      <c r="W224" s="2">
        <v>7.1433</v>
      </c>
      <c r="X224" s="36">
        <v>9.0399999999999994E-3</v>
      </c>
      <c r="Y224" s="36">
        <v>1.6889999999999999E-2</v>
      </c>
      <c r="Z224" s="36">
        <v>2.4616666666667002E-2</v>
      </c>
      <c r="AA224" s="36">
        <v>3.1989999999999998E-2</v>
      </c>
      <c r="AB224" s="33">
        <v>4.75</v>
      </c>
      <c r="AC224" s="34">
        <v>6.0850244249864396</v>
      </c>
      <c r="AD224" s="34">
        <v>-0.10399041034776001</v>
      </c>
      <c r="AE224" s="34">
        <v>5.35453451382803</v>
      </c>
      <c r="AF224" s="34">
        <v>-7.7965035224279002E-3</v>
      </c>
      <c r="AG224" s="34">
        <v>5.63873472647649</v>
      </c>
      <c r="AH224" s="34">
        <v>-4.6214687813123101E-2</v>
      </c>
      <c r="AI224" s="34">
        <v>5.5381841655246804</v>
      </c>
      <c r="AJ224" s="34">
        <v>-6.2581338993332902E-2</v>
      </c>
      <c r="AK224" s="34">
        <v>5.39594211345677</v>
      </c>
      <c r="AL224" s="34">
        <v>-7.5220237547884303E-2</v>
      </c>
      <c r="AM224" s="34">
        <v>5.7294300887738396</v>
      </c>
      <c r="AN224" s="34">
        <v>7.6356220119007502E-3</v>
      </c>
      <c r="AO224" s="34">
        <v>6.4370511428852204</v>
      </c>
      <c r="AP224" s="34">
        <v>-7.9957240080705205E-2</v>
      </c>
      <c r="AQ224" s="34">
        <v>5.2414866122086599</v>
      </c>
      <c r="AR224" s="34">
        <v>-3.6071889094585002E-2</v>
      </c>
      <c r="AS224" s="35">
        <v>3.9953899287664498</v>
      </c>
      <c r="AT224" s="35">
        <v>2.8055815142694299E-2</v>
      </c>
      <c r="AV224" s="12"/>
      <c r="AW224" s="12"/>
      <c r="AX224" s="14"/>
      <c r="AY224" s="14"/>
    </row>
    <row r="225" spans="1:51" ht="14.5" x14ac:dyDescent="0.35">
      <c r="A225" s="2">
        <f t="shared" si="9"/>
        <v>2002.4</v>
      </c>
      <c r="B225" s="15">
        <v>0.17284172985824675</v>
      </c>
      <c r="C225" s="15">
        <v>0.18974585277112341</v>
      </c>
      <c r="D225" s="15">
        <v>-1.6904122912876657E-2</v>
      </c>
      <c r="E225" s="15">
        <v>1.5490667750114716E-3</v>
      </c>
      <c r="F225" s="2">
        <v>5.6494549943397008E-3</v>
      </c>
      <c r="G225" s="2">
        <f t="shared" si="8"/>
        <v>-1.5335140295735794E-3</v>
      </c>
      <c r="H225" s="26">
        <v>1.19</v>
      </c>
      <c r="I225" s="19">
        <v>1.32</v>
      </c>
      <c r="J225" s="19">
        <v>1.61</v>
      </c>
      <c r="K225" s="19">
        <v>2.78</v>
      </c>
      <c r="L225" s="19">
        <v>3.83</v>
      </c>
      <c r="M225" s="19"/>
      <c r="N225" s="2">
        <v>5.4178415320890068</v>
      </c>
      <c r="O225" s="2">
        <v>1.4878079057769713E-2</v>
      </c>
      <c r="P225" s="15">
        <v>4.0054542548294503</v>
      </c>
      <c r="Q225" s="15">
        <v>-9.2270520719744606E-3</v>
      </c>
      <c r="R225" s="30">
        <v>5.07659382441605</v>
      </c>
      <c r="S225" s="30">
        <v>1.01199268154855E-2</v>
      </c>
      <c r="T225" s="2">
        <v>1.7759</v>
      </c>
      <c r="U225" s="2">
        <v>3.6617999999999999</v>
      </c>
      <c r="V225" s="2">
        <v>5.5084</v>
      </c>
      <c r="W225" s="2">
        <v>7.0431999999999997</v>
      </c>
      <c r="X225" s="36">
        <v>8.9766666666670006E-3</v>
      </c>
      <c r="Y225" s="36">
        <v>1.7576666666667001E-2</v>
      </c>
      <c r="Z225" s="36">
        <v>2.5853333333332999E-2</v>
      </c>
      <c r="AA225" s="36">
        <v>3.3036666666666999E-2</v>
      </c>
      <c r="AB225" s="33">
        <v>4.83</v>
      </c>
      <c r="AC225" s="34">
        <v>6.2183958645998301</v>
      </c>
      <c r="AD225" s="34">
        <v>-4.61424055889431E-2</v>
      </c>
      <c r="AE225" s="34">
        <v>5.4054770730380497</v>
      </c>
      <c r="AF225" s="34">
        <v>2.1339103437399701E-2</v>
      </c>
      <c r="AG225" s="34">
        <v>5.7135489662868197</v>
      </c>
      <c r="AH225" s="34">
        <v>-3.8747509026179901E-3</v>
      </c>
      <c r="AI225" s="34">
        <v>5.6190395175759704</v>
      </c>
      <c r="AJ225" s="34">
        <v>-1.01438243221022E-2</v>
      </c>
      <c r="AK225" s="34">
        <v>5.5558150180371397</v>
      </c>
      <c r="AL225" s="34">
        <v>-7.1967135594951201E-2</v>
      </c>
      <c r="AM225" s="34">
        <v>5.73652377459213</v>
      </c>
      <c r="AN225" s="34">
        <v>3.46653099138352E-2</v>
      </c>
      <c r="AO225" s="34">
        <v>6.5122328721525102</v>
      </c>
      <c r="AP225" s="34">
        <v>2.0766858713731701E-2</v>
      </c>
      <c r="AQ225" s="34">
        <v>5.3001441778684599</v>
      </c>
      <c r="AR225" s="34">
        <v>8.9671016974756095E-4</v>
      </c>
      <c r="AS225" s="35">
        <v>3.9983752931110601</v>
      </c>
      <c r="AT225" s="35">
        <v>1.68949173726359E-2</v>
      </c>
      <c r="AV225" s="12"/>
      <c r="AW225" s="12"/>
      <c r="AX225" s="14"/>
      <c r="AY225" s="14"/>
    </row>
    <row r="226" spans="1:51" ht="14.5" x14ac:dyDescent="0.35">
      <c r="A226" s="2">
        <f t="shared" si="9"/>
        <v>2003.1</v>
      </c>
      <c r="B226" s="15">
        <v>0.17053276462364536</v>
      </c>
      <c r="C226" s="15">
        <v>0.19113810206498605</v>
      </c>
      <c r="D226" s="15">
        <v>-2.0605337441340691E-2</v>
      </c>
      <c r="E226" s="15">
        <v>5.5359356726070626E-3</v>
      </c>
      <c r="F226" s="2">
        <v>4.533271040929876E-3</v>
      </c>
      <c r="G226" s="2">
        <f t="shared" si="8"/>
        <v>-2.9257633234362201E-3</v>
      </c>
      <c r="H226" s="26">
        <v>1.1299999999999999</v>
      </c>
      <c r="I226" s="19">
        <v>1.19</v>
      </c>
      <c r="J226" s="19">
        <v>1.51</v>
      </c>
      <c r="K226" s="19">
        <v>2.78</v>
      </c>
      <c r="L226" s="19">
        <v>3.83</v>
      </c>
      <c r="M226" s="19"/>
      <c r="N226" s="2">
        <v>5.3723433132200267</v>
      </c>
      <c r="O226" s="2">
        <v>1.1968614246522603E-2</v>
      </c>
      <c r="P226" s="15">
        <v>3.9851483664379201</v>
      </c>
      <c r="Q226" s="15">
        <v>8.4185804413210302E-3</v>
      </c>
      <c r="R226" s="30">
        <v>5.0171877021115199</v>
      </c>
      <c r="S226" s="30">
        <v>-5.7913042121485103E-3</v>
      </c>
      <c r="T226" s="2">
        <v>2.0727000000000002</v>
      </c>
      <c r="U226" s="2">
        <v>4.1993</v>
      </c>
      <c r="V226" s="2">
        <v>6.1688000000000001</v>
      </c>
      <c r="W226" s="2">
        <v>8.1869999999999994</v>
      </c>
      <c r="X226" s="36">
        <v>9.4699999999999993E-3</v>
      </c>
      <c r="Y226" s="36">
        <v>1.9333333333333001E-2</v>
      </c>
      <c r="Z226" s="36">
        <v>2.8703333333333001E-2</v>
      </c>
      <c r="AA226" s="36">
        <v>3.8006666666667001E-2</v>
      </c>
      <c r="AB226" s="33">
        <v>4.84</v>
      </c>
      <c r="AC226" s="34">
        <v>6.1898826154388997</v>
      </c>
      <c r="AD226" s="34">
        <v>3.1380240693227798E-3</v>
      </c>
      <c r="AE226" s="34">
        <v>5.3650777251544399</v>
      </c>
      <c r="AF226" s="34">
        <v>9.1389693538381899E-4</v>
      </c>
      <c r="AG226" s="34">
        <v>5.6926666769547296</v>
      </c>
      <c r="AH226" s="34">
        <v>1.34499814413617E-3</v>
      </c>
      <c r="AI226" s="34">
        <v>5.5434369104573804</v>
      </c>
      <c r="AJ226" s="34">
        <v>-4.1780186719815503E-2</v>
      </c>
      <c r="AK226" s="34">
        <v>5.5685737269231597</v>
      </c>
      <c r="AL226" s="34">
        <v>-4.9984490945666898E-2</v>
      </c>
      <c r="AM226" s="34">
        <v>5.7379969610785402</v>
      </c>
      <c r="AN226" s="34">
        <v>-3.21464314229475E-2</v>
      </c>
      <c r="AO226" s="34">
        <v>6.5328966509881798</v>
      </c>
      <c r="AP226" s="34">
        <v>-6.2407083713575E-2</v>
      </c>
      <c r="AQ226" s="34">
        <v>5.2796367302664597</v>
      </c>
      <c r="AR226" s="34">
        <v>-1.12812496195486E-2</v>
      </c>
      <c r="AS226" s="35">
        <v>4.0306481319868102</v>
      </c>
      <c r="AT226" s="35">
        <v>1.8205546314025201E-2</v>
      </c>
      <c r="AU226" s="45">
        <v>1.1299999999999999</v>
      </c>
      <c r="AV226" s="45">
        <v>1.66</v>
      </c>
      <c r="AW226" s="45">
        <v>2.0299999999999998</v>
      </c>
      <c r="AX226" s="23"/>
      <c r="AY226" s="23"/>
    </row>
    <row r="227" spans="1:51" ht="14.5" x14ac:dyDescent="0.35">
      <c r="A227" s="2">
        <f t="shared" si="9"/>
        <v>2003.2</v>
      </c>
      <c r="B227" s="15">
        <v>0.16810750437528033</v>
      </c>
      <c r="C227" s="15">
        <v>0.19231006006666254</v>
      </c>
      <c r="D227" s="15">
        <v>-2.4202555691382199E-2</v>
      </c>
      <c r="E227" s="15">
        <v>8.5675332023768622E-3</v>
      </c>
      <c r="F227" s="2">
        <v>2.9338207554075227E-3</v>
      </c>
      <c r="G227" s="2">
        <f t="shared" si="8"/>
        <v>-4.0977213251127131E-3</v>
      </c>
      <c r="H227" s="26">
        <v>0.92</v>
      </c>
      <c r="I227" s="19">
        <v>1.0900000000000001</v>
      </c>
      <c r="J227" s="19">
        <v>1.32</v>
      </c>
      <c r="K227" s="19">
        <v>2.46</v>
      </c>
      <c r="L227" s="19">
        <v>3.54</v>
      </c>
      <c r="M227" s="19"/>
      <c r="N227" s="2">
        <v>5.4935988740551789</v>
      </c>
      <c r="O227" s="2">
        <v>3.173707852523041E-2</v>
      </c>
      <c r="P227" s="15">
        <v>4.1004272869720797</v>
      </c>
      <c r="Q227" s="15">
        <v>-9.1676790911109692E-3</v>
      </c>
      <c r="R227" s="30">
        <v>5.1538686241937599</v>
      </c>
      <c r="S227" s="30">
        <v>5.3671748974168897E-3</v>
      </c>
      <c r="T227" s="2">
        <v>2.0247000000000002</v>
      </c>
      <c r="U227" s="2">
        <v>3.9655999999999998</v>
      </c>
      <c r="V227" s="2">
        <v>5.9637000000000002</v>
      </c>
      <c r="W227" s="2">
        <v>7.8707000000000003</v>
      </c>
      <c r="X227" s="36">
        <v>8.7033333333330007E-3</v>
      </c>
      <c r="Y227" s="36">
        <v>1.7253333333332999E-2</v>
      </c>
      <c r="Z227" s="36">
        <v>2.5596666666667E-2</v>
      </c>
      <c r="AA227" s="36">
        <v>3.406E-2</v>
      </c>
      <c r="AB227" s="33">
        <v>4.5199999999999996</v>
      </c>
      <c r="AC227" s="34">
        <v>6.4649038577119704</v>
      </c>
      <c r="AD227" s="34">
        <v>6.7176213639896798E-4</v>
      </c>
      <c r="AE227" s="34">
        <v>5.4911322001377201</v>
      </c>
      <c r="AF227" s="34">
        <v>1.1229991981693501E-2</v>
      </c>
      <c r="AG227" s="34">
        <v>5.8285883669661196</v>
      </c>
      <c r="AH227" s="34">
        <v>-7.5255267173925397E-3</v>
      </c>
      <c r="AI227" s="34">
        <v>5.9192859658175303</v>
      </c>
      <c r="AJ227" s="34">
        <v>-0.144479167517647</v>
      </c>
      <c r="AK227" s="34">
        <v>5.8248700571965104</v>
      </c>
      <c r="AL227" s="34">
        <v>-4.8104349405791502E-2</v>
      </c>
      <c r="AM227" s="34">
        <v>5.8676260656562196</v>
      </c>
      <c r="AN227" s="34">
        <v>1.9320266615667998E-2</v>
      </c>
      <c r="AO227" s="34">
        <v>6.8326949424944301</v>
      </c>
      <c r="AP227" s="34">
        <v>-5.4840576874039697E-2</v>
      </c>
      <c r="AQ227" s="34">
        <v>5.3995075160312602</v>
      </c>
      <c r="AR227" s="34">
        <v>6.22870966327717E-3</v>
      </c>
      <c r="AS227" s="35">
        <v>4.1368074710422702</v>
      </c>
      <c r="AT227" s="35">
        <v>2.3336835617397099E-2</v>
      </c>
      <c r="AU227" s="45">
        <v>1.01</v>
      </c>
      <c r="AV227" s="45">
        <v>1.52</v>
      </c>
      <c r="AW227" s="45">
        <v>1.9</v>
      </c>
      <c r="AX227" s="23"/>
      <c r="AY227" s="23"/>
    </row>
    <row r="228" spans="1:51" ht="14.5" x14ac:dyDescent="0.35">
      <c r="A228" s="2">
        <f t="shared" si="9"/>
        <v>2003.3</v>
      </c>
      <c r="B228" s="15">
        <v>0.16239000094622841</v>
      </c>
      <c r="C228" s="15">
        <v>0.18941772543892099</v>
      </c>
      <c r="D228" s="15">
        <v>-2.7027724492692577E-2</v>
      </c>
      <c r="E228" s="15">
        <v>1.6836147212233008E-2</v>
      </c>
      <c r="F228" s="2">
        <v>5.4067946818189177E-3</v>
      </c>
      <c r="G228" s="2">
        <f t="shared" si="8"/>
        <v>-1.2053866973711636E-3</v>
      </c>
      <c r="H228" s="26">
        <v>0.94</v>
      </c>
      <c r="I228" s="19">
        <v>1.1499999999999999</v>
      </c>
      <c r="J228" s="19">
        <v>1.5</v>
      </c>
      <c r="K228" s="19">
        <v>2.85</v>
      </c>
      <c r="L228" s="19">
        <v>3.96</v>
      </c>
      <c r="M228" s="19"/>
      <c r="N228" s="2">
        <v>5.4989863292042109</v>
      </c>
      <c r="O228" s="2">
        <v>2.8929058053506488E-2</v>
      </c>
      <c r="P228" s="15">
        <v>4.16618501905171</v>
      </c>
      <c r="Q228" s="15">
        <v>9.4352586388091395E-3</v>
      </c>
      <c r="R228" s="30">
        <v>5.1264647214885697</v>
      </c>
      <c r="S228" s="30">
        <v>8.0487691573603807E-3</v>
      </c>
      <c r="T228" s="2">
        <v>2.2336</v>
      </c>
      <c r="U228" s="2">
        <v>4.3105000000000002</v>
      </c>
      <c r="V228" s="2">
        <v>6.5587</v>
      </c>
      <c r="W228" s="2">
        <v>8.7848000000000006</v>
      </c>
      <c r="X228" s="36">
        <v>9.7366666666670008E-3</v>
      </c>
      <c r="Y228" s="36">
        <v>1.9196666666667001E-2</v>
      </c>
      <c r="Z228" s="36">
        <v>2.9126666666666998E-2</v>
      </c>
      <c r="AA228" s="36">
        <v>3.8973333333332999E-2</v>
      </c>
      <c r="AB228" s="33">
        <v>4.91</v>
      </c>
      <c r="AC228" s="34">
        <v>6.4810303294039002</v>
      </c>
      <c r="AD228" s="34">
        <v>0.13380778059109399</v>
      </c>
      <c r="AE228" s="34">
        <v>5.4832252868619502</v>
      </c>
      <c r="AF228" s="34">
        <v>2.60482778759593E-2</v>
      </c>
      <c r="AG228" s="34">
        <v>5.7988714328298698</v>
      </c>
      <c r="AH228" s="34">
        <v>5.8705398227207703E-2</v>
      </c>
      <c r="AI228" s="34">
        <v>5.9246577075169098</v>
      </c>
      <c r="AJ228" s="34">
        <v>7.5204651787095497E-2</v>
      </c>
      <c r="AK228" s="34">
        <v>5.8424657584321498</v>
      </c>
      <c r="AL228" s="34">
        <v>4.7282273924157597E-2</v>
      </c>
      <c r="AM228" s="34">
        <v>5.9068417484643501</v>
      </c>
      <c r="AN228" s="34">
        <v>-1.94534551006935E-2</v>
      </c>
      <c r="AO228" s="34">
        <v>6.8301613682876896</v>
      </c>
      <c r="AP228" s="34">
        <v>5.3014162749061199E-2</v>
      </c>
      <c r="AQ228" s="34">
        <v>5.3799850210544999</v>
      </c>
      <c r="AR228" s="34">
        <v>1.7189005277556901E-2</v>
      </c>
      <c r="AS228" s="35">
        <v>4.1479822695751203</v>
      </c>
      <c r="AT228" s="35">
        <v>1.36480921490143E-2</v>
      </c>
      <c r="AU228" s="45">
        <v>0.99</v>
      </c>
      <c r="AV228" s="45">
        <v>1.53</v>
      </c>
      <c r="AW228" s="45">
        <v>1.95</v>
      </c>
      <c r="AX228" s="23"/>
      <c r="AY228" s="23"/>
    </row>
    <row r="229" spans="1:51" ht="14.5" x14ac:dyDescent="0.35">
      <c r="A229" s="2">
        <f t="shared" si="9"/>
        <v>2003.4</v>
      </c>
      <c r="B229" s="15">
        <v>0.16881896960259971</v>
      </c>
      <c r="C229" s="15">
        <v>0.18777503215760613</v>
      </c>
      <c r="D229" s="15">
        <v>-1.8956062555006432E-2</v>
      </c>
      <c r="E229" s="15">
        <v>1.1413249850516092E-2</v>
      </c>
      <c r="F229" s="2">
        <v>5.8946727013097595E-3</v>
      </c>
      <c r="G229" s="2">
        <f t="shared" si="8"/>
        <v>4.3730658394369737E-4</v>
      </c>
      <c r="H229" s="26">
        <v>0.9</v>
      </c>
      <c r="I229" s="19">
        <v>1.26</v>
      </c>
      <c r="J229" s="19">
        <v>1.84</v>
      </c>
      <c r="K229" s="19">
        <v>3.25</v>
      </c>
      <c r="L229" s="19">
        <v>4.2699999999999996</v>
      </c>
      <c r="M229" s="19"/>
      <c r="N229" s="2">
        <v>5.564132384456526</v>
      </c>
      <c r="O229" s="2">
        <v>5.0475997512012608E-2</v>
      </c>
      <c r="P229" s="15">
        <v>4.2570240702276196</v>
      </c>
      <c r="Q229" s="15">
        <v>-1.05654976751938E-2</v>
      </c>
      <c r="R229" s="30">
        <v>5.2509080657332801</v>
      </c>
      <c r="S229" s="30">
        <v>1.06600635555634E-3</v>
      </c>
      <c r="T229" s="2">
        <v>1.8044</v>
      </c>
      <c r="U229" s="2">
        <v>3.6873999999999998</v>
      </c>
      <c r="V229" s="2">
        <v>5.4850000000000003</v>
      </c>
      <c r="W229" s="2">
        <v>7.2887000000000004</v>
      </c>
      <c r="X229" s="36">
        <v>8.8199999999999997E-3</v>
      </c>
      <c r="Y229" s="36">
        <v>1.7563333333333001E-2</v>
      </c>
      <c r="Z229" s="36">
        <v>2.6116666666667E-2</v>
      </c>
      <c r="AA229" s="36">
        <v>3.5053333333332999E-2</v>
      </c>
      <c r="AB229" s="33">
        <v>5.0999999999999996</v>
      </c>
      <c r="AC229" s="34">
        <v>6.5264037679659896</v>
      </c>
      <c r="AD229" s="34">
        <v>0.110381063753762</v>
      </c>
      <c r="AE229" s="34">
        <v>5.5490088238629598</v>
      </c>
      <c r="AF229" s="34">
        <v>4.1053706482854703E-2</v>
      </c>
      <c r="AG229" s="34">
        <v>5.8168883094335699</v>
      </c>
      <c r="AH229" s="34">
        <v>7.3232326161520603E-2</v>
      </c>
      <c r="AI229" s="34">
        <v>6.0372991135738499</v>
      </c>
      <c r="AJ229" s="34">
        <v>5.8439026798787201E-2</v>
      </c>
      <c r="AK229" s="34">
        <v>5.9355372213234201</v>
      </c>
      <c r="AL229" s="34">
        <v>6.4619476079056701E-2</v>
      </c>
      <c r="AM229" s="34">
        <v>6.0236814615202201</v>
      </c>
      <c r="AN229" s="34">
        <v>-6.8422368962878996E-3</v>
      </c>
      <c r="AO229" s="34">
        <v>6.8617061372602404</v>
      </c>
      <c r="AP229" s="34">
        <v>0.110152037690782</v>
      </c>
      <c r="AQ229" s="34">
        <v>5.4524721040904502</v>
      </c>
      <c r="AR229" s="34">
        <v>2.94888993888139E-2</v>
      </c>
      <c r="AS229" s="35">
        <v>4.2250218286477299</v>
      </c>
      <c r="AT229" s="35">
        <v>2.1097232615429298E-2</v>
      </c>
      <c r="AU229" s="45">
        <v>1.22</v>
      </c>
      <c r="AV229" s="45">
        <v>1.62</v>
      </c>
      <c r="AW229" s="45">
        <v>2</v>
      </c>
      <c r="AX229" s="23"/>
      <c r="AY229" s="23"/>
    </row>
    <row r="230" spans="1:51" ht="14.5" x14ac:dyDescent="0.35">
      <c r="A230" s="2">
        <f t="shared" si="9"/>
        <v>2004.1</v>
      </c>
      <c r="B230" s="15">
        <v>0.16618564612458711</v>
      </c>
      <c r="C230" s="15">
        <v>0.1903673551099396</v>
      </c>
      <c r="D230" s="15">
        <v>-2.4181708985352497E-2</v>
      </c>
      <c r="E230" s="15">
        <v>5.3272417840526881E-3</v>
      </c>
      <c r="F230" s="2">
        <v>7.4122755112236869E-3</v>
      </c>
      <c r="G230" s="2">
        <f t="shared" si="8"/>
        <v>-2.1550163683897727E-3</v>
      </c>
      <c r="H230" s="26">
        <v>0.94</v>
      </c>
      <c r="I230" s="19">
        <v>1.2</v>
      </c>
      <c r="J230" s="19">
        <v>1.6</v>
      </c>
      <c r="K230" s="19">
        <v>2.8</v>
      </c>
      <c r="L230" s="19">
        <v>3.86</v>
      </c>
      <c r="M230" s="19"/>
      <c r="N230" s="2">
        <v>5.5500522101996967</v>
      </c>
      <c r="O230" s="2">
        <v>3.7686613719011129E-2</v>
      </c>
      <c r="P230" s="15">
        <v>4.3468815151593301</v>
      </c>
      <c r="Q230" s="15">
        <v>1.0142410182804E-2</v>
      </c>
      <c r="R230" s="30">
        <v>5.2427592359248996</v>
      </c>
      <c r="S230" s="30">
        <v>1.24005032405468E-2</v>
      </c>
      <c r="T230" s="2">
        <v>2.0697000000000001</v>
      </c>
      <c r="U230" s="2">
        <v>4.2304000000000004</v>
      </c>
      <c r="V230" s="2">
        <v>6.0666000000000002</v>
      </c>
      <c r="W230" s="2">
        <v>7.9824999999999999</v>
      </c>
      <c r="X230" s="36">
        <v>8.3133333333329992E-3</v>
      </c>
      <c r="Y230" s="36">
        <v>1.6899999999999998E-2</v>
      </c>
      <c r="Z230" s="36">
        <v>2.4656666666667E-2</v>
      </c>
      <c r="AA230" s="36">
        <v>3.2500000000000001E-2</v>
      </c>
      <c r="AB230" s="33">
        <v>4.7699999999999996</v>
      </c>
      <c r="AC230" s="34">
        <v>6.4125356391848198</v>
      </c>
      <c r="AD230" s="34">
        <v>0.174864416546407</v>
      </c>
      <c r="AE230" s="34">
        <v>5.5249908325983901</v>
      </c>
      <c r="AF230" s="34">
        <v>3.5432084216907599E-2</v>
      </c>
      <c r="AG230" s="34">
        <v>5.7868449867562299</v>
      </c>
      <c r="AH230" s="34">
        <v>3.4301804246774502E-2</v>
      </c>
      <c r="AI230" s="34">
        <v>6.0190069270068802</v>
      </c>
      <c r="AJ230" s="34">
        <v>8.18206347848323E-2</v>
      </c>
      <c r="AK230" s="34">
        <v>5.90703831894883</v>
      </c>
      <c r="AL230" s="34">
        <v>5.9963946312376899E-2</v>
      </c>
      <c r="AM230" s="34">
        <v>6.0326471706702796</v>
      </c>
      <c r="AN230" s="34">
        <v>3.7192947654484602E-2</v>
      </c>
      <c r="AO230" s="34">
        <v>6.7546997147642598</v>
      </c>
      <c r="AP230" s="34">
        <v>0.13089559588459501</v>
      </c>
      <c r="AQ230" s="34">
        <v>5.4258879179292201</v>
      </c>
      <c r="AR230" s="34">
        <v>3.6204000327025899E-2</v>
      </c>
      <c r="AS230" s="35">
        <v>4.2064621561657001</v>
      </c>
      <c r="AT230" s="35">
        <v>2.98861983899288E-2</v>
      </c>
      <c r="AU230" s="45">
        <v>0.51</v>
      </c>
      <c r="AV230" s="45">
        <v>0.99</v>
      </c>
      <c r="AW230" s="45">
        <v>1.48</v>
      </c>
      <c r="AX230" s="23"/>
      <c r="AY230" s="23"/>
    </row>
    <row r="231" spans="1:51" ht="14.5" x14ac:dyDescent="0.35">
      <c r="A231" s="2">
        <f t="shared" si="9"/>
        <v>2004.2</v>
      </c>
      <c r="B231" s="15">
        <v>0.16786247886121466</v>
      </c>
      <c r="C231" s="15">
        <v>0.18995353571839035</v>
      </c>
      <c r="D231" s="15">
        <v>-2.2091056857175686E-2</v>
      </c>
      <c r="E231" s="15">
        <v>7.5888367770356683E-3</v>
      </c>
      <c r="F231" s="2">
        <v>8.1272280239357234E-3</v>
      </c>
      <c r="G231" s="2">
        <f t="shared" si="8"/>
        <v>-1.7411969768405255E-3</v>
      </c>
      <c r="H231" s="26">
        <v>1.27</v>
      </c>
      <c r="I231" s="19">
        <v>2.09</v>
      </c>
      <c r="J231" s="19">
        <v>2.7</v>
      </c>
      <c r="K231" s="19">
        <v>3.81</v>
      </c>
      <c r="L231" s="19">
        <v>4.62</v>
      </c>
      <c r="M231" s="19"/>
      <c r="N231" s="2">
        <v>5.5077151507256783</v>
      </c>
      <c r="O231" s="2">
        <v>4.9104201408202652E-2</v>
      </c>
      <c r="P231" s="15">
        <v>4.26208746478191</v>
      </c>
      <c r="Q231" s="15">
        <v>1.0401097652807299E-2</v>
      </c>
      <c r="R231" s="30">
        <v>5.2611109004024303</v>
      </c>
      <c r="S231" s="30">
        <v>8.0403875785824402E-3</v>
      </c>
      <c r="T231" s="2">
        <v>2.2686000000000002</v>
      </c>
      <c r="U231" s="2">
        <v>4.2305999999999999</v>
      </c>
      <c r="V231" s="2">
        <v>6.13</v>
      </c>
      <c r="W231" s="2">
        <v>7.9893000000000001</v>
      </c>
      <c r="X231" s="36">
        <v>9.5700000000000004E-3</v>
      </c>
      <c r="Y231" s="36">
        <v>1.8266666666667E-2</v>
      </c>
      <c r="Z231" s="36">
        <v>2.6596666666667001E-2</v>
      </c>
      <c r="AA231" s="36">
        <v>3.4946666666667001E-2</v>
      </c>
      <c r="AB231" s="33">
        <v>5.33</v>
      </c>
      <c r="AC231" s="34">
        <v>6.3486765482013299</v>
      </c>
      <c r="AD231" s="34">
        <v>4.3425836588606402E-2</v>
      </c>
      <c r="AE231" s="34">
        <v>5.5120382018682799</v>
      </c>
      <c r="AF231" s="34">
        <v>2.4247692059798698E-2</v>
      </c>
      <c r="AG231" s="34">
        <v>5.7689203481256799</v>
      </c>
      <c r="AH231" s="34">
        <v>4.2735611405397597E-2</v>
      </c>
      <c r="AI231" s="34">
        <v>5.8879505986577598</v>
      </c>
      <c r="AJ231" s="34">
        <v>0.14498780851609999</v>
      </c>
      <c r="AK231" s="34">
        <v>5.87294151267717</v>
      </c>
      <c r="AL231" s="34">
        <v>2.82087163867056E-2</v>
      </c>
      <c r="AM231" s="34">
        <v>6.0222193246404396</v>
      </c>
      <c r="AN231" s="34">
        <v>1.6441662478813499E-2</v>
      </c>
      <c r="AO231" s="34">
        <v>6.6840436045182399</v>
      </c>
      <c r="AP231" s="34">
        <v>6.2383517817228999E-2</v>
      </c>
      <c r="AQ231" s="34">
        <v>5.4187854731801099</v>
      </c>
      <c r="AR231" s="34">
        <v>2.1115757692900101E-2</v>
      </c>
      <c r="AS231" s="35">
        <v>4.1177573388915096</v>
      </c>
      <c r="AT231" s="35">
        <v>3.8516113374853001E-3</v>
      </c>
      <c r="AU231" s="45">
        <v>1.38</v>
      </c>
      <c r="AV231" s="45">
        <v>1.75</v>
      </c>
      <c r="AW231" s="45">
        <v>2.1</v>
      </c>
      <c r="AX231" s="23"/>
      <c r="AY231" s="23"/>
    </row>
    <row r="232" spans="1:51" ht="14.5" x14ac:dyDescent="0.35">
      <c r="A232" s="2">
        <f t="shared" si="9"/>
        <v>2004.3</v>
      </c>
      <c r="B232" s="15">
        <v>0.17092102816206728</v>
      </c>
      <c r="C232" s="15">
        <v>0.18895186655562474</v>
      </c>
      <c r="D232" s="15">
        <v>-1.8030838393557447E-2</v>
      </c>
      <c r="E232" s="15">
        <v>9.4118734722871186E-3</v>
      </c>
      <c r="F232" s="2">
        <v>6.5109925699190271E-3</v>
      </c>
      <c r="G232" s="2">
        <f t="shared" si="8"/>
        <v>-7.3952781407490842E-4</v>
      </c>
      <c r="H232" s="26">
        <v>1.65</v>
      </c>
      <c r="I232" s="19">
        <v>2.21</v>
      </c>
      <c r="J232" s="19">
        <v>2.63</v>
      </c>
      <c r="K232" s="19">
        <v>3.38</v>
      </c>
      <c r="L232" s="19">
        <v>4.1399999999999997</v>
      </c>
      <c r="M232" s="19"/>
      <c r="N232" s="2">
        <v>5.4644150561903757</v>
      </c>
      <c r="O232" s="2">
        <v>2.3718712886610975E-2</v>
      </c>
      <c r="P232" s="15">
        <v>4.3348123587555403</v>
      </c>
      <c r="Q232" s="15">
        <v>-7.0534396107639801E-3</v>
      </c>
      <c r="R232" s="30">
        <v>5.2913616110573898</v>
      </c>
      <c r="S232" s="30">
        <v>1.4118196239469701E-2</v>
      </c>
      <c r="T232" s="2">
        <v>2.2679999999999998</v>
      </c>
      <c r="U232" s="2">
        <v>4.2896000000000001</v>
      </c>
      <c r="V232" s="2">
        <v>6.3688000000000002</v>
      </c>
      <c r="W232" s="2">
        <v>8.5075000000000003</v>
      </c>
      <c r="X232" s="36">
        <v>1.0033333333333E-2</v>
      </c>
      <c r="Y232" s="36">
        <v>1.8973333333332999E-2</v>
      </c>
      <c r="Z232" s="36">
        <v>2.7986666666667E-2</v>
      </c>
      <c r="AA232" s="36">
        <v>3.7266666666667003E-2</v>
      </c>
      <c r="AB232" s="33">
        <v>4.8899999999999997</v>
      </c>
      <c r="AC232" s="34">
        <v>6.28063071231613</v>
      </c>
      <c r="AD232" s="34">
        <v>8.8155833628950804E-3</v>
      </c>
      <c r="AE232" s="34">
        <v>5.4679094572195996</v>
      </c>
      <c r="AF232" s="34">
        <v>2.01067240514929E-2</v>
      </c>
      <c r="AG232" s="34">
        <v>5.6993761372318898</v>
      </c>
      <c r="AH232" s="34">
        <v>1.09780398312865E-2</v>
      </c>
      <c r="AI232" s="34">
        <v>5.7893733481126901</v>
      </c>
      <c r="AJ232" s="34">
        <v>0.111955774591425</v>
      </c>
      <c r="AK232" s="34">
        <v>5.7235925301366501</v>
      </c>
      <c r="AL232" s="34">
        <v>5.5844272195567E-2</v>
      </c>
      <c r="AM232" s="34">
        <v>6.0212684954370399</v>
      </c>
      <c r="AN232" s="34">
        <v>-1.9138459847021901E-2</v>
      </c>
      <c r="AO232" s="34">
        <v>6.6095139089521</v>
      </c>
      <c r="AP232" s="34">
        <v>-1.8578439357042401E-4</v>
      </c>
      <c r="AQ232" s="34">
        <v>5.3333930060152399</v>
      </c>
      <c r="AR232" s="34">
        <v>5.6691376976218698E-2</v>
      </c>
      <c r="AS232" s="35">
        <v>4.2132020801213503</v>
      </c>
      <c r="AT232" s="35">
        <v>1.0852922983052699E-2</v>
      </c>
      <c r="AU232" s="45">
        <v>1.05</v>
      </c>
      <c r="AV232" s="45">
        <v>1.41</v>
      </c>
      <c r="AW232" s="45">
        <v>1.77</v>
      </c>
      <c r="AX232" s="46"/>
      <c r="AY232" s="23"/>
    </row>
    <row r="233" spans="1:51" ht="14.5" x14ac:dyDescent="0.35">
      <c r="A233" s="2">
        <f t="shared" si="9"/>
        <v>2004.4</v>
      </c>
      <c r="B233" s="15">
        <v>0.17171355335848815</v>
      </c>
      <c r="C233" s="15">
        <v>0.18841444969830121</v>
      </c>
      <c r="D233" s="15">
        <v>-1.6700896339813066E-2</v>
      </c>
      <c r="E233" s="15">
        <v>9.967290732244111E-3</v>
      </c>
      <c r="F233" s="2">
        <v>7.6829760478244382E-3</v>
      </c>
      <c r="G233" s="2">
        <f t="shared" si="8"/>
        <v>-2.0211095675137791E-4</v>
      </c>
      <c r="H233" s="26">
        <v>2.19</v>
      </c>
      <c r="I233" s="19">
        <v>2.75</v>
      </c>
      <c r="J233" s="19">
        <v>3.08</v>
      </c>
      <c r="K233" s="19">
        <v>3.63</v>
      </c>
      <c r="L233" s="19">
        <v>4.24</v>
      </c>
      <c r="M233" s="19"/>
      <c r="N233" s="2">
        <v>5.5104922485575063</v>
      </c>
      <c r="O233" s="27">
        <v>4.7330848184661128E-2</v>
      </c>
      <c r="P233" s="15">
        <v>4.4124574742312799</v>
      </c>
      <c r="Q233" s="15">
        <v>5.0539822478935098E-2</v>
      </c>
      <c r="R233" s="30">
        <v>5.3737257468211501</v>
      </c>
      <c r="S233" s="30">
        <v>3.6056154195219302E-3</v>
      </c>
      <c r="T233" s="2">
        <v>1.9984</v>
      </c>
      <c r="U233" s="2">
        <v>3.9447000000000001</v>
      </c>
      <c r="V233" s="2">
        <v>5.8997999999999999</v>
      </c>
      <c r="W233" s="2">
        <v>7.7462</v>
      </c>
      <c r="X233" s="36">
        <v>9.3100000000000006E-3</v>
      </c>
      <c r="Y233" s="36">
        <v>1.8100000000000002E-2</v>
      </c>
      <c r="Z233" s="36">
        <v>2.7163333333333001E-2</v>
      </c>
      <c r="AA233" s="36">
        <v>3.6116666666666998E-2</v>
      </c>
      <c r="AB233" s="33">
        <v>4.8499999999999996</v>
      </c>
      <c r="AC233" s="34">
        <v>6.3730088877889699</v>
      </c>
      <c r="AD233" s="34">
        <v>5.3739499715068702E-2</v>
      </c>
      <c r="AE233" s="34">
        <v>5.5039068848494201</v>
      </c>
      <c r="AF233" s="43">
        <v>4.1995555790737597E-2</v>
      </c>
      <c r="AG233" s="34">
        <v>5.7056487925161097</v>
      </c>
      <c r="AH233" s="43">
        <v>7.6880613889780805E-2</v>
      </c>
      <c r="AI233" s="34">
        <v>5.7967110314921904</v>
      </c>
      <c r="AJ233" s="34">
        <v>0.107541102818134</v>
      </c>
      <c r="AK233" s="34">
        <v>5.8309222834343499</v>
      </c>
      <c r="AL233" s="34">
        <v>9.3652845885949208E-3</v>
      </c>
      <c r="AM233" s="34">
        <v>6.1063648774789403</v>
      </c>
      <c r="AN233" s="34">
        <v>7.1798157459104298E-3</v>
      </c>
      <c r="AO233" s="34">
        <v>6.6509912375667497</v>
      </c>
      <c r="AP233" s="34">
        <v>0.107416108453381</v>
      </c>
      <c r="AQ233" s="34">
        <v>5.3875379040322002</v>
      </c>
      <c r="AR233" s="34">
        <v>3.0955902533853299E-2</v>
      </c>
      <c r="AS233" s="35">
        <v>4.2330364374792104</v>
      </c>
      <c r="AT233" s="35">
        <v>4.17555596624705E-2</v>
      </c>
      <c r="AU233" s="45">
        <v>0.99</v>
      </c>
      <c r="AV233" s="45">
        <v>1.31</v>
      </c>
      <c r="AW233" s="45">
        <v>1.68</v>
      </c>
      <c r="AX233" s="45">
        <v>1.96</v>
      </c>
      <c r="AY233" s="23"/>
    </row>
    <row r="234" spans="1:51" ht="14.5" x14ac:dyDescent="0.35">
      <c r="A234" s="2">
        <f t="shared" si="9"/>
        <v>2005.1</v>
      </c>
      <c r="B234" s="15">
        <v>0.1799558285272794</v>
      </c>
      <c r="C234" s="15">
        <v>0.18944567142979779</v>
      </c>
      <c r="D234" s="15">
        <v>-9.48984290251839E-3</v>
      </c>
      <c r="E234" s="15">
        <v>1.1008351400498153E-2</v>
      </c>
      <c r="F234" s="2">
        <v>7.8906645790147705E-3</v>
      </c>
      <c r="G234" s="2">
        <f t="shared" si="8"/>
        <v>-1.2333326882479623E-3</v>
      </c>
      <c r="H234" s="26">
        <v>2.74</v>
      </c>
      <c r="I234" s="19">
        <v>3.35</v>
      </c>
      <c r="J234" s="19">
        <v>3.8</v>
      </c>
      <c r="K234" s="19">
        <v>4.18</v>
      </c>
      <c r="L234" s="19">
        <v>4.5</v>
      </c>
      <c r="M234" s="19"/>
      <c r="N234" s="2">
        <v>5.4063035305160145</v>
      </c>
      <c r="O234" s="2">
        <v>7.8890150240630993E-2</v>
      </c>
      <c r="P234" s="15">
        <v>4.3292527716701699</v>
      </c>
      <c r="Q234" s="15">
        <v>-2.5035482202673399E-3</v>
      </c>
      <c r="R234" s="30">
        <v>5.3774282340875699</v>
      </c>
      <c r="S234" s="30">
        <v>4.2682350867873399E-2</v>
      </c>
      <c r="T234" s="2">
        <v>2.1095000000000002</v>
      </c>
      <c r="U234" s="2">
        <v>4.3520000000000003</v>
      </c>
      <c r="V234" s="2">
        <v>6.3147000000000002</v>
      </c>
      <c r="W234" s="2">
        <v>8.3364999999999991</v>
      </c>
      <c r="X234" s="36">
        <v>9.5233333333330002E-3</v>
      </c>
      <c r="Y234" s="36">
        <v>1.9156666666666999E-2</v>
      </c>
      <c r="Z234" s="36">
        <v>2.852E-2</v>
      </c>
      <c r="AA234" s="36">
        <v>3.7740000000000003E-2</v>
      </c>
      <c r="AB234" s="33">
        <v>4.88</v>
      </c>
      <c r="AC234" s="34">
        <v>6.3548856231808797</v>
      </c>
      <c r="AD234" s="34">
        <v>-5.9596955550351903E-2</v>
      </c>
      <c r="AE234" s="34">
        <v>5.3886640333122102</v>
      </c>
      <c r="AF234" s="34">
        <v>9.1859599746251602E-2</v>
      </c>
      <c r="AG234" s="34">
        <v>5.5353886099165504</v>
      </c>
      <c r="AH234" s="34">
        <v>0.128554751631625</v>
      </c>
      <c r="AI234" s="34">
        <v>5.6815802583878003</v>
      </c>
      <c r="AJ234" s="34">
        <v>0.13645988777868201</v>
      </c>
      <c r="AK234" s="34">
        <v>5.7633759633398496</v>
      </c>
      <c r="AL234" s="34">
        <v>1.6647290292136602E-2</v>
      </c>
      <c r="AM234" s="34">
        <v>5.9990637904695898</v>
      </c>
      <c r="AN234" s="34">
        <v>5.8927746398358197E-2</v>
      </c>
      <c r="AO234" s="34">
        <v>6.5758284701786698</v>
      </c>
      <c r="AP234" s="34">
        <v>2.58560277656535E-3</v>
      </c>
      <c r="AQ234" s="34">
        <v>5.3098090795466799</v>
      </c>
      <c r="AR234" s="34">
        <v>6.1035966939354702E-2</v>
      </c>
      <c r="AS234" s="35">
        <v>4.2273661016259503</v>
      </c>
      <c r="AT234" s="35">
        <v>1.01643971506319E-2</v>
      </c>
      <c r="AU234" s="45">
        <v>1.31</v>
      </c>
      <c r="AV234" s="45">
        <v>1.49</v>
      </c>
      <c r="AW234" s="45">
        <v>1.79</v>
      </c>
      <c r="AX234" s="45">
        <v>1.91</v>
      </c>
      <c r="AY234" s="23"/>
    </row>
    <row r="235" spans="1:51" ht="14.5" x14ac:dyDescent="0.35">
      <c r="A235" s="2">
        <f t="shared" si="9"/>
        <v>2005.2</v>
      </c>
      <c r="B235" s="15">
        <v>0.18092969839911818</v>
      </c>
      <c r="C235" s="15">
        <v>0.18923855990010865</v>
      </c>
      <c r="D235" s="15">
        <v>-8.3088615009904842E-3</v>
      </c>
      <c r="E235" s="15">
        <v>4.6052191021417506E-3</v>
      </c>
      <c r="F235" s="2">
        <v>6.9786368684948714E-3</v>
      </c>
      <c r="G235" s="2">
        <f t="shared" si="8"/>
        <v>-1.0262211585588266E-3</v>
      </c>
      <c r="H235" s="26">
        <v>2.97</v>
      </c>
      <c r="I235" s="19">
        <v>3.45</v>
      </c>
      <c r="J235" s="19">
        <v>3.66</v>
      </c>
      <c r="K235" s="19">
        <v>3.72</v>
      </c>
      <c r="L235" s="19">
        <v>3.94</v>
      </c>
      <c r="M235" s="19"/>
      <c r="N235" s="2">
        <v>5.3661632593035478</v>
      </c>
      <c r="O235" s="2">
        <v>5.9281833992389815E-2</v>
      </c>
      <c r="P235" s="15">
        <v>4.4327200420425203</v>
      </c>
      <c r="Q235" s="15">
        <v>1.9586075390408901E-2</v>
      </c>
      <c r="R235" s="30">
        <v>5.3432176825366202</v>
      </c>
      <c r="S235" s="30">
        <v>5.0229405186165303E-2</v>
      </c>
      <c r="T235" s="2">
        <v>2.2328999999999999</v>
      </c>
      <c r="U235" s="2">
        <v>4.3958000000000004</v>
      </c>
      <c r="V235" s="2">
        <v>6.4954999999999998</v>
      </c>
      <c r="W235" s="2">
        <v>8.7164999999999999</v>
      </c>
      <c r="X235" s="36">
        <v>9.9066666666670009E-3</v>
      </c>
      <c r="Y235" s="36">
        <v>1.9843333333333001E-2</v>
      </c>
      <c r="Z235" s="36">
        <v>2.9333333333333E-2</v>
      </c>
      <c r="AA235" s="36">
        <v>3.9093333333333001E-2</v>
      </c>
      <c r="AB235" s="33">
        <v>4.28</v>
      </c>
      <c r="AC235" s="34">
        <v>6.31781563972367</v>
      </c>
      <c r="AD235" s="34">
        <v>6.7540384186215802E-2</v>
      </c>
      <c r="AE235" s="34">
        <v>5.3204650624992</v>
      </c>
      <c r="AF235" s="34">
        <v>7.7703051823846195E-2</v>
      </c>
      <c r="AG235" s="34">
        <v>5.4404586902682999</v>
      </c>
      <c r="AH235" s="34">
        <v>0.106393306581903</v>
      </c>
      <c r="AI235" s="34">
        <v>5.6308292723397999</v>
      </c>
      <c r="AJ235" s="34">
        <v>8.8399416157526597E-2</v>
      </c>
      <c r="AK235" s="34">
        <v>5.7683732307873203</v>
      </c>
      <c r="AL235" s="34">
        <v>2.15964865965814E-2</v>
      </c>
      <c r="AM235" s="34">
        <v>6.0322077139059198</v>
      </c>
      <c r="AN235" s="34">
        <v>9.68517663677247E-3</v>
      </c>
      <c r="AO235" s="34">
        <v>6.5534248610127301</v>
      </c>
      <c r="AP235" s="34">
        <v>3.6472259905999699E-2</v>
      </c>
      <c r="AQ235" s="34">
        <v>5.2744335028814398</v>
      </c>
      <c r="AR235" s="34">
        <v>4.4606440985258303E-2</v>
      </c>
      <c r="AS235" s="35">
        <v>4.3241355963873103</v>
      </c>
      <c r="AT235" s="35">
        <v>-3.1421087479265503E-2</v>
      </c>
      <c r="AU235" s="45">
        <v>1.41</v>
      </c>
      <c r="AV235" s="45">
        <v>1.52</v>
      </c>
      <c r="AW235" s="45">
        <v>1.67</v>
      </c>
      <c r="AX235" s="45">
        <v>1.79</v>
      </c>
      <c r="AY235" s="23"/>
    </row>
    <row r="236" spans="1:51" ht="14.5" x14ac:dyDescent="0.35">
      <c r="A236" s="2">
        <f t="shared" si="9"/>
        <v>2005.3</v>
      </c>
      <c r="B236" s="15">
        <v>0.18094870280339859</v>
      </c>
      <c r="C236" s="15">
        <v>0.18915746588516821</v>
      </c>
      <c r="D236" s="15">
        <v>-8.2087630817696215E-3</v>
      </c>
      <c r="E236" s="15">
        <v>8.8700061123530623E-3</v>
      </c>
      <c r="F236" s="2">
        <v>9.0057194399413617E-3</v>
      </c>
      <c r="G236" s="2">
        <f t="shared" si="8"/>
        <v>-9.4512714361838501E-4</v>
      </c>
      <c r="H236" s="26">
        <v>3.42</v>
      </c>
      <c r="I236" s="19">
        <v>4.01</v>
      </c>
      <c r="J236" s="19">
        <v>4.18</v>
      </c>
      <c r="K236" s="19">
        <v>4.18</v>
      </c>
      <c r="L236" s="19">
        <v>4.34</v>
      </c>
      <c r="M236" s="19"/>
      <c r="N236" s="2">
        <v>5.3524723798582006</v>
      </c>
      <c r="O236" s="2">
        <v>5.6596771163563764E-2</v>
      </c>
      <c r="P236" s="15">
        <v>4.3988314417695999</v>
      </c>
      <c r="Q236" s="15">
        <v>6.0060692765475203E-2</v>
      </c>
      <c r="R236" s="30">
        <v>5.3967136126314097</v>
      </c>
      <c r="S236" s="30">
        <v>3.9098806297333498E-2</v>
      </c>
      <c r="T236" s="2">
        <v>2.4544999999999999</v>
      </c>
      <c r="U236" s="2">
        <v>4.5823</v>
      </c>
      <c r="V236" s="2">
        <v>6.8354999999999997</v>
      </c>
      <c r="W236" s="2">
        <v>9.0286000000000008</v>
      </c>
      <c r="X236" s="36">
        <v>1.0410000000000001E-2</v>
      </c>
      <c r="Y236" s="36">
        <v>1.9823333333332999E-2</v>
      </c>
      <c r="Z236" s="36">
        <v>2.9389999999999999E-2</v>
      </c>
      <c r="AA236" s="36">
        <v>3.8803333333333002E-2</v>
      </c>
      <c r="AB236" s="33">
        <v>4.62</v>
      </c>
      <c r="AC236" s="34">
        <v>6.3290262645831303</v>
      </c>
      <c r="AD236" s="34">
        <v>4.9159009107850801E-2</v>
      </c>
      <c r="AE236" s="34">
        <v>5.2783071517665503</v>
      </c>
      <c r="AF236" s="34">
        <v>7.1613896832419699E-2</v>
      </c>
      <c r="AG236" s="34">
        <v>5.4026711522963096</v>
      </c>
      <c r="AH236" s="34">
        <v>6.5335871836959103E-2</v>
      </c>
      <c r="AI236" s="34">
        <v>5.5668525081660203</v>
      </c>
      <c r="AJ236" s="34">
        <v>0.116856622749373</v>
      </c>
      <c r="AK236" s="34">
        <v>5.7252892950555099</v>
      </c>
      <c r="AL236" s="34">
        <v>7.1547274878527301E-2</v>
      </c>
      <c r="AM236" s="34">
        <v>5.9691944433064199</v>
      </c>
      <c r="AN236" s="34">
        <v>0.111359355629657</v>
      </c>
      <c r="AO236" s="34">
        <v>6.51266712969929</v>
      </c>
      <c r="AP236" s="34">
        <v>9.2411210057540799E-2</v>
      </c>
      <c r="AQ236" s="34">
        <v>5.3365357433863103</v>
      </c>
      <c r="AR236" s="34">
        <v>-2.6098660016818501E-2</v>
      </c>
      <c r="AS236" s="35">
        <v>4.37377323545065</v>
      </c>
      <c r="AT236" s="35">
        <v>-2.3808818676285499E-2</v>
      </c>
      <c r="AU236" s="45">
        <v>1.46</v>
      </c>
      <c r="AV236" s="45">
        <v>1.64</v>
      </c>
      <c r="AW236" s="45">
        <v>1.78</v>
      </c>
      <c r="AX236" s="45">
        <v>1.95</v>
      </c>
      <c r="AY236" s="23"/>
    </row>
    <row r="237" spans="1:51" ht="14.5" x14ac:dyDescent="0.35">
      <c r="A237" s="2">
        <f t="shared" si="9"/>
        <v>2005.4</v>
      </c>
      <c r="B237" s="15">
        <v>0.1832665749985054</v>
      </c>
      <c r="C237" s="15">
        <v>0.18758593890117775</v>
      </c>
      <c r="D237" s="15">
        <v>-4.3193639026723393E-3</v>
      </c>
      <c r="E237" s="15">
        <v>6.3008375426905489E-3</v>
      </c>
      <c r="F237" s="2">
        <v>8.0103904774048631E-3</v>
      </c>
      <c r="G237" s="2">
        <f t="shared" si="8"/>
        <v>6.2639984037207719E-4</v>
      </c>
      <c r="H237" s="26">
        <v>3.89</v>
      </c>
      <c r="I237" s="19">
        <v>4.38</v>
      </c>
      <c r="J237" s="19">
        <v>4.41</v>
      </c>
      <c r="K237" s="19">
        <v>4.3499999999999996</v>
      </c>
      <c r="L237" s="19">
        <v>4.3899999999999997</v>
      </c>
      <c r="M237" s="19"/>
      <c r="N237" s="2">
        <v>5.3492998058420138</v>
      </c>
      <c r="O237" s="27">
        <v>2.0274103609243616E-2</v>
      </c>
      <c r="P237" s="15">
        <v>4.4005346548292703</v>
      </c>
      <c r="Q237" s="15">
        <v>1.25577262808966E-3</v>
      </c>
      <c r="R237" s="30">
        <v>5.2681431677070103</v>
      </c>
      <c r="S237" s="30">
        <v>8.7150411688041704E-2</v>
      </c>
      <c r="T237" s="2">
        <v>2.0857999999999999</v>
      </c>
      <c r="U237" s="2">
        <v>4.0281000000000002</v>
      </c>
      <c r="V237" s="2">
        <v>6.1200999999999999</v>
      </c>
      <c r="W237" s="2">
        <v>8.1652000000000005</v>
      </c>
      <c r="X237" s="36">
        <v>1.0456666666666999E-2</v>
      </c>
      <c r="Y237" s="36">
        <v>2.0129999999999999E-2</v>
      </c>
      <c r="Z237" s="36">
        <v>3.0283333333332999E-2</v>
      </c>
      <c r="AA237" s="36">
        <v>4.0079999999999998E-2</v>
      </c>
      <c r="AB237" s="33">
        <v>4.6100000000000003</v>
      </c>
      <c r="AC237" s="34">
        <v>6.3161225985295202</v>
      </c>
      <c r="AD237" s="34">
        <v>2.5241129666291901E-2</v>
      </c>
      <c r="AE237" s="34">
        <v>5.2786796781929803</v>
      </c>
      <c r="AF237" s="43">
        <v>1.63237306315555E-2</v>
      </c>
      <c r="AG237" s="34">
        <v>5.49280011400307</v>
      </c>
      <c r="AH237" s="43">
        <v>-6.9123819105901999E-2</v>
      </c>
      <c r="AI237" s="34">
        <v>5.4456523587543897</v>
      </c>
      <c r="AJ237" s="34">
        <v>0.123782095524585</v>
      </c>
      <c r="AK237" s="34">
        <v>5.5623028825609202</v>
      </c>
      <c r="AL237" s="34">
        <v>0.16199642214823901</v>
      </c>
      <c r="AM237" s="34">
        <v>5.89969443961796</v>
      </c>
      <c r="AN237" s="34">
        <v>0.109725839223992</v>
      </c>
      <c r="AO237" s="34">
        <v>6.5796224199811997</v>
      </c>
      <c r="AP237" s="34">
        <v>-3.6663284306349499E-2</v>
      </c>
      <c r="AQ237" s="34">
        <v>5.3257330463445198</v>
      </c>
      <c r="AR237" s="34">
        <v>3.5672010734383698E-3</v>
      </c>
      <c r="AS237" s="35">
        <v>4.3655854127717504</v>
      </c>
      <c r="AT237" s="35">
        <v>-7.9594002601081695E-2</v>
      </c>
      <c r="AU237" s="45">
        <v>2.0499999999999998</v>
      </c>
      <c r="AV237" s="45">
        <v>2.06</v>
      </c>
      <c r="AW237" s="45">
        <v>2.06</v>
      </c>
      <c r="AX237" s="45">
        <v>2.04</v>
      </c>
      <c r="AY237" s="23"/>
    </row>
    <row r="238" spans="1:51" ht="14.5" x14ac:dyDescent="0.35">
      <c r="A238" s="2">
        <f t="shared" si="9"/>
        <v>2006.1</v>
      </c>
      <c r="B238" s="15">
        <v>0.188593952626219</v>
      </c>
      <c r="C238" s="15">
        <v>0.18886503674288774</v>
      </c>
      <c r="D238" s="15">
        <v>-2.710841166687292E-4</v>
      </c>
      <c r="E238" s="15">
        <v>1.3208435276678532E-2</v>
      </c>
      <c r="F238" s="2">
        <v>6.9596442992566438E-3</v>
      </c>
      <c r="G238" s="2">
        <f t="shared" si="8"/>
        <v>-6.5269800133790912E-4</v>
      </c>
      <c r="H238" s="26">
        <v>4.51</v>
      </c>
      <c r="I238" s="19">
        <v>4.82</v>
      </c>
      <c r="J238" s="19">
        <v>4.82</v>
      </c>
      <c r="K238" s="19">
        <v>4.82</v>
      </c>
      <c r="L238" s="19">
        <v>4.8600000000000003</v>
      </c>
      <c r="M238" s="19">
        <v>4.9000000000000004</v>
      </c>
      <c r="N238" s="2">
        <v>5.4004996074555454</v>
      </c>
      <c r="O238" s="2">
        <v>7.004311985293922E-4</v>
      </c>
      <c r="P238" s="15">
        <v>4.4967787976307596</v>
      </c>
      <c r="Q238" s="15">
        <v>2.9783402780612301E-2</v>
      </c>
      <c r="R238" s="30">
        <v>5.2973930210032902</v>
      </c>
      <c r="S238" s="30">
        <v>3.8113034586483102E-2</v>
      </c>
      <c r="T238" s="2">
        <v>2.1496</v>
      </c>
      <c r="U238" s="2">
        <v>4.5012999999999996</v>
      </c>
      <c r="V238" s="2">
        <v>6.6226000000000003</v>
      </c>
      <c r="W238" s="2">
        <v>8.8531999999999993</v>
      </c>
      <c r="X238" s="36">
        <v>9.756666666667E-3</v>
      </c>
      <c r="Y238" s="36">
        <v>1.9956666666667001E-2</v>
      </c>
      <c r="Z238" s="36">
        <v>2.9989999999999999E-2</v>
      </c>
      <c r="AA238" s="36">
        <v>4.0259999999999997E-2</v>
      </c>
      <c r="AB238" s="33">
        <v>5.07</v>
      </c>
      <c r="AC238" s="34">
        <v>6.3797666670852902</v>
      </c>
      <c r="AD238" s="34">
        <v>7.2969569112299099E-2</v>
      </c>
      <c r="AE238" s="34">
        <v>5.3329914987829401</v>
      </c>
      <c r="AF238" s="34">
        <v>-2.4340949540459001E-2</v>
      </c>
      <c r="AG238" s="34">
        <v>5.5858767575099799</v>
      </c>
      <c r="AH238" s="34">
        <v>-6.09178227043451E-2</v>
      </c>
      <c r="AI238" s="34">
        <v>5.4375181276323596</v>
      </c>
      <c r="AJ238" s="34">
        <v>6.5150615864807596E-2</v>
      </c>
      <c r="AK238" s="34">
        <v>5.56362207801343</v>
      </c>
      <c r="AL238" s="34">
        <v>7.9460720275901703E-2</v>
      </c>
      <c r="AM238" s="34">
        <v>5.9088812006268796</v>
      </c>
      <c r="AN238" s="34">
        <v>4.2945328347018703E-2</v>
      </c>
      <c r="AO238" s="34">
        <v>6.5456941533759903</v>
      </c>
      <c r="AP238" s="34">
        <v>9.1352065268836297E-2</v>
      </c>
      <c r="AQ238" s="34">
        <v>5.3856904963168297</v>
      </c>
      <c r="AR238" s="34">
        <v>-2.3288279141010799E-2</v>
      </c>
      <c r="AS238" s="35">
        <v>4.4358538933859197</v>
      </c>
      <c r="AT238" s="35">
        <v>-2.5229055775151499E-2</v>
      </c>
      <c r="AU238" s="45">
        <v>2.2400000000000002</v>
      </c>
      <c r="AV238" s="45">
        <v>2.2999999999999998</v>
      </c>
      <c r="AW238" s="45">
        <v>2.35</v>
      </c>
      <c r="AX238" s="45">
        <v>2.33</v>
      </c>
      <c r="AY238" s="23"/>
    </row>
    <row r="239" spans="1:51" ht="14.5" x14ac:dyDescent="0.35">
      <c r="A239" s="2">
        <f t="shared" si="9"/>
        <v>2006.2</v>
      </c>
      <c r="B239" s="15">
        <v>0.18969840142610761</v>
      </c>
      <c r="C239" s="15">
        <v>0.18900273917013294</v>
      </c>
      <c r="D239" s="15">
        <v>6.956622559746848E-4</v>
      </c>
      <c r="E239" s="15">
        <v>2.3397953111616247E-3</v>
      </c>
      <c r="F239" s="2">
        <v>8.3259775002065949E-3</v>
      </c>
      <c r="G239" s="2">
        <f t="shared" si="8"/>
        <v>-7.904004285831101E-4</v>
      </c>
      <c r="H239" s="26">
        <v>4.79</v>
      </c>
      <c r="I239" s="19">
        <v>5.21</v>
      </c>
      <c r="J239" s="19">
        <v>5.16</v>
      </c>
      <c r="K239" s="19">
        <v>5.0999999999999996</v>
      </c>
      <c r="L239" s="19">
        <v>5.15</v>
      </c>
      <c r="M239" s="19">
        <v>5.19</v>
      </c>
      <c r="N239" s="2">
        <v>5.3645290110115749</v>
      </c>
      <c r="O239" s="2">
        <v>1.2309353952924155E-2</v>
      </c>
      <c r="P239" s="15">
        <v>4.4684015430407902</v>
      </c>
      <c r="Q239" s="15">
        <v>6.3932500529157495E-4</v>
      </c>
      <c r="R239" s="30">
        <v>5.2608011036711702</v>
      </c>
      <c r="S239" s="30">
        <v>7.0918359113521304E-2</v>
      </c>
      <c r="T239" s="2">
        <v>2.2686000000000002</v>
      </c>
      <c r="U239" s="2">
        <v>4.4385000000000003</v>
      </c>
      <c r="V239" s="2">
        <v>6.4744000000000002</v>
      </c>
      <c r="W239" s="2">
        <v>8.6478999999999999</v>
      </c>
      <c r="X239" s="36">
        <v>1.0176666666667E-2</v>
      </c>
      <c r="Y239" s="36">
        <v>2.0799999999999999E-2</v>
      </c>
      <c r="Z239" s="36">
        <v>3.058E-2</v>
      </c>
      <c r="AA239" s="36">
        <v>4.1093333333333003E-2</v>
      </c>
      <c r="AB239" s="33">
        <v>5.31</v>
      </c>
      <c r="AC239" s="34">
        <v>6.2738853429490602</v>
      </c>
      <c r="AD239" s="34">
        <v>3.4824647950153498E-2</v>
      </c>
      <c r="AE239" s="34">
        <v>5.3354526742403401</v>
      </c>
      <c r="AF239" s="34">
        <v>-1.7694159345007499E-2</v>
      </c>
      <c r="AG239" s="34">
        <v>5.6444472829881702</v>
      </c>
      <c r="AH239" s="34">
        <v>-0.103806659097197</v>
      </c>
      <c r="AI239" s="34">
        <v>5.3535723212875004</v>
      </c>
      <c r="AJ239" s="34">
        <v>9.6200434795949905E-2</v>
      </c>
      <c r="AK239" s="34">
        <v>5.4459767681456803</v>
      </c>
      <c r="AL239" s="34">
        <v>9.7337101328106204E-2</v>
      </c>
      <c r="AM239" s="34">
        <v>5.7877072696906096</v>
      </c>
      <c r="AN239" s="34">
        <v>7.4961735703520799E-2</v>
      </c>
      <c r="AO239" s="34">
        <v>6.4064856114223501</v>
      </c>
      <c r="AP239" s="34">
        <v>0.118003584957384</v>
      </c>
      <c r="AQ239" s="34">
        <v>5.3694323490656499</v>
      </c>
      <c r="AR239" s="34">
        <v>6.41350560688229E-3</v>
      </c>
      <c r="AS239" s="35">
        <v>4.4166937149840004</v>
      </c>
      <c r="AT239" s="35">
        <v>2.0156335083969301E-2</v>
      </c>
      <c r="AU239" s="45">
        <v>2.4700000000000002</v>
      </c>
      <c r="AV239" s="45">
        <v>2.4900000000000002</v>
      </c>
      <c r="AW239" s="45">
        <v>2.54</v>
      </c>
      <c r="AX239" s="45">
        <v>2.56</v>
      </c>
      <c r="AY239" s="23"/>
    </row>
    <row r="240" spans="1:51" ht="14.5" x14ac:dyDescent="0.35">
      <c r="A240" s="2">
        <f t="shared" si="9"/>
        <v>2006.3</v>
      </c>
      <c r="B240" s="15">
        <v>0.19070352662041198</v>
      </c>
      <c r="C240" s="15">
        <v>0.19053097026997878</v>
      </c>
      <c r="D240" s="15">
        <v>1.7255635043319487E-4</v>
      </c>
      <c r="E240" s="15">
        <v>1.5450109699441652E-3</v>
      </c>
      <c r="F240" s="2">
        <v>6.9760116100909706E-3</v>
      </c>
      <c r="G240" s="2">
        <f t="shared" si="8"/>
        <v>-2.3186315284289549E-3</v>
      </c>
      <c r="H240" s="26">
        <v>4.8099999999999996</v>
      </c>
      <c r="I240" s="19">
        <v>4.91</v>
      </c>
      <c r="J240" s="19">
        <v>4.71</v>
      </c>
      <c r="K240" s="19">
        <v>4.59</v>
      </c>
      <c r="L240" s="19">
        <v>4.6399999999999997</v>
      </c>
      <c r="M240" s="19">
        <v>4.7699999999999996</v>
      </c>
      <c r="N240" s="2">
        <v>5.4037184697647636</v>
      </c>
      <c r="O240" s="2">
        <v>-1.6659414229507671E-3</v>
      </c>
      <c r="P240" s="15">
        <v>4.5783762925877101</v>
      </c>
      <c r="Q240" s="15">
        <v>-3.1998627098806E-2</v>
      </c>
      <c r="R240" s="30">
        <v>5.2464789915449197</v>
      </c>
      <c r="S240" s="30">
        <v>1.7681271019387001E-2</v>
      </c>
      <c r="T240" s="2">
        <v>2.3068</v>
      </c>
      <c r="U240" s="2">
        <v>4.2286000000000001</v>
      </c>
      <c r="V240" s="2">
        <v>6.3300999999999998</v>
      </c>
      <c r="W240" s="2">
        <v>8.4367000000000001</v>
      </c>
      <c r="X240" s="36">
        <v>1.0670000000000001E-2</v>
      </c>
      <c r="Y240" s="36">
        <v>1.9863333333333E-2</v>
      </c>
      <c r="Z240" s="36">
        <v>2.9416666666667E-2</v>
      </c>
      <c r="AA240" s="36">
        <v>3.9243333333332998E-2</v>
      </c>
      <c r="AB240" s="33">
        <v>4.84</v>
      </c>
      <c r="AC240" s="34">
        <v>6.1971265536626596</v>
      </c>
      <c r="AD240" s="34">
        <v>6.9360620005133794E-2</v>
      </c>
      <c r="AE240" s="34">
        <v>5.40295049215558</v>
      </c>
      <c r="AF240" s="34">
        <v>-1.6639850876789101E-2</v>
      </c>
      <c r="AG240" s="34">
        <v>5.76380558881183</v>
      </c>
      <c r="AH240" s="34">
        <v>-8.0552920157506994E-2</v>
      </c>
      <c r="AI240" s="34">
        <v>5.3865967287239398</v>
      </c>
      <c r="AJ240" s="34">
        <v>1.8515020144326402E-2</v>
      </c>
      <c r="AK240" s="34">
        <v>5.4759621168800203</v>
      </c>
      <c r="AL240" s="34">
        <v>4.0367680726505602E-2</v>
      </c>
      <c r="AM240" s="34">
        <v>5.8427389353739496</v>
      </c>
      <c r="AN240" s="34">
        <v>-3.5727005009132402E-2</v>
      </c>
      <c r="AO240" s="34">
        <v>6.3617958564387198</v>
      </c>
      <c r="AP240" s="34">
        <v>7.31538837503284E-2</v>
      </c>
      <c r="AQ240" s="34">
        <v>5.4078966807574602</v>
      </c>
      <c r="AR240" s="34">
        <v>-7.4192271491807403E-3</v>
      </c>
      <c r="AS240" s="35">
        <v>4.3609831119842397</v>
      </c>
      <c r="AT240" s="35">
        <v>9.6583937109060006E-2</v>
      </c>
      <c r="AU240" s="45">
        <v>2.34</v>
      </c>
      <c r="AV240" s="45">
        <v>2.2999999999999998</v>
      </c>
      <c r="AW240" s="45">
        <v>2.27</v>
      </c>
      <c r="AX240" s="45">
        <v>2.27</v>
      </c>
      <c r="AY240" s="23"/>
    </row>
    <row r="241" spans="1:51" ht="14.5" x14ac:dyDescent="0.35">
      <c r="A241" s="2">
        <f t="shared" si="9"/>
        <v>2006.4</v>
      </c>
      <c r="B241" s="15">
        <v>0.19006284479326624</v>
      </c>
      <c r="C241" s="15">
        <v>0.18947989535346643</v>
      </c>
      <c r="D241" s="15">
        <v>5.8294943979979373E-4</v>
      </c>
      <c r="E241" s="15">
        <v>8.4826194166321197E-3</v>
      </c>
      <c r="F241" s="2">
        <v>3.6845862883919871E-3</v>
      </c>
      <c r="G241" s="2">
        <f t="shared" si="8"/>
        <v>-1.2675566119166037E-3</v>
      </c>
      <c r="H241" s="26">
        <v>4.8499999999999996</v>
      </c>
      <c r="I241" s="19">
        <v>5</v>
      </c>
      <c r="J241" s="19">
        <v>4.82</v>
      </c>
      <c r="K241" s="19">
        <v>4.7</v>
      </c>
      <c r="L241" s="19">
        <v>4.71</v>
      </c>
      <c r="M241" s="19">
        <v>4.8099999999999996</v>
      </c>
      <c r="N241" s="2">
        <v>5.4273056723790489</v>
      </c>
      <c r="O241" s="2">
        <v>4.2732909849761101E-2</v>
      </c>
      <c r="P241" s="15">
        <v>4.6640738213579001</v>
      </c>
      <c r="Q241" s="15">
        <v>-4.7146554346046603E-3</v>
      </c>
      <c r="R241" s="30">
        <v>5.3420491078521701</v>
      </c>
      <c r="S241" s="30">
        <v>-2.4787142740942398E-3</v>
      </c>
      <c r="T241" s="2">
        <v>2.0575999999999999</v>
      </c>
      <c r="U241" s="2">
        <v>3.9077999999999999</v>
      </c>
      <c r="V241" s="2">
        <v>5.8746</v>
      </c>
      <c r="W241" s="2">
        <v>7.8319999999999999</v>
      </c>
      <c r="X241" s="36">
        <v>1.0103333333332999E-2</v>
      </c>
      <c r="Y241" s="36">
        <v>1.9060000000000001E-2</v>
      </c>
      <c r="Z241" s="36">
        <v>2.8463333333333E-2</v>
      </c>
      <c r="AA241" s="36">
        <v>3.7843333333333E-2</v>
      </c>
      <c r="AB241" s="33">
        <v>4.91</v>
      </c>
      <c r="AC241" s="34">
        <v>6.2495122821754201</v>
      </c>
      <c r="AD241" s="34">
        <v>4.4284237043088003E-2</v>
      </c>
      <c r="AE241" s="34">
        <v>5.4427022336756004</v>
      </c>
      <c r="AF241" s="34">
        <v>1.9941649229516498E-2</v>
      </c>
      <c r="AG241" s="34">
        <v>5.7890698855132703</v>
      </c>
      <c r="AH241" s="34">
        <v>1.8363805010216599E-2</v>
      </c>
      <c r="AI241" s="34">
        <v>5.4141747960978996</v>
      </c>
      <c r="AJ241" s="34">
        <v>5.8112561597146499E-2</v>
      </c>
      <c r="AK241" s="34">
        <v>5.5286430124095798</v>
      </c>
      <c r="AL241" s="34">
        <v>1.53164564705473E-2</v>
      </c>
      <c r="AM241" s="34">
        <v>5.9739627939296396</v>
      </c>
      <c r="AN241" s="34">
        <v>-6.3136871836301497E-2</v>
      </c>
      <c r="AO241" s="34">
        <v>6.2267988837479402</v>
      </c>
      <c r="AP241" s="34">
        <v>0.222497212296799</v>
      </c>
      <c r="AQ241" s="34">
        <v>5.4890163614701599</v>
      </c>
      <c r="AR241" s="34">
        <v>-1.03134891639402E-2</v>
      </c>
      <c r="AS241" s="35">
        <v>4.34719662749281</v>
      </c>
      <c r="AT241" s="35">
        <v>0.10970578787980299</v>
      </c>
      <c r="AU241" s="45">
        <v>2.44</v>
      </c>
      <c r="AV241" s="45">
        <v>2.4500000000000002</v>
      </c>
      <c r="AW241" s="45">
        <v>2.41</v>
      </c>
      <c r="AX241" s="45">
        <v>2.4</v>
      </c>
      <c r="AY241" s="23"/>
    </row>
    <row r="242" spans="1:51" ht="14.5" x14ac:dyDescent="0.35">
      <c r="A242" s="2">
        <f t="shared" si="9"/>
        <v>2007.1</v>
      </c>
      <c r="B242" s="15">
        <v>0.19181912711126101</v>
      </c>
      <c r="C242" s="15">
        <v>0.19264114886322117</v>
      </c>
      <c r="D242" s="15">
        <v>-8.2202175196016095E-4</v>
      </c>
      <c r="E242" s="15">
        <v>2.3471438420749214E-3</v>
      </c>
      <c r="F242" s="2">
        <v>9.7851462590089183E-3</v>
      </c>
      <c r="G242" s="2">
        <f t="shared" si="8"/>
        <v>-4.4288101216713449E-3</v>
      </c>
      <c r="H242" s="26">
        <v>4.9400000000000004</v>
      </c>
      <c r="I242" s="19">
        <v>4.9000000000000004</v>
      </c>
      <c r="J242" s="19">
        <v>4.58</v>
      </c>
      <c r="K242" s="19">
        <v>4.54</v>
      </c>
      <c r="L242" s="19">
        <v>4.6500000000000004</v>
      </c>
      <c r="M242" s="19">
        <v>4.84</v>
      </c>
      <c r="N242" s="2">
        <v>5.4183359156255957</v>
      </c>
      <c r="O242" s="2">
        <v>2.2567067237206025E-2</v>
      </c>
      <c r="P242" s="15">
        <v>4.7031795331104496</v>
      </c>
      <c r="Q242" s="15">
        <v>-1.39055744052759E-2</v>
      </c>
      <c r="R242" s="30">
        <v>5.3616201053316699</v>
      </c>
      <c r="S242" s="30">
        <v>1.5904386918127799E-2</v>
      </c>
      <c r="T242" s="2">
        <v>2.0196000000000001</v>
      </c>
      <c r="U242" s="2">
        <v>4.2946</v>
      </c>
      <c r="V242" s="2">
        <v>6.3448000000000002</v>
      </c>
      <c r="W242" s="2">
        <v>8.5265000000000004</v>
      </c>
      <c r="X242" s="36">
        <v>9.3633333333329998E-3</v>
      </c>
      <c r="Y242" s="36">
        <v>1.9496666666666999E-2</v>
      </c>
      <c r="Z242" s="36">
        <v>2.9219999999999999E-2</v>
      </c>
      <c r="AA242" s="36">
        <v>3.8800000000000001E-2</v>
      </c>
      <c r="AB242" s="33">
        <v>4.92</v>
      </c>
      <c r="AC242" s="34">
        <v>6.2251389347291299</v>
      </c>
      <c r="AD242" s="34">
        <v>3.5404010887765798E-2</v>
      </c>
      <c r="AE242" s="34">
        <v>5.4257819453872802</v>
      </c>
      <c r="AF242" s="34">
        <v>1.75276146009937E-2</v>
      </c>
      <c r="AG242" s="34">
        <v>5.8193522233591697</v>
      </c>
      <c r="AH242" s="34">
        <v>-2.2339580880053202E-2</v>
      </c>
      <c r="AI242" s="34">
        <v>5.4090722384022101</v>
      </c>
      <c r="AJ242" s="34">
        <v>2.6707933103390001E-2</v>
      </c>
      <c r="AK242" s="34">
        <v>5.4835189353998004</v>
      </c>
      <c r="AL242" s="34">
        <v>4.12644332911817E-2</v>
      </c>
      <c r="AM242" s="34">
        <v>6.0809595567388204</v>
      </c>
      <c r="AN242" s="34">
        <v>-6.7393605301195494E-2</v>
      </c>
      <c r="AO242" s="34">
        <v>6.1662672808602803</v>
      </c>
      <c r="AP242" s="34">
        <v>7.2244807840929501E-2</v>
      </c>
      <c r="AQ242" s="34">
        <v>5.5180592253924896</v>
      </c>
      <c r="AR242" s="34">
        <v>-1.93422803262541E-2</v>
      </c>
      <c r="AS242" s="35">
        <v>4.3548582683432402</v>
      </c>
      <c r="AT242" s="35">
        <v>0.101125414872019</v>
      </c>
      <c r="AU242" s="45">
        <v>2.0299999999999998</v>
      </c>
      <c r="AV242" s="45">
        <v>2.15</v>
      </c>
      <c r="AW242" s="45">
        <v>2.21</v>
      </c>
      <c r="AX242" s="45">
        <v>2.3199999999999998</v>
      </c>
      <c r="AY242" s="23"/>
    </row>
    <row r="243" spans="1:51" ht="14.5" x14ac:dyDescent="0.35">
      <c r="A243" s="2">
        <f t="shared" si="9"/>
        <v>2007.2</v>
      </c>
      <c r="B243" s="15">
        <v>0.19166845787426418</v>
      </c>
      <c r="C243" s="15">
        <v>0.19213994993863673</v>
      </c>
      <c r="D243" s="15">
        <v>-4.7149206437254685E-4</v>
      </c>
      <c r="E243" s="15">
        <v>5.7120717108015097E-3</v>
      </c>
      <c r="F243" s="2">
        <v>6.4453592258872138E-3</v>
      </c>
      <c r="G243" s="2">
        <f t="shared" si="8"/>
        <v>-3.9276111970868999E-3</v>
      </c>
      <c r="H243" s="26">
        <v>4.6100000000000003</v>
      </c>
      <c r="I243" s="19">
        <v>4.91</v>
      </c>
      <c r="J243" s="19">
        <v>4.87</v>
      </c>
      <c r="K243" s="19">
        <v>4.92</v>
      </c>
      <c r="L243" s="19">
        <v>5.03</v>
      </c>
      <c r="M243" s="19">
        <v>5.12</v>
      </c>
      <c r="N243" s="2">
        <v>5.4362929596211398</v>
      </c>
      <c r="O243" s="2">
        <v>4.0112740178794577E-2</v>
      </c>
      <c r="P243" s="15">
        <v>4.5878845915370396</v>
      </c>
      <c r="Q243" s="15">
        <v>1.1047233446607499E-2</v>
      </c>
      <c r="R243" s="30">
        <v>5.4530556441176197</v>
      </c>
      <c r="S243" s="30">
        <v>-1.2752956606874401E-2</v>
      </c>
      <c r="T243" s="2">
        <v>2.173</v>
      </c>
      <c r="U243" s="2">
        <v>4.3356000000000003</v>
      </c>
      <c r="V243" s="2">
        <v>6.3304999999999998</v>
      </c>
      <c r="W243" s="2">
        <v>8.5385000000000009</v>
      </c>
      <c r="X243" s="36">
        <v>9.4033333333329999E-3</v>
      </c>
      <c r="Y243" s="36">
        <v>1.8983333333333002E-2</v>
      </c>
      <c r="Z243" s="36">
        <v>2.8086666666666999E-2</v>
      </c>
      <c r="AA243" s="36">
        <v>3.7773333333332999E-2</v>
      </c>
      <c r="AB243" s="33">
        <v>5.21</v>
      </c>
      <c r="AC243" s="34">
        <v>6.0938910567519802</v>
      </c>
      <c r="AD243" s="34">
        <v>0.17064199336191599</v>
      </c>
      <c r="AE243" s="34">
        <v>5.4589435915948803</v>
      </c>
      <c r="AF243" s="34">
        <v>2.2526688163644001E-2</v>
      </c>
      <c r="AG243" s="34">
        <v>5.8600842009089904</v>
      </c>
      <c r="AH243" s="34">
        <v>1.9930717761609901E-2</v>
      </c>
      <c r="AI243" s="34">
        <v>5.4405962996649597</v>
      </c>
      <c r="AJ243" s="34">
        <v>1.1103418497699399E-2</v>
      </c>
      <c r="AK243" s="34">
        <v>5.45298108220722</v>
      </c>
      <c r="AL243" s="34">
        <v>9.9543909214136E-2</v>
      </c>
      <c r="AM243" s="34">
        <v>6.2016689213246599</v>
      </c>
      <c r="AN243" s="34">
        <v>-5.4596458364190303E-2</v>
      </c>
      <c r="AO243" s="34">
        <v>6.1337239871932896</v>
      </c>
      <c r="AP243" s="34">
        <v>7.8125762530822193E-2</v>
      </c>
      <c r="AQ243" s="34">
        <v>5.6203718799228097</v>
      </c>
      <c r="AR243" s="34">
        <v>-2.11145710654785E-2</v>
      </c>
      <c r="AS243" s="35">
        <v>4.3087149091143502</v>
      </c>
      <c r="AT243" s="35">
        <v>9.9895508604104094E-2</v>
      </c>
      <c r="AU243" s="45">
        <v>2.59</v>
      </c>
      <c r="AV243" s="45">
        <v>2.62</v>
      </c>
      <c r="AW243" s="45">
        <v>2.65</v>
      </c>
      <c r="AX243" s="45">
        <v>2.64</v>
      </c>
      <c r="AY243" s="23"/>
    </row>
    <row r="244" spans="1:51" ht="14.5" x14ac:dyDescent="0.35">
      <c r="A244" s="2">
        <f t="shared" si="9"/>
        <v>2007.3</v>
      </c>
      <c r="B244" s="15">
        <v>0.18834293087709425</v>
      </c>
      <c r="C244" s="15">
        <v>0.19388868679519822</v>
      </c>
      <c r="D244" s="15">
        <v>-5.5457559181039603E-3</v>
      </c>
      <c r="E244" s="15">
        <v>5.4240661960985375E-3</v>
      </c>
      <c r="F244" s="2">
        <v>5.1330099680991252E-3</v>
      </c>
      <c r="G244" s="2">
        <f t="shared" si="8"/>
        <v>-5.676348053648389E-3</v>
      </c>
      <c r="H244" s="26">
        <v>3.89</v>
      </c>
      <c r="I244" s="19">
        <v>4.05</v>
      </c>
      <c r="J244" s="19">
        <v>3.97</v>
      </c>
      <c r="K244" s="19">
        <v>4.2300000000000004</v>
      </c>
      <c r="L244" s="19">
        <v>4.59</v>
      </c>
      <c r="M244" s="19">
        <v>4.83</v>
      </c>
      <c r="N244" s="2">
        <v>5.4157072317066746</v>
      </c>
      <c r="O244" s="2">
        <v>3.540226512396133E-2</v>
      </c>
      <c r="P244" s="15">
        <v>4.5955019421558099</v>
      </c>
      <c r="Q244" s="15">
        <v>7.4010771053583E-3</v>
      </c>
      <c r="R244" s="30">
        <v>5.45718096248119</v>
      </c>
      <c r="S244" s="30">
        <v>2.10743156434052E-2</v>
      </c>
      <c r="T244" s="2">
        <v>2.2284000000000002</v>
      </c>
      <c r="U244" s="2">
        <v>4.2211999999999996</v>
      </c>
      <c r="V244" s="2">
        <v>6.2892000000000001</v>
      </c>
      <c r="W244" s="2">
        <v>8.3826999999999998</v>
      </c>
      <c r="X244" s="36">
        <v>1.0116666666666999E-2</v>
      </c>
      <c r="Y244" s="36">
        <v>1.9266666666667001E-2</v>
      </c>
      <c r="Z244" s="36">
        <v>2.8629999999999999E-2</v>
      </c>
      <c r="AA244" s="36">
        <v>3.8456666666667E-2</v>
      </c>
      <c r="AB244" s="33">
        <v>4.8899999999999997</v>
      </c>
      <c r="AC244" s="34">
        <v>6.0209559398923904</v>
      </c>
      <c r="AD244" s="34">
        <v>1.3631694210610799E-2</v>
      </c>
      <c r="AE244" s="34">
        <v>5.4477969449137902</v>
      </c>
      <c r="AF244" s="34">
        <v>3.4813485448834197E-2</v>
      </c>
      <c r="AG244" s="34">
        <v>5.8427828453878501</v>
      </c>
      <c r="AH244" s="34">
        <v>6.0223903371756198E-2</v>
      </c>
      <c r="AI244" s="34">
        <v>5.3495201543481397</v>
      </c>
      <c r="AJ244" s="34">
        <v>4.5164832540418899E-2</v>
      </c>
      <c r="AK244" s="34">
        <v>5.37164321748467</v>
      </c>
      <c r="AL244" s="34">
        <v>6.8605244033524707E-2</v>
      </c>
      <c r="AM244" s="34">
        <v>6.0819678812043501</v>
      </c>
      <c r="AN244" s="34">
        <v>0.15875415312405</v>
      </c>
      <c r="AO244" s="34">
        <v>6.0038164509765597</v>
      </c>
      <c r="AP244" s="34">
        <v>0.124487156332002</v>
      </c>
      <c r="AQ244" s="34">
        <v>5.6271228066606298</v>
      </c>
      <c r="AR244" s="34">
        <v>2.14507847040247E-2</v>
      </c>
      <c r="AS244" s="35">
        <v>4.1962809677814796</v>
      </c>
      <c r="AT244" s="35">
        <v>-3.28134199392539E-3</v>
      </c>
      <c r="AU244" s="45">
        <v>2.12</v>
      </c>
      <c r="AV244" s="45">
        <v>2.2400000000000002</v>
      </c>
      <c r="AW244" s="45">
        <v>2.27</v>
      </c>
      <c r="AX244" s="45">
        <v>2.29</v>
      </c>
      <c r="AY244" s="23"/>
    </row>
    <row r="245" spans="1:51" ht="14.5" x14ac:dyDescent="0.35">
      <c r="A245" s="2">
        <f t="shared" si="9"/>
        <v>2007.4</v>
      </c>
      <c r="B245" s="15">
        <v>0.18635642445166253</v>
      </c>
      <c r="C245" s="15">
        <v>0.19569229093038615</v>
      </c>
      <c r="D245" s="15">
        <v>-9.3358664787236163E-3</v>
      </c>
      <c r="E245" s="15">
        <v>6.059092419370281E-3</v>
      </c>
      <c r="F245" s="2">
        <v>3.9694330872697527E-3</v>
      </c>
      <c r="G245" s="2">
        <f t="shared" si="8"/>
        <v>-7.4799521888363196E-3</v>
      </c>
      <c r="H245" s="26">
        <v>3</v>
      </c>
      <c r="I245" s="19">
        <v>3.34</v>
      </c>
      <c r="J245" s="19">
        <v>3.05</v>
      </c>
      <c r="K245" s="19">
        <v>3.45</v>
      </c>
      <c r="L245" s="19">
        <v>4.04</v>
      </c>
      <c r="M245" s="19">
        <v>4.45</v>
      </c>
      <c r="N245" s="2">
        <v>5.3474320909783604</v>
      </c>
      <c r="O245" s="2">
        <v>3.4140750515893679E-2</v>
      </c>
      <c r="P245" s="15">
        <v>4.4430911260236803</v>
      </c>
      <c r="Q245" s="15">
        <v>5.9016670601811302E-3</v>
      </c>
      <c r="R245" s="30">
        <v>5.4299062356818002</v>
      </c>
      <c r="S245" s="30">
        <v>2.45049491510268E-2</v>
      </c>
      <c r="T245" s="2">
        <v>1.7956000000000001</v>
      </c>
      <c r="U245" s="2">
        <v>3.6110000000000002</v>
      </c>
      <c r="V245" s="2">
        <v>5.4710000000000001</v>
      </c>
      <c r="W245" s="2">
        <v>7.3879000000000001</v>
      </c>
      <c r="X245" s="36">
        <v>9.8433333333329993E-3</v>
      </c>
      <c r="Y245" s="36">
        <v>1.9236666666666999E-2</v>
      </c>
      <c r="Z245" s="36">
        <v>2.8660000000000001E-2</v>
      </c>
      <c r="AA245" s="36">
        <v>3.8476666666666999E-2</v>
      </c>
      <c r="AB245" s="33">
        <v>4.5</v>
      </c>
      <c r="AC245" s="34">
        <v>5.9069191799086003</v>
      </c>
      <c r="AD245" s="34">
        <v>2.94342586891925E-2</v>
      </c>
      <c r="AE245" s="34">
        <v>5.3947561943606104</v>
      </c>
      <c r="AF245" s="34">
        <v>2.4362676273817802E-2</v>
      </c>
      <c r="AG245" s="34">
        <v>5.7956676554728004</v>
      </c>
      <c r="AH245" s="34">
        <v>3.6717332514138702E-2</v>
      </c>
      <c r="AI245" s="34">
        <v>5.2641880523137097</v>
      </c>
      <c r="AJ245" s="34">
        <v>8.8543122463931798E-3</v>
      </c>
      <c r="AK245" s="34">
        <v>5.25237739483791</v>
      </c>
      <c r="AL245" s="34">
        <v>9.2744240471127198E-2</v>
      </c>
      <c r="AM245" s="34">
        <v>5.8956813426632904</v>
      </c>
      <c r="AN245" s="34">
        <v>0.153657033814392</v>
      </c>
      <c r="AO245" s="34">
        <v>5.8331682964749696</v>
      </c>
      <c r="AP245" s="34">
        <v>8.3161888671900996E-2</v>
      </c>
      <c r="AQ245" s="34">
        <v>5.6104375078677498</v>
      </c>
      <c r="AR245" s="34">
        <v>1.8261757160479199E-2</v>
      </c>
      <c r="AS245" s="35">
        <v>4.19954519587872</v>
      </c>
      <c r="AT245" s="35">
        <v>1.4081592042130799E-2</v>
      </c>
      <c r="AU245" s="45">
        <v>1.18</v>
      </c>
      <c r="AV245" s="45">
        <v>1.55</v>
      </c>
      <c r="AW245" s="45">
        <v>1.73</v>
      </c>
      <c r="AX245" s="45">
        <v>2</v>
      </c>
      <c r="AY245" s="23"/>
    </row>
    <row r="246" spans="1:51" ht="14.5" x14ac:dyDescent="0.35">
      <c r="A246" s="2">
        <f t="shared" si="9"/>
        <v>2008.1</v>
      </c>
      <c r="B246" s="15">
        <v>0.18309427067710182</v>
      </c>
      <c r="C246" s="15">
        <v>0.20080581385836219</v>
      </c>
      <c r="D246" s="15">
        <v>-1.7711543181260378E-2</v>
      </c>
      <c r="E246" s="15">
        <v>-5.7633750390225398E-3</v>
      </c>
      <c r="F246" s="2">
        <v>3.6863635731878312E-3</v>
      </c>
      <c r="G246" s="2">
        <f t="shared" si="8"/>
        <v>-1.2593475116812358E-2</v>
      </c>
      <c r="H246" s="26">
        <v>1.26</v>
      </c>
      <c r="I246" s="19">
        <v>1.55</v>
      </c>
      <c r="J246" s="19">
        <v>1.62</v>
      </c>
      <c r="K246" s="19">
        <v>2.46</v>
      </c>
      <c r="L246" s="19">
        <v>3.45</v>
      </c>
      <c r="M246" s="19">
        <v>4.3</v>
      </c>
      <c r="N246" s="2">
        <v>5.2301473136488301</v>
      </c>
      <c r="O246" s="2">
        <v>1.5515721319962338E-2</v>
      </c>
      <c r="P246" s="15">
        <v>4.4262273416901401</v>
      </c>
      <c r="Q246" s="15">
        <v>1.8596715453825099E-2</v>
      </c>
      <c r="R246" s="30">
        <v>5.3306219758951103</v>
      </c>
      <c r="S246" s="30">
        <v>2.1315977029767199E-2</v>
      </c>
      <c r="T246" s="2">
        <v>1.9649000000000001</v>
      </c>
      <c r="U246" s="2">
        <v>4.0444000000000004</v>
      </c>
      <c r="V246" s="2">
        <v>5.8056999999999999</v>
      </c>
      <c r="W246" s="2">
        <v>7.6814999999999998</v>
      </c>
      <c r="X246" s="36">
        <v>1.0370000000000001E-2</v>
      </c>
      <c r="Y246" s="36">
        <v>2.0656666666667E-2</v>
      </c>
      <c r="Z246" s="36">
        <v>3.0103333333333E-2</v>
      </c>
      <c r="AA246" s="36">
        <v>3.9623333333332997E-2</v>
      </c>
      <c r="AB246" s="33">
        <v>4.3</v>
      </c>
      <c r="AC246" s="34">
        <v>5.76141682423843</v>
      </c>
      <c r="AD246" s="34">
        <v>6.0229788947290201E-3</v>
      </c>
      <c r="AE246" s="34">
        <v>5.2645302433365</v>
      </c>
      <c r="AF246" s="34">
        <v>2.7860672639931701E-2</v>
      </c>
      <c r="AG246" s="34">
        <v>5.6632515642610199</v>
      </c>
      <c r="AH246" s="34">
        <v>1.63251945295908E-2</v>
      </c>
      <c r="AI246" s="34">
        <v>5.0957206192996498</v>
      </c>
      <c r="AJ246" s="34">
        <v>6.6733056434554003E-2</v>
      </c>
      <c r="AK246" s="34">
        <v>5.09268281255736</v>
      </c>
      <c r="AL246" s="34">
        <v>6.3663285210693005E-2</v>
      </c>
      <c r="AM246" s="34">
        <v>5.6465559010438104</v>
      </c>
      <c r="AN246" s="34">
        <v>0.13003184146286201</v>
      </c>
      <c r="AO246" s="34">
        <v>5.5973973815180598</v>
      </c>
      <c r="AP246" s="34">
        <v>0.11538684843153101</v>
      </c>
      <c r="AQ246" s="34">
        <v>5.5003403399293598</v>
      </c>
      <c r="AR246" s="34">
        <v>2.4725941578895402E-2</v>
      </c>
      <c r="AS246" s="35">
        <v>4.1049550035339903</v>
      </c>
      <c r="AT246" s="35">
        <v>2.7962176993001501E-3</v>
      </c>
      <c r="AU246" s="45">
        <v>0.27</v>
      </c>
      <c r="AV246" s="45">
        <v>0.75</v>
      </c>
      <c r="AW246" s="45">
        <v>1.1100000000000001</v>
      </c>
      <c r="AX246" s="45">
        <v>1.81</v>
      </c>
      <c r="AY246" s="23"/>
    </row>
    <row r="247" spans="1:51" ht="14.5" x14ac:dyDescent="0.35">
      <c r="A247" s="2">
        <f t="shared" si="9"/>
        <v>2008.2</v>
      </c>
      <c r="B247" s="15">
        <v>0.18215756430162694</v>
      </c>
      <c r="C247" s="15">
        <v>0.22448524944305676</v>
      </c>
      <c r="D247" s="15">
        <v>-4.2327685141429823E-2</v>
      </c>
      <c r="E247" s="15">
        <v>5.1503647759258446E-3</v>
      </c>
      <c r="F247" s="2">
        <v>5.3446113173502311E-3</v>
      </c>
      <c r="G247" s="2">
        <f t="shared" si="8"/>
        <v>-3.6272910701506927E-2</v>
      </c>
      <c r="H247" s="26">
        <v>1.86</v>
      </c>
      <c r="I247" s="19">
        <v>2.36</v>
      </c>
      <c r="J247" s="19">
        <v>2.63</v>
      </c>
      <c r="K247" s="19">
        <v>3.34</v>
      </c>
      <c r="L247" s="19">
        <v>3.99</v>
      </c>
      <c r="M247" s="19">
        <v>4.53</v>
      </c>
      <c r="N247" s="2">
        <v>5.2096825423313664</v>
      </c>
      <c r="O247" s="2">
        <v>6.9702186556068087E-3</v>
      </c>
      <c r="P247" s="15">
        <v>4.3562817956184601</v>
      </c>
      <c r="Q247" s="15">
        <v>7.6017406596986499E-3</v>
      </c>
      <c r="R247" s="30">
        <v>5.3911323309057098</v>
      </c>
      <c r="S247" s="30">
        <v>1.63150558090829E-2</v>
      </c>
      <c r="T247" s="2">
        <v>2.1291000000000002</v>
      </c>
      <c r="U247" s="2">
        <v>4.0464000000000002</v>
      </c>
      <c r="V247" s="2">
        <v>5.8663999999999996</v>
      </c>
      <c r="W247" s="2">
        <v>7.7609000000000004</v>
      </c>
      <c r="X247" s="36">
        <v>1.1363333333333E-2</v>
      </c>
      <c r="Y247" s="36">
        <v>2.188E-2</v>
      </c>
      <c r="Z247" s="36">
        <v>3.1300000000000001E-2</v>
      </c>
      <c r="AA247" s="36">
        <v>4.0846666666667003E-2</v>
      </c>
      <c r="AB247" s="33">
        <v>4.59</v>
      </c>
      <c r="AC247" s="34">
        <v>5.86833784480599</v>
      </c>
      <c r="AD247" s="34">
        <v>-0.14498923117696999</v>
      </c>
      <c r="AE247" s="34">
        <v>5.2066682208642803</v>
      </c>
      <c r="AF247" s="34">
        <v>2.18420144183206E-2</v>
      </c>
      <c r="AG247" s="34">
        <v>5.6294150625506898</v>
      </c>
      <c r="AH247" s="34">
        <v>3.11693812507889E-2</v>
      </c>
      <c r="AI247" s="34">
        <v>5.0251048916744896</v>
      </c>
      <c r="AJ247" s="34">
        <v>2.2627752077228301E-2</v>
      </c>
      <c r="AK247" s="34">
        <v>5.03857482699184</v>
      </c>
      <c r="AL247" s="34">
        <v>1.6618914147593599E-2</v>
      </c>
      <c r="AM247" s="34">
        <v>5.5525964722711496</v>
      </c>
      <c r="AN247" s="34">
        <v>9.2245218889191599E-2</v>
      </c>
      <c r="AO247" s="34">
        <v>5.47559323941225</v>
      </c>
      <c r="AP247" s="34">
        <v>6.9617146022245696E-2</v>
      </c>
      <c r="AQ247" s="34">
        <v>5.4914386762936296</v>
      </c>
      <c r="AR247" s="34">
        <v>3.26127730564722E-2</v>
      </c>
      <c r="AS247" s="35">
        <v>4.1102470680245897</v>
      </c>
      <c r="AT247" s="35">
        <v>9.87027721944248E-3</v>
      </c>
      <c r="AU247" s="45">
        <v>0.71</v>
      </c>
      <c r="AV247" s="45">
        <v>1.17</v>
      </c>
      <c r="AW247" s="45">
        <v>1.48</v>
      </c>
      <c r="AX247" s="45">
        <v>2.06</v>
      </c>
      <c r="AY247" s="23"/>
    </row>
    <row r="248" spans="1:51" ht="14.5" x14ac:dyDescent="0.35">
      <c r="A248" s="2">
        <f t="shared" si="9"/>
        <v>2008.3</v>
      </c>
      <c r="B248" s="15">
        <v>0.17761907970086913</v>
      </c>
      <c r="C248" s="15">
        <v>0.21401333962137034</v>
      </c>
      <c r="D248" s="15">
        <v>-3.6394259920501201E-2</v>
      </c>
      <c r="E248" s="15">
        <v>-5.4243759178636422E-3</v>
      </c>
      <c r="F248" s="2">
        <v>7.4200043631986526E-3</v>
      </c>
      <c r="G248" s="2">
        <f t="shared" si="8"/>
        <v>-2.5801000879820513E-2</v>
      </c>
      <c r="H248" s="26">
        <v>1.1299999999999999</v>
      </c>
      <c r="I248" s="19">
        <v>1.78</v>
      </c>
      <c r="J248" s="19">
        <v>2</v>
      </c>
      <c r="K248" s="19">
        <v>2.98</v>
      </c>
      <c r="L248" s="19">
        <v>3.85</v>
      </c>
      <c r="M248" s="19">
        <v>4.3099999999999996</v>
      </c>
      <c r="N248" s="2">
        <v>5.0944157754737791</v>
      </c>
      <c r="O248" s="2">
        <v>3.4898857870205163E-3</v>
      </c>
      <c r="P248" s="15">
        <v>4.3868038363729003</v>
      </c>
      <c r="Q248" s="15">
        <v>1.10096955978212E-2</v>
      </c>
      <c r="R248" s="30">
        <v>5.1314692839700804</v>
      </c>
      <c r="S248" s="30">
        <v>3.8476158561625402E-2</v>
      </c>
      <c r="T248" s="2">
        <v>1.7076</v>
      </c>
      <c r="U248" s="2">
        <v>3.5177</v>
      </c>
      <c r="V248" s="2">
        <v>5.3898999999999999</v>
      </c>
      <c r="W248" s="2">
        <v>7.3718000000000004</v>
      </c>
      <c r="X248" s="36">
        <v>1.162E-2</v>
      </c>
      <c r="Y248" s="36">
        <v>2.1923333333333E-2</v>
      </c>
      <c r="Z248" s="36">
        <v>3.2523333333333002E-2</v>
      </c>
      <c r="AA248" s="36">
        <v>4.3653333333333003E-2</v>
      </c>
      <c r="AB248" s="33">
        <v>4.43</v>
      </c>
      <c r="AC248" s="34">
        <v>5.8703811869483298</v>
      </c>
      <c r="AD248" s="34">
        <v>-1.40774639059733E-2</v>
      </c>
      <c r="AE248" s="34">
        <v>5.1135593217607997</v>
      </c>
      <c r="AF248" s="34">
        <v>-3.1773071112901501E-3</v>
      </c>
      <c r="AG248" s="34">
        <v>5.53527675335138</v>
      </c>
      <c r="AH248" s="34">
        <v>-1.32146235061904E-2</v>
      </c>
      <c r="AI248" s="34">
        <v>5.0570828271056296</v>
      </c>
      <c r="AJ248" s="34">
        <v>-1.3762437160483001E-2</v>
      </c>
      <c r="AK248" s="34">
        <v>4.9792181313592501</v>
      </c>
      <c r="AL248" s="34">
        <v>-4.1463160249231003E-2</v>
      </c>
      <c r="AM248" s="34">
        <v>5.4817119616104399</v>
      </c>
      <c r="AN248" s="34">
        <v>-0.10551019343017</v>
      </c>
      <c r="AO248" s="34">
        <v>5.27719113123129</v>
      </c>
      <c r="AP248" s="34">
        <v>3.0905219299849698E-2</v>
      </c>
      <c r="AQ248" s="34">
        <v>5.3288891824951001</v>
      </c>
      <c r="AR248" s="34">
        <v>5.4362415662314603E-2</v>
      </c>
      <c r="AS248" s="35">
        <v>3.8430553510088998</v>
      </c>
      <c r="AT248" s="35">
        <v>5.9599460962761801E-2</v>
      </c>
      <c r="AU248" s="45">
        <v>2.0099999999999998</v>
      </c>
      <c r="AV248" s="45">
        <v>2.15</v>
      </c>
      <c r="AW248" s="45">
        <v>2.25</v>
      </c>
      <c r="AX248" s="45">
        <v>2.62</v>
      </c>
      <c r="AY248" s="23"/>
    </row>
    <row r="249" spans="1:51" ht="14.5" x14ac:dyDescent="0.35">
      <c r="A249" s="2">
        <f t="shared" si="9"/>
        <v>2008.4</v>
      </c>
      <c r="B249" s="15">
        <v>0.16993931229767906</v>
      </c>
      <c r="C249" s="15">
        <v>0.21584340785847325</v>
      </c>
      <c r="D249" s="15">
        <v>-4.5904095560794209E-2</v>
      </c>
      <c r="E249" s="15">
        <v>-2.1876318399561025E-2</v>
      </c>
      <c r="F249" s="2">
        <v>3.1211143242869145E-3</v>
      </c>
      <c r="G249" s="2">
        <f t="shared" si="8"/>
        <v>-2.7631069116923423E-2</v>
      </c>
      <c r="H249" s="26">
        <v>0.03</v>
      </c>
      <c r="I249" s="19">
        <v>0.37</v>
      </c>
      <c r="J249" s="19">
        <v>0.76</v>
      </c>
      <c r="K249" s="19">
        <v>1.55</v>
      </c>
      <c r="L249" s="19">
        <v>2.25</v>
      </c>
      <c r="M249" s="19">
        <v>2.69</v>
      </c>
      <c r="N249" s="2">
        <v>4.8460183635455891</v>
      </c>
      <c r="O249" s="2">
        <v>-3.0068490003676965E-2</v>
      </c>
      <c r="P249" s="15">
        <v>3.9086303492306702</v>
      </c>
      <c r="Q249" s="15">
        <v>-3.3396539418300397E-2</v>
      </c>
      <c r="R249" s="30">
        <v>4.9063758803751201</v>
      </c>
      <c r="S249" s="30">
        <v>1.75036965224389E-2</v>
      </c>
      <c r="T249" s="2">
        <v>1.4120999999999999</v>
      </c>
      <c r="U249" s="2">
        <v>2.8367</v>
      </c>
      <c r="V249" s="2">
        <v>4.1433</v>
      </c>
      <c r="W249" s="2">
        <v>5.5103</v>
      </c>
      <c r="X249" s="36">
        <v>1.204E-2</v>
      </c>
      <c r="Y249" s="36">
        <v>2.3199999999999998E-2</v>
      </c>
      <c r="Z249" s="36">
        <v>3.3653333333333001E-2</v>
      </c>
      <c r="AA249" s="36">
        <v>4.4426666666667003E-2</v>
      </c>
      <c r="AB249" s="33">
        <v>3.05</v>
      </c>
      <c r="AC249" s="34">
        <v>5.5289381714800303</v>
      </c>
      <c r="AD249" s="34">
        <v>8.2707317658865902E-3</v>
      </c>
      <c r="AE249" s="34">
        <v>4.8930130130997398</v>
      </c>
      <c r="AF249" s="34">
        <v>-2.4081421466286002E-2</v>
      </c>
      <c r="AG249" s="34">
        <v>5.29437682766787</v>
      </c>
      <c r="AH249" s="34">
        <v>1.6559926856603902E-2</v>
      </c>
      <c r="AI249" s="34">
        <v>4.7532614648497598</v>
      </c>
      <c r="AJ249" s="34">
        <v>-3.5081381225941399E-2</v>
      </c>
      <c r="AK249" s="34">
        <v>4.72910518766904</v>
      </c>
      <c r="AL249" s="34">
        <v>-8.5869534551945598E-2</v>
      </c>
      <c r="AM249" s="34">
        <v>5.3249104091248602</v>
      </c>
      <c r="AN249" s="34">
        <v>-0.12709185268050699</v>
      </c>
      <c r="AO249" s="34">
        <v>4.9687597917603199</v>
      </c>
      <c r="AP249" s="34">
        <v>-0.11382809613446</v>
      </c>
      <c r="AQ249" s="34">
        <v>5.0801247450723999</v>
      </c>
      <c r="AR249" s="34">
        <v>3.4997801116041199E-2</v>
      </c>
      <c r="AS249" s="35">
        <v>3.5789801768617902</v>
      </c>
      <c r="AT249" s="35">
        <v>1.26447319880821E-2</v>
      </c>
      <c r="AU249" s="45">
        <v>1.81</v>
      </c>
      <c r="AV249" s="45">
        <v>1.96</v>
      </c>
      <c r="AW249" s="45">
        <v>2.14</v>
      </c>
      <c r="AX249" s="45">
        <v>2.36</v>
      </c>
      <c r="AY249" s="23"/>
    </row>
    <row r="250" spans="1:51" ht="14.5" x14ac:dyDescent="0.35">
      <c r="A250" s="2">
        <f t="shared" si="9"/>
        <v>2009.1</v>
      </c>
      <c r="B250" s="15">
        <v>0.15301135297103011</v>
      </c>
      <c r="C250" s="15">
        <v>0.22694123290623547</v>
      </c>
      <c r="D250" s="15">
        <v>-7.3929879935205348E-2</v>
      </c>
      <c r="E250" s="15">
        <v>-1.1291916389662126E-2</v>
      </c>
      <c r="F250" s="2">
        <v>-1.0528421483497936E-4</v>
      </c>
      <c r="G250" s="2">
        <f t="shared" si="8"/>
        <v>-3.872889416468564E-2</v>
      </c>
      <c r="H250" s="26">
        <v>0.21</v>
      </c>
      <c r="I250" s="19">
        <v>0.56999999999999995</v>
      </c>
      <c r="J250" s="19">
        <v>0.81</v>
      </c>
      <c r="K250" s="19">
        <v>1.67</v>
      </c>
      <c r="L250" s="19">
        <v>2.71</v>
      </c>
      <c r="M250" s="19">
        <v>3.56</v>
      </c>
      <c r="N250" s="2">
        <v>4.7521271322411724</v>
      </c>
      <c r="O250" s="2">
        <v>-1.7938244799490369E-2</v>
      </c>
      <c r="P250" s="15">
        <v>3.6021916948913799</v>
      </c>
      <c r="Q250" s="15">
        <v>-0.104205142508177</v>
      </c>
      <c r="R250" s="30">
        <v>4.7081818335153001</v>
      </c>
      <c r="S250" s="30">
        <v>6.0512560347698301E-2</v>
      </c>
      <c r="T250" s="2">
        <v>2.1084000000000001</v>
      </c>
      <c r="U250" s="2">
        <v>3.8022999999999998</v>
      </c>
      <c r="V250" s="2">
        <v>5.1761999999999997</v>
      </c>
      <c r="W250" s="2">
        <v>6.5833000000000004</v>
      </c>
      <c r="X250" s="36">
        <v>1.4966666666666999E-2</v>
      </c>
      <c r="Y250" s="36">
        <v>2.6700000000000002E-2</v>
      </c>
      <c r="Z250" s="36">
        <v>3.6736666666667001E-2</v>
      </c>
      <c r="AA250" s="36">
        <v>4.7273333333333001E-2</v>
      </c>
      <c r="AB250" s="33">
        <v>3.61</v>
      </c>
      <c r="AC250" s="34">
        <v>5.4338197946176603</v>
      </c>
      <c r="AD250" s="34">
        <v>-6.5766529090661399E-2</v>
      </c>
      <c r="AE250" s="34">
        <v>4.79844759439223</v>
      </c>
      <c r="AF250" s="34">
        <v>-1.53708149909194E-2</v>
      </c>
      <c r="AG250" s="34">
        <v>5.25153727279036</v>
      </c>
      <c r="AH250" s="34">
        <v>-1.35199240578199E-3</v>
      </c>
      <c r="AI250" s="34">
        <v>4.4528521784432602</v>
      </c>
      <c r="AJ250" s="34">
        <v>7.2263459663836099E-2</v>
      </c>
      <c r="AK250" s="34">
        <v>4.74429309593285</v>
      </c>
      <c r="AL250" s="34">
        <v>-0.100806742801927</v>
      </c>
      <c r="AM250" s="34">
        <v>5.4526949549893402</v>
      </c>
      <c r="AN250" s="34">
        <v>-0.146776595546253</v>
      </c>
      <c r="AO250" s="34">
        <v>5.0896982454760398</v>
      </c>
      <c r="AP250" s="34">
        <v>-0.190777455347175</v>
      </c>
      <c r="AQ250" s="34">
        <v>4.9742365562905499</v>
      </c>
      <c r="AR250" s="34">
        <v>1.5796906384292299E-2</v>
      </c>
      <c r="AS250" s="35">
        <v>3.6024963759669602</v>
      </c>
      <c r="AT250" s="35">
        <v>6.3527306062449398E-2</v>
      </c>
      <c r="AU250" s="45">
        <v>0.94</v>
      </c>
      <c r="AV250" s="45">
        <v>1.1399999999999999</v>
      </c>
      <c r="AW250" s="45">
        <v>1.43</v>
      </c>
      <c r="AX250" s="45">
        <v>2.0099999999999998</v>
      </c>
      <c r="AY250" s="23"/>
    </row>
    <row r="251" spans="1:51" ht="14.5" x14ac:dyDescent="0.35">
      <c r="A251" s="2">
        <f t="shared" si="9"/>
        <v>2009.2</v>
      </c>
      <c r="B251" s="15">
        <v>0.15012133552760032</v>
      </c>
      <c r="C251" s="15">
        <v>0.23875903043150817</v>
      </c>
      <c r="D251" s="15">
        <v>-8.863769490390784E-2</v>
      </c>
      <c r="E251" s="15">
        <v>-1.446870272544834E-3</v>
      </c>
      <c r="F251" s="2">
        <v>-1.4540552784746248E-3</v>
      </c>
      <c r="G251" s="2">
        <f t="shared" si="8"/>
        <v>-5.0546691689958345E-2</v>
      </c>
      <c r="H251" s="26">
        <v>0.18</v>
      </c>
      <c r="I251" s="19">
        <v>0.56000000000000005</v>
      </c>
      <c r="J251" s="19">
        <v>1.1100000000000001</v>
      </c>
      <c r="K251" s="19">
        <v>2.54</v>
      </c>
      <c r="L251" s="19">
        <v>3.53</v>
      </c>
      <c r="M251" s="19">
        <v>4.32</v>
      </c>
      <c r="N251" s="2">
        <v>4.9853054576212781</v>
      </c>
      <c r="O251" s="2">
        <v>-7.4079669115142383E-2</v>
      </c>
      <c r="P251" s="15">
        <v>3.9552001015695901</v>
      </c>
      <c r="Q251" s="15">
        <v>-0.119029498381793</v>
      </c>
      <c r="R251" s="30">
        <v>4.8101933114883604</v>
      </c>
      <c r="S251" s="30">
        <v>1.65116959903839E-2</v>
      </c>
      <c r="T251" s="2">
        <v>2.1840000000000002</v>
      </c>
      <c r="U251" s="2">
        <v>4.2079000000000004</v>
      </c>
      <c r="V251" s="2">
        <v>6.1612</v>
      </c>
      <c r="W251" s="2">
        <v>8.0512999999999995</v>
      </c>
      <c r="X251" s="36">
        <v>1.3893333333333001E-2</v>
      </c>
      <c r="Y251" s="36">
        <v>2.5776666666667E-2</v>
      </c>
      <c r="Z251" s="36">
        <v>3.6996666666666997E-2</v>
      </c>
      <c r="AA251" s="36">
        <v>4.7899999999999998E-2</v>
      </c>
      <c r="AB251" s="33">
        <v>4.3</v>
      </c>
      <c r="AC251" s="34">
        <v>5.7594591822702803</v>
      </c>
      <c r="AD251" s="34">
        <v>-8.3386816875647501E-2</v>
      </c>
      <c r="AE251" s="34">
        <v>4.9927674938731901</v>
      </c>
      <c r="AF251" s="34">
        <v>-6.0885637437820099E-2</v>
      </c>
      <c r="AG251" s="34">
        <v>5.3843821177280304</v>
      </c>
      <c r="AH251" s="34">
        <v>5.8256450523049598E-3</v>
      </c>
      <c r="AI251" s="34">
        <v>4.6902645184734801</v>
      </c>
      <c r="AJ251" s="34">
        <v>-1.35949852029111E-2</v>
      </c>
      <c r="AK251" s="34">
        <v>5.0798627389477602</v>
      </c>
      <c r="AL251" s="34">
        <v>-0.13896210986391599</v>
      </c>
      <c r="AM251" s="34">
        <v>5.79238540714677</v>
      </c>
      <c r="AN251" s="34">
        <v>-0.15726331179109601</v>
      </c>
      <c r="AO251" s="34">
        <v>5.5442853797816403</v>
      </c>
      <c r="AP251" s="34">
        <v>-0.23919404647975101</v>
      </c>
      <c r="AQ251" s="34">
        <v>5.1015033949014299</v>
      </c>
      <c r="AR251" s="34">
        <v>5.3699791798457004E-3</v>
      </c>
      <c r="AS251" s="35">
        <v>3.7657116343309598</v>
      </c>
      <c r="AT251" s="35">
        <v>-1.19240729238468E-2</v>
      </c>
      <c r="AU251" s="45">
        <v>1.2</v>
      </c>
      <c r="AV251" s="45">
        <v>1.46</v>
      </c>
      <c r="AW251" s="45">
        <v>1.78</v>
      </c>
      <c r="AX251" s="45">
        <v>2.12</v>
      </c>
      <c r="AY251" s="23"/>
    </row>
    <row r="252" spans="1:51" ht="14.5" x14ac:dyDescent="0.35">
      <c r="A252" s="2">
        <f t="shared" si="9"/>
        <v>2009.3</v>
      </c>
      <c r="B252" s="15">
        <v>0.15241829520095102</v>
      </c>
      <c r="C252" s="15">
        <v>0.24128030255629479</v>
      </c>
      <c r="D252" s="15">
        <v>-8.8862007355343761E-2</v>
      </c>
      <c r="E252" s="15">
        <v>3.6353653422385081E-3</v>
      </c>
      <c r="F252" s="2">
        <v>1.0538741385152696E-3</v>
      </c>
      <c r="G252" s="2">
        <f t="shared" si="8"/>
        <v>-5.3067963814744962E-2</v>
      </c>
      <c r="H252" s="26">
        <v>0.12</v>
      </c>
      <c r="I252" s="19">
        <v>0.4</v>
      </c>
      <c r="J252" s="19">
        <v>0.95</v>
      </c>
      <c r="K252" s="19">
        <v>2.31</v>
      </c>
      <c r="L252" s="19">
        <v>3.31</v>
      </c>
      <c r="M252" s="19">
        <v>4.03</v>
      </c>
      <c r="N252" s="2">
        <v>5.1924652219162102</v>
      </c>
      <c r="O252" s="2">
        <v>-5.9250578430535918E-2</v>
      </c>
      <c r="P252" s="15">
        <v>4.38966509759919</v>
      </c>
      <c r="Q252" s="15">
        <v>-0.16141654449519599</v>
      </c>
      <c r="R252" s="30">
        <v>4.9175298276995099</v>
      </c>
      <c r="S252" s="30">
        <v>8.8790750426947906E-3</v>
      </c>
      <c r="T252" s="2">
        <v>2.0198</v>
      </c>
      <c r="U252" s="2">
        <v>4.1348000000000003</v>
      </c>
      <c r="V252" s="2">
        <v>6.2005999999999997</v>
      </c>
      <c r="W252" s="2">
        <v>8.2678999999999991</v>
      </c>
      <c r="X252" s="36">
        <v>1.115E-2</v>
      </c>
      <c r="Y252" s="36">
        <v>2.2366666666667E-2</v>
      </c>
      <c r="Z252" s="36">
        <v>3.356E-2</v>
      </c>
      <c r="AA252" s="36">
        <v>4.4510000000000001E-2</v>
      </c>
      <c r="AB252" s="33">
        <v>4.0199999999999996</v>
      </c>
      <c r="AC252" s="34">
        <v>6.0677192350432296</v>
      </c>
      <c r="AD252" s="34">
        <v>-9.5144716373083596E-2</v>
      </c>
      <c r="AE252" s="34">
        <v>5.1790459407527099</v>
      </c>
      <c r="AF252" s="34">
        <v>-5.8091029306617699E-2</v>
      </c>
      <c r="AG252" s="34">
        <v>5.4296589252865797</v>
      </c>
      <c r="AH252" s="34">
        <v>6.1039463524311E-2</v>
      </c>
      <c r="AI252" s="34">
        <v>5.0082194230366097</v>
      </c>
      <c r="AJ252" s="34">
        <v>-4.6032370164138497E-2</v>
      </c>
      <c r="AK252" s="34">
        <v>5.3600390188920901</v>
      </c>
      <c r="AL252" s="34">
        <v>-6.5730018222938502E-2</v>
      </c>
      <c r="AM252" s="34">
        <v>5.9666089023213402</v>
      </c>
      <c r="AN252" s="34">
        <v>-2.97831798479802E-2</v>
      </c>
      <c r="AO252" s="34">
        <v>6.0735069268762398</v>
      </c>
      <c r="AP252" s="34">
        <v>-0.34259756433640398</v>
      </c>
      <c r="AQ252" s="34">
        <v>5.1999584769930003</v>
      </c>
      <c r="AR252" s="34">
        <v>1.09817197490921E-2</v>
      </c>
      <c r="AS252" s="35">
        <v>3.9167766966305502</v>
      </c>
      <c r="AT252" s="35">
        <v>-4.1791830616074999E-2</v>
      </c>
      <c r="AU252" s="45">
        <v>0.94</v>
      </c>
      <c r="AV252" s="45">
        <v>1.21</v>
      </c>
      <c r="AW252" s="45">
        <v>1.56</v>
      </c>
      <c r="AX252" s="45">
        <v>2.0299999999999998</v>
      </c>
      <c r="AY252" s="23"/>
    </row>
    <row r="253" spans="1:51" ht="14.5" x14ac:dyDescent="0.35">
      <c r="A253" s="2">
        <f t="shared" si="9"/>
        <v>2009.4</v>
      </c>
      <c r="B253" s="15">
        <v>0.15705900525177632</v>
      </c>
      <c r="C253" s="15">
        <v>0.24023615830844749</v>
      </c>
      <c r="D253" s="15">
        <v>-8.3177153056671185E-2</v>
      </c>
      <c r="E253" s="15">
        <v>1.0925716883353531E-2</v>
      </c>
      <c r="F253" s="2">
        <v>3.3754507671577851E-3</v>
      </c>
      <c r="G253" s="2">
        <f t="shared" si="8"/>
        <v>-5.2023819566897667E-2</v>
      </c>
      <c r="H253" s="26">
        <v>0.05</v>
      </c>
      <c r="I253" s="19">
        <v>0.47</v>
      </c>
      <c r="J253" s="19">
        <v>1.1399999999999999</v>
      </c>
      <c r="K253" s="19">
        <v>2.69</v>
      </c>
      <c r="L253" s="19">
        <v>3.85</v>
      </c>
      <c r="M253" s="19">
        <v>4.63</v>
      </c>
      <c r="N253" s="2">
        <v>5.2774434324830839</v>
      </c>
      <c r="O253" s="2">
        <v>-3.509970928490222E-2</v>
      </c>
      <c r="P253" s="15">
        <v>4.6038877084204302</v>
      </c>
      <c r="Q253" s="15">
        <v>-0.13566607665029401</v>
      </c>
      <c r="R253" s="30">
        <v>4.9480100203308899</v>
      </c>
      <c r="S253" s="30">
        <v>3.2717929725922502E-2</v>
      </c>
      <c r="AB253" s="33">
        <v>4.58</v>
      </c>
      <c r="AC253" s="34">
        <v>6.2020832108275403</v>
      </c>
      <c r="AD253" s="34">
        <v>-0.12910483040194501</v>
      </c>
      <c r="AE253" s="34">
        <v>5.2675124076581596</v>
      </c>
      <c r="AF253" s="34">
        <v>-3.3052708196561198E-2</v>
      </c>
      <c r="AG253" s="34">
        <v>5.4533150241294699</v>
      </c>
      <c r="AH253" s="34">
        <v>4.6723732707575197E-2</v>
      </c>
      <c r="AI253" s="34">
        <v>5.05140889140967</v>
      </c>
      <c r="AJ253" s="34">
        <v>-5.7433223352224498E-2</v>
      </c>
      <c r="AK253" s="34">
        <v>5.4662298584539597</v>
      </c>
      <c r="AL253" s="34">
        <v>-7.3533004475549807E-2</v>
      </c>
      <c r="AM253" s="34">
        <v>6.0342857553073799</v>
      </c>
      <c r="AN253" s="34">
        <v>4.3458172540597698E-3</v>
      </c>
      <c r="AO253" s="34">
        <v>6.3178673893069304</v>
      </c>
      <c r="AP253" s="34">
        <v>-0.24273406420659999</v>
      </c>
      <c r="AQ253" s="34">
        <v>5.2300644024468301</v>
      </c>
      <c r="AR253" s="34">
        <v>3.4781283339853898E-2</v>
      </c>
      <c r="AS253" s="35">
        <v>4.05653952996113</v>
      </c>
      <c r="AT253" s="35">
        <v>-5.6099242760956798E-3</v>
      </c>
      <c r="AU253" s="45">
        <v>0.56000000000000005</v>
      </c>
      <c r="AV253" s="45">
        <v>1</v>
      </c>
      <c r="AW253" s="45">
        <v>1.48</v>
      </c>
      <c r="AX253" s="45">
        <v>2.0299999999999998</v>
      </c>
      <c r="AY253" s="23"/>
    </row>
    <row r="254" spans="1:51" ht="14.5" x14ac:dyDescent="0.35">
      <c r="A254" s="2">
        <f t="shared" si="9"/>
        <v>2010.1</v>
      </c>
      <c r="B254" s="15">
        <v>0.1592796180122743</v>
      </c>
      <c r="C254" s="15">
        <v>0.24653466020938486</v>
      </c>
      <c r="D254" s="15">
        <v>-8.7255042197110541E-2</v>
      </c>
      <c r="E254" s="15">
        <v>3.843606667296196E-3</v>
      </c>
      <c r="F254" s="2">
        <v>2.5162784956137005E-3</v>
      </c>
      <c r="G254" s="2">
        <f t="shared" si="8"/>
        <v>-5.8322321467835031E-2</v>
      </c>
      <c r="H254" s="26">
        <v>0.15</v>
      </c>
      <c r="I254" s="19">
        <v>0.41</v>
      </c>
      <c r="J254" s="19">
        <v>1.02</v>
      </c>
      <c r="K254" s="19">
        <v>2.5499999999999998</v>
      </c>
      <c r="L254" s="19">
        <v>3.84</v>
      </c>
      <c r="M254" s="19">
        <v>4.72</v>
      </c>
      <c r="N254" s="2">
        <v>5.366510570845918</v>
      </c>
      <c r="O254" s="2">
        <v>-3.5990034883451247E-2</v>
      </c>
      <c r="P254" s="15">
        <v>4.6773092598829704</v>
      </c>
      <c r="Q254" s="15">
        <v>1.200683990349E-2</v>
      </c>
      <c r="R254" s="30">
        <v>5.0130486921887298</v>
      </c>
      <c r="S254" s="30">
        <v>-4.3150633628692002E-2</v>
      </c>
      <c r="AB254" s="33">
        <v>4.55</v>
      </c>
      <c r="AC254" s="34">
        <v>6.3312396328405702</v>
      </c>
      <c r="AD254" s="34">
        <v>-2.9389715503260101E-2</v>
      </c>
      <c r="AE254" s="34">
        <v>5.3566975665280401</v>
      </c>
      <c r="AF254" s="34">
        <v>-4.4990370605033699E-2</v>
      </c>
      <c r="AG254" s="34">
        <v>5.4236401867385098</v>
      </c>
      <c r="AH254" s="34">
        <v>6.5175268495729702E-2</v>
      </c>
      <c r="AI254" s="34">
        <v>5.5529251479314796</v>
      </c>
      <c r="AJ254" s="34">
        <v>-0.371986516733184</v>
      </c>
      <c r="AK254" s="34">
        <v>5.5146027272900797</v>
      </c>
      <c r="AL254" s="34">
        <v>1.43526300250223E-2</v>
      </c>
      <c r="AM254" s="34">
        <v>6.0823150910514201</v>
      </c>
      <c r="AN254" s="34">
        <v>-7.4067454040073998E-3</v>
      </c>
      <c r="AO254" s="34">
        <v>6.4192093986742202</v>
      </c>
      <c r="AP254" s="34">
        <v>-1.32712610219997E-2</v>
      </c>
      <c r="AQ254" s="34">
        <v>5.2242872176590298</v>
      </c>
      <c r="AR254" s="34">
        <v>4.4179307903272298E-2</v>
      </c>
      <c r="AS254" s="35">
        <v>4.1714548983060098</v>
      </c>
      <c r="AT254" s="35">
        <v>-5.2229119932009203E-2</v>
      </c>
      <c r="AU254" s="45">
        <v>0.72</v>
      </c>
      <c r="AV254" s="45">
        <v>1.23</v>
      </c>
      <c r="AW254" s="45">
        <v>1.6</v>
      </c>
      <c r="AX254" s="45">
        <v>1.99</v>
      </c>
      <c r="AY254" s="46"/>
    </row>
    <row r="255" spans="1:51" ht="14.5" x14ac:dyDescent="0.35">
      <c r="A255" s="2">
        <f t="shared" si="9"/>
        <v>2010.2</v>
      </c>
      <c r="B255" s="15">
        <v>0.16041803796193058</v>
      </c>
      <c r="C255" s="15">
        <v>0.24450250527249034</v>
      </c>
      <c r="D255" s="15">
        <v>-8.4084467310559755E-2</v>
      </c>
      <c r="E255" s="15">
        <v>9.1739144590854485E-3</v>
      </c>
      <c r="F255" s="2">
        <v>4.6384889008279475E-3</v>
      </c>
      <c r="G255" s="2">
        <f t="shared" si="8"/>
        <v>-5.6290166530940516E-2</v>
      </c>
      <c r="H255" s="26">
        <v>0.12</v>
      </c>
      <c r="I255" s="19">
        <v>0.32</v>
      </c>
      <c r="J255" s="19">
        <v>0.61</v>
      </c>
      <c r="K255" s="19">
        <v>1.79</v>
      </c>
      <c r="L255" s="19">
        <v>2.97</v>
      </c>
      <c r="M255" s="19">
        <v>3.91</v>
      </c>
      <c r="N255" s="2">
        <v>5.2375860468954301</v>
      </c>
      <c r="O255" s="2">
        <v>9.2850448281873825E-3</v>
      </c>
      <c r="P255" s="15">
        <v>4.6320223768107596</v>
      </c>
      <c r="Q255" s="15">
        <v>-5.2669058856364796E-3</v>
      </c>
      <c r="R255" s="30">
        <v>4.9008879517828099</v>
      </c>
      <c r="S255" s="30">
        <v>-1.6680684511771601E-3</v>
      </c>
      <c r="AB255" s="33">
        <v>3.74</v>
      </c>
      <c r="AC255" s="34">
        <v>6.2209999161323202</v>
      </c>
      <c r="AD255" s="34">
        <v>1.6057559222608798E-2</v>
      </c>
      <c r="AE255" s="34">
        <v>5.2123733899612299</v>
      </c>
      <c r="AF255" s="34">
        <v>1.36922547433008E-2</v>
      </c>
      <c r="AG255" s="34">
        <v>5.26817703237825</v>
      </c>
      <c r="AH255" s="34">
        <v>4.3178259267970399E-2</v>
      </c>
      <c r="AI255" s="34">
        <v>5.7145724242454703</v>
      </c>
      <c r="AJ255" s="34">
        <v>-0.32658179810500398</v>
      </c>
      <c r="AK255" s="34">
        <v>5.3757186367385099</v>
      </c>
      <c r="AL255" s="34">
        <v>8.0832249535012397E-3</v>
      </c>
      <c r="AM255" s="34">
        <v>5.9300414481118304</v>
      </c>
      <c r="AN255" s="34">
        <v>-7.1405484224092196E-4</v>
      </c>
      <c r="AO255" s="34">
        <v>6.3544367422672901</v>
      </c>
      <c r="AP255" s="34">
        <v>-4.1454761501414299E-2</v>
      </c>
      <c r="AQ255" s="34">
        <v>5.0678783390666</v>
      </c>
      <c r="AR255" s="34">
        <v>3.3659828754679301E-2</v>
      </c>
      <c r="AS255" s="35">
        <v>4.1606243431828496</v>
      </c>
      <c r="AT255" s="35">
        <v>2.72161186245195E-2</v>
      </c>
      <c r="AU255" s="45">
        <v>0.25</v>
      </c>
      <c r="AV255" s="45">
        <v>0.66</v>
      </c>
      <c r="AW255" s="45">
        <v>1.1499999999999999</v>
      </c>
      <c r="AX255" s="45">
        <v>1.64</v>
      </c>
      <c r="AY255" s="45">
        <v>1.71</v>
      </c>
    </row>
    <row r="256" spans="1:51" ht="14.5" x14ac:dyDescent="0.35">
      <c r="A256" s="2">
        <f t="shared" si="9"/>
        <v>2010.3</v>
      </c>
      <c r="B256" s="15">
        <v>0.16342469301420537</v>
      </c>
      <c r="C256" s="15">
        <v>0.24344355379639651</v>
      </c>
      <c r="D256" s="15">
        <v>-8.0018860782191142E-2</v>
      </c>
      <c r="E256" s="15">
        <v>7.3488775477760383E-3</v>
      </c>
      <c r="F256" s="2">
        <v>2.9037566262262414E-3</v>
      </c>
      <c r="G256" s="2">
        <f t="shared" si="8"/>
        <v>-5.5231215054846683E-2</v>
      </c>
      <c r="H256" s="26">
        <v>0.15</v>
      </c>
      <c r="I256" s="19">
        <v>0.27</v>
      </c>
      <c r="J256" s="19">
        <v>0.42</v>
      </c>
      <c r="K256" s="19">
        <v>1.27</v>
      </c>
      <c r="L256" s="19">
        <v>2.5299999999999998</v>
      </c>
      <c r="M256" s="19">
        <v>3.69</v>
      </c>
      <c r="N256" s="2">
        <v>5.2987770636976155</v>
      </c>
      <c r="O256" s="2">
        <v>4.5420187586838412E-2</v>
      </c>
      <c r="P256" s="15">
        <v>4.7101545388263899</v>
      </c>
      <c r="Q256" s="15">
        <v>3.3502157929888102E-2</v>
      </c>
      <c r="R256" s="30">
        <v>5.0213085798173003</v>
      </c>
      <c r="S256" s="30">
        <v>8.4750533462752391E-3</v>
      </c>
      <c r="AB256" s="33">
        <v>3.38</v>
      </c>
      <c r="AC256" s="34">
        <v>6.2704084883741196</v>
      </c>
      <c r="AD256" s="34">
        <v>2.4173873289833898E-2</v>
      </c>
      <c r="AE256" s="34">
        <v>5.3048955489106904</v>
      </c>
      <c r="AF256" s="34">
        <v>9.7235626444495994E-3</v>
      </c>
      <c r="AG256" s="34">
        <v>5.4049770833526702</v>
      </c>
      <c r="AH256" s="34">
        <v>-1.69117644482004E-2</v>
      </c>
      <c r="AI256" s="34">
        <v>5.9256546950196496</v>
      </c>
      <c r="AJ256" s="34">
        <v>-0.16030398876603899</v>
      </c>
      <c r="AK256" s="34">
        <v>5.5497173748865798</v>
      </c>
      <c r="AL256" s="34">
        <v>-6.0003780925798701E-2</v>
      </c>
      <c r="AM256" s="34">
        <v>5.8969792960141101</v>
      </c>
      <c r="AN256" s="34">
        <v>0.15084978239726499</v>
      </c>
      <c r="AO256" s="34">
        <v>6.4114848950246399</v>
      </c>
      <c r="AP256" s="34">
        <v>2.8925673428387699E-2</v>
      </c>
      <c r="AQ256" s="34">
        <v>5.2020598952669896</v>
      </c>
      <c r="AR256" s="34">
        <v>-2.0305215350201598E-2</v>
      </c>
      <c r="AS256" s="35">
        <v>4.2172946327674801</v>
      </c>
      <c r="AT256" s="35">
        <v>3.4779849822626101E-2</v>
      </c>
      <c r="AU256" s="45">
        <v>-0.03</v>
      </c>
      <c r="AV256" s="45">
        <v>0.28999999999999998</v>
      </c>
      <c r="AW256" s="45">
        <v>0.75</v>
      </c>
      <c r="AX256" s="45">
        <v>1.51</v>
      </c>
      <c r="AY256" s="45">
        <v>1.63</v>
      </c>
    </row>
    <row r="257" spans="1:51" ht="14.5" x14ac:dyDescent="0.35">
      <c r="A257" s="2">
        <f t="shared" si="9"/>
        <v>2010.4</v>
      </c>
      <c r="B257" s="15">
        <v>0.16452837126236028</v>
      </c>
      <c r="C257" s="15">
        <v>0.24094233824900524</v>
      </c>
      <c r="D257" s="15">
        <v>-7.641396698664496E-2</v>
      </c>
      <c r="E257" s="15">
        <v>5.0083370496286353E-3</v>
      </c>
      <c r="F257" s="2">
        <v>5.6066680538023944E-3</v>
      </c>
      <c r="G257" s="2">
        <f t="shared" si="8"/>
        <v>-5.2729999507455411E-2</v>
      </c>
      <c r="H257" s="26">
        <v>0.14000000000000001</v>
      </c>
      <c r="I257" s="19">
        <v>0.28999999999999998</v>
      </c>
      <c r="J257" s="19">
        <v>0.61</v>
      </c>
      <c r="K257" s="19">
        <v>2.0099999999999998</v>
      </c>
      <c r="L257" s="19">
        <v>3.3</v>
      </c>
      <c r="M257" s="19">
        <v>4.34</v>
      </c>
      <c r="N257" s="2">
        <v>5.3535331803328194</v>
      </c>
      <c r="O257" s="2">
        <v>4.8340392664948814E-2</v>
      </c>
      <c r="P257" s="15">
        <v>4.7347097503761599</v>
      </c>
      <c r="Q257" s="15">
        <v>3.8262433610504201E-2</v>
      </c>
      <c r="R257" s="30">
        <v>5.1402751106840103</v>
      </c>
      <c r="S257" s="30">
        <v>2.9826894471165501E-3</v>
      </c>
      <c r="AB257" s="33">
        <v>4.13</v>
      </c>
      <c r="AC257" s="34">
        <v>6.1720357586172998</v>
      </c>
      <c r="AD257" s="34">
        <v>0.27117808674906202</v>
      </c>
      <c r="AE257" s="34">
        <v>5.3484846822670598</v>
      </c>
      <c r="AF257" s="34">
        <v>5.07705725737247E-2</v>
      </c>
      <c r="AG257" s="34">
        <v>5.4904236787371401</v>
      </c>
      <c r="AH257" s="34">
        <v>8.5482829970885698E-4</v>
      </c>
      <c r="AI257" s="34">
        <v>5.9699972098588896</v>
      </c>
      <c r="AJ257" s="34">
        <v>6.0570237328909801E-2</v>
      </c>
      <c r="AK257" s="34">
        <v>5.7575259027155301</v>
      </c>
      <c r="AL257" s="34">
        <v>-4.2297944575228001E-2</v>
      </c>
      <c r="AM257" s="34">
        <v>5.8270419440983696</v>
      </c>
      <c r="AN257" s="34">
        <v>0.14782040412736899</v>
      </c>
      <c r="AO257" s="34">
        <v>6.4173700532229798</v>
      </c>
      <c r="AP257" s="34">
        <v>0.14452474940148399</v>
      </c>
      <c r="AQ257" s="34">
        <v>5.3024503896837896</v>
      </c>
      <c r="AR257" s="34">
        <v>-9.0917798506021108E-3</v>
      </c>
      <c r="AS257" s="35">
        <v>4.2603997532047799</v>
      </c>
      <c r="AT257" s="35">
        <v>3.14236759608153E-2</v>
      </c>
      <c r="AU257" s="45">
        <v>0.18</v>
      </c>
      <c r="AV257" s="45">
        <v>0.65</v>
      </c>
      <c r="AW257" s="45">
        <v>1</v>
      </c>
      <c r="AX257" s="45">
        <v>1.59</v>
      </c>
      <c r="AY257" s="45">
        <v>1.86</v>
      </c>
    </row>
    <row r="258" spans="1:51" ht="14.5" x14ac:dyDescent="0.35">
      <c r="A258" s="2">
        <f t="shared" si="9"/>
        <v>2011.1</v>
      </c>
      <c r="B258" s="15">
        <v>0.17385683536329274</v>
      </c>
      <c r="C258" s="15">
        <v>0.24550477740445187</v>
      </c>
      <c r="D258" s="15">
        <v>-7.1647942041159124E-2</v>
      </c>
      <c r="E258" s="15">
        <v>-2.4123058076668531E-3</v>
      </c>
      <c r="F258" s="2">
        <v>5.3595667496107889E-3</v>
      </c>
      <c r="G258" s="2">
        <f t="shared" ref="G258:G284" si="10">$B$296-C258</f>
        <v>-5.729243866290204E-2</v>
      </c>
      <c r="H258" s="26">
        <v>0.1</v>
      </c>
      <c r="I258" s="19">
        <v>0.3</v>
      </c>
      <c r="J258" s="19">
        <v>0.8</v>
      </c>
      <c r="K258" s="19">
        <v>2.2400000000000002</v>
      </c>
      <c r="L258" s="19">
        <v>3.47</v>
      </c>
      <c r="M258" s="19">
        <v>4.51</v>
      </c>
      <c r="N258" s="2">
        <v>5.3812232991162627</v>
      </c>
      <c r="O258" s="2">
        <v>2.7471829940925813E-2</v>
      </c>
      <c r="P258" s="15">
        <v>4.7813812167862499</v>
      </c>
      <c r="Q258" s="15">
        <v>1.72802765663107E-2</v>
      </c>
      <c r="R258" s="30">
        <v>5.21029381930882</v>
      </c>
      <c r="S258" s="30">
        <v>2.7886176252061801E-2</v>
      </c>
      <c r="AB258" s="33">
        <v>4.29</v>
      </c>
      <c r="AC258" s="34">
        <v>6.2063606887984202</v>
      </c>
      <c r="AD258" s="34">
        <v>1.8334841762406899E-2</v>
      </c>
      <c r="AE258" s="34">
        <v>5.3687397566869102</v>
      </c>
      <c r="AF258" s="34">
        <v>2.7955050084374398E-2</v>
      </c>
      <c r="AG258" s="34">
        <v>5.5214307575647297</v>
      </c>
      <c r="AH258" s="34">
        <v>5.6039206878074101E-3</v>
      </c>
      <c r="AI258" s="34">
        <v>5.8927928325138001</v>
      </c>
      <c r="AJ258" s="34">
        <v>0.126326026730883</v>
      </c>
      <c r="AK258" s="34">
        <v>5.93132188089516</v>
      </c>
      <c r="AL258" s="34">
        <v>-0.100080907594143</v>
      </c>
      <c r="AM258" s="34">
        <v>5.7613117629366899</v>
      </c>
      <c r="AN258" s="34">
        <v>0.11646646046236001</v>
      </c>
      <c r="AO258" s="34">
        <v>6.4522846124605202</v>
      </c>
      <c r="AP258" s="34">
        <v>2.1778807298036901E-2</v>
      </c>
      <c r="AQ258" s="34">
        <v>5.3541969944048899</v>
      </c>
      <c r="AR258" s="34">
        <v>-1.34905728183291E-2</v>
      </c>
      <c r="AS258" s="35">
        <v>4.2817527708582199</v>
      </c>
      <c r="AT258" s="35">
        <v>2.32762731965678E-2</v>
      </c>
      <c r="AU258" s="45">
        <v>0.03</v>
      </c>
      <c r="AV258" s="45">
        <v>0.64</v>
      </c>
      <c r="AW258" s="45">
        <v>0.99</v>
      </c>
      <c r="AX258" s="45">
        <v>1.58</v>
      </c>
      <c r="AY258" s="45">
        <v>1.88</v>
      </c>
    </row>
    <row r="259" spans="1:51" ht="14.5" x14ac:dyDescent="0.35">
      <c r="A259" s="2">
        <f t="shared" si="9"/>
        <v>2011.2</v>
      </c>
      <c r="B259" s="15">
        <v>0.17205337334825271</v>
      </c>
      <c r="C259" s="15">
        <v>0.24349164666998688</v>
      </c>
      <c r="D259" s="15">
        <v>-7.143827332173415E-2</v>
      </c>
      <c r="E259" s="15">
        <v>7.1210112610858934E-3</v>
      </c>
      <c r="F259" s="2">
        <v>6.5469868338932083E-3</v>
      </c>
      <c r="G259" s="2">
        <f t="shared" si="10"/>
        <v>-5.5279307928437049E-2</v>
      </c>
      <c r="H259" s="26">
        <v>0.04</v>
      </c>
      <c r="I259" s="19">
        <v>0.19</v>
      </c>
      <c r="J259" s="19">
        <v>0.45</v>
      </c>
      <c r="K259" s="19">
        <v>1.76</v>
      </c>
      <c r="L259" s="19">
        <v>3.18</v>
      </c>
      <c r="M259" s="19">
        <v>4.38</v>
      </c>
      <c r="N259" s="2">
        <v>5.3315510173847009</v>
      </c>
      <c r="O259" s="2">
        <v>3.9701795977313867E-2</v>
      </c>
      <c r="P259" s="15">
        <v>4.7600062594484802</v>
      </c>
      <c r="Q259" s="15">
        <v>4.1750011201833401E-2</v>
      </c>
      <c r="R259" s="30">
        <v>5.1613926015548302</v>
      </c>
      <c r="S259" s="30">
        <v>3.3218428565456301E-2</v>
      </c>
      <c r="AB259" s="33">
        <v>4.09</v>
      </c>
      <c r="AC259" s="34">
        <v>6.1172515131622296</v>
      </c>
      <c r="AD259" s="34">
        <v>4.5790129895754497E-2</v>
      </c>
      <c r="AE259" s="34">
        <v>5.33202160719466</v>
      </c>
      <c r="AF259" s="34">
        <v>3.2550581528812399E-2</v>
      </c>
      <c r="AG259" s="34">
        <v>5.5225687673275896</v>
      </c>
      <c r="AH259" s="34">
        <v>1.73290321436783E-2</v>
      </c>
      <c r="AI259" s="34">
        <v>5.7175035777705201</v>
      </c>
      <c r="AJ259" s="34">
        <v>0.131020792294888</v>
      </c>
      <c r="AK259" s="34">
        <v>5.9672258793868398</v>
      </c>
      <c r="AL259" s="34">
        <v>-8.5245840048944005E-2</v>
      </c>
      <c r="AM259" s="34">
        <v>5.6483296926888498</v>
      </c>
      <c r="AN259" s="34">
        <v>0.11130164757934199</v>
      </c>
      <c r="AO259" s="34">
        <v>6.3379373398957704</v>
      </c>
      <c r="AP259" s="34">
        <v>5.1588760492678E-2</v>
      </c>
      <c r="AQ259" s="34">
        <v>5.3612536270336397</v>
      </c>
      <c r="AR259" s="34">
        <v>1.09603906331238E-2</v>
      </c>
      <c r="AS259" s="35">
        <v>4.2382005197847104</v>
      </c>
      <c r="AT259" s="35">
        <v>2.2046300027603102E-2</v>
      </c>
      <c r="AU259" s="45">
        <v>-0.27</v>
      </c>
      <c r="AV259" s="45">
        <v>0.28999999999999998</v>
      </c>
      <c r="AW259" s="45">
        <v>0.75</v>
      </c>
      <c r="AX259" s="45">
        <v>1.47</v>
      </c>
      <c r="AY259" s="45">
        <v>1.75</v>
      </c>
    </row>
    <row r="260" spans="1:51" ht="14.5" x14ac:dyDescent="0.35">
      <c r="A260" s="2">
        <f t="shared" si="9"/>
        <v>2011.3</v>
      </c>
      <c r="B260" s="15">
        <v>0.1706475226308935</v>
      </c>
      <c r="C260" s="15">
        <v>0.24008314567815697</v>
      </c>
      <c r="D260" s="15">
        <v>-6.9435623047263487E-2</v>
      </c>
      <c r="E260" s="15">
        <v>-2.6901202903556205E-4</v>
      </c>
      <c r="F260" s="2">
        <v>6.4232311436705812E-3</v>
      </c>
      <c r="G260" s="2">
        <f t="shared" si="10"/>
        <v>-5.1870806936607144E-2</v>
      </c>
      <c r="H260" s="26">
        <v>0.01</v>
      </c>
      <c r="I260" s="19">
        <v>0.13</v>
      </c>
      <c r="J260" s="19">
        <v>0.25</v>
      </c>
      <c r="K260" s="19">
        <v>0.96</v>
      </c>
      <c r="L260" s="19">
        <v>1.92</v>
      </c>
      <c r="M260" s="19">
        <v>2.9</v>
      </c>
      <c r="N260" s="2">
        <v>5.1444202537165111</v>
      </c>
      <c r="O260" s="2">
        <v>1.1105217864380248E-2</v>
      </c>
      <c r="P260" s="15">
        <v>4.56815554205021</v>
      </c>
      <c r="Q260" s="15">
        <v>1.91438652662064E-2</v>
      </c>
      <c r="R260" s="30">
        <v>4.95138012679132</v>
      </c>
      <c r="S260" s="30">
        <v>1.9656368620841601E-2</v>
      </c>
      <c r="AB260" s="33">
        <v>2.66</v>
      </c>
      <c r="AC260" s="34">
        <v>5.7863750029214502</v>
      </c>
      <c r="AD260" s="34">
        <v>6.7917206183015305E-2</v>
      </c>
      <c r="AE260" s="34">
        <v>5.1539504505603597</v>
      </c>
      <c r="AF260" s="34">
        <v>3.0999748063197798E-2</v>
      </c>
      <c r="AG260" s="34">
        <v>5.38503520711755</v>
      </c>
      <c r="AH260" s="34">
        <v>5.1236303433710101E-3</v>
      </c>
      <c r="AI260" s="34">
        <v>5.3610697528940996</v>
      </c>
      <c r="AJ260" s="34">
        <v>5.7079154142850502E-2</v>
      </c>
      <c r="AK260" s="34">
        <v>5.5020446023217904</v>
      </c>
      <c r="AL260" s="34">
        <v>0.27629695517408398</v>
      </c>
      <c r="AM260" s="34">
        <v>5.5445213869454397</v>
      </c>
      <c r="AN260" s="34">
        <v>-3.5726670850103899E-2</v>
      </c>
      <c r="AO260" s="34">
        <v>6.0658068920585997</v>
      </c>
      <c r="AP260" s="34">
        <v>3.4365898042553101E-4</v>
      </c>
      <c r="AQ260" s="34">
        <v>5.2228751364948698</v>
      </c>
      <c r="AR260" s="34">
        <v>2.5191445916743899E-2</v>
      </c>
      <c r="AS260" s="35">
        <v>4.1242053451888001</v>
      </c>
      <c r="AT260" s="35">
        <v>2.6499490608061501E-2</v>
      </c>
      <c r="AU260" s="45">
        <v>-0.54</v>
      </c>
      <c r="AV260" s="45">
        <v>-0.22</v>
      </c>
      <c r="AW260" s="45">
        <v>0.17</v>
      </c>
      <c r="AX260" s="45">
        <v>0.72</v>
      </c>
      <c r="AY260" s="45">
        <v>1.02</v>
      </c>
    </row>
    <row r="261" spans="1:51" ht="14.5" x14ac:dyDescent="0.35">
      <c r="A261" s="2">
        <f t="shared" si="9"/>
        <v>2011.4</v>
      </c>
      <c r="B261" s="15">
        <v>0.1715203385428215</v>
      </c>
      <c r="C261" s="15">
        <v>0.23732206546597151</v>
      </c>
      <c r="D261" s="15">
        <v>-6.5801726923150006E-2</v>
      </c>
      <c r="E261" s="15">
        <v>1.1516655877457149E-2</v>
      </c>
      <c r="F261" s="2">
        <v>1.5208665785876021E-3</v>
      </c>
      <c r="G261" s="2">
        <f t="shared" si="10"/>
        <v>-4.9109726724421682E-2</v>
      </c>
      <c r="H261" s="26">
        <v>0.01</v>
      </c>
      <c r="I261" s="19">
        <v>0.12</v>
      </c>
      <c r="J261" s="19">
        <v>0.25</v>
      </c>
      <c r="K261" s="19">
        <v>0.83</v>
      </c>
      <c r="L261" s="19">
        <v>1.89</v>
      </c>
      <c r="M261" s="19">
        <v>2.89</v>
      </c>
      <c r="N261" s="2">
        <v>5.2252289105040184</v>
      </c>
      <c r="O261" s="2">
        <v>1.9317741608903687E-2</v>
      </c>
      <c r="P261" s="15">
        <v>4.6713652669604304</v>
      </c>
      <c r="Q261" s="15">
        <v>2.9430344343074701E-2</v>
      </c>
      <c r="R261" s="30">
        <v>5.0504776502759698</v>
      </c>
      <c r="S261" s="30">
        <v>3.4750975200157401E-2</v>
      </c>
      <c r="AB261" s="33">
        <v>2.57</v>
      </c>
      <c r="AC261" s="34">
        <v>6.02115007145379</v>
      </c>
      <c r="AD261" s="34">
        <v>-0.118867849419783</v>
      </c>
      <c r="AE261" s="34">
        <v>5.2444180215849601</v>
      </c>
      <c r="AF261" s="34">
        <v>1.0620608281430299E-2</v>
      </c>
      <c r="AG261" s="34">
        <v>5.4635248645684298</v>
      </c>
      <c r="AH261" s="34">
        <v>1.9275763680119799E-3</v>
      </c>
      <c r="AI261" s="34">
        <v>5.4602860886240503</v>
      </c>
      <c r="AJ261" s="34">
        <v>-4.94420966373596E-3</v>
      </c>
      <c r="AK261" s="34">
        <v>5.3954141092722798</v>
      </c>
      <c r="AL261" s="34">
        <v>0.229801866767675</v>
      </c>
      <c r="AM261" s="34">
        <v>5.6853991971338296</v>
      </c>
      <c r="AN261" s="34">
        <v>-5.5740149626096198E-2</v>
      </c>
      <c r="AO261" s="34">
        <v>6.1140933299757796</v>
      </c>
      <c r="AP261" s="34">
        <v>4.4368749914369197E-2</v>
      </c>
      <c r="AQ261" s="34">
        <v>5.3108681397167103</v>
      </c>
      <c r="AR261" s="34">
        <v>1.3300547497786299E-2</v>
      </c>
      <c r="AS261" s="35">
        <v>4.2431335260668401</v>
      </c>
      <c r="AT261" s="35">
        <v>1.7828841844760201E-2</v>
      </c>
      <c r="AU261" s="45">
        <v>-0.76</v>
      </c>
      <c r="AV261" s="45">
        <v>-0.44</v>
      </c>
      <c r="AW261" s="45">
        <v>-7.0000000000000007E-2</v>
      </c>
      <c r="AX261" s="45">
        <v>0.53</v>
      </c>
      <c r="AY261" s="45">
        <v>0.78</v>
      </c>
    </row>
    <row r="262" spans="1:51" ht="14.5" x14ac:dyDescent="0.35">
      <c r="A262" s="2">
        <f t="shared" si="9"/>
        <v>2012.1</v>
      </c>
      <c r="B262" s="15">
        <v>0.17444080656571032</v>
      </c>
      <c r="C262" s="15">
        <v>0.23379387626065021</v>
      </c>
      <c r="D262" s="15">
        <v>-5.9353069694939892E-2</v>
      </c>
      <c r="E262" s="15">
        <v>7.80535158616981E-3</v>
      </c>
      <c r="F262" s="2">
        <v>6.2316195256746027E-3</v>
      </c>
      <c r="G262" s="2">
        <f t="shared" si="10"/>
        <v>-4.5581537519100379E-2</v>
      </c>
      <c r="H262" s="26">
        <v>0.08</v>
      </c>
      <c r="I262" s="19">
        <v>0.19</v>
      </c>
      <c r="J262" s="19">
        <v>0.33</v>
      </c>
      <c r="K262" s="19">
        <v>1.04</v>
      </c>
      <c r="L262" s="19">
        <v>2.23</v>
      </c>
      <c r="M262" s="19">
        <v>3.35</v>
      </c>
      <c r="N262" s="2">
        <v>5.2974790263096363</v>
      </c>
      <c r="O262" s="2">
        <v>3.9503486913624847E-2</v>
      </c>
      <c r="P262" s="15">
        <v>4.7622959714892801</v>
      </c>
      <c r="Q262" s="15">
        <v>1.32597087743096E-4</v>
      </c>
      <c r="R262" s="30">
        <v>5.0838610765925702</v>
      </c>
      <c r="S262" s="30">
        <v>1.49033988582795E-2</v>
      </c>
      <c r="AB262" s="33">
        <v>3</v>
      </c>
      <c r="AC262" s="34">
        <v>6.0019902609427502</v>
      </c>
      <c r="AD262" s="34">
        <v>0.15338029452611601</v>
      </c>
      <c r="AE262" s="34">
        <v>5.3233137327603002</v>
      </c>
      <c r="AF262" s="34">
        <v>3.8445148108359903E-2</v>
      </c>
      <c r="AG262" s="34">
        <v>5.63187669752151</v>
      </c>
      <c r="AH262" s="34">
        <v>-1.0099822920750101E-2</v>
      </c>
      <c r="AI262" s="34">
        <v>5.5532641297829404</v>
      </c>
      <c r="AJ262" s="34">
        <v>9.2310936873201702E-2</v>
      </c>
      <c r="AK262" s="34">
        <v>5.3003595372070196</v>
      </c>
      <c r="AL262" s="34">
        <v>0.203549740036777</v>
      </c>
      <c r="AM262" s="34">
        <v>5.8719377018848</v>
      </c>
      <c r="AN262" s="34">
        <v>-4.7015681682726497E-2</v>
      </c>
      <c r="AO262" s="34">
        <v>6.2336450596089303</v>
      </c>
      <c r="AP262" s="34">
        <v>3.4155764355033903E-2</v>
      </c>
      <c r="AQ262" s="34">
        <v>5.4430939740190398</v>
      </c>
      <c r="AR262" s="34">
        <v>1.6158497588866502E-2</v>
      </c>
      <c r="AS262" s="35">
        <v>4.2301429088640603</v>
      </c>
      <c r="AT262" s="35">
        <v>1.8304508115277701E-2</v>
      </c>
      <c r="AU262" s="45">
        <v>-0.98</v>
      </c>
      <c r="AV262" s="45">
        <v>-0.53</v>
      </c>
      <c r="AW262" s="45">
        <v>-0.09</v>
      </c>
      <c r="AX262" s="45">
        <v>0.61</v>
      </c>
      <c r="AY262" s="45">
        <v>0.93</v>
      </c>
    </row>
    <row r="263" spans="1:51" ht="14.5" x14ac:dyDescent="0.35">
      <c r="A263" s="2">
        <f t="shared" si="9"/>
        <v>2012.2</v>
      </c>
      <c r="B263" s="15">
        <v>0.17494215942289684</v>
      </c>
      <c r="C263" s="15">
        <v>0.23252222132627048</v>
      </c>
      <c r="D263" s="15">
        <v>-5.7580061903373628E-2</v>
      </c>
      <c r="E263" s="15">
        <v>4.287857816282558E-3</v>
      </c>
      <c r="F263" s="2">
        <v>3.9490990011571622E-3</v>
      </c>
      <c r="G263" s="2">
        <f t="shared" si="10"/>
        <v>-4.4309882584720656E-2</v>
      </c>
      <c r="H263" s="26">
        <v>0.09</v>
      </c>
      <c r="I263" s="19">
        <v>0.21</v>
      </c>
      <c r="J263" s="19">
        <v>0.33</v>
      </c>
      <c r="K263" s="19">
        <v>0.72</v>
      </c>
      <c r="L263" s="19">
        <v>1.67</v>
      </c>
      <c r="M263" s="19">
        <v>2.76</v>
      </c>
      <c r="N263" s="2">
        <v>5.2195369289252316</v>
      </c>
      <c r="O263" s="2">
        <v>3.5425586766077551E-2</v>
      </c>
      <c r="P263" s="15">
        <v>4.78334684239986</v>
      </c>
      <c r="Q263" s="15">
        <v>9.7065436919706299E-3</v>
      </c>
      <c r="R263" s="30">
        <v>5.0503857584860903</v>
      </c>
      <c r="S263" s="30">
        <v>2.01094267657493E-2</v>
      </c>
      <c r="AB263" s="33">
        <v>2.38</v>
      </c>
      <c r="AC263" s="34">
        <v>5.9075963446478301</v>
      </c>
      <c r="AD263" s="34">
        <v>5.8850201646146398E-2</v>
      </c>
      <c r="AE263" s="34">
        <v>5.2498937870826099</v>
      </c>
      <c r="AF263" s="34">
        <v>4.0207847629145303E-2</v>
      </c>
      <c r="AG263" s="34">
        <v>5.5592605906653603</v>
      </c>
      <c r="AH263" s="34">
        <v>2.4557743574300499E-2</v>
      </c>
      <c r="AI263" s="34">
        <v>5.3826227285664796</v>
      </c>
      <c r="AJ263" s="34">
        <v>7.3427243545814494E-2</v>
      </c>
      <c r="AK263" s="34">
        <v>5.0847012365429096</v>
      </c>
      <c r="AL263" s="34">
        <v>0.205032336236075</v>
      </c>
      <c r="AM263" s="34">
        <v>5.8498686199767</v>
      </c>
      <c r="AN263" s="34">
        <v>-2.29856345819608E-2</v>
      </c>
      <c r="AO263" s="34">
        <v>6.1357268456217797</v>
      </c>
      <c r="AP263" s="34">
        <v>3.3262455157925898E-2</v>
      </c>
      <c r="AQ263" s="34">
        <v>5.3640380079822298</v>
      </c>
      <c r="AR263" s="34">
        <v>3.8749879254104398E-2</v>
      </c>
      <c r="AS263" s="35">
        <v>4.1885798222081903</v>
      </c>
      <c r="AT263" s="35">
        <v>3.6403620301809401E-3</v>
      </c>
      <c r="AU263" s="45">
        <v>-1</v>
      </c>
      <c r="AV263" s="45">
        <v>-0.77</v>
      </c>
      <c r="AW263" s="45">
        <v>-0.46</v>
      </c>
      <c r="AX263" s="45">
        <v>0.15</v>
      </c>
      <c r="AY263" s="45">
        <v>0.56000000000000005</v>
      </c>
    </row>
    <row r="264" spans="1:51" ht="14.5" x14ac:dyDescent="0.35">
      <c r="A264" s="2">
        <f t="shared" si="9"/>
        <v>2012.3</v>
      </c>
      <c r="B264" s="15">
        <v>0.17481621158621879</v>
      </c>
      <c r="C264" s="15">
        <v>0.23213724511489472</v>
      </c>
      <c r="D264" s="15">
        <v>-5.7321033528675909E-2</v>
      </c>
      <c r="E264" s="15">
        <v>1.3514824018779547E-3</v>
      </c>
      <c r="F264" s="2">
        <v>5.1215988874475779E-3</v>
      </c>
      <c r="G264" s="2">
        <f t="shared" si="10"/>
        <v>-4.3924906373344896E-2</v>
      </c>
      <c r="H264" s="26">
        <v>0.11</v>
      </c>
      <c r="I264" s="19">
        <v>0.17</v>
      </c>
      <c r="J264" s="19">
        <v>0.23</v>
      </c>
      <c r="K264" s="19">
        <v>0.62</v>
      </c>
      <c r="L264" s="19">
        <v>1.65</v>
      </c>
      <c r="M264" s="19">
        <v>2.82</v>
      </c>
      <c r="N264" s="2">
        <v>5.2282782359742672</v>
      </c>
      <c r="O264" s="2">
        <v>4.8262137962011502E-2</v>
      </c>
      <c r="P264" s="15">
        <v>4.7707309889705201</v>
      </c>
      <c r="Q264" s="15">
        <v>1.45896353899642E-2</v>
      </c>
      <c r="R264" s="30">
        <v>5.08310628294024</v>
      </c>
      <c r="S264" s="30">
        <v>2.2130054650887101E-2</v>
      </c>
      <c r="AB264" s="33">
        <v>2.42</v>
      </c>
      <c r="AC264" s="34">
        <v>5.9352245428499302</v>
      </c>
      <c r="AD264" s="34">
        <v>1.8637397392722799E-2</v>
      </c>
      <c r="AE264" s="34">
        <v>5.2641225168398504</v>
      </c>
      <c r="AF264" s="34">
        <v>4.2776831850526303E-2</v>
      </c>
      <c r="AG264" s="34">
        <v>5.5282114442837003</v>
      </c>
      <c r="AH264" s="34">
        <v>7.8432011388698403E-2</v>
      </c>
      <c r="AI264" s="34">
        <v>5.4432532995895402</v>
      </c>
      <c r="AJ264" s="34">
        <v>2.30175939201346E-2</v>
      </c>
      <c r="AK264" s="34">
        <v>5.1481688181028398</v>
      </c>
      <c r="AL264" s="34">
        <v>1.60837865167625E-2</v>
      </c>
      <c r="AM264" s="34">
        <v>5.8669759557678498</v>
      </c>
      <c r="AN264" s="34">
        <v>5.3422120352463999E-2</v>
      </c>
      <c r="AO264" s="34">
        <v>6.12369674629511</v>
      </c>
      <c r="AP264" s="34">
        <v>7.5249777678304597E-2</v>
      </c>
      <c r="AQ264" s="34">
        <v>5.3223938859633702</v>
      </c>
      <c r="AR264" s="34">
        <v>8.5449991039839995E-2</v>
      </c>
      <c r="AS264" s="35">
        <v>4.2403402440522804</v>
      </c>
      <c r="AT264" s="35">
        <v>1.9065172539733999E-2</v>
      </c>
      <c r="AU264" s="45">
        <v>-1.49</v>
      </c>
      <c r="AV264" s="45">
        <v>-1.22</v>
      </c>
      <c r="AW264" s="45">
        <v>-0.77</v>
      </c>
      <c r="AX264" s="45">
        <v>-0.01</v>
      </c>
      <c r="AY264" s="45">
        <v>0.43</v>
      </c>
    </row>
    <row r="265" spans="1:51" ht="14.5" x14ac:dyDescent="0.35">
      <c r="A265" s="2">
        <f t="shared" si="9"/>
        <v>2012.4</v>
      </c>
      <c r="B265" s="15">
        <v>0.17868604001889885</v>
      </c>
      <c r="C265" s="15">
        <v>0.23068851895712789</v>
      </c>
      <c r="D265" s="15">
        <v>-5.2002478938229034E-2</v>
      </c>
      <c r="E265" s="15">
        <v>1.1414547516372673E-3</v>
      </c>
      <c r="F265" s="2">
        <v>5.0955017147792849E-3</v>
      </c>
      <c r="G265" s="2">
        <f t="shared" si="10"/>
        <v>-4.2476180215578058E-2</v>
      </c>
      <c r="H265" s="26">
        <v>7.0000000000000007E-2</v>
      </c>
      <c r="I265" s="19">
        <v>0.16</v>
      </c>
      <c r="J265" s="19">
        <v>0.25</v>
      </c>
      <c r="K265" s="19">
        <v>0.72</v>
      </c>
      <c r="L265" s="19">
        <v>1.78</v>
      </c>
      <c r="M265" s="19">
        <v>2.95</v>
      </c>
      <c r="N265" s="2">
        <v>5.2113508039738665</v>
      </c>
      <c r="O265" s="27">
        <v>1.3449737031572236E-2</v>
      </c>
      <c r="P265" s="15">
        <v>4.8124552161712097</v>
      </c>
      <c r="Q265" s="15">
        <v>-2.0784836951298201E-2</v>
      </c>
      <c r="R265" s="30">
        <v>5.0623950612873099</v>
      </c>
      <c r="S265" s="30">
        <v>7.6151564124769004E-3</v>
      </c>
      <c r="AB265" s="33">
        <v>2.54</v>
      </c>
      <c r="AC265" s="34">
        <v>5.8020763855700901</v>
      </c>
      <c r="AD265" s="43">
        <v>0.12831068453823399</v>
      </c>
      <c r="AE265" s="34">
        <v>5.2294466184491597</v>
      </c>
      <c r="AF265" s="34">
        <v>2.0113237382879599E-2</v>
      </c>
      <c r="AG265" s="34">
        <v>5.4531589676842502</v>
      </c>
      <c r="AH265" s="34">
        <v>4.1983509525486601E-2</v>
      </c>
      <c r="AI265" s="34">
        <v>5.5362953197198896</v>
      </c>
      <c r="AJ265" s="34">
        <v>-1.6892788578935499E-2</v>
      </c>
      <c r="AK265" s="34">
        <v>5.1026243385696803</v>
      </c>
      <c r="AL265" s="34">
        <v>7.86621820068895E-2</v>
      </c>
      <c r="AM265" s="34">
        <v>5.6890160116073298</v>
      </c>
      <c r="AN265" s="34">
        <v>0.14210385340669901</v>
      </c>
      <c r="AO265" s="34">
        <v>5.9696144585440001</v>
      </c>
      <c r="AP265" s="34">
        <v>0.19661370283034299</v>
      </c>
      <c r="AQ265" s="34">
        <v>5.1354847098966898</v>
      </c>
      <c r="AR265" s="34">
        <v>0.147089861337799</v>
      </c>
      <c r="AS265" s="35">
        <v>4.1789824381539598</v>
      </c>
      <c r="AT265" s="35">
        <v>1.2715452603241899E-2</v>
      </c>
      <c r="AU265" s="45">
        <v>-1.37</v>
      </c>
      <c r="AV265" s="45">
        <v>-1.0900000000000001</v>
      </c>
      <c r="AW265" s="45">
        <v>-0.67</v>
      </c>
      <c r="AX265" s="45">
        <v>0.15</v>
      </c>
      <c r="AY265" s="45">
        <v>0.41</v>
      </c>
    </row>
    <row r="266" spans="1:51" ht="14.5" x14ac:dyDescent="0.35">
      <c r="A266" s="2">
        <f t="shared" si="9"/>
        <v>2013.1</v>
      </c>
      <c r="B266" s="15">
        <v>0.18282408924821245</v>
      </c>
      <c r="C266" s="15">
        <v>0.22019495733032277</v>
      </c>
      <c r="D266" s="15">
        <v>-3.7370868082110341E-2</v>
      </c>
      <c r="E266" s="15">
        <v>8.8166699148968242E-3</v>
      </c>
      <c r="F266" s="2">
        <v>3.9826480746559317E-3</v>
      </c>
      <c r="G266" s="2">
        <f t="shared" si="10"/>
        <v>-3.1982618588772938E-2</v>
      </c>
      <c r="H266" s="26">
        <v>0.09</v>
      </c>
      <c r="I266" s="19">
        <v>0.14000000000000001</v>
      </c>
      <c r="J266" s="19">
        <v>0.25</v>
      </c>
      <c r="K266" s="19">
        <v>0.77</v>
      </c>
      <c r="L266" s="19">
        <v>1.87</v>
      </c>
      <c r="M266" s="19">
        <v>3.1</v>
      </c>
      <c r="N266" s="2">
        <v>5.2524380782636655</v>
      </c>
      <c r="O266" s="2">
        <v>4.9974313923965709E-2</v>
      </c>
      <c r="P266" s="15">
        <v>4.8475741205034604</v>
      </c>
      <c r="Q266" s="15">
        <v>3.5099355061598697E-2</v>
      </c>
      <c r="R266" s="30">
        <v>5.1267851932860404</v>
      </c>
      <c r="S266" s="30">
        <v>4.4353047812929598E-2</v>
      </c>
      <c r="AB266" s="33">
        <v>2.71</v>
      </c>
      <c r="AC266" s="34">
        <v>5.8855765257838399</v>
      </c>
      <c r="AD266" s="34">
        <v>3.0728619750827201E-2</v>
      </c>
      <c r="AE266" s="34">
        <v>5.2820866703146896</v>
      </c>
      <c r="AF266" s="34">
        <v>4.3976172543388099E-2</v>
      </c>
      <c r="AG266" s="34">
        <v>5.4411024957727596</v>
      </c>
      <c r="AH266" s="34">
        <v>9.6181223072699704E-2</v>
      </c>
      <c r="AI266" s="34">
        <v>5.6045398016618897</v>
      </c>
      <c r="AJ266" s="34">
        <v>4.21575034955151E-2</v>
      </c>
      <c r="AK266" s="34">
        <v>5.2476923028414397</v>
      </c>
      <c r="AL266" s="34">
        <v>-1.9472778010395798E-2</v>
      </c>
      <c r="AM266" s="34">
        <v>5.7094259280211404</v>
      </c>
      <c r="AN266" s="34">
        <v>3.4218854573131799E-2</v>
      </c>
      <c r="AO266" s="34">
        <v>6.0766069731543597</v>
      </c>
      <c r="AP266" s="34">
        <v>2.46177686064072E-2</v>
      </c>
      <c r="AQ266" s="34">
        <v>5.1593302847182896</v>
      </c>
      <c r="AR266" s="34">
        <v>5.4288126786595399E-2</v>
      </c>
      <c r="AS266" s="35">
        <v>4.3240552174619697</v>
      </c>
      <c r="AT266" s="35">
        <v>2.1523814865118299E-2</v>
      </c>
      <c r="AU266" s="45">
        <v>-1.47</v>
      </c>
      <c r="AV266" s="45">
        <v>-1.03</v>
      </c>
      <c r="AW266" s="45">
        <v>-0.64</v>
      </c>
      <c r="AX266" s="45">
        <v>0.16</v>
      </c>
      <c r="AY266" s="45">
        <v>0.61</v>
      </c>
    </row>
    <row r="267" spans="1:51" ht="14.5" x14ac:dyDescent="0.35">
      <c r="A267" s="2">
        <f t="shared" si="9"/>
        <v>2013.2</v>
      </c>
      <c r="B267" s="15">
        <v>0.18451279819120509</v>
      </c>
      <c r="C267" s="15">
        <v>0.21868765642569549</v>
      </c>
      <c r="D267" s="15">
        <v>-3.4174858234490409E-2</v>
      </c>
      <c r="E267" s="15">
        <v>1.2326841929825643E-3</v>
      </c>
      <c r="F267" s="2">
        <v>2.8829560373689498E-3</v>
      </c>
      <c r="G267" s="2">
        <f t="shared" si="10"/>
        <v>-3.0475317684145659E-2</v>
      </c>
      <c r="H267" s="26">
        <v>0.05</v>
      </c>
      <c r="I267" s="19">
        <v>0.15</v>
      </c>
      <c r="J267" s="19">
        <v>0.36</v>
      </c>
      <c r="K267" s="19">
        <v>1.41</v>
      </c>
      <c r="L267" s="19">
        <v>2.52</v>
      </c>
      <c r="M267" s="19">
        <v>3.52</v>
      </c>
      <c r="N267" s="2">
        <v>5.1991925298688333</v>
      </c>
      <c r="O267" s="2">
        <v>6.7077194953071267E-2</v>
      </c>
      <c r="P267" s="15">
        <v>4.7867792367088802</v>
      </c>
      <c r="Q267" s="15">
        <v>3.1559887828871203E-2</v>
      </c>
      <c r="R267" s="30">
        <v>5.0614007173363396</v>
      </c>
      <c r="S267" s="30">
        <v>7.0342882003626706E-2</v>
      </c>
      <c r="AB267" s="33">
        <v>3.22</v>
      </c>
      <c r="AC267" s="34">
        <v>5.7665691418605798</v>
      </c>
      <c r="AD267" s="34">
        <v>0.17969053865825599</v>
      </c>
      <c r="AE267" s="34">
        <v>5.2562189769527699</v>
      </c>
      <c r="AF267" s="34">
        <v>5.1453015555327303E-2</v>
      </c>
      <c r="AG267" s="34">
        <v>5.3817298602193899</v>
      </c>
      <c r="AH267" s="34">
        <v>6.8727693233523401E-2</v>
      </c>
      <c r="AI267" s="34">
        <v>5.5992203161524499</v>
      </c>
      <c r="AJ267" s="34">
        <v>7.6405186375406095E-2</v>
      </c>
      <c r="AK267" s="34">
        <v>5.3232036306037704</v>
      </c>
      <c r="AL267" s="34">
        <v>-4.7244656260498799E-2</v>
      </c>
      <c r="AM267" s="34">
        <v>5.6600175541187303</v>
      </c>
      <c r="AN267" s="34">
        <v>7.2298666249913296E-2</v>
      </c>
      <c r="AO267" s="34">
        <v>6.0812691245891104</v>
      </c>
      <c r="AP267" s="34">
        <v>5.0644906248910299E-2</v>
      </c>
      <c r="AQ267" s="34">
        <v>5.1251985011632</v>
      </c>
      <c r="AR267" s="34">
        <v>4.7423143009793597E-2</v>
      </c>
      <c r="AS267" s="35">
        <v>4.3026160574084704</v>
      </c>
      <c r="AT267" s="35">
        <v>2.7298704389862202E-2</v>
      </c>
      <c r="AU267" s="45">
        <v>-0.35</v>
      </c>
      <c r="AV267" s="45">
        <v>0.06</v>
      </c>
      <c r="AW267" s="45">
        <v>0.53</v>
      </c>
      <c r="AX267" s="45">
        <v>1.1200000000000001</v>
      </c>
      <c r="AY267" s="45">
        <v>1.31</v>
      </c>
    </row>
    <row r="268" spans="1:51" ht="14.5" x14ac:dyDescent="0.35">
      <c r="A268" s="2">
        <f t="shared" si="9"/>
        <v>2013.3</v>
      </c>
      <c r="B268" s="15">
        <v>0.18363752515030482</v>
      </c>
      <c r="C268" s="15">
        <v>0.21664785991056343</v>
      </c>
      <c r="D268" s="15">
        <v>-3.3010334760258615E-2</v>
      </c>
      <c r="E268" s="15">
        <v>7.8017591232886398E-3</v>
      </c>
      <c r="F268" s="2">
        <v>4.7898040420315032E-3</v>
      </c>
      <c r="G268" s="2">
        <f t="shared" si="10"/>
        <v>-2.84355211690136E-2</v>
      </c>
      <c r="H268" s="26">
        <v>0.02</v>
      </c>
      <c r="I268" s="19">
        <v>0.1</v>
      </c>
      <c r="J268" s="19">
        <v>0.33</v>
      </c>
      <c r="K268" s="19">
        <v>1.39</v>
      </c>
      <c r="L268" s="19">
        <v>2.64</v>
      </c>
      <c r="M268" s="19">
        <v>3.69</v>
      </c>
      <c r="N268" s="2">
        <v>5.2056965622549178</v>
      </c>
      <c r="O268" s="2">
        <v>5.0681067474069266E-2</v>
      </c>
      <c r="P268" s="15">
        <v>4.7153893522295203</v>
      </c>
      <c r="Q268" s="15">
        <v>3.6385137482286299E-2</v>
      </c>
      <c r="R268" s="30">
        <v>5.0424639451767703</v>
      </c>
      <c r="S268" s="30">
        <v>6.07107035749807E-2</v>
      </c>
      <c r="AB268" s="33">
        <v>3.41</v>
      </c>
      <c r="AC268" s="34">
        <v>5.7420565603394502</v>
      </c>
      <c r="AD268" s="34">
        <v>0.14038539625420901</v>
      </c>
      <c r="AE268" s="34">
        <v>5.2513474432263898</v>
      </c>
      <c r="AF268" s="34">
        <v>5.4658325351172599E-2</v>
      </c>
      <c r="AG268" s="34">
        <v>5.4150863819517996</v>
      </c>
      <c r="AH268" s="34">
        <v>5.3290596855137602E-2</v>
      </c>
      <c r="AI268" s="34">
        <v>5.5372465411336904</v>
      </c>
      <c r="AJ268" s="34">
        <v>0.111300309594129</v>
      </c>
      <c r="AK268" s="34">
        <v>5.30588821644597</v>
      </c>
      <c r="AL268" s="34">
        <v>7.2933305809145102E-2</v>
      </c>
      <c r="AM268" s="34">
        <v>5.7270077926170302</v>
      </c>
      <c r="AN268" s="34">
        <v>4.8166143935895703E-2</v>
      </c>
      <c r="AO268" s="34">
        <v>6.0711903567357597</v>
      </c>
      <c r="AP268" s="34">
        <v>0.12519658155066299</v>
      </c>
      <c r="AQ268" s="34">
        <v>5.1780782447458602</v>
      </c>
      <c r="AR268" s="34">
        <v>5.9182290217072199E-3</v>
      </c>
      <c r="AS268" s="35">
        <v>4.2593029033527996</v>
      </c>
      <c r="AT268" s="35">
        <v>2.19309270056465E-2</v>
      </c>
      <c r="AU268" s="45">
        <v>-0.35</v>
      </c>
      <c r="AV268" s="45">
        <v>0.15</v>
      </c>
      <c r="AW268" s="45">
        <v>0.45</v>
      </c>
      <c r="AX268" s="45">
        <v>1.06</v>
      </c>
      <c r="AY268" s="45">
        <v>1.38</v>
      </c>
    </row>
    <row r="269" spans="1:51" ht="14.5" x14ac:dyDescent="0.35">
      <c r="A269" s="2">
        <f t="shared" si="9"/>
        <v>2013.4</v>
      </c>
      <c r="B269" s="15">
        <v>0.18388931699598232</v>
      </c>
      <c r="C269" s="15">
        <v>0.21254830910770062</v>
      </c>
      <c r="D269" s="15">
        <v>-2.8658992111718292E-2</v>
      </c>
      <c r="E269" s="15">
        <v>7.9554151468762269E-3</v>
      </c>
      <c r="F269" s="2">
        <v>5.8600700873958902E-3</v>
      </c>
      <c r="G269" s="2">
        <f t="shared" si="10"/>
        <v>-2.4335970366150789E-2</v>
      </c>
      <c r="H269" s="26">
        <v>7.0000000000000007E-2</v>
      </c>
      <c r="I269" s="19">
        <v>0.13</v>
      </c>
      <c r="J269" s="19">
        <v>0.38</v>
      </c>
      <c r="K269" s="19">
        <v>1.75</v>
      </c>
      <c r="L269" s="19">
        <v>3.04</v>
      </c>
      <c r="M269" s="19">
        <v>3.96</v>
      </c>
      <c r="N269" s="2">
        <v>5.2423345881493599</v>
      </c>
      <c r="O269" s="27">
        <v>4.7965869618603663E-2</v>
      </c>
      <c r="P269" s="15">
        <v>4.6398125919737998</v>
      </c>
      <c r="Q269" s="15">
        <v>6.5196327231171303E-2</v>
      </c>
      <c r="R269" s="30">
        <v>5.0927501784346996</v>
      </c>
      <c r="S269" s="30">
        <v>3.1040216887592599E-2</v>
      </c>
      <c r="AB269" s="33">
        <v>3.72</v>
      </c>
      <c r="AC269" s="34">
        <v>5.8282639742422599</v>
      </c>
      <c r="AD269" s="43">
        <v>4.81525456918504E-3</v>
      </c>
      <c r="AE269" s="34">
        <v>5.3036683387052603</v>
      </c>
      <c r="AF269" s="34">
        <v>4.4743626463366798E-2</v>
      </c>
      <c r="AG269" s="34">
        <v>5.46130716973801</v>
      </c>
      <c r="AH269" s="34">
        <v>4.9679275405109198E-2</v>
      </c>
      <c r="AI269" s="34">
        <v>5.5458092508897998</v>
      </c>
      <c r="AJ269" s="34">
        <v>9.82372287463808E-2</v>
      </c>
      <c r="AK269" s="34">
        <v>5.3857184690144697</v>
      </c>
      <c r="AL269" s="34">
        <v>1.4836897108852699E-2</v>
      </c>
      <c r="AM269" s="34">
        <v>5.9063513506157701</v>
      </c>
      <c r="AN269" s="34">
        <v>-7.7615594442665706E-2</v>
      </c>
      <c r="AO269" s="34">
        <v>6.1673370651608304</v>
      </c>
      <c r="AP269" s="34">
        <v>-1.7131325426597E-2</v>
      </c>
      <c r="AQ269" s="34">
        <v>5.3435393820564601</v>
      </c>
      <c r="AR269" s="34">
        <v>-6.6343314766431502E-2</v>
      </c>
      <c r="AS269" s="35">
        <v>4.2775958695684002</v>
      </c>
      <c r="AT269" s="35">
        <v>1.8241255135666299E-2</v>
      </c>
      <c r="AU269" s="45">
        <v>0.06</v>
      </c>
      <c r="AV269" s="45">
        <v>0.61</v>
      </c>
      <c r="AW269" s="45">
        <v>0.8</v>
      </c>
      <c r="AX269" s="45">
        <v>1.36</v>
      </c>
      <c r="AY269" s="45">
        <v>1.64</v>
      </c>
    </row>
    <row r="270" spans="1:51" ht="14.5" x14ac:dyDescent="0.35">
      <c r="A270" s="2">
        <f t="shared" si="9"/>
        <v>2014.1</v>
      </c>
      <c r="B270" s="15">
        <v>0.19017925818933376</v>
      </c>
      <c r="C270" s="15">
        <v>0.21461074609689221</v>
      </c>
      <c r="D270" s="15">
        <v>-2.4431487907558433E-2</v>
      </c>
      <c r="E270" s="15">
        <v>-2.8355464200736117E-3</v>
      </c>
      <c r="F270" s="2">
        <v>4.0885121249275031E-3</v>
      </c>
      <c r="G270" s="2">
        <f t="shared" si="10"/>
        <v>-2.6398407355342379E-2</v>
      </c>
      <c r="H270" s="26">
        <v>0.05</v>
      </c>
      <c r="I270" s="19">
        <v>0.13</v>
      </c>
      <c r="J270" s="19">
        <v>0.44</v>
      </c>
      <c r="K270" s="19">
        <v>1.73</v>
      </c>
      <c r="L270" s="19">
        <v>2.73</v>
      </c>
      <c r="M270" s="19">
        <v>3.56</v>
      </c>
      <c r="N270" s="2">
        <v>5.2440804980889002</v>
      </c>
      <c r="O270" s="2">
        <v>1.2121128590663107E-2</v>
      </c>
      <c r="P270" s="15">
        <v>4.69455040827674</v>
      </c>
      <c r="Q270" s="15">
        <v>1.7848880822930201E-2</v>
      </c>
      <c r="R270" s="30">
        <v>5.0907958080547902</v>
      </c>
      <c r="S270" s="30">
        <v>1.0881295971179501E-2</v>
      </c>
      <c r="AB270" s="33">
        <v>3.31</v>
      </c>
      <c r="AC270" s="34">
        <v>5.8880146738553298</v>
      </c>
      <c r="AD270" s="34">
        <v>-3.2835895526316203E-2</v>
      </c>
      <c r="AE270" s="34">
        <v>5.2943433919300098</v>
      </c>
      <c r="AF270" s="34">
        <v>1.9801470281694801E-2</v>
      </c>
      <c r="AG270" s="34">
        <v>5.4730562539851304</v>
      </c>
      <c r="AH270" s="34">
        <v>-1.3404209200849599E-2</v>
      </c>
      <c r="AI270" s="34">
        <v>5.5130653003174297</v>
      </c>
      <c r="AJ270" s="34">
        <v>5.3494890081356501E-2</v>
      </c>
      <c r="AK270" s="34">
        <v>5.2835664912569902</v>
      </c>
      <c r="AL270" s="34">
        <v>0.10041961323713799</v>
      </c>
      <c r="AM270" s="34">
        <v>5.8753057326220004</v>
      </c>
      <c r="AN270" s="34">
        <v>3.4179506252020299E-2</v>
      </c>
      <c r="AO270" s="34">
        <v>6.0663580524856604</v>
      </c>
      <c r="AP270" s="34">
        <v>0.118742560084358</v>
      </c>
      <c r="AQ270" s="34">
        <v>5.3221469326638502</v>
      </c>
      <c r="AR270" s="34">
        <v>1.7277055340322301E-2</v>
      </c>
      <c r="AS270" s="35">
        <v>4.2618101382735203</v>
      </c>
      <c r="AT270" s="35">
        <v>2.0238864105713499E-2</v>
      </c>
      <c r="AU270" s="45">
        <v>0.03</v>
      </c>
      <c r="AV270" s="45">
        <v>0.49</v>
      </c>
      <c r="AW270" s="45">
        <v>0.6</v>
      </c>
      <c r="AX270" s="45">
        <v>1.04</v>
      </c>
      <c r="AY270" s="45">
        <v>1.29</v>
      </c>
    </row>
    <row r="271" spans="1:51" ht="14.5" x14ac:dyDescent="0.35">
      <c r="A271" s="2">
        <f t="shared" si="9"/>
        <v>2014.2</v>
      </c>
      <c r="B271" s="15">
        <v>0.1920165811245374</v>
      </c>
      <c r="C271" s="15">
        <v>0.21403044876420971</v>
      </c>
      <c r="D271" s="15">
        <v>-2.2013867639672311E-2</v>
      </c>
      <c r="E271" s="15">
        <v>1.3444542052152661E-2</v>
      </c>
      <c r="F271" s="2">
        <v>5.5703974039221739E-3</v>
      </c>
      <c r="G271" s="2">
        <f t="shared" si="10"/>
        <v>-2.5818110022659879E-2</v>
      </c>
      <c r="H271" s="26">
        <v>0.04</v>
      </c>
      <c r="I271" s="19">
        <v>0.11</v>
      </c>
      <c r="J271" s="19">
        <v>0.47</v>
      </c>
      <c r="K271" s="19">
        <v>1.62</v>
      </c>
      <c r="L271" s="19">
        <v>2.5299999999999998</v>
      </c>
      <c r="M271" s="19">
        <v>3.34</v>
      </c>
      <c r="N271" s="2">
        <v>5.2914582562299284</v>
      </c>
      <c r="O271" s="2">
        <v>-3.2574234680530726E-3</v>
      </c>
      <c r="P271" s="15">
        <v>4.7329562011343098</v>
      </c>
      <c r="Q271" s="15">
        <v>2.1626640007278999E-2</v>
      </c>
      <c r="R271" s="30">
        <v>5.1775934340566598</v>
      </c>
      <c r="S271" s="30">
        <v>-1.20780349762135E-2</v>
      </c>
      <c r="AB271" s="33">
        <v>3.08</v>
      </c>
      <c r="AC271" s="34">
        <v>6.0062033144030504</v>
      </c>
      <c r="AD271" s="34">
        <v>-0.133477003788673</v>
      </c>
      <c r="AE271" s="34">
        <v>5.3289080788976397</v>
      </c>
      <c r="AF271" s="34">
        <v>8.4691001481409997E-3</v>
      </c>
      <c r="AG271" s="34">
        <v>5.5164313132167999</v>
      </c>
      <c r="AH271" s="34">
        <v>2.01362743526187E-3</v>
      </c>
      <c r="AI271" s="34">
        <v>5.5076495620989601</v>
      </c>
      <c r="AJ271" s="34">
        <v>3.1356266744809402E-2</v>
      </c>
      <c r="AK271" s="34">
        <v>5.2416242693213899</v>
      </c>
      <c r="AL271" s="34">
        <v>7.8571895228861793E-2</v>
      </c>
      <c r="AM271" s="34">
        <v>5.9366937975851704</v>
      </c>
      <c r="AN271" s="34">
        <v>5.8948551002710103E-3</v>
      </c>
      <c r="AO271" s="34">
        <v>6.0242161009565196</v>
      </c>
      <c r="AP271" s="34">
        <v>9.0233483569205603E-2</v>
      </c>
      <c r="AQ271" s="34">
        <v>5.3627171444240096</v>
      </c>
      <c r="AR271" s="34">
        <v>1.1245142454761299E-2</v>
      </c>
      <c r="AS271" s="35">
        <v>4.3542195714465901</v>
      </c>
      <c r="AT271" s="35">
        <v>2.6782326937358599E-2</v>
      </c>
      <c r="AU271" s="45">
        <v>-0.38</v>
      </c>
      <c r="AV271" s="45">
        <v>0.13</v>
      </c>
      <c r="AW271" s="45">
        <v>0.27</v>
      </c>
      <c r="AX271" s="45">
        <v>0.74</v>
      </c>
      <c r="AY271" s="45">
        <v>0.99</v>
      </c>
    </row>
    <row r="272" spans="1:51" ht="14.5" x14ac:dyDescent="0.35">
      <c r="A272" s="2">
        <f t="shared" si="9"/>
        <v>2014.3</v>
      </c>
      <c r="B272" s="15">
        <v>0.18713788778990256</v>
      </c>
      <c r="C272" s="15">
        <v>0.21033576774881829</v>
      </c>
      <c r="D272" s="15">
        <v>-2.3197879958915729E-2</v>
      </c>
      <c r="E272" s="15">
        <v>1.2137905110308069E-2</v>
      </c>
      <c r="F272" s="2">
        <v>4.2898040904697197E-3</v>
      </c>
      <c r="G272" s="2">
        <f t="shared" si="10"/>
        <v>-2.2123429007268464E-2</v>
      </c>
      <c r="H272" s="26">
        <v>0.02</v>
      </c>
      <c r="I272" s="19">
        <v>0.13</v>
      </c>
      <c r="J272" s="19">
        <v>0.57999999999999996</v>
      </c>
      <c r="K272" s="19">
        <v>1.78</v>
      </c>
      <c r="L272" s="19">
        <v>2.52</v>
      </c>
      <c r="M272" s="19">
        <v>3.21</v>
      </c>
      <c r="N272" s="2">
        <v>5.2831292589815231</v>
      </c>
      <c r="O272" s="2">
        <v>-3.497565349179227E-3</v>
      </c>
      <c r="P272" s="15">
        <v>4.6805268870523502</v>
      </c>
      <c r="Q272" s="15">
        <v>1.8392065665884801E-2</v>
      </c>
      <c r="R272" s="30">
        <v>5.1430645918365396</v>
      </c>
      <c r="S272" s="30">
        <v>-1.5653762614979701E-2</v>
      </c>
      <c r="AB272" s="33">
        <v>2.98</v>
      </c>
      <c r="AC272" s="34">
        <v>6.0341871188439304</v>
      </c>
      <c r="AD272" s="34">
        <v>-0.125648816829565</v>
      </c>
      <c r="AE272" s="34">
        <v>5.3294238563318199</v>
      </c>
      <c r="AF272" s="34">
        <v>8.7163893189747006E-3</v>
      </c>
      <c r="AG272" s="34">
        <v>5.5622788963383298</v>
      </c>
      <c r="AH272" s="34">
        <v>-3.3513367293118997E-2</v>
      </c>
      <c r="AI272" s="34">
        <v>5.5101152966690297</v>
      </c>
      <c r="AJ272" s="34">
        <v>2.9943575864020099E-3</v>
      </c>
      <c r="AK272" s="34">
        <v>5.2361676848833403</v>
      </c>
      <c r="AL272" s="34">
        <v>-6.5071157546688803E-3</v>
      </c>
      <c r="AM272" s="34">
        <v>5.9542544375959396</v>
      </c>
      <c r="AN272" s="34">
        <v>-9.1902696298273995E-3</v>
      </c>
      <c r="AO272" s="34">
        <v>6.04076641794782</v>
      </c>
      <c r="AP272" s="34">
        <v>-3.4963399595204801E-2</v>
      </c>
      <c r="AQ272" s="34">
        <v>5.3428888648790798</v>
      </c>
      <c r="AR272" s="34">
        <v>3.9642198999489099E-2</v>
      </c>
      <c r="AS272" s="35">
        <v>4.3499393377965196</v>
      </c>
      <c r="AT272" s="35">
        <v>1.8068221032163101E-2</v>
      </c>
      <c r="AU272" s="45">
        <v>0.22</v>
      </c>
      <c r="AV272" s="45">
        <v>0.51</v>
      </c>
      <c r="AW272" s="45">
        <v>0.55000000000000004</v>
      </c>
      <c r="AX272" s="45">
        <v>0.89</v>
      </c>
      <c r="AY272" s="45">
        <v>1.1000000000000001</v>
      </c>
    </row>
    <row r="273" spans="1:51" ht="14.5" x14ac:dyDescent="0.35">
      <c r="A273" s="2">
        <f t="shared" si="9"/>
        <v>2014.4</v>
      </c>
      <c r="B273" s="15">
        <v>0.18821711895082854</v>
      </c>
      <c r="C273" s="15">
        <v>0.2115821582214604</v>
      </c>
      <c r="D273" s="15">
        <v>-2.3365039270631861E-2</v>
      </c>
      <c r="E273" s="15">
        <v>5.6155867630185438E-3</v>
      </c>
      <c r="F273" s="2">
        <v>1.5955405153421987E-3</v>
      </c>
      <c r="G273" s="2">
        <f t="shared" si="10"/>
        <v>-2.336981947991057E-2</v>
      </c>
      <c r="H273" s="26">
        <v>0.03</v>
      </c>
      <c r="I273" s="19">
        <v>0.25</v>
      </c>
      <c r="J273" s="19">
        <v>0.67</v>
      </c>
      <c r="K273" s="19">
        <v>1.65</v>
      </c>
      <c r="L273" s="19">
        <v>2.17</v>
      </c>
      <c r="M273" s="19">
        <v>2.75</v>
      </c>
      <c r="N273" s="2">
        <v>5.2965195582313704</v>
      </c>
      <c r="O273" s="2">
        <v>1.9938495331234433E-2</v>
      </c>
      <c r="P273" s="15">
        <v>4.7766450177497797</v>
      </c>
      <c r="Q273" s="15">
        <v>1.7132504050335302E-2</v>
      </c>
      <c r="R273" s="30">
        <v>5.1176665821126903</v>
      </c>
      <c r="S273" s="30">
        <v>6.5050070321232998E-3</v>
      </c>
      <c r="AB273" s="33">
        <v>2.4700000000000002</v>
      </c>
      <c r="AC273" s="34">
        <v>6.1708514023916701</v>
      </c>
      <c r="AD273" s="34">
        <v>-4.8932936446679898E-2</v>
      </c>
      <c r="AE273" s="34">
        <v>5.3436163075640204</v>
      </c>
      <c r="AF273" s="34">
        <v>2.5540563819592299E-2</v>
      </c>
      <c r="AG273" s="34">
        <v>5.6350941594855701</v>
      </c>
      <c r="AH273" s="34">
        <v>-2.2901750296067599E-2</v>
      </c>
      <c r="AI273" s="34">
        <v>5.5328911239969303</v>
      </c>
      <c r="AJ273" s="34">
        <v>1.59015168947741E-2</v>
      </c>
      <c r="AK273" s="34">
        <v>5.33705126591809</v>
      </c>
      <c r="AL273" s="34">
        <v>-3.9036902397401999E-2</v>
      </c>
      <c r="AM273" s="34">
        <v>5.9403143435173504</v>
      </c>
      <c r="AN273" s="34">
        <v>4.0661499209093399E-2</v>
      </c>
      <c r="AO273" s="34">
        <v>6.1293989104487796</v>
      </c>
      <c r="AP273" s="34">
        <v>-4.74911814043621E-2</v>
      </c>
      <c r="AQ273" s="34">
        <v>5.3421644176148098</v>
      </c>
      <c r="AR273" s="34">
        <v>4.6668486351482498E-2</v>
      </c>
      <c r="AS273" s="35">
        <v>4.1879973937734798</v>
      </c>
      <c r="AT273" s="35">
        <v>1.6508896700874399E-2</v>
      </c>
      <c r="AU273" s="45">
        <v>0.38</v>
      </c>
      <c r="AV273" s="45">
        <v>0.44</v>
      </c>
      <c r="AW273" s="45">
        <v>0.49</v>
      </c>
      <c r="AX273" s="45">
        <v>0.68</v>
      </c>
      <c r="AY273" s="45">
        <v>0.83</v>
      </c>
    </row>
    <row r="274" spans="1:51" ht="14.5" x14ac:dyDescent="0.35">
      <c r="A274" s="2">
        <f t="shared" si="9"/>
        <v>2015.1</v>
      </c>
      <c r="B274" s="15">
        <v>0.19253469988307492</v>
      </c>
      <c r="C274" s="15">
        <v>0.21216579858682943</v>
      </c>
      <c r="D274" s="15">
        <v>-1.9631098703754499E-2</v>
      </c>
      <c r="E274" s="15">
        <v>7.8107761997111731E-3</v>
      </c>
      <c r="F274" s="2">
        <v>-3.1698309208661764E-4</v>
      </c>
      <c r="G274" s="2">
        <f t="shared" si="10"/>
        <v>-2.3953459845279607E-2</v>
      </c>
      <c r="H274" s="26">
        <v>0.03</v>
      </c>
      <c r="I274" s="19">
        <v>0.26</v>
      </c>
      <c r="J274" s="19">
        <v>0.56000000000000005</v>
      </c>
      <c r="K274" s="19">
        <v>1.37</v>
      </c>
      <c r="L274" s="19">
        <v>1.94</v>
      </c>
      <c r="M274" s="19">
        <v>2.54</v>
      </c>
      <c r="N274" s="2">
        <v>5.2791880467275316</v>
      </c>
      <c r="O274" s="2">
        <v>2.8677534231144448E-2</v>
      </c>
      <c r="P274" s="15">
        <v>4.7884344428149204</v>
      </c>
      <c r="Q274" s="15">
        <v>1.9074172541845999E-2</v>
      </c>
      <c r="R274" s="30">
        <v>5.0787294508937597</v>
      </c>
      <c r="S274" s="30">
        <v>2.17041231179546E-2</v>
      </c>
      <c r="AB274" s="33">
        <v>2.31</v>
      </c>
      <c r="AC274" s="34">
        <v>6.0208516132946102</v>
      </c>
      <c r="AD274" s="34">
        <v>0.17010019576654001</v>
      </c>
      <c r="AE274" s="34">
        <v>5.3034339717469399</v>
      </c>
      <c r="AF274" s="34">
        <v>4.2262684417961202E-2</v>
      </c>
      <c r="AG274" s="34">
        <v>5.6288661518863004</v>
      </c>
      <c r="AH274" s="34">
        <v>4.9255186788951799E-2</v>
      </c>
      <c r="AI274" s="34">
        <v>5.4790042935249703</v>
      </c>
      <c r="AJ274" s="34">
        <v>2.5319241998354398E-2</v>
      </c>
      <c r="AK274" s="34">
        <v>5.3216744816766903</v>
      </c>
      <c r="AL274" s="34">
        <v>9.13924091117891E-3</v>
      </c>
      <c r="AM274" s="34">
        <v>5.9987655133447504</v>
      </c>
      <c r="AN274" s="34">
        <v>1.1641825784350799E-2</v>
      </c>
      <c r="AO274" s="34">
        <v>6.1649216170454801</v>
      </c>
      <c r="AP274" s="34">
        <v>-1.8040261838281502E-2</v>
      </c>
      <c r="AQ274" s="34">
        <v>5.2958026389198603</v>
      </c>
      <c r="AR274" s="34">
        <v>6.0753397292584999E-2</v>
      </c>
      <c r="AS274" s="35">
        <v>4.1218424927511199</v>
      </c>
      <c r="AT274" s="35">
        <v>-3.1790048371486599E-3</v>
      </c>
      <c r="AU274" s="45">
        <v>-0.14000000000000001</v>
      </c>
      <c r="AV274" s="45">
        <v>0.08</v>
      </c>
      <c r="AW274" s="45">
        <v>0.18</v>
      </c>
      <c r="AX274" s="45">
        <v>0.49</v>
      </c>
      <c r="AY274" s="45">
        <v>0.69</v>
      </c>
    </row>
    <row r="275" spans="1:51" ht="14.5" x14ac:dyDescent="0.35">
      <c r="A275" s="2">
        <f t="shared" si="9"/>
        <v>2015.2</v>
      </c>
      <c r="B275" s="15">
        <v>0.19325492450202286</v>
      </c>
      <c r="C275" s="15">
        <v>0.21190281431698096</v>
      </c>
      <c r="D275" s="15">
        <v>-1.8647889814958084E-2</v>
      </c>
      <c r="E275" s="15">
        <v>7.3904611501033682E-3</v>
      </c>
      <c r="F275" s="2">
        <v>5.6044023778299718E-3</v>
      </c>
      <c r="G275" s="2">
        <f t="shared" si="10"/>
        <v>-2.3690475575431136E-2</v>
      </c>
      <c r="H275" s="26">
        <v>0.02</v>
      </c>
      <c r="I275" s="19">
        <v>0.28000000000000003</v>
      </c>
      <c r="J275" s="19">
        <v>0.64</v>
      </c>
      <c r="K275" s="19">
        <v>1.63</v>
      </c>
      <c r="L275" s="19">
        <v>2.35</v>
      </c>
      <c r="M275" s="19">
        <v>3.11</v>
      </c>
      <c r="N275" s="2">
        <v>5.2590041345755019</v>
      </c>
      <c r="O275" s="2">
        <v>1.459368151283533E-2</v>
      </c>
      <c r="P275" s="15">
        <v>4.6633405020561698</v>
      </c>
      <c r="Q275" s="15">
        <v>2.1104297763338602E-2</v>
      </c>
      <c r="R275" s="30">
        <v>5.05754097412607</v>
      </c>
      <c r="S275" s="30">
        <v>-4.4888248303519597E-3</v>
      </c>
      <c r="AB275" s="33">
        <v>2.83</v>
      </c>
      <c r="AC275" s="34">
        <v>6.0474169496385901</v>
      </c>
      <c r="AD275" s="34">
        <v>-2.6939006030617901E-3</v>
      </c>
      <c r="AE275" s="34">
        <v>5.2846370146844697</v>
      </c>
      <c r="AF275" s="34">
        <v>1.8108887701628499E-2</v>
      </c>
      <c r="AG275" s="34">
        <v>5.6369209074711701</v>
      </c>
      <c r="AH275" s="34">
        <v>-8.3551508015040205E-4</v>
      </c>
      <c r="AI275" s="34">
        <v>5.4857893916458798</v>
      </c>
      <c r="AJ275" s="34">
        <v>1.0025552381068999E-2</v>
      </c>
      <c r="AK275" s="34">
        <v>5.3470560258810496</v>
      </c>
      <c r="AL275" s="34">
        <v>-1.8374925757517199E-2</v>
      </c>
      <c r="AM275" s="34">
        <v>6.0257260749816401</v>
      </c>
      <c r="AN275" s="34">
        <v>-9.8560912278806007E-3</v>
      </c>
      <c r="AO275" s="34">
        <v>6.2242414239348403</v>
      </c>
      <c r="AP275" s="34">
        <v>-4.0769390731851603E-2</v>
      </c>
      <c r="AQ275" s="34">
        <v>5.2708486220481401</v>
      </c>
      <c r="AR275" s="34">
        <v>2.50847754003653E-2</v>
      </c>
      <c r="AS275" s="35">
        <v>4.0610283175569002</v>
      </c>
      <c r="AT275" s="35">
        <v>-1.8024207266368199E-2</v>
      </c>
      <c r="AU275" s="45">
        <v>0.02</v>
      </c>
      <c r="AV275" s="45">
        <v>0.34</v>
      </c>
      <c r="AW275" s="45">
        <v>0.48</v>
      </c>
      <c r="AX275" s="45">
        <v>0.88</v>
      </c>
      <c r="AY275" s="45">
        <v>1.1100000000000001</v>
      </c>
    </row>
    <row r="276" spans="1:51" ht="14.5" x14ac:dyDescent="0.35">
      <c r="A276" s="2">
        <f t="shared" si="9"/>
        <v>2015.3</v>
      </c>
      <c r="B276" s="15">
        <v>0.18948084508742188</v>
      </c>
      <c r="C276" s="15">
        <v>0.21161748328094049</v>
      </c>
      <c r="D276" s="15">
        <v>-2.2136638193518604E-2</v>
      </c>
      <c r="E276" s="15">
        <v>3.2971015664993906E-3</v>
      </c>
      <c r="F276" s="2">
        <v>3.5570766514968709E-3</v>
      </c>
      <c r="G276" s="2">
        <f t="shared" si="10"/>
        <v>-2.340514453939066E-2</v>
      </c>
      <c r="H276" s="26">
        <v>0.02</v>
      </c>
      <c r="I276" s="19">
        <v>0.33</v>
      </c>
      <c r="J276" s="19">
        <v>0.64</v>
      </c>
      <c r="K276" s="19">
        <v>1.37</v>
      </c>
      <c r="L276" s="19">
        <v>2.06</v>
      </c>
      <c r="M276" s="19">
        <v>2.87</v>
      </c>
      <c r="N276" s="2">
        <v>5.1553015571338019</v>
      </c>
      <c r="O276" s="2">
        <v>1.3996420134161844E-2</v>
      </c>
      <c r="P276" s="15">
        <v>4.6378954121934797</v>
      </c>
      <c r="Q276" s="15">
        <v>2.5865880814102699E-2</v>
      </c>
      <c r="R276" s="30">
        <v>4.9277435126478997</v>
      </c>
      <c r="S276" s="30">
        <v>1.7910361192303499E-2</v>
      </c>
      <c r="AB276" s="33">
        <v>2.5099999999999998</v>
      </c>
      <c r="AC276" s="34">
        <v>5.8604269708444798</v>
      </c>
      <c r="AD276" s="34">
        <v>1.23759440739463E-2</v>
      </c>
      <c r="AE276" s="34">
        <v>5.2007947129979</v>
      </c>
      <c r="AF276" s="34">
        <v>1.06549191292413E-2</v>
      </c>
      <c r="AG276" s="34">
        <v>5.5268628273630096</v>
      </c>
      <c r="AH276" s="34">
        <v>4.6825917178864002E-2</v>
      </c>
      <c r="AI276" s="34">
        <v>5.3250637857428096</v>
      </c>
      <c r="AJ276" s="34">
        <v>1.91370820028199E-2</v>
      </c>
      <c r="AK276" s="34">
        <v>5.1590322495120997</v>
      </c>
      <c r="AL276" s="34">
        <v>8.1196643062812907E-2</v>
      </c>
      <c r="AM276" s="34">
        <v>5.9860121101559898</v>
      </c>
      <c r="AN276" s="34">
        <v>-5.4746842454948097E-2</v>
      </c>
      <c r="AO276" s="34">
        <v>6.0162702318324399</v>
      </c>
      <c r="AP276" s="34">
        <v>5.3356889116866903E-2</v>
      </c>
      <c r="AQ276" s="34">
        <v>5.1949607452898503</v>
      </c>
      <c r="AR276" s="34">
        <v>-4.0879089964294601E-3</v>
      </c>
      <c r="AS276" s="35">
        <v>3.8137815743362</v>
      </c>
      <c r="AT276" s="35">
        <v>-2.1663373737984701E-2</v>
      </c>
      <c r="AU276" s="45">
        <v>0.3</v>
      </c>
      <c r="AV276" s="45">
        <v>0.48</v>
      </c>
      <c r="AW276" s="45">
        <v>0.65</v>
      </c>
      <c r="AX276" s="45">
        <v>1.05</v>
      </c>
      <c r="AY276" s="45">
        <v>1.29</v>
      </c>
    </row>
    <row r="277" spans="1:51" ht="14.5" x14ac:dyDescent="0.35">
      <c r="A277" s="2">
        <f t="shared" si="9"/>
        <v>2015.4</v>
      </c>
      <c r="B277" s="15">
        <v>0.19333194802922263</v>
      </c>
      <c r="C277" s="15">
        <v>0.20675663852311998</v>
      </c>
      <c r="D277" s="15">
        <v>-1.342469049389737E-2</v>
      </c>
      <c r="E277" s="15">
        <v>3.2360011049026451E-4</v>
      </c>
      <c r="F277" s="2">
        <v>9.5194124620832426E-6</v>
      </c>
      <c r="G277" s="2">
        <f t="shared" si="10"/>
        <v>-1.8544299781570156E-2</v>
      </c>
      <c r="H277" s="26">
        <v>0.23</v>
      </c>
      <c r="I277" s="19">
        <v>0.65</v>
      </c>
      <c r="J277" s="19">
        <v>1.06</v>
      </c>
      <c r="K277" s="19">
        <v>1.76</v>
      </c>
      <c r="L277" s="19">
        <v>2.27</v>
      </c>
      <c r="M277" s="19">
        <v>3.01</v>
      </c>
      <c r="N277" s="2">
        <v>5.1901221072104953</v>
      </c>
      <c r="O277" s="2">
        <v>1.1037498058945015E-2</v>
      </c>
      <c r="P277" s="15">
        <v>4.68161343091412</v>
      </c>
      <c r="Q277" s="15">
        <v>2.1132061263472501E-2</v>
      </c>
      <c r="R277" s="30">
        <v>4.9297204887839099</v>
      </c>
      <c r="S277" s="30">
        <v>5.8855441473204097E-3</v>
      </c>
      <c r="AB277" s="33">
        <v>2.67</v>
      </c>
      <c r="AC277" s="34">
        <v>5.8702466443994696</v>
      </c>
      <c r="AD277" s="34">
        <v>2.1103828002930199E-2</v>
      </c>
      <c r="AE277" s="34">
        <v>5.2563981992181601</v>
      </c>
      <c r="AF277" s="34">
        <v>5.48781393283947E-3</v>
      </c>
      <c r="AG277" s="34">
        <v>5.5434285316033698</v>
      </c>
      <c r="AH277" s="34">
        <v>4.6175396692004801E-2</v>
      </c>
      <c r="AI277" s="34">
        <v>5.3701259820529597</v>
      </c>
      <c r="AJ277" s="34">
        <v>-3.5415559311697499E-3</v>
      </c>
      <c r="AK277" s="34">
        <v>5.1396607253204403</v>
      </c>
      <c r="AL277" s="34">
        <v>7.6097705449934994E-2</v>
      </c>
      <c r="AM277" s="34">
        <v>6.0983809285062298</v>
      </c>
      <c r="AN277" s="34">
        <v>-2.98779738304948E-2</v>
      </c>
      <c r="AO277" s="34">
        <v>5.9761811422614803</v>
      </c>
      <c r="AP277" s="34">
        <v>8.5466174290572905E-2</v>
      </c>
      <c r="AQ277" s="34">
        <v>5.2153678644500499</v>
      </c>
      <c r="AR277" s="34">
        <v>1.4901691284158001E-2</v>
      </c>
      <c r="AS277" s="35">
        <v>3.7996466928722601</v>
      </c>
      <c r="AT277" s="35">
        <v>-3.4930907863937002E-2</v>
      </c>
      <c r="AU277" s="45">
        <v>0.45</v>
      </c>
      <c r="AV277" s="45">
        <v>0.59</v>
      </c>
      <c r="AW277" s="45">
        <v>0.73</v>
      </c>
      <c r="AX277" s="45">
        <v>1.07</v>
      </c>
      <c r="AY277" s="45">
        <v>1.28</v>
      </c>
    </row>
    <row r="278" spans="1:51" ht="14.5" x14ac:dyDescent="0.35">
      <c r="A278" s="2">
        <f t="shared" si="9"/>
        <v>2016.1</v>
      </c>
      <c r="B278" s="15">
        <v>0.1873540261497828</v>
      </c>
      <c r="C278" s="15">
        <v>0.21124462488813217</v>
      </c>
      <c r="D278" s="15">
        <v>-2.389059873834936E-2</v>
      </c>
      <c r="E278" s="15">
        <v>5.0236106830708642E-3</v>
      </c>
      <c r="F278" s="2">
        <v>-1.0286205011909579E-3</v>
      </c>
      <c r="G278" s="2">
        <f t="shared" si="10"/>
        <v>-2.3032286146582343E-2</v>
      </c>
      <c r="H278" s="26">
        <v>0.28999999999999998</v>
      </c>
      <c r="I278" s="19">
        <v>0.59</v>
      </c>
      <c r="J278" s="19">
        <v>0.73</v>
      </c>
      <c r="K278" s="19">
        <v>1.21</v>
      </c>
      <c r="L278" s="19">
        <v>1.78</v>
      </c>
      <c r="M278" s="19">
        <v>2.61</v>
      </c>
      <c r="N278" s="2">
        <v>5.1820462793244264</v>
      </c>
      <c r="O278" s="2">
        <v>1.2296967306778324E-2</v>
      </c>
      <c r="P278" s="15">
        <v>4.7373604571152397</v>
      </c>
      <c r="Q278" s="15">
        <v>-8.35049699778217E-3</v>
      </c>
      <c r="R278" s="30">
        <v>4.9959454379754202</v>
      </c>
      <c r="S278" s="30">
        <v>-1.27539761825585E-2</v>
      </c>
      <c r="AB278" s="33">
        <v>2.2000000000000002</v>
      </c>
      <c r="AC278" s="34">
        <v>5.8924576201613004</v>
      </c>
      <c r="AD278" s="34">
        <v>-7.3279584475469298E-2</v>
      </c>
      <c r="AE278" s="34">
        <v>5.2514768277981796</v>
      </c>
      <c r="AF278" s="34">
        <v>7.1991940993692298E-3</v>
      </c>
      <c r="AG278" s="34">
        <v>5.5080966062314696</v>
      </c>
      <c r="AH278" s="34">
        <v>2.4293548698090799E-2</v>
      </c>
      <c r="AI278" s="34">
        <v>5.2632626612954603</v>
      </c>
      <c r="AJ278" s="34">
        <v>1.97927286850243E-2</v>
      </c>
      <c r="AK278" s="34">
        <v>5.0603104470598703</v>
      </c>
      <c r="AL278" s="34">
        <v>0.10483544546903401</v>
      </c>
      <c r="AM278" s="34">
        <v>6.0631640267610099</v>
      </c>
      <c r="AN278" s="34">
        <v>-2.22770586092002E-2</v>
      </c>
      <c r="AO278" s="34">
        <v>5.7895075747594902</v>
      </c>
      <c r="AP278" s="34">
        <v>6.5601308358055097E-2</v>
      </c>
      <c r="AQ278" s="34">
        <v>5.2533000084872201</v>
      </c>
      <c r="AR278" s="34">
        <v>-1.4127459534943499E-2</v>
      </c>
      <c r="AS278" s="35">
        <v>3.7467317830090701</v>
      </c>
      <c r="AT278" s="35">
        <v>-1.4169375206819001E-2</v>
      </c>
      <c r="AU278" s="45">
        <v>-0.28000000000000003</v>
      </c>
      <c r="AV278" s="45">
        <v>-0.05</v>
      </c>
      <c r="AW278" s="45">
        <v>0.16</v>
      </c>
      <c r="AX278" s="45">
        <v>0.56999999999999995</v>
      </c>
      <c r="AY278" s="45">
        <v>0.83</v>
      </c>
    </row>
    <row r="279" spans="1:51" ht="14.5" x14ac:dyDescent="0.35">
      <c r="A279" s="2">
        <f t="shared" si="9"/>
        <v>2016.2</v>
      </c>
      <c r="B279" s="15">
        <v>0.18738806775272415</v>
      </c>
      <c r="C279" s="15">
        <v>0.20988779803646565</v>
      </c>
      <c r="D279" s="15">
        <v>-2.2499730283741498E-2</v>
      </c>
      <c r="E279" s="15">
        <v>4.6931934461470794E-3</v>
      </c>
      <c r="F279" s="2">
        <v>6.7997109065608356E-3</v>
      </c>
      <c r="G279" s="2">
        <f t="shared" si="10"/>
        <v>-2.1675459294915822E-2</v>
      </c>
      <c r="H279" s="26">
        <v>0.27</v>
      </c>
      <c r="I279" s="19">
        <v>0.45</v>
      </c>
      <c r="J279" s="19">
        <v>0.57999999999999996</v>
      </c>
      <c r="K279" s="19">
        <v>1.01</v>
      </c>
      <c r="L279" s="19">
        <v>1.49</v>
      </c>
      <c r="M279" s="19">
        <v>2.2999999999999998</v>
      </c>
      <c r="N279" s="2">
        <v>5.19434457409006</v>
      </c>
      <c r="O279" s="2">
        <v>1.1221887133368871E-2</v>
      </c>
      <c r="P279" s="15">
        <v>4.7679385897866098</v>
      </c>
      <c r="Q279" s="15">
        <v>3.2133207727534502E-2</v>
      </c>
      <c r="R279" s="30">
        <v>5.0494371636865898</v>
      </c>
      <c r="S279" s="30">
        <v>-4.3317702825612396E-3</v>
      </c>
      <c r="AB279" s="33">
        <v>1.86</v>
      </c>
      <c r="AC279" s="34">
        <v>5.88896398756689</v>
      </c>
      <c r="AD279" s="34">
        <v>3.0352325503990502E-2</v>
      </c>
      <c r="AE279" s="34">
        <v>5.25755431080559</v>
      </c>
      <c r="AF279" s="34">
        <v>1.0764913643548601E-2</v>
      </c>
      <c r="AG279" s="34">
        <v>5.4957692762257198</v>
      </c>
      <c r="AH279" s="34">
        <v>2.29758949672756E-2</v>
      </c>
      <c r="AI279" s="34">
        <v>5.27130185710263</v>
      </c>
      <c r="AJ279" s="34">
        <v>9.0128858441860006E-3</v>
      </c>
      <c r="AK279" s="34">
        <v>5.0244153804746698</v>
      </c>
      <c r="AL279" s="34">
        <v>5.7024369992113903E-2</v>
      </c>
      <c r="AM279" s="34">
        <v>6.1268386987409897</v>
      </c>
      <c r="AN279" s="34">
        <v>-4.2983837059488099E-2</v>
      </c>
      <c r="AO279" s="34">
        <v>5.7655536552585103</v>
      </c>
      <c r="AP279" s="34">
        <v>6.0877314398911399E-2</v>
      </c>
      <c r="AQ279" s="34">
        <v>5.2376285158600604</v>
      </c>
      <c r="AR279" s="34">
        <v>1.4033210771272999E-2</v>
      </c>
      <c r="AS279" s="35">
        <v>3.9336390788057898</v>
      </c>
      <c r="AT279" s="35">
        <v>-2.75076287867097E-2</v>
      </c>
      <c r="AU279" s="45">
        <v>-0.37</v>
      </c>
      <c r="AV279" s="45">
        <v>-0.17</v>
      </c>
      <c r="AW279" s="45">
        <v>0.09</v>
      </c>
      <c r="AX279" s="45">
        <v>0.53</v>
      </c>
      <c r="AY279" s="45">
        <v>0.7</v>
      </c>
    </row>
    <row r="280" spans="1:51" ht="14.5" x14ac:dyDescent="0.35">
      <c r="A280" s="2">
        <f t="shared" si="9"/>
        <v>2016.3</v>
      </c>
      <c r="B280" s="15">
        <v>0.18875973752075648</v>
      </c>
      <c r="C280" s="15">
        <v>0.20997805553924109</v>
      </c>
      <c r="D280" s="15">
        <v>-2.121831801848461E-2</v>
      </c>
      <c r="E280" s="15">
        <v>5.4063747323194805E-3</v>
      </c>
      <c r="F280" s="2">
        <v>3.6466738569641858E-3</v>
      </c>
      <c r="G280" s="2">
        <f t="shared" si="10"/>
        <v>-2.1765716797691265E-2</v>
      </c>
      <c r="H280" s="26">
        <v>0.28999999999999998</v>
      </c>
      <c r="I280" s="19">
        <v>0.59</v>
      </c>
      <c r="J280" s="19">
        <v>0.77</v>
      </c>
      <c r="K280" s="19">
        <v>1.1399999999999999</v>
      </c>
      <c r="L280" s="19">
        <v>1.6</v>
      </c>
      <c r="M280" s="19">
        <v>2.3199999999999998</v>
      </c>
      <c r="N280" s="2">
        <v>5.2194873881341888</v>
      </c>
      <c r="O280" s="2">
        <v>1.3307078217180072E-2</v>
      </c>
      <c r="P280" s="15">
        <v>4.7327793630889401</v>
      </c>
      <c r="Q280" s="15">
        <v>1.4497054765685399E-2</v>
      </c>
      <c r="R280" s="30">
        <v>5.0570940362371504</v>
      </c>
      <c r="S280" s="30">
        <v>-3.6239958906847899E-3</v>
      </c>
      <c r="AB280" s="33">
        <v>1.99</v>
      </c>
      <c r="AC280" s="34">
        <v>6.0189398037055799</v>
      </c>
      <c r="AD280" s="34">
        <v>-3.0243359479854002E-3</v>
      </c>
      <c r="AE280" s="34">
        <v>5.2773359331228802</v>
      </c>
      <c r="AF280" s="34">
        <v>1.43525048260654E-2</v>
      </c>
      <c r="AG280" s="34">
        <v>5.5278177756906599</v>
      </c>
      <c r="AH280" s="34">
        <v>1.5326225049689401E-2</v>
      </c>
      <c r="AI280" s="34">
        <v>5.32133740512056</v>
      </c>
      <c r="AJ280" s="34">
        <v>4.4331931012037501E-2</v>
      </c>
      <c r="AK280" s="34">
        <v>5.0908712121712902</v>
      </c>
      <c r="AL280" s="34">
        <v>-1.7505916040005499E-2</v>
      </c>
      <c r="AM280" s="34">
        <v>6.0505210816641402</v>
      </c>
      <c r="AN280" s="34">
        <v>0.14212211909487499</v>
      </c>
      <c r="AO280" s="34">
        <v>5.7847591680731796</v>
      </c>
      <c r="AP280" s="34">
        <v>5.7919778606273502E-2</v>
      </c>
      <c r="AQ280" s="34">
        <v>5.2692567196860498</v>
      </c>
      <c r="AR280" s="34">
        <v>1.57337377264017E-2</v>
      </c>
      <c r="AS280" s="35">
        <v>3.9567398598158601</v>
      </c>
      <c r="AT280" s="35">
        <v>-3.1605708297642698E-2</v>
      </c>
      <c r="AU280" s="45">
        <v>-0.31</v>
      </c>
      <c r="AV280" s="45">
        <v>-0.17</v>
      </c>
      <c r="AW280" s="45">
        <v>0</v>
      </c>
      <c r="AX280" s="45">
        <v>0.38</v>
      </c>
      <c r="AY280" s="45">
        <v>0.59</v>
      </c>
    </row>
    <row r="281" spans="1:51" ht="14.5" x14ac:dyDescent="0.35">
      <c r="A281" s="2">
        <f t="shared" si="9"/>
        <v>2016.4</v>
      </c>
      <c r="B281" s="15">
        <v>0.18643251963714266</v>
      </c>
      <c r="C281" s="15">
        <v>0.2084737245775039</v>
      </c>
      <c r="D281" s="15">
        <v>-2.2041204940361259E-2</v>
      </c>
      <c r="E281" s="15">
        <v>5.0171300836061626E-3</v>
      </c>
      <c r="F281" s="2">
        <v>4.7790715342186261E-3</v>
      </c>
      <c r="G281" s="2">
        <f t="shared" si="10"/>
        <v>-2.0261385835954077E-2</v>
      </c>
      <c r="H281" s="26">
        <v>0.51</v>
      </c>
      <c r="I281" s="19">
        <v>0.85</v>
      </c>
      <c r="J281" s="19">
        <v>1.2</v>
      </c>
      <c r="K281" s="19">
        <v>1.93</v>
      </c>
      <c r="L281" s="19">
        <v>2.4500000000000002</v>
      </c>
      <c r="M281" s="19">
        <v>3.06</v>
      </c>
      <c r="N281" s="2">
        <v>5.2398570544530472</v>
      </c>
      <c r="O281" s="2">
        <v>1.0707084618870691E-2</v>
      </c>
      <c r="P281" s="15">
        <v>4.6919805903144498</v>
      </c>
      <c r="Q281" s="15">
        <v>-1.8160958564061901E-3</v>
      </c>
      <c r="R281" s="30">
        <v>5.10408774764156</v>
      </c>
      <c r="S281" s="30">
        <v>2.2113412025221799E-2</v>
      </c>
      <c r="AB281" s="33">
        <v>2.79</v>
      </c>
      <c r="AC281" s="34">
        <v>6.0911549348055702</v>
      </c>
      <c r="AD281" s="34">
        <v>2.1657894535911101E-2</v>
      </c>
      <c r="AE281" s="34">
        <v>5.2947204083171702</v>
      </c>
      <c r="AF281" s="34">
        <v>1.70863939281213E-2</v>
      </c>
      <c r="AG281" s="34">
        <v>5.4944913787258498</v>
      </c>
      <c r="AH281" s="34">
        <v>2.6429561297133902E-2</v>
      </c>
      <c r="AI281" s="34">
        <v>5.4480992219433899</v>
      </c>
      <c r="AJ281" s="34">
        <v>3.5752827351170198E-2</v>
      </c>
      <c r="AK281" s="34">
        <v>5.1846772075826504</v>
      </c>
      <c r="AL281" s="34">
        <v>-3.2831456075494203E-2</v>
      </c>
      <c r="AM281" s="34">
        <v>5.9118846110479399</v>
      </c>
      <c r="AN281" s="34">
        <v>0.13898859401397501</v>
      </c>
      <c r="AO281" s="34">
        <v>5.7679455834108202</v>
      </c>
      <c r="AP281" s="34">
        <v>3.5751581210783402E-2</v>
      </c>
      <c r="AQ281" s="34">
        <v>5.2891248259050201</v>
      </c>
      <c r="AR281" s="34">
        <v>6.4613406799664697E-3</v>
      </c>
      <c r="AS281" s="35">
        <v>3.9774077538658199</v>
      </c>
      <c r="AT281" s="35">
        <v>-1.9558109354317999E-2</v>
      </c>
      <c r="AU281" s="45">
        <v>0.09</v>
      </c>
      <c r="AV281" s="45">
        <v>0.33</v>
      </c>
      <c r="AW281" s="45">
        <v>0.5</v>
      </c>
      <c r="AX281" s="45">
        <v>0.82</v>
      </c>
      <c r="AY281" s="45">
        <v>0.99</v>
      </c>
    </row>
    <row r="282" spans="1:51" ht="14.5" x14ac:dyDescent="0.35">
      <c r="A282" s="2">
        <f t="shared" si="9"/>
        <v>2017.1</v>
      </c>
      <c r="B282" s="15">
        <v>0.18799225509898884</v>
      </c>
      <c r="C282" s="15">
        <v>0.20786873547175158</v>
      </c>
      <c r="D282" s="15">
        <v>-1.987648037276275E-2</v>
      </c>
      <c r="E282" s="15">
        <v>5.6530921104399733E-3</v>
      </c>
      <c r="F282" s="2">
        <v>4.7469999116280751E-3</v>
      </c>
      <c r="G282" s="2">
        <f t="shared" si="10"/>
        <v>-1.9656396730201753E-2</v>
      </c>
      <c r="H282" s="26">
        <v>0.74</v>
      </c>
      <c r="I282" s="19">
        <v>1.03</v>
      </c>
      <c r="J282" s="19">
        <v>1.27</v>
      </c>
      <c r="K282" s="19">
        <v>1.93</v>
      </c>
      <c r="L282" s="19">
        <v>2.4</v>
      </c>
      <c r="M282" s="19">
        <v>3.02</v>
      </c>
      <c r="N282" s="2">
        <v>5.2917051732940443</v>
      </c>
      <c r="O282" s="2">
        <v>-7.5322289305133515E-4</v>
      </c>
      <c r="P282" s="15">
        <v>4.6617339679394698</v>
      </c>
      <c r="Q282" s="15">
        <v>4.6212690221034899E-2</v>
      </c>
      <c r="R282" s="30">
        <v>5.0919133638548102</v>
      </c>
      <c r="S282" s="30">
        <v>1.22495170572247E-2</v>
      </c>
      <c r="AB282" s="33">
        <v>2.76</v>
      </c>
      <c r="AC282" s="34">
        <v>6.0837428932717499</v>
      </c>
      <c r="AD282" s="34">
        <v>1.57953382013565E-2</v>
      </c>
      <c r="AE282" s="34">
        <v>5.3497446433480196</v>
      </c>
      <c r="AF282" s="34">
        <v>2.3661773325926701E-3</v>
      </c>
      <c r="AG282" s="34">
        <v>5.5755760601123097</v>
      </c>
      <c r="AH282" s="34">
        <v>1.01641718507233E-2</v>
      </c>
      <c r="AI282" s="34">
        <v>5.3902340414059697</v>
      </c>
      <c r="AJ282" s="34">
        <v>6.2154051140423702E-2</v>
      </c>
      <c r="AK282" s="34">
        <v>5.2951689741499299</v>
      </c>
      <c r="AL282" s="34">
        <v>-8.3796475248564206E-2</v>
      </c>
      <c r="AM282" s="34">
        <v>5.9022230771687099</v>
      </c>
      <c r="AN282" s="34">
        <v>0.107863950488521</v>
      </c>
      <c r="AO282" s="34">
        <v>5.7261533896696397</v>
      </c>
      <c r="AP282" s="34">
        <v>7.2946594313858804E-2</v>
      </c>
      <c r="AQ282" s="34">
        <v>5.3416090250734403</v>
      </c>
      <c r="AR282" s="34">
        <v>1.69761760964043E-2</v>
      </c>
      <c r="AS282" s="35">
        <v>4.0335174082753404</v>
      </c>
      <c r="AT282" s="35">
        <v>-3.4813430912213998E-2</v>
      </c>
      <c r="AU282" s="45">
        <v>0.16</v>
      </c>
      <c r="AV282" s="45">
        <v>0.4</v>
      </c>
      <c r="AW282" s="45">
        <v>0.43</v>
      </c>
      <c r="AX282" s="45">
        <v>0.74</v>
      </c>
      <c r="AY282" s="45">
        <v>0.94</v>
      </c>
    </row>
    <row r="283" spans="1:51" ht="14.5" x14ac:dyDescent="0.35">
      <c r="A283" s="2">
        <f t="shared" si="9"/>
        <v>2017.2</v>
      </c>
      <c r="B283" s="15">
        <v>0.18600519480519481</v>
      </c>
      <c r="C283" s="15">
        <v>0.20734545454545458</v>
      </c>
      <c r="D283" s="15">
        <v>-2.1340259740259774E-2</v>
      </c>
      <c r="E283" s="15">
        <v>5.3323546327051878E-3</v>
      </c>
      <c r="F283" s="2">
        <v>3.2918540093704557E-3</v>
      </c>
      <c r="G283" s="2">
        <f t="shared" si="10"/>
        <v>-1.9133115803904754E-2</v>
      </c>
      <c r="H283" s="26">
        <v>0.98</v>
      </c>
      <c r="I283" s="19">
        <v>1.24</v>
      </c>
      <c r="J283" s="19">
        <v>1.38</v>
      </c>
      <c r="K283" s="19">
        <v>1.89</v>
      </c>
      <c r="L283" s="19">
        <v>2.31</v>
      </c>
      <c r="M283" s="19">
        <v>2.84</v>
      </c>
      <c r="N283" s="2">
        <v>5.2958592140069953</v>
      </c>
      <c r="O283" s="2">
        <v>1.9119996769578092E-2</v>
      </c>
      <c r="P283" s="15">
        <v>4.6657530099261004</v>
      </c>
      <c r="Q283" s="15">
        <v>9.0011218917631693E-3</v>
      </c>
      <c r="R283" s="30">
        <v>5.0563631761011703</v>
      </c>
      <c r="S283" s="30">
        <v>1.81515921087665E-2</v>
      </c>
      <c r="AB283" s="33">
        <v>2.61</v>
      </c>
      <c r="AC283" s="34">
        <v>6.1156423666758002</v>
      </c>
      <c r="AD283" s="34">
        <v>-9.3868009365553505E-4</v>
      </c>
      <c r="AE283" s="34">
        <v>5.3550298114461103</v>
      </c>
      <c r="AF283" s="34">
        <v>2.2861708499402899E-2</v>
      </c>
      <c r="AG283" s="34">
        <v>5.5563974572734498</v>
      </c>
      <c r="AH283" s="34">
        <v>5.9514464940665403E-2</v>
      </c>
      <c r="AI283" s="34">
        <v>5.3471064108250497</v>
      </c>
      <c r="AJ283" s="34">
        <v>4.7205393465591897E-2</v>
      </c>
      <c r="AK283" s="34">
        <v>5.3067588697070596</v>
      </c>
      <c r="AL283" s="34">
        <v>-3.02966278502033E-2</v>
      </c>
      <c r="AM283" s="34">
        <v>5.8347385708120099</v>
      </c>
      <c r="AN283" s="34">
        <v>0.110359153335847</v>
      </c>
      <c r="AO283" s="34">
        <v>5.6931905010742199</v>
      </c>
      <c r="AP283" s="34">
        <v>3.1830054256294003E-2</v>
      </c>
      <c r="AQ283" s="34">
        <v>5.3416737757708503</v>
      </c>
      <c r="AR283" s="34">
        <v>3.0109569442897399E-2</v>
      </c>
      <c r="AS283" s="35">
        <v>3.9769261441942598</v>
      </c>
      <c r="AT283" s="35">
        <v>-2.7236743244063499E-2</v>
      </c>
      <c r="AU283" s="45">
        <v>0.26</v>
      </c>
      <c r="AV283" s="45">
        <v>0.45</v>
      </c>
      <c r="AW283" s="45">
        <v>0.57999999999999996</v>
      </c>
      <c r="AX283" s="45">
        <v>0.84</v>
      </c>
      <c r="AY283" s="45">
        <v>0.99</v>
      </c>
    </row>
    <row r="284" spans="1:51" ht="14.5" x14ac:dyDescent="0.35">
      <c r="A284" s="2">
        <f t="shared" si="9"/>
        <v>2017.3</v>
      </c>
      <c r="B284" s="15">
        <v>0.18715464657337638</v>
      </c>
      <c r="C284" s="15">
        <v>0.2062945307294069</v>
      </c>
      <c r="D284" s="15">
        <v>-1.9139884156030532E-2</v>
      </c>
      <c r="E284" s="15">
        <v>7.8719546686169019E-3</v>
      </c>
      <c r="F284" s="2">
        <v>5.2185981822929963E-3</v>
      </c>
      <c r="G284" s="2">
        <f t="shared" si="10"/>
        <v>-1.8082191987857071E-2</v>
      </c>
      <c r="H284" s="26">
        <v>1.03</v>
      </c>
      <c r="I284" s="19">
        <v>1.31</v>
      </c>
      <c r="J284" s="19">
        <v>1.47</v>
      </c>
      <c r="K284" s="19">
        <v>1.92</v>
      </c>
      <c r="L284" s="19">
        <v>2.33</v>
      </c>
      <c r="M284" s="19">
        <v>2.86</v>
      </c>
      <c r="N284" s="2">
        <v>5.3100064053225005</v>
      </c>
      <c r="O284" s="2">
        <v>2.603410451645231E-2</v>
      </c>
      <c r="P284" s="15">
        <v>4.6572569976637599</v>
      </c>
      <c r="Q284" s="15">
        <v>1.0121499046674001E-2</v>
      </c>
      <c r="R284" s="47">
        <v>5.0163799795078896</v>
      </c>
      <c r="S284" s="47">
        <v>7.7005718161818296E-2</v>
      </c>
      <c r="T284" s="37"/>
      <c r="U284" s="37"/>
      <c r="V284" s="37"/>
      <c r="W284" s="37"/>
      <c r="X284" s="37"/>
      <c r="Y284" s="37"/>
      <c r="Z284" s="37"/>
      <c r="AA284" s="37"/>
      <c r="AB284" s="33">
        <v>2.63</v>
      </c>
      <c r="AC284" s="34">
        <v>6.1693829711388899</v>
      </c>
      <c r="AD284" s="34">
        <v>1.06692259856403E-3</v>
      </c>
      <c r="AE284" s="34">
        <v>5.3479478852940501</v>
      </c>
      <c r="AF284" s="34">
        <v>4.6597532165262801E-2</v>
      </c>
      <c r="AG284" s="34">
        <v>5.5699792885619397</v>
      </c>
      <c r="AH284" s="34">
        <v>3.7263038988924899E-2</v>
      </c>
      <c r="AI284" s="34">
        <v>5.3585083576713801</v>
      </c>
      <c r="AJ284" s="34">
        <v>3.8632423749797702E-2</v>
      </c>
      <c r="AK284" s="34">
        <v>5.1923687729828298</v>
      </c>
      <c r="AL284" s="34">
        <v>0.152999418190266</v>
      </c>
      <c r="AM284" s="34">
        <v>5.9117828198664801</v>
      </c>
      <c r="AN284" s="34">
        <v>-2.2706938026920399E-2</v>
      </c>
      <c r="AO284" s="34">
        <v>5.4915299070421799</v>
      </c>
      <c r="AP284" s="34">
        <v>0.264886329594411</v>
      </c>
      <c r="AQ284" s="34">
        <v>5.3652029382234403</v>
      </c>
      <c r="AR284" s="34">
        <v>1.5032144465595001E-2</v>
      </c>
      <c r="AS284" s="35">
        <v>3.94574408023795</v>
      </c>
      <c r="AT284" s="35">
        <v>-1.8699586366916598E-2</v>
      </c>
      <c r="AU284" s="45">
        <v>0.24</v>
      </c>
      <c r="AV284" s="45">
        <v>0.46</v>
      </c>
      <c r="AW284" s="45">
        <v>0.49</v>
      </c>
      <c r="AX284" s="45">
        <v>0.77</v>
      </c>
      <c r="AY284" s="45">
        <v>0.94</v>
      </c>
    </row>
    <row r="285" spans="1:51" ht="14.5" x14ac:dyDescent="0.35">
      <c r="A285" s="2">
        <v>2017.4</v>
      </c>
      <c r="E285" s="2">
        <v>8.7128145856478663E-3</v>
      </c>
      <c r="F285" s="2">
        <v>6.8301863234068545E-3</v>
      </c>
      <c r="H285" s="26">
        <v>1.32</v>
      </c>
      <c r="I285" s="19">
        <v>1.76</v>
      </c>
      <c r="J285" s="19">
        <v>1.89</v>
      </c>
      <c r="K285" s="19">
        <v>2.2000000000000002</v>
      </c>
      <c r="L285" s="19">
        <v>2.4</v>
      </c>
      <c r="M285" s="19">
        <v>2.74</v>
      </c>
      <c r="N285" s="2">
        <v>5.3439336865881177</v>
      </c>
      <c r="O285" s="2">
        <v>1.9401247424788739E-2</v>
      </c>
      <c r="P285" s="15">
        <v>4.6464685211417303</v>
      </c>
      <c r="Q285" s="15">
        <v>2.5814629004130799E-2</v>
      </c>
      <c r="R285" s="30">
        <v>5.0708445872625996</v>
      </c>
      <c r="S285" s="30">
        <v>-9.8350339617166802E-3</v>
      </c>
      <c r="AB285" s="33">
        <v>2.58</v>
      </c>
      <c r="AC285" s="34">
        <v>6.1735602125927098</v>
      </c>
      <c r="AD285" s="34">
        <v>2.3320284890749599E-2</v>
      </c>
      <c r="AE285" s="34">
        <v>5.3926123841019704</v>
      </c>
      <c r="AF285" s="34">
        <v>1.7504152582402399E-2</v>
      </c>
      <c r="AG285" s="34">
        <v>5.6122286799208201</v>
      </c>
      <c r="AH285" s="34">
        <v>3.3393606341220197E-2</v>
      </c>
      <c r="AI285" s="34">
        <v>5.3728616653038301</v>
      </c>
      <c r="AJ285" s="34">
        <v>5.6457533623169402E-2</v>
      </c>
      <c r="AK285" s="34">
        <v>5.2330961082790104</v>
      </c>
      <c r="AL285" s="34">
        <v>-2.8103264493304799E-2</v>
      </c>
      <c r="AM285" s="34">
        <v>6.0653826457991</v>
      </c>
      <c r="AN285" s="34">
        <v>-8.8674650329900101E-2</v>
      </c>
      <c r="AO285" s="34">
        <v>5.5372445131694699</v>
      </c>
      <c r="AP285" s="34">
        <v>-1.00521063693057E-2</v>
      </c>
      <c r="AQ285" s="34">
        <v>5.4320178486977797</v>
      </c>
      <c r="AR285" s="34">
        <v>1.72067276009336E-2</v>
      </c>
      <c r="AS285" s="35">
        <v>3.9405800338155599</v>
      </c>
      <c r="AT285" s="35">
        <v>-2.3846855884170501E-2</v>
      </c>
      <c r="AU285" s="45">
        <v>0.34</v>
      </c>
      <c r="AV285" s="45">
        <v>0.4</v>
      </c>
      <c r="AW285" s="45">
        <v>0.44</v>
      </c>
      <c r="AX285" s="45">
        <v>0.61</v>
      </c>
      <c r="AY285" s="45">
        <v>0.73</v>
      </c>
    </row>
    <row r="286" spans="1:51" s="20" customFormat="1" ht="14.5" x14ac:dyDescent="0.35">
      <c r="A286" s="2">
        <v>2018.1</v>
      </c>
      <c r="B286" s="2"/>
      <c r="C286" s="2"/>
      <c r="D286" s="2"/>
      <c r="E286" s="2">
        <v>6.2995069502201767E-3</v>
      </c>
      <c r="F286" s="2">
        <v>5.8880886220982857E-3</v>
      </c>
      <c r="G286" s="2"/>
      <c r="H286" s="26">
        <v>1.7</v>
      </c>
      <c r="I286" s="19">
        <v>2.09</v>
      </c>
      <c r="J286" s="19">
        <v>2.27</v>
      </c>
      <c r="K286" s="19">
        <v>2.56</v>
      </c>
      <c r="L286" s="19">
        <v>2.74</v>
      </c>
      <c r="M286" s="19">
        <v>2.97</v>
      </c>
      <c r="N286" s="2">
        <v>5.3067314282924229</v>
      </c>
      <c r="O286" s="2">
        <v>2.2972205122697362E-2</v>
      </c>
      <c r="P286" s="15">
        <v>4.5642024759007098</v>
      </c>
      <c r="Q286" s="15">
        <v>2.9527027673614098E-3</v>
      </c>
      <c r="R286" s="30">
        <v>5.0121872106516498</v>
      </c>
      <c r="S286" s="30">
        <v>8.5667625415329299E-3</v>
      </c>
      <c r="T286" s="2"/>
      <c r="U286" s="2"/>
      <c r="V286" s="2"/>
      <c r="W286" s="2"/>
      <c r="X286" s="2"/>
      <c r="Y286" s="2"/>
      <c r="Z286" s="2"/>
      <c r="AA286" s="2"/>
      <c r="AB286" s="33">
        <v>2.85</v>
      </c>
      <c r="AC286" s="34">
        <v>6.1877391374938799</v>
      </c>
      <c r="AD286" s="34">
        <v>-9.3348706533251495E-3</v>
      </c>
      <c r="AE286" s="34">
        <v>5.3563259834639698</v>
      </c>
      <c r="AF286" s="34">
        <v>2.6354759662329301E-2</v>
      </c>
      <c r="AG286" s="34">
        <v>5.60722361732428</v>
      </c>
      <c r="AH286" s="34">
        <v>3.3965750920189601E-2</v>
      </c>
      <c r="AI286" s="34">
        <v>5.3021652422746</v>
      </c>
      <c r="AJ286" s="34">
        <v>5.13287196000091E-2</v>
      </c>
      <c r="AK286" s="34">
        <v>5.2392277699161296</v>
      </c>
      <c r="AL286" s="34">
        <v>-4.0844826796671597E-2</v>
      </c>
      <c r="AM286" s="34">
        <v>6.1586324422540697</v>
      </c>
      <c r="AN286" s="34">
        <v>-6.1688371007614699E-2</v>
      </c>
      <c r="AO286" s="34">
        <v>5.5473672730126298</v>
      </c>
      <c r="AP286" s="34">
        <v>-2.4168536093301701E-2</v>
      </c>
      <c r="AQ286" s="34">
        <v>5.4172148006480203</v>
      </c>
      <c r="AR286" s="34">
        <v>1.9669888059058002E-2</v>
      </c>
      <c r="AS286" s="35">
        <v>3.82678275629539</v>
      </c>
      <c r="AT286" s="35">
        <v>-2.3881792661409201E-2</v>
      </c>
      <c r="AU286" s="45">
        <v>0.64</v>
      </c>
      <c r="AV286" s="45">
        <v>0.69</v>
      </c>
      <c r="AW286" s="45">
        <v>0.69</v>
      </c>
      <c r="AX286" s="45">
        <v>0.81</v>
      </c>
      <c r="AY286" s="45">
        <v>0.9</v>
      </c>
    </row>
    <row r="287" spans="1:51" s="20" customFormat="1" ht="14.5" x14ac:dyDescent="0.35">
      <c r="A287" s="2">
        <v>2018.2</v>
      </c>
      <c r="B287" s="2"/>
      <c r="C287" s="2"/>
      <c r="D287" s="2"/>
      <c r="E287" s="2">
        <v>8.6318915002152295E-3</v>
      </c>
      <c r="F287" s="2">
        <v>8.43218312731632E-3</v>
      </c>
      <c r="G287" s="2"/>
      <c r="H287" s="26">
        <v>1.9</v>
      </c>
      <c r="I287" s="19">
        <v>2.33</v>
      </c>
      <c r="J287" s="19">
        <v>2.52</v>
      </c>
      <c r="K287" s="19">
        <v>2.73</v>
      </c>
      <c r="L287" s="19">
        <v>2.85</v>
      </c>
      <c r="M287" s="19">
        <v>2.98</v>
      </c>
      <c r="N287" s="2">
        <v>5.3190468907476482</v>
      </c>
      <c r="O287" s="2">
        <v>1.8681440186703379E-2</v>
      </c>
      <c r="P287" s="15">
        <v>4.6221312863888899</v>
      </c>
      <c r="Q287" s="15">
        <v>1.34929055504937E-2</v>
      </c>
      <c r="R287" s="30">
        <v>5.0402220224083303</v>
      </c>
      <c r="S287" s="30">
        <v>2.2327716013858599E-2</v>
      </c>
      <c r="T287" s="2"/>
      <c r="U287" s="2"/>
      <c r="V287" s="2"/>
      <c r="W287" s="2"/>
      <c r="X287" s="2"/>
      <c r="Y287" s="2"/>
      <c r="Z287" s="2"/>
      <c r="AA287" s="2"/>
      <c r="AB287" s="33">
        <v>2.91</v>
      </c>
      <c r="AC287" s="34">
        <v>6.2657754326136299</v>
      </c>
      <c r="AD287" s="34">
        <v>2.56335295972385E-2</v>
      </c>
      <c r="AE287" s="34">
        <v>5.36017846525883</v>
      </c>
      <c r="AF287" s="34">
        <v>2.3751800448099498E-2</v>
      </c>
      <c r="AG287" s="34">
        <v>5.6426019324170804</v>
      </c>
      <c r="AH287" s="34">
        <v>1.7064440765849901E-2</v>
      </c>
      <c r="AI287" s="34">
        <v>5.22988753671157</v>
      </c>
      <c r="AJ287" s="34">
        <v>5.1249249352854402E-2</v>
      </c>
      <c r="AK287" s="34">
        <v>5.3232279455165701</v>
      </c>
      <c r="AL287" s="34">
        <v>-2.9775720849504101E-2</v>
      </c>
      <c r="AM287" s="34">
        <v>6.2826329935843903</v>
      </c>
      <c r="AN287" s="34">
        <v>-5.3210190705124602E-2</v>
      </c>
      <c r="AO287" s="34">
        <v>5.6150473731124704</v>
      </c>
      <c r="AP287" s="34">
        <v>1.7002186664023401E-2</v>
      </c>
      <c r="AQ287" s="34">
        <v>5.4436169920097104</v>
      </c>
      <c r="AR287" s="34">
        <v>1.29967505240007E-2</v>
      </c>
      <c r="AS287" s="35">
        <v>3.9096742433798202</v>
      </c>
      <c r="AT287" s="35">
        <v>9.1572903863948799E-3</v>
      </c>
      <c r="AU287" s="45">
        <v>0.67</v>
      </c>
      <c r="AV287" s="45">
        <v>0.71</v>
      </c>
      <c r="AW287" s="45">
        <v>0.74</v>
      </c>
      <c r="AX287" s="45">
        <v>0.81</v>
      </c>
      <c r="AY287" s="45">
        <v>0.87</v>
      </c>
    </row>
    <row r="288" spans="1:51" s="20" customFormat="1" ht="14.5" x14ac:dyDescent="0.35">
      <c r="A288" s="2">
        <v>2018.3</v>
      </c>
      <c r="B288" s="2"/>
      <c r="C288" s="2"/>
      <c r="D288" s="2"/>
      <c r="E288" s="2">
        <v>7.2158507393886313E-3</v>
      </c>
      <c r="F288" s="2">
        <v>4.3972420749984389E-3</v>
      </c>
      <c r="G288" s="2"/>
      <c r="H288" s="26">
        <v>2.13</v>
      </c>
      <c r="I288" s="19">
        <v>2.59</v>
      </c>
      <c r="J288" s="19">
        <v>2.81</v>
      </c>
      <c r="K288" s="19">
        <v>2.94</v>
      </c>
      <c r="L288" s="19">
        <v>3.05</v>
      </c>
      <c r="M288" s="19">
        <v>3.19</v>
      </c>
      <c r="N288" s="2">
        <v>5.341943232751257</v>
      </c>
      <c r="O288" s="2">
        <v>3.3696918671841845E-2</v>
      </c>
      <c r="P288" s="15">
        <v>4.6078184936428297</v>
      </c>
      <c r="Q288" s="15">
        <v>1.31703976585664E-2</v>
      </c>
      <c r="R288" s="30">
        <v>5.1280906311686802</v>
      </c>
      <c r="S288" s="30">
        <v>-4.2120431338393202E-2</v>
      </c>
      <c r="T288" s="2"/>
      <c r="U288" s="2"/>
      <c r="V288" s="2"/>
      <c r="W288" s="2"/>
      <c r="X288" s="2"/>
      <c r="Y288" s="2"/>
      <c r="Z288" s="2"/>
      <c r="AA288" s="2"/>
      <c r="AB288" s="33">
        <v>3.13</v>
      </c>
      <c r="AC288" s="34">
        <v>6.1989907214079896</v>
      </c>
      <c r="AD288" s="34">
        <v>7.2315845378065194E-2</v>
      </c>
      <c r="AE288" s="34">
        <v>5.4339422753911002</v>
      </c>
      <c r="AF288" s="34">
        <v>-4.7362254446013999E-4</v>
      </c>
      <c r="AG288" s="34">
        <v>5.7356042912965304</v>
      </c>
      <c r="AH288" s="34">
        <v>-4.7751902293467698E-4</v>
      </c>
      <c r="AI288" s="34">
        <v>5.2175988744931097</v>
      </c>
      <c r="AJ288" s="34">
        <v>4.2732515338239102E-2</v>
      </c>
      <c r="AK288" s="34">
        <v>5.4783032903096602</v>
      </c>
      <c r="AL288" s="34">
        <v>-0.10607010108293</v>
      </c>
      <c r="AM288" s="34">
        <v>6.3579751050786202</v>
      </c>
      <c r="AN288" s="34">
        <v>-2.9041834229204299E-3</v>
      </c>
      <c r="AO288" s="34">
        <v>5.9592394196581404</v>
      </c>
      <c r="AP288" s="34">
        <v>-0.29307296479665501</v>
      </c>
      <c r="AQ288" s="34">
        <v>5.5021840165308404</v>
      </c>
      <c r="AR288" s="34">
        <v>3.6830609060062698E-2</v>
      </c>
      <c r="AS288" s="35">
        <v>3.9517650419052801</v>
      </c>
      <c r="AT288" s="35">
        <v>3.01230396019446E-3</v>
      </c>
      <c r="AU288" s="45">
        <v>0.91</v>
      </c>
      <c r="AV288" s="45">
        <v>0.91</v>
      </c>
      <c r="AW288" s="45">
        <v>0.91</v>
      </c>
      <c r="AX288" s="45">
        <v>0.97</v>
      </c>
      <c r="AY288" s="45">
        <v>1.04</v>
      </c>
    </row>
    <row r="289" spans="1:51" s="22" customFormat="1" ht="14.5" x14ac:dyDescent="0.35">
      <c r="A289" s="2">
        <f>A285+1</f>
        <v>2018.4</v>
      </c>
      <c r="B289" s="2"/>
      <c r="C289" s="2"/>
      <c r="D289" s="2"/>
      <c r="E289" s="2">
        <v>2.704830722470809E-3</v>
      </c>
      <c r="F289" s="2">
        <v>4.4049561594793323E-3</v>
      </c>
      <c r="G289" s="2"/>
      <c r="H289" s="26">
        <v>2.37</v>
      </c>
      <c r="I289" s="19">
        <v>2.63</v>
      </c>
      <c r="J289" s="19">
        <v>2.48</v>
      </c>
      <c r="K289" s="19">
        <v>2.5099999999999998</v>
      </c>
      <c r="L289" s="19">
        <v>2.69</v>
      </c>
      <c r="M289" s="19">
        <v>3.02</v>
      </c>
      <c r="N289" s="2">
        <v>5.1548816827524746</v>
      </c>
      <c r="O289" s="2">
        <v>2.9047666166049188E-2</v>
      </c>
      <c r="P289" s="15">
        <v>4.5261841762981403</v>
      </c>
      <c r="Q289" s="15">
        <v>8.7450047064178398E-3</v>
      </c>
      <c r="R289" s="30">
        <v>4.9340372951923799</v>
      </c>
      <c r="S289" s="30">
        <v>2.7921292685726899E-2</v>
      </c>
      <c r="T289" s="2"/>
      <c r="U289" s="2"/>
      <c r="V289" s="2"/>
      <c r="W289" s="2"/>
      <c r="X289" s="2"/>
      <c r="Y289" s="2"/>
      <c r="Z289" s="2"/>
      <c r="AA289" s="2"/>
      <c r="AB289" s="33">
        <v>2.87</v>
      </c>
      <c r="AC289" s="34">
        <v>5.9438888749612104</v>
      </c>
      <c r="AD289" s="34">
        <v>-1.5312833461788401E-2</v>
      </c>
      <c r="AE289" s="34">
        <v>5.2544586177101396</v>
      </c>
      <c r="AF289" s="34">
        <v>2.99559079530206E-2</v>
      </c>
      <c r="AG289" s="34">
        <v>5.5358895958739804</v>
      </c>
      <c r="AH289" s="34">
        <v>1.4615571692916199E-2</v>
      </c>
      <c r="AI289" s="34">
        <v>4.9650634604470296</v>
      </c>
      <c r="AJ289" s="34">
        <v>3.5305828726407203E-2</v>
      </c>
      <c r="AK289" s="34">
        <v>5.2005229774334696</v>
      </c>
      <c r="AL289" s="34">
        <v>0.129139653067915</v>
      </c>
      <c r="AM289" s="34">
        <v>6.1329496118946798</v>
      </c>
      <c r="AN289" s="34">
        <v>2.19001019515482E-2</v>
      </c>
      <c r="AO289" s="34">
        <v>5.8239163828709399</v>
      </c>
      <c r="AP289" s="34">
        <v>-3.4757870052935701E-2</v>
      </c>
      <c r="AQ289" s="34">
        <v>5.2997257683330501</v>
      </c>
      <c r="AR289" s="34">
        <v>2.1301250919205001E-2</v>
      </c>
      <c r="AS289" s="15">
        <v>3.7474011029256</v>
      </c>
      <c r="AT289" s="15">
        <v>-7.4088906216830501E-3</v>
      </c>
      <c r="AU289" s="45">
        <v>1</v>
      </c>
      <c r="AV289" s="45">
        <v>0.99</v>
      </c>
      <c r="AW289" s="45">
        <v>0.98</v>
      </c>
      <c r="AX289" s="45">
        <v>1.0900000000000001</v>
      </c>
      <c r="AY289" s="45">
        <v>1.21</v>
      </c>
    </row>
    <row r="290" spans="1:51" s="22" customFormat="1" ht="14.5" x14ac:dyDescent="0.35">
      <c r="A290" s="2">
        <f t="shared" ref="A290:A294" si="11">A286+1</f>
        <v>2019.1</v>
      </c>
      <c r="B290" s="2"/>
      <c r="C290" s="2"/>
      <c r="D290" s="2"/>
      <c r="E290" s="2">
        <v>7.6248079057848767E-3</v>
      </c>
      <c r="F290" s="2">
        <v>1.9485569338535454E-3</v>
      </c>
      <c r="G290" s="2"/>
      <c r="H290" s="26">
        <v>2.4</v>
      </c>
      <c r="I290" s="19">
        <v>2.4</v>
      </c>
      <c r="J290" s="19">
        <v>2.27</v>
      </c>
      <c r="K290" s="19">
        <v>2.23</v>
      </c>
      <c r="L290" s="19">
        <v>2.41</v>
      </c>
      <c r="M290" s="19">
        <v>2.81</v>
      </c>
      <c r="N290" s="2">
        <v>5.2670360280818826</v>
      </c>
      <c r="O290" s="2">
        <v>1.2287362994064396E-2</v>
      </c>
      <c r="P290" s="15">
        <v>4.6621360378099199</v>
      </c>
      <c r="Q290" s="15">
        <v>1.28597169148342E-2</v>
      </c>
      <c r="R290" s="30">
        <v>5.0405107582851798</v>
      </c>
      <c r="S290" s="30">
        <v>1.43172438596827E-2</v>
      </c>
      <c r="T290" s="2"/>
      <c r="U290" s="2"/>
      <c r="V290" s="2"/>
      <c r="W290" s="2"/>
      <c r="X290" s="2"/>
      <c r="Y290" s="2"/>
      <c r="Z290" s="2"/>
      <c r="AA290" s="2"/>
      <c r="AB290" s="33">
        <v>2.63</v>
      </c>
      <c r="AC290" s="34">
        <v>6.03858675868387</v>
      </c>
      <c r="AD290" s="34">
        <v>2.75847483610418E-2</v>
      </c>
      <c r="AE290" s="34">
        <v>5.3611625079331704</v>
      </c>
      <c r="AF290" s="34">
        <v>1.33022627745993E-2</v>
      </c>
      <c r="AG290" s="34">
        <v>5.6772626854918702</v>
      </c>
      <c r="AH290" s="34">
        <v>1.1667410778346E-2</v>
      </c>
      <c r="AI290" s="34">
        <v>5.0418393691224797</v>
      </c>
      <c r="AJ290" s="34">
        <v>2.7034266463051002E-2</v>
      </c>
      <c r="AK290" s="34">
        <v>5.2205138019983499</v>
      </c>
      <c r="AL290" s="34">
        <v>0.10809809510542499</v>
      </c>
      <c r="AM290" s="34">
        <v>6.2810385556204604</v>
      </c>
      <c r="AN290" s="34">
        <v>1.49915939653148E-2</v>
      </c>
      <c r="AO290" s="34">
        <v>5.9453972901400602</v>
      </c>
      <c r="AP290" s="34">
        <v>-2.4905321853787799E-2</v>
      </c>
      <c r="AQ290" s="34">
        <v>5.4015056110184396</v>
      </c>
      <c r="AR290" s="34">
        <v>3.3831108164695201E-2</v>
      </c>
      <c r="AS290" s="21">
        <v>3.88315787146853</v>
      </c>
      <c r="AT290" s="21">
        <v>-1.3013789645473701E-3</v>
      </c>
      <c r="AU290" s="45">
        <v>0.45</v>
      </c>
      <c r="AV290" s="45">
        <v>0.48</v>
      </c>
      <c r="AW290" s="45">
        <v>0.53</v>
      </c>
      <c r="AX290" s="45">
        <v>0.72</v>
      </c>
      <c r="AY290" s="45">
        <v>0.89</v>
      </c>
    </row>
    <row r="291" spans="1:51" s="23" customFormat="1" ht="14.5" x14ac:dyDescent="0.35">
      <c r="A291" s="2">
        <f t="shared" si="11"/>
        <v>2019.2</v>
      </c>
      <c r="B291" s="2"/>
      <c r="C291" s="2"/>
      <c r="D291" s="2"/>
      <c r="E291" s="2">
        <v>4.9846846037662259E-3</v>
      </c>
      <c r="F291" s="2">
        <v>6.3936263870155909E-3</v>
      </c>
      <c r="G291" s="2"/>
      <c r="H291" s="26">
        <v>2.17</v>
      </c>
      <c r="I291" s="19">
        <v>1.92</v>
      </c>
      <c r="J291" s="19">
        <v>1.75</v>
      </c>
      <c r="K291" s="19">
        <v>1.76</v>
      </c>
      <c r="L291" s="19">
        <v>2</v>
      </c>
      <c r="M291" s="19">
        <v>2.52</v>
      </c>
      <c r="N291" s="2">
        <v>5.2784533824264823</v>
      </c>
      <c r="O291" s="2">
        <v>2.2073386407152638E-2</v>
      </c>
      <c r="P291" s="15">
        <v>4.67024336675704</v>
      </c>
      <c r="Q291" s="15">
        <v>2.11475059821923E-4</v>
      </c>
      <c r="R291" s="30">
        <v>5.0419257393511998</v>
      </c>
      <c r="S291" s="30">
        <v>1.27323420314257E-2</v>
      </c>
      <c r="T291" s="2"/>
      <c r="U291" s="2"/>
      <c r="V291" s="2"/>
      <c r="W291" s="2"/>
      <c r="X291" s="2"/>
      <c r="Y291" s="2"/>
      <c r="Z291" s="2"/>
      <c r="AA291" s="2"/>
      <c r="AB291" s="33">
        <v>2.31</v>
      </c>
      <c r="AC291" s="34">
        <v>5.9842977449535804</v>
      </c>
      <c r="AD291" s="34">
        <v>5.1862798876872403E-2</v>
      </c>
      <c r="AE291" s="34">
        <v>5.3790105329607698</v>
      </c>
      <c r="AF291" s="34">
        <v>1.9028345208975998E-2</v>
      </c>
      <c r="AG291" s="34">
        <v>5.7105277763289797</v>
      </c>
      <c r="AH291" s="34">
        <v>1.04508461487373E-2</v>
      </c>
      <c r="AI291" s="34">
        <v>5.0681119084412902</v>
      </c>
      <c r="AJ291" s="34">
        <v>1.6371392379317801E-2</v>
      </c>
      <c r="AK291" s="34">
        <v>5.13531536656253</v>
      </c>
      <c r="AL291" s="34">
        <v>9.4931673220706503E-2</v>
      </c>
      <c r="AM291" s="34">
        <v>6.33835595968901</v>
      </c>
      <c r="AN291" s="34">
        <v>-1.31287544072564E-2</v>
      </c>
      <c r="AO291" s="34">
        <v>6.0521870104045696</v>
      </c>
      <c r="AP291" s="34">
        <v>-9.0955882282700198E-2</v>
      </c>
      <c r="AQ291" s="34">
        <v>5.4144647379737503</v>
      </c>
      <c r="AR291" s="34">
        <v>2.2671702355048499E-2</v>
      </c>
      <c r="AS291" s="21">
        <v>3.8880622207685498</v>
      </c>
      <c r="AT291" s="21">
        <v>-2.4487356177410501E-2</v>
      </c>
      <c r="AU291" s="45">
        <v>0.23</v>
      </c>
      <c r="AV291" s="45">
        <v>0.26</v>
      </c>
      <c r="AW291" s="45">
        <v>0.31</v>
      </c>
      <c r="AX291" s="45">
        <v>0.55000000000000004</v>
      </c>
      <c r="AY291" s="45">
        <v>0.78</v>
      </c>
    </row>
    <row r="292" spans="1:51" s="23" customFormat="1" ht="14.5" x14ac:dyDescent="0.35">
      <c r="A292" s="2">
        <f t="shared" si="11"/>
        <v>2019.3</v>
      </c>
      <c r="B292" s="2"/>
      <c r="C292" s="2"/>
      <c r="D292" s="2"/>
      <c r="E292" s="2">
        <v>5.1999250157734704E-3</v>
      </c>
      <c r="F292" s="2">
        <v>4.2339023985701833E-3</v>
      </c>
      <c r="G292" s="2"/>
      <c r="H292" s="26">
        <v>1.89</v>
      </c>
      <c r="I292" s="19">
        <v>1.75</v>
      </c>
      <c r="J292" s="19">
        <v>1.63</v>
      </c>
      <c r="K292" s="19">
        <v>1.55</v>
      </c>
      <c r="L292" s="19">
        <v>1.68</v>
      </c>
      <c r="M292" s="19">
        <v>2.12</v>
      </c>
      <c r="N292" s="2">
        <v>5.2840738668495408</v>
      </c>
      <c r="O292" s="2">
        <v>-3.4647860624460892E-3</v>
      </c>
      <c r="P292" s="15">
        <v>4.7273803786847202</v>
      </c>
      <c r="Q292" s="15">
        <v>8.3264368785421795E-3</v>
      </c>
      <c r="R292" s="30">
        <v>4.9963857869820503</v>
      </c>
      <c r="S292" s="30">
        <v>3.9422578168463999E-2</v>
      </c>
      <c r="T292" s="2"/>
      <c r="U292" s="2"/>
      <c r="V292" s="2"/>
      <c r="W292" s="2"/>
      <c r="X292" s="2"/>
      <c r="Y292" s="2"/>
      <c r="Z292" s="2"/>
      <c r="AA292" s="2"/>
      <c r="AB292" s="33">
        <v>1.94</v>
      </c>
      <c r="AC292" s="34">
        <v>5.9490550242933997</v>
      </c>
      <c r="AD292" s="34">
        <v>-2.5321719063671699E-2</v>
      </c>
      <c r="AE292" s="34">
        <v>5.3595960332978398</v>
      </c>
      <c r="AF292" s="34">
        <v>2.8337419827200699E-2</v>
      </c>
      <c r="AG292" s="34">
        <v>5.6831042334947099</v>
      </c>
      <c r="AH292" s="34">
        <v>3.3238599939108403E-2</v>
      </c>
      <c r="AI292" s="34">
        <v>5.0327509788312499</v>
      </c>
      <c r="AJ292" s="34">
        <v>3.9524816658593302E-3</v>
      </c>
      <c r="AK292" s="34">
        <v>5.0984163513661098</v>
      </c>
      <c r="AL292" s="34">
        <v>1.9518023396303701E-2</v>
      </c>
      <c r="AM292" s="34">
        <v>6.2157848406190199</v>
      </c>
      <c r="AN292" s="34">
        <v>0.10610895695637899</v>
      </c>
      <c r="AO292" s="34">
        <v>6.03637117476047</v>
      </c>
      <c r="AP292" s="34">
        <v>-3.1901197551481297E-2</v>
      </c>
      <c r="AQ292" s="34">
        <v>5.4179317412307002</v>
      </c>
      <c r="AR292" s="34">
        <v>1.9117014895494999E-2</v>
      </c>
      <c r="AS292" s="21">
        <v>3.8429789419162299</v>
      </c>
      <c r="AT292" s="21">
        <v>-2.76292860018231E-2</v>
      </c>
      <c r="AU292" s="45">
        <v>0.2</v>
      </c>
      <c r="AV292" s="45">
        <v>0.16</v>
      </c>
      <c r="AW292" s="45">
        <v>0.15</v>
      </c>
      <c r="AX292" s="45">
        <v>0.34</v>
      </c>
      <c r="AY292" s="45">
        <v>0.53</v>
      </c>
    </row>
    <row r="293" spans="1:51" s="23" customFormat="1" ht="14.5" x14ac:dyDescent="0.35">
      <c r="A293" s="2">
        <f t="shared" si="11"/>
        <v>2019.4</v>
      </c>
      <c r="B293" s="2"/>
      <c r="C293" s="2"/>
      <c r="D293" s="2"/>
      <c r="E293" s="2">
        <v>5.2655561930557955E-3</v>
      </c>
      <c r="F293" s="2">
        <v>3.3583394064941241E-3</v>
      </c>
      <c r="G293" s="2"/>
      <c r="H293" s="26">
        <v>1.54</v>
      </c>
      <c r="I293" s="19">
        <v>1.59</v>
      </c>
      <c r="J293" s="19">
        <v>1.58</v>
      </c>
      <c r="K293" s="19">
        <v>1.69</v>
      </c>
      <c r="L293" s="19">
        <v>1.92</v>
      </c>
      <c r="M293" s="19">
        <v>2.39</v>
      </c>
      <c r="N293" s="2">
        <v>5.3481330643520906</v>
      </c>
      <c r="O293" s="2">
        <v>1.2588148176850236E-2</v>
      </c>
      <c r="P293" s="15">
        <v>4.7104927700629</v>
      </c>
      <c r="Q293" s="15">
        <v>9.3346740667907598E-3</v>
      </c>
      <c r="R293" s="30">
        <v>4.9957301552370801</v>
      </c>
      <c r="S293" s="30">
        <v>2.6975807256398601E-2</v>
      </c>
      <c r="T293" s="2"/>
      <c r="U293" s="2"/>
      <c r="V293" s="2"/>
      <c r="W293" s="2"/>
      <c r="X293" s="2"/>
      <c r="Y293" s="2"/>
      <c r="Z293" s="2"/>
      <c r="AA293" s="2"/>
      <c r="AB293" s="33">
        <v>2.25</v>
      </c>
      <c r="AC293" s="34">
        <v>6.0273904317264799</v>
      </c>
      <c r="AD293" s="34">
        <v>2.9180004965939501E-2</v>
      </c>
      <c r="AE293" s="34">
        <v>5.43729964518307</v>
      </c>
      <c r="AF293" s="34">
        <v>7.9128058062420993E-3</v>
      </c>
      <c r="AG293" s="34">
        <v>5.76415782906611</v>
      </c>
      <c r="AH293" s="34">
        <v>1.9457649644497001E-2</v>
      </c>
      <c r="AI293" s="34">
        <v>5.1048055273569402</v>
      </c>
      <c r="AJ293" s="34">
        <v>4.9565324848986703E-3</v>
      </c>
      <c r="AK293" s="34">
        <v>5.1704912407403896</v>
      </c>
      <c r="AL293" s="34">
        <v>6.4866259861946999E-3</v>
      </c>
      <c r="AM293" s="34">
        <v>6.1862540128654997</v>
      </c>
      <c r="AN293" s="34">
        <v>0.112179569334589</v>
      </c>
      <c r="AO293" s="34">
        <v>6.1566569579994601</v>
      </c>
      <c r="AP293" s="34">
        <v>-2.7611985911798299E-2</v>
      </c>
      <c r="AQ293" s="34">
        <v>5.4927780969593298</v>
      </c>
      <c r="AR293" s="34">
        <v>2.2408187954913401E-2</v>
      </c>
      <c r="AS293" s="21">
        <v>3.7801450485909398</v>
      </c>
      <c r="AT293" s="21">
        <v>-2.5063936666176699E-3</v>
      </c>
      <c r="AU293" s="45">
        <v>0.01</v>
      </c>
      <c r="AV293" s="45">
        <v>7.0000000000000007E-2</v>
      </c>
      <c r="AW293" s="45">
        <v>0.15</v>
      </c>
      <c r="AX293" s="45">
        <v>0.39</v>
      </c>
      <c r="AY293" s="45">
        <v>0.57999999999999996</v>
      </c>
    </row>
    <row r="294" spans="1:51" s="23" customFormat="1" ht="14.5" x14ac:dyDescent="0.35">
      <c r="A294" s="2">
        <f t="shared" si="11"/>
        <v>2020.1</v>
      </c>
      <c r="B294" s="2"/>
      <c r="C294" s="2"/>
      <c r="D294" s="2"/>
      <c r="E294" s="2"/>
      <c r="F294" s="2"/>
      <c r="G294" s="2"/>
      <c r="H294" s="26">
        <v>0.28999999999999998</v>
      </c>
      <c r="I294" s="19">
        <v>0.17</v>
      </c>
      <c r="J294" s="19">
        <v>0.23</v>
      </c>
      <c r="K294" s="19">
        <v>0.37</v>
      </c>
      <c r="L294" s="19">
        <v>0.7</v>
      </c>
      <c r="M294" s="19">
        <v>1.35</v>
      </c>
      <c r="N294" s="2"/>
      <c r="O294" s="2"/>
      <c r="P294" s="15">
        <v>4.4471431335859899</v>
      </c>
      <c r="Q294" s="15">
        <v>-1.3799678714880101E-2</v>
      </c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33">
        <v>1.1499999999999999</v>
      </c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21">
        <v>2.9342722438156299</v>
      </c>
      <c r="AT294" s="21">
        <v>-3.7196897629058201E-2</v>
      </c>
      <c r="AU294" s="45">
        <v>-0.12</v>
      </c>
      <c r="AV294" s="45">
        <v>-0.16</v>
      </c>
      <c r="AW294" s="45">
        <v>-0.17</v>
      </c>
      <c r="AX294" s="45">
        <v>0</v>
      </c>
      <c r="AY294" s="45">
        <v>0.16</v>
      </c>
    </row>
    <row r="295" spans="1:51" x14ac:dyDescent="0.25">
      <c r="M295" s="31"/>
      <c r="AU295" s="46"/>
      <c r="AV295" s="46"/>
      <c r="AW295" s="12"/>
    </row>
    <row r="296" spans="1:51" x14ac:dyDescent="0.25">
      <c r="A296" s="1" t="s">
        <v>3</v>
      </c>
      <c r="B296" s="4">
        <f>AVERAGE(B2:B284)</f>
        <v>0.18821233874154983</v>
      </c>
      <c r="C296" s="4">
        <f t="shared" ref="C296:D296" si="12">AVERAGE(C2:C284)</f>
        <v>0.18806088478115862</v>
      </c>
      <c r="D296" s="17">
        <f t="shared" si="12"/>
        <v>1.5145396039119345E-4</v>
      </c>
      <c r="E296" s="4">
        <f>AVERAGE(E110:E293)</f>
        <v>6.5797887449784856E-3</v>
      </c>
      <c r="F296" s="4">
        <f>AVERAGE(F110:F293)</f>
        <v>8.0350045922729027E-3</v>
      </c>
      <c r="G296" s="4">
        <f>AVERAGE(G110:G293)</f>
        <v>-6.2846748058259932E-3</v>
      </c>
      <c r="H296" s="6">
        <f>AVERAGE(H110:H293)/4</f>
        <v>1.1414402173913043</v>
      </c>
      <c r="I296" s="6">
        <f t="shared" ref="I296:M296" si="13">AVERAGE(I110:I293)/4</f>
        <v>1.272635869565218</v>
      </c>
      <c r="J296" s="6">
        <f t="shared" si="13"/>
        <v>1.3452038043478265</v>
      </c>
      <c r="K296" s="6">
        <f t="shared" si="13"/>
        <v>1.4667119565217395</v>
      </c>
      <c r="L296" s="6">
        <f t="shared" si="13"/>
        <v>1.5672826086956524</v>
      </c>
      <c r="M296" s="6">
        <f t="shared" si="13"/>
        <v>1.6710096153846155</v>
      </c>
      <c r="N296" s="6">
        <f>AVERAGE(N110:N293)</f>
        <v>5.0575736287217676</v>
      </c>
      <c r="O296" s="6">
        <f>AVERAGE(O110:O293)*400</f>
        <v>6.441977741182356</v>
      </c>
      <c r="P296" s="6">
        <f>AVERAGE(P110:P293)</f>
        <v>4.19028893726116</v>
      </c>
      <c r="Q296" s="6">
        <f>AVERAGE(Q110:Q293)*400</f>
        <v>3.4839023191336658</v>
      </c>
      <c r="R296" s="6">
        <f>AVERAGE(R110:R293)</f>
        <v>4.7645122147067998</v>
      </c>
      <c r="S296" s="6">
        <f>AVERAGE(S110:S293)*400</f>
        <v>5.3795260163159409</v>
      </c>
      <c r="T296" s="4"/>
      <c r="U296" s="4"/>
      <c r="V296" s="4"/>
      <c r="W296" s="4"/>
      <c r="X296" s="4"/>
      <c r="Y296" s="4"/>
      <c r="Z296" s="4"/>
      <c r="AA296" s="4"/>
      <c r="AB296" s="6">
        <f t="shared" ref="AB296" si="14">AVERAGE(AB110:AB293)/4</f>
        <v>1.1424523809523812</v>
      </c>
      <c r="AC296" s="6">
        <f t="shared" ref="AC296" si="15">AVERAGE(AC110:AC285)</f>
        <v>5.8420292545658103</v>
      </c>
      <c r="AD296" s="6">
        <f>AVERAGE(AD110:AD285)*400</f>
        <v>8.3906391701659491</v>
      </c>
      <c r="AE296" s="6">
        <f>AVERAGE(AE110:AE285)</f>
        <v>5.0168884009093908</v>
      </c>
      <c r="AF296" s="6">
        <f>AVERAGE(AF110:AF285)*400</f>
        <v>5.9876588301954348</v>
      </c>
      <c r="AG296" s="6">
        <f t="shared" ref="AG296:AO296" si="16">AVERAGE(AG110:AG285)</f>
        <v>5.4508057180791969</v>
      </c>
      <c r="AH296" s="6">
        <f>AVERAGE(AH110:AH285)*400</f>
        <v>7.5764238080342547</v>
      </c>
      <c r="AI296" s="6">
        <f t="shared" ref="AI296" si="17">AVERAGE(AI110:AI285)</f>
        <v>4.9504822543008276</v>
      </c>
      <c r="AJ296" s="6">
        <f>AVERAGE(AJ110:AJ285)*400</f>
        <v>8.8486148085068148</v>
      </c>
      <c r="AK296" s="6">
        <f t="shared" si="16"/>
        <v>5.0814110932446255</v>
      </c>
      <c r="AL296" s="6">
        <f>AVERAGE(AL110:AL285)*400</f>
        <v>9.5214281345764213</v>
      </c>
      <c r="AM296" s="6">
        <f t="shared" ref="AM296" si="18">AVERAGE(AM110:AM285)</f>
        <v>5.616461113464509</v>
      </c>
      <c r="AN296" s="6">
        <f>AVERAGE(AN110:AN285)*400</f>
        <v>5.0323027451761089</v>
      </c>
      <c r="AO296" s="6">
        <f t="shared" si="16"/>
        <v>5.5350700876003573</v>
      </c>
      <c r="AP296" s="6">
        <f>AVERAGE(AP110:AP285)*400</f>
        <v>3.4088580495147034</v>
      </c>
      <c r="AQ296" s="6">
        <f t="shared" ref="AQ296" si="19">AVERAGE(AQ110:AQ285)</f>
        <v>5.1460956916076945</v>
      </c>
      <c r="AR296" s="6">
        <f>AVERAGE(AR110:AR285)*400</f>
        <v>8.363880059604325</v>
      </c>
      <c r="AS296" s="6">
        <f>AVERAGE(AS110:AS293)</f>
        <v>4.270976815082407</v>
      </c>
      <c r="AT296" s="6">
        <f>AVERAGE(AT110:AT285)*400</f>
        <v>8.0715099393160301</v>
      </c>
      <c r="AV296" s="17"/>
      <c r="AW296" s="17"/>
      <c r="AX296" s="17"/>
      <c r="AY296" s="17"/>
    </row>
    <row r="297" spans="1:51" x14ac:dyDescent="0.25">
      <c r="A297" s="1" t="s">
        <v>4</v>
      </c>
      <c r="B297" s="4">
        <f>STDEV(B2:B284)</f>
        <v>1.2328146999480776E-2</v>
      </c>
      <c r="C297" s="4">
        <f t="shared" ref="C297:D297" si="20">STDEV(C2:C284)</f>
        <v>1.9919223071352778E-2</v>
      </c>
      <c r="D297" s="4">
        <f t="shared" si="20"/>
        <v>2.6403004388090207E-2</v>
      </c>
      <c r="E297" s="4">
        <f>STDEV(E110:E293)</f>
        <v>7.5794989540714404E-3</v>
      </c>
      <c r="F297" s="4">
        <f>STDEV(F110:F293)</f>
        <v>5.9957966756057808E-3</v>
      </c>
      <c r="G297" s="4">
        <f>STDEV(G110:G293)</f>
        <v>1.9564528312360521E-2</v>
      </c>
      <c r="H297" s="6">
        <f>STDEV(H110:H293)</f>
        <v>3.5203339799630244</v>
      </c>
      <c r="I297" s="6">
        <f t="shared" ref="I297:M297" si="21">STDEV(I110:I293)</f>
        <v>3.7651234899102808</v>
      </c>
      <c r="J297" s="6">
        <f t="shared" si="21"/>
        <v>3.7274961766700119</v>
      </c>
      <c r="K297" s="6">
        <f t="shared" si="21"/>
        <v>3.4739992636470678</v>
      </c>
      <c r="L297" s="6">
        <f t="shared" si="21"/>
        <v>3.2164934075507308</v>
      </c>
      <c r="M297" s="6">
        <f t="shared" si="21"/>
        <v>3.0845062926632107</v>
      </c>
      <c r="N297" s="6">
        <f>STDEV(N110:N293)</f>
        <v>0.41130899306246638</v>
      </c>
      <c r="O297" s="6">
        <f>STDEV(O110:O293)*200</f>
        <v>4.2303852770155776</v>
      </c>
      <c r="P297" s="6">
        <f>STDEV(P110:P293)</f>
        <v>0.338106524416178</v>
      </c>
      <c r="Q297" s="6">
        <f>STDEV(Q110:Q293)*200</f>
        <v>8.1658296085775461</v>
      </c>
      <c r="R297" s="6">
        <f>STDEV(R110:R293)</f>
        <v>0.43166719488126698</v>
      </c>
      <c r="S297" s="6">
        <f>STDEV(S110:S293)*200</f>
        <v>4.3106804816396238</v>
      </c>
      <c r="T297" s="4"/>
      <c r="U297" s="4"/>
      <c r="V297" s="4"/>
      <c r="W297" s="4"/>
      <c r="X297" s="4"/>
      <c r="Y297" s="4"/>
      <c r="Z297" s="4"/>
      <c r="AA297" s="4"/>
      <c r="AB297" s="6">
        <f t="shared" ref="AB297" si="22">STDEV(AB110:AB293)</f>
        <v>1.6278407010470408</v>
      </c>
      <c r="AC297" s="6">
        <f t="shared" ref="AC297:AD297" si="23">STDEV(AC110:AC285)</f>
        <v>0.50360219464845746</v>
      </c>
      <c r="AD297" s="48">
        <f>STDEV(AD110:AD285)*2</f>
        <v>0.12789769948555699</v>
      </c>
      <c r="AE297" s="6">
        <f>STDEV(AE110:AE285)</f>
        <v>0.46318869132374252</v>
      </c>
      <c r="AF297" s="48">
        <f>STDEV(AF110:AF285)*2</f>
        <v>4.3790140406168014E-2</v>
      </c>
      <c r="AG297" s="6">
        <f t="shared" ref="AG297:AP297" si="24">STDEV(AG110:AG285)</f>
        <v>0.36985468976028152</v>
      </c>
      <c r="AH297" s="48">
        <f>STDEV(AH110:AH285)*2</f>
        <v>7.3689180465155768E-2</v>
      </c>
      <c r="AI297" s="6">
        <f t="shared" ref="AI297:AJ297" si="25">STDEV(AI110:AI285)</f>
        <v>0.59090385939849965</v>
      </c>
      <c r="AJ297" s="48">
        <f>STDEV(AJ110:AJ285)*2</f>
        <v>0.14451651159393089</v>
      </c>
      <c r="AK297" s="6">
        <f t="shared" si="24"/>
        <v>0.4405600464325829</v>
      </c>
      <c r="AL297" s="4">
        <f t="shared" si="24"/>
        <v>7.442310047953421E-2</v>
      </c>
      <c r="AM297" s="6">
        <f t="shared" ref="AM297:AN297" si="26">STDEV(AM110:AM285)</f>
        <v>0.53924434021919387</v>
      </c>
      <c r="AN297" s="4">
        <f t="shared" si="26"/>
        <v>7.6701926843124893E-2</v>
      </c>
      <c r="AO297" s="6">
        <f t="shared" si="24"/>
        <v>0.87086423511872246</v>
      </c>
      <c r="AP297" s="4">
        <f t="shared" si="24"/>
        <v>8.7925498238478478E-2</v>
      </c>
      <c r="AQ297" s="6">
        <f t="shared" ref="AQ297:AR297" si="27">STDEV(AQ110:AQ285)</f>
        <v>0.36695766755416193</v>
      </c>
      <c r="AR297" s="48">
        <f>STDEV(AR110:AR285)*2</f>
        <v>7.0280009402703597E-2</v>
      </c>
      <c r="AS297" s="6">
        <f>STDEV(AS110:AS293)</f>
        <v>0.26590506286040022</v>
      </c>
      <c r="AT297" s="49">
        <f>STDEV(AT110:AT293)*200</f>
        <v>9.9395981789936965</v>
      </c>
      <c r="AX297" s="18"/>
      <c r="AY297" s="18"/>
    </row>
    <row r="298" spans="1:51" x14ac:dyDescent="0.25">
      <c r="G298" s="3">
        <f>CORREL(G2:G284,D2:D284)</f>
        <v>0.8954762558091065</v>
      </c>
      <c r="M298" s="31"/>
    </row>
    <row r="299" spans="1:51" ht="13" x14ac:dyDescent="0.3">
      <c r="E299" s="38">
        <f>E296*400</f>
        <v>2.6319154979913941</v>
      </c>
      <c r="F299" s="38">
        <f>F296*400</f>
        <v>3.2140018369091612</v>
      </c>
      <c r="K299" s="39">
        <f>K296/100-F296*4</f>
        <v>-1.7472898803874218E-2</v>
      </c>
      <c r="M299" s="31"/>
      <c r="N299" s="19"/>
      <c r="O299" s="4"/>
      <c r="P299" s="19"/>
      <c r="Q299" s="4"/>
      <c r="AC299" s="19">
        <f>AVERAGE(AC110:AC281)</f>
        <v>5.8352024439529275</v>
      </c>
      <c r="AD299" s="4">
        <f t="shared" ref="AD299" si="28">AVERAGE(AD110:AD281)</f>
        <v>2.1236263774860487E-2</v>
      </c>
      <c r="AE299" s="19">
        <f>AVERAGE(AE110:AE281)</f>
        <v>5.0088780455573403</v>
      </c>
      <c r="AF299" s="4">
        <f t="shared" ref="AF299" si="29">AVERAGE(AF110:AF281)</f>
        <v>1.4797908806432157E-2</v>
      </c>
      <c r="AG299" s="19">
        <f>AVERAGE(AG110:AG281)</f>
        <v>5.4478350284655246</v>
      </c>
      <c r="AH299" s="4">
        <f t="shared" ref="AH299" si="30">AVERAGE(AH110:AH281)</f>
        <v>1.8565646473334523E-2</v>
      </c>
      <c r="AI299" s="19">
        <f>AVERAGE(AI110:AI281)</f>
        <v>4.9407916644287182</v>
      </c>
      <c r="AJ299" s="4">
        <f>AVERAGE(AJ110:AJ281)</f>
        <v>2.1447332056767535E-2</v>
      </c>
      <c r="AK299" s="19">
        <f>AVERAGE(AK110:AK281)</f>
        <v>5.0773311609647402</v>
      </c>
      <c r="AL299" s="4">
        <f t="shared" ref="AL299" si="31">AVERAGE(AL110:AL281)</f>
        <v>2.4294333305903675E-2</v>
      </c>
      <c r="AM299" s="19">
        <f>AVERAGE(AM110:AM281)</f>
        <v>5.609203656140159</v>
      </c>
      <c r="AN299" s="4">
        <f t="shared" ref="AN299" si="32">AVERAGE(AN110:AN281)</f>
        <v>1.2252161002383376E-2</v>
      </c>
      <c r="AO299" s="19">
        <f>AVERAGE(AO110:AO281)</f>
        <v>5.5332803320157407</v>
      </c>
      <c r="AP299" s="4">
        <f t="shared" ref="AP299" si="33">AVERAGE(AP110:AP281)</f>
        <v>6.6295736627396016E-3</v>
      </c>
      <c r="AQ299" s="19">
        <f>AVERAGE(AQ110:AQ281)</f>
        <v>5.1408856868324921</v>
      </c>
      <c r="AR299" s="4">
        <f t="shared" ref="AR299" si="34">AVERAGE(AR110:AR281)</f>
        <v>2.0934782608256236E-2</v>
      </c>
      <c r="AS299" s="4"/>
      <c r="AT299" s="4"/>
    </row>
    <row r="300" spans="1:51" ht="13" x14ac:dyDescent="0.3">
      <c r="E300" s="38">
        <f>E299+F299</f>
        <v>5.8459173349005553</v>
      </c>
      <c r="M300" s="31"/>
    </row>
    <row r="301" spans="1:51" x14ac:dyDescent="0.25">
      <c r="F301" s="19">
        <f>AVERAGE(F27:F284)*400</f>
        <v>3.125540007697313</v>
      </c>
      <c r="I301" s="19">
        <f>AVERAGE(I27:I284)</f>
        <v>4.9072868217054291</v>
      </c>
      <c r="J301" s="19">
        <f>AVERAGE(J27:J284)</f>
        <v>5.5866666666666678</v>
      </c>
      <c r="K301" s="19">
        <f>AVERAGE(K27:K284)</f>
        <v>5.5692635658914762</v>
      </c>
      <c r="L301" s="19">
        <f>AVERAGE(L27:L284)</f>
        <v>5.8701550387596884</v>
      </c>
      <c r="M301" s="31"/>
      <c r="N301" s="40">
        <f>EXP(N296)/4</f>
        <v>39.302151683858234</v>
      </c>
      <c r="P301" s="40">
        <f>EXP(P296)/4</f>
        <v>16.510467540254353</v>
      </c>
      <c r="R301" s="40">
        <f>EXP(R296)/4</f>
        <v>29.318474712662884</v>
      </c>
      <c r="AC301" s="40">
        <f>EXP(AC296)/4</f>
        <v>86.119416190171947</v>
      </c>
      <c r="AE301" s="40">
        <f>EXP(AE296)/4</f>
        <v>37.735226186255332</v>
      </c>
      <c r="AG301" s="40">
        <f>EXP(AG296)/4</f>
        <v>58.236444735367904</v>
      </c>
      <c r="AI301" s="40">
        <f>EXP(AI296)/4</f>
        <v>35.310765643527851</v>
      </c>
      <c r="AK301" s="40">
        <f>EXP(AK296)/4</f>
        <v>40.250270813382592</v>
      </c>
      <c r="AM301" s="40">
        <f>EXP(AM296)/4</f>
        <v>68.728691888867758</v>
      </c>
      <c r="AO301" s="40">
        <f>EXP(AO296)/4</f>
        <v>63.356387250813725</v>
      </c>
      <c r="AQ301" s="40">
        <f>EXP(AQ296)/4</f>
        <v>42.939894283446172</v>
      </c>
      <c r="AS301" s="40">
        <f>EXP(AS296)/4</f>
        <v>17.897883291135226</v>
      </c>
    </row>
    <row r="302" spans="1:51" x14ac:dyDescent="0.25">
      <c r="I302" s="2">
        <f>I301*0.25+K301*0.75</f>
        <v>5.4037693798449649</v>
      </c>
      <c r="M302" s="31"/>
    </row>
    <row r="303" spans="1:51" x14ac:dyDescent="0.25">
      <c r="I303" s="19">
        <f>I302-F301</f>
        <v>2.2782293721476519</v>
      </c>
      <c r="L303" s="30">
        <f>L301-F301</f>
        <v>2.7446150310623754</v>
      </c>
      <c r="M303" s="31"/>
    </row>
    <row r="304" spans="1:51" x14ac:dyDescent="0.25">
      <c r="F304" s="19">
        <f>AVERAGE(F102:F281)*400</f>
        <v>3.396640315198554</v>
      </c>
      <c r="H304" s="19">
        <f>AVERAGE(H102:H281)</f>
        <v>4.8128888888888897</v>
      </c>
      <c r="I304" s="19">
        <f t="shared" ref="I304:L304" si="35">AVERAGE(I102:I281)</f>
        <v>5.3622222222222247</v>
      </c>
      <c r="J304" s="19">
        <f t="shared" si="35"/>
        <v>5.65688888888889</v>
      </c>
      <c r="K304" s="19">
        <f t="shared" si="35"/>
        <v>6.141055555555555</v>
      </c>
      <c r="L304" s="19">
        <f t="shared" si="35"/>
        <v>6.5412777777777782</v>
      </c>
      <c r="M304" s="31"/>
    </row>
    <row r="305" spans="8:13" x14ac:dyDescent="0.25">
      <c r="H305" s="19">
        <f>H304-$F$304</f>
        <v>1.4162485736903356</v>
      </c>
      <c r="I305" s="19">
        <f t="shared" ref="I305:K305" si="36">I304-$F$304</f>
        <v>1.9655819070236706</v>
      </c>
      <c r="J305" s="19">
        <f t="shared" si="36"/>
        <v>2.2602485736903359</v>
      </c>
      <c r="K305" s="19">
        <f t="shared" si="36"/>
        <v>2.744415240357001</v>
      </c>
      <c r="L305" s="41">
        <f t="shared" ref="L305" si="37">L304-$F$304</f>
        <v>3.1446374625792242</v>
      </c>
      <c r="M305" s="31"/>
    </row>
    <row r="306" spans="8:13" x14ac:dyDescent="0.25">
      <c r="M306" s="31"/>
    </row>
    <row r="307" spans="8:13" x14ac:dyDescent="0.25">
      <c r="M307" s="31"/>
    </row>
    <row r="308" spans="8:13" x14ac:dyDescent="0.25">
      <c r="M308" s="31"/>
    </row>
    <row r="311" spans="8:13" x14ac:dyDescent="0.25">
      <c r="M311" s="11"/>
    </row>
    <row r="312" spans="8:13" x14ac:dyDescent="0.25">
      <c r="M3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readme</vt:lpstr>
      <vt:lpstr>VAR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Van Nieuwerburgh</dc:creator>
  <cp:lastModifiedBy>svnieuwe</cp:lastModifiedBy>
  <dcterms:created xsi:type="dcterms:W3CDTF">2017-12-13T21:36:17Z</dcterms:created>
  <dcterms:modified xsi:type="dcterms:W3CDTF">2020-04-26T16:05:13Z</dcterms:modified>
</cp:coreProperties>
</file>