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gs(LCS+Alignment)" sheetId="1" r:id="rId4"/>
    <sheet state="visible" name="Wolves(LCS+Alignment)" sheetId="2" r:id="rId5"/>
    <sheet state="visible" name="Friendliness Scores" sheetId="3" r:id="rId6"/>
  </sheets>
  <definedNames/>
  <calcPr/>
</workbook>
</file>

<file path=xl/sharedStrings.xml><?xml version="1.0" encoding="utf-8"?>
<sst xmlns="http://schemas.openxmlformats.org/spreadsheetml/2006/main" count="196" uniqueCount="60">
  <si>
    <t>Result of Applying LCS and Alignment Between WBSCR17 Gene, GTF2I Gene, GTF2IRD1 Gene of Dogs and Human</t>
  </si>
  <si>
    <t>Comparsion of Human WBSCR17 Gene to Dogs WBSCR17 Gene</t>
  </si>
  <si>
    <t>Seq.</t>
  </si>
  <si>
    <t>Dog List</t>
  </si>
  <si>
    <t>LCS Score</t>
  </si>
  <si>
    <t>Matches</t>
  </si>
  <si>
    <t>Replacements</t>
  </si>
  <si>
    <t>Insertions</t>
  </si>
  <si>
    <t>Deletions</t>
  </si>
  <si>
    <t>Alignment 
Score</t>
  </si>
  <si>
    <t>Percent 
Sequence Identity</t>
  </si>
  <si>
    <t>SRR5500853</t>
  </si>
  <si>
    <t>SRR5500854</t>
  </si>
  <si>
    <t>SRR5500855</t>
  </si>
  <si>
    <t>SRR5500856</t>
  </si>
  <si>
    <t>SRR5500857</t>
  </si>
  <si>
    <t>SRR5500858</t>
  </si>
  <si>
    <t>SRR5500859</t>
  </si>
  <si>
    <t>SRR5500860</t>
  </si>
  <si>
    <t>SRR5500861</t>
  </si>
  <si>
    <t>SRR5500862</t>
  </si>
  <si>
    <t>SRR5500863</t>
  </si>
  <si>
    <t>SRR5500864</t>
  </si>
  <si>
    <t>SRR5500865</t>
  </si>
  <si>
    <t>SRR5500866</t>
  </si>
  <si>
    <t>SRR5500867</t>
  </si>
  <si>
    <t>SRR5500868</t>
  </si>
  <si>
    <t>Comparsion of Human GTF2I Gene to Dogs GTF2I Gene</t>
  </si>
  <si>
    <t>Comparsion of Human GTF2IRD1 Gene to Dogs GTF2IRD1 Gene</t>
  </si>
  <si>
    <t>Result of Applying LCS and Alignment Between WBSCR17 Gene, GTF2I Gene, GTF2IRD1 Gene of Wolves and Human</t>
  </si>
  <si>
    <t>Comparsion of Human WBSCR17 Gene to Wolves WBSCR17 Gene</t>
  </si>
  <si>
    <t>Wolf List</t>
  </si>
  <si>
    <t>SRR5500845</t>
  </si>
  <si>
    <t>SRR5500846</t>
  </si>
  <si>
    <t>SRR5500847</t>
  </si>
  <si>
    <t>SRR5500848</t>
  </si>
  <si>
    <t>SRR5500849</t>
  </si>
  <si>
    <t>SRR5500850</t>
  </si>
  <si>
    <t>SRR5500851</t>
  </si>
  <si>
    <t>SRR5500852</t>
  </si>
  <si>
    <t>Comparsion of Human ... Gene to Wolves GTF2I</t>
  </si>
  <si>
    <t>Comparsion of Human ... Gene to Wolves GTF2IRD1</t>
  </si>
  <si>
    <t>Read ID</t>
  </si>
  <si>
    <t>Animal ID</t>
  </si>
  <si>
    <t>Species</t>
  </si>
  <si>
    <t>ABS</t>
  </si>
  <si>
    <t>HYP</t>
  </si>
  <si>
    <t>SIS</t>
  </si>
  <si>
    <t>PC1</t>
  </si>
  <si>
    <t>PC2</t>
  </si>
  <si>
    <t>PC3</t>
  </si>
  <si>
    <t>Z Score Sum (ABS, HYP, SIS)</t>
  </si>
  <si>
    <t>Z Score Sum (PC1, PC2, PC3)</t>
  </si>
  <si>
    <t>Zscore Sum (All)</t>
  </si>
  <si>
    <t>dog</t>
  </si>
  <si>
    <t xml:space="preserve">SRR5500862	</t>
  </si>
  <si>
    <t xml:space="preserve">SRR5500861	</t>
  </si>
  <si>
    <t>wolf</t>
  </si>
  <si>
    <t>Column Mean</t>
  </si>
  <si>
    <t>Column 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</si>
</sst>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left" readingOrder="0"/>
    </xf>
    <xf borderId="9" fillId="0" fontId="1" numFmtId="0" xfId="0" applyBorder="1" applyFont="1"/>
    <xf borderId="9" fillId="4" fontId="1" numFmtId="0" xfId="0" applyAlignment="1" applyBorder="1" applyFill="1" applyFont="1">
      <alignment horizontal="left" readingOrder="0"/>
    </xf>
    <xf borderId="9" fillId="4" fontId="1" numFmtId="0" xfId="0" applyBorder="1" applyFont="1"/>
    <xf borderId="9" fillId="4" fontId="1" numFmtId="0" xfId="0" applyAlignment="1" applyBorder="1" applyFont="1">
      <alignment readingOrder="0"/>
    </xf>
    <xf borderId="9" fillId="5" fontId="1" numFmtId="0" xfId="0" applyAlignment="1" applyBorder="1" applyFill="1" applyFont="1">
      <alignment horizontal="left" readingOrder="0"/>
    </xf>
    <xf borderId="9" fillId="5" fontId="1" numFmtId="0" xfId="0" applyBorder="1" applyFont="1"/>
    <xf borderId="9" fillId="5" fontId="1" numFmtId="0" xfId="0" applyAlignment="1" applyBorder="1" applyFont="1">
      <alignment readingOrder="0"/>
    </xf>
    <xf borderId="9" fillId="6" fontId="1" numFmtId="0" xfId="0" applyAlignment="1" applyBorder="1" applyFill="1" applyFont="1">
      <alignment horizontal="left" readingOrder="0"/>
    </xf>
    <xf borderId="9" fillId="6" fontId="1" numFmtId="0" xfId="0" applyBorder="1" applyFont="1"/>
    <xf borderId="9" fillId="6" fontId="1" numFmtId="0" xfId="0" applyAlignment="1" applyBorder="1" applyFont="1">
      <alignment readingOrder="0"/>
    </xf>
    <xf borderId="9" fillId="7" fontId="1" numFmtId="0" xfId="0" applyAlignment="1" applyBorder="1" applyFill="1" applyFont="1">
      <alignment horizontal="left" readingOrder="0"/>
    </xf>
    <xf borderId="9" fillId="7" fontId="1" numFmtId="0" xfId="0" applyBorder="1" applyFont="1"/>
    <xf borderId="9" fillId="7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9" fillId="8" fontId="1" numFmtId="0" xfId="0" applyAlignment="1" applyBorder="1" applyFill="1" applyFont="1">
      <alignment horizontal="left" readingOrder="0"/>
    </xf>
    <xf borderId="9" fillId="8" fontId="1" numFmtId="0" xfId="0" applyBorder="1" applyFont="1"/>
    <xf borderId="9" fillId="8" fontId="1" numFmtId="0" xfId="0" applyAlignment="1" applyBorder="1" applyFont="1">
      <alignment readingOrder="0"/>
    </xf>
    <xf borderId="9" fillId="9" fontId="1" numFmtId="0" xfId="0" applyAlignment="1" applyBorder="1" applyFill="1" applyFont="1">
      <alignment readingOrder="0"/>
    </xf>
    <xf borderId="0" fillId="0" fontId="1" numFmtId="0" xfId="0" applyFont="1"/>
    <xf borderId="9" fillId="9" fontId="1" numFmtId="0" xfId="0" applyAlignment="1" applyBorder="1" applyFont="1">
      <alignment horizontal="left" readingOrder="0"/>
    </xf>
    <xf borderId="9" fillId="9" fontId="1" numFmtId="0" xfId="0" applyBorder="1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e.ncbi.nlm.nih.gov/Traces/sra/?run=SRR5500847" TargetMode="External"/><Relationship Id="rId11" Type="http://schemas.openxmlformats.org/officeDocument/2006/relationships/hyperlink" Target="https://trace.ncbi.nlm.nih.gov/Traces/sra/?run=SRR5500856" TargetMode="External"/><Relationship Id="rId22" Type="http://schemas.openxmlformats.org/officeDocument/2006/relationships/hyperlink" Target="https://trace.ncbi.nlm.nih.gov/Traces/sra/?run=SRR5500845" TargetMode="External"/><Relationship Id="rId10" Type="http://schemas.openxmlformats.org/officeDocument/2006/relationships/hyperlink" Target="https://trace.ncbi.nlm.nih.gov/Traces/sra/?run=SRR5500857" TargetMode="External"/><Relationship Id="rId21" Type="http://schemas.openxmlformats.org/officeDocument/2006/relationships/hyperlink" Target="https://trace.ncbi.nlm.nih.gov/Traces/sra/?run=SRR5500846" TargetMode="External"/><Relationship Id="rId13" Type="http://schemas.openxmlformats.org/officeDocument/2006/relationships/hyperlink" Target="https://trace.ncbi.nlm.nih.gov/Traces/sra/?run=SRR5500854" TargetMode="External"/><Relationship Id="rId12" Type="http://schemas.openxmlformats.org/officeDocument/2006/relationships/hyperlink" Target="https://trace.ncbi.nlm.nih.gov/Traces/sra/?run=SRR5500855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trace.ncbi.nlm.nih.gov/Traces/sra/?run=SRR5500868" TargetMode="External"/><Relationship Id="rId2" Type="http://schemas.openxmlformats.org/officeDocument/2006/relationships/hyperlink" Target="https://trace.ncbi.nlm.nih.gov/Traces/sra/?run=SRR5500867" TargetMode="External"/><Relationship Id="rId3" Type="http://schemas.openxmlformats.org/officeDocument/2006/relationships/hyperlink" Target="https://trace.ncbi.nlm.nih.gov/Traces/sra/?run=SRR5500866" TargetMode="External"/><Relationship Id="rId4" Type="http://schemas.openxmlformats.org/officeDocument/2006/relationships/hyperlink" Target="https://trace.ncbi.nlm.nih.gov/Traces/sra/?run=SRR5500865" TargetMode="External"/><Relationship Id="rId9" Type="http://schemas.openxmlformats.org/officeDocument/2006/relationships/hyperlink" Target="https://trace.ncbi.nlm.nih.gov/Traces/sra/?run=SRR5500858" TargetMode="External"/><Relationship Id="rId15" Type="http://schemas.openxmlformats.org/officeDocument/2006/relationships/hyperlink" Target="https://trace.ncbi.nlm.nih.gov/Traces/sra/?run=SRR5500852" TargetMode="External"/><Relationship Id="rId14" Type="http://schemas.openxmlformats.org/officeDocument/2006/relationships/hyperlink" Target="https://trace.ncbi.nlm.nih.gov/Traces/sra/?run=SRR5500853" TargetMode="External"/><Relationship Id="rId17" Type="http://schemas.openxmlformats.org/officeDocument/2006/relationships/hyperlink" Target="https://trace.ncbi.nlm.nih.gov/Traces/sra/?run=SRR5500850" TargetMode="External"/><Relationship Id="rId16" Type="http://schemas.openxmlformats.org/officeDocument/2006/relationships/hyperlink" Target="https://trace.ncbi.nlm.nih.gov/Traces/sra/?run=SRR5500851" TargetMode="External"/><Relationship Id="rId5" Type="http://schemas.openxmlformats.org/officeDocument/2006/relationships/hyperlink" Target="https://trace.ncbi.nlm.nih.gov/Traces/sra/?run=SRR5500864" TargetMode="External"/><Relationship Id="rId19" Type="http://schemas.openxmlformats.org/officeDocument/2006/relationships/hyperlink" Target="https://trace.ncbi.nlm.nih.gov/Traces/sra/?run=SRR5500848" TargetMode="External"/><Relationship Id="rId6" Type="http://schemas.openxmlformats.org/officeDocument/2006/relationships/hyperlink" Target="https://trace.ncbi.nlm.nih.gov/Traces/sra/?run=SRR5500863" TargetMode="External"/><Relationship Id="rId18" Type="http://schemas.openxmlformats.org/officeDocument/2006/relationships/hyperlink" Target="https://trace.ncbi.nlm.nih.gov/Traces/sra/?run=SRR5500849" TargetMode="External"/><Relationship Id="rId7" Type="http://schemas.openxmlformats.org/officeDocument/2006/relationships/hyperlink" Target="https://trace.ncbi.nlm.nih.gov/Traces/sra/?run=SRR5500860" TargetMode="External"/><Relationship Id="rId8" Type="http://schemas.openxmlformats.org/officeDocument/2006/relationships/hyperlink" Target="https://trace.ncbi.nlm.nih.gov/Traces/sra/?run=SRR550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4" max="4" width="10.71"/>
    <col customWidth="1" min="6" max="6" width="10.14"/>
    <col customWidth="1" min="7" max="7" width="9.43"/>
    <col customWidth="1" min="9" max="9" width="15.57"/>
    <col customWidth="1" min="10" max="10" width="11.43"/>
    <col customWidth="1" min="12" max="12" width="5.29"/>
    <col customWidth="1" min="13" max="13" width="12.86"/>
    <col customWidth="1" min="14" max="14" width="12.43"/>
    <col customWidth="1" min="15" max="15" width="11.29"/>
    <col customWidth="1" min="16" max="16" width="10.71"/>
    <col customWidth="1" min="17" max="17" width="13.43"/>
    <col customWidth="1" min="18" max="18" width="6.86"/>
    <col customWidth="1" min="19" max="19" width="9.0"/>
    <col customWidth="1" min="20" max="20" width="11.14"/>
    <col customWidth="1" min="21" max="21" width="12.57"/>
    <col customWidth="1" min="22" max="22" width="10.71"/>
    <col customWidth="1" min="23" max="23" width="12.86"/>
    <col customWidth="1" min="24" max="24" width="6.29"/>
    <col customWidth="1" min="25" max="25" width="10.0"/>
    <col customWidth="1" min="26" max="26" width="12.57"/>
    <col customWidth="1" min="27" max="27" width="11.71"/>
    <col customWidth="1" min="28" max="28" width="9.29"/>
    <col customWidth="1" min="29" max="29" width="10.0"/>
    <col customWidth="1" min="31" max="31" width="8.86"/>
    <col customWidth="1" min="32" max="32" width="11.29"/>
    <col customWidth="1" min="33" max="33" width="11.71"/>
    <col customWidth="1" min="34" max="34" width="10.71"/>
    <col customWidth="1" min="35" max="36" width="8.86"/>
    <col customWidth="1" min="37" max="37" width="13.29"/>
    <col customWidth="1" min="38" max="39" width="8.86"/>
    <col customWidth="1" min="40" max="40" width="11.43"/>
    <col customWidth="1" min="41" max="41" width="10.14"/>
    <col customWidth="1" min="42" max="43" width="8.86"/>
    <col customWidth="1" min="44" max="44" width="13.14"/>
    <col customWidth="1" min="45" max="46" width="8.86"/>
    <col customWidth="1" min="47" max="47" width="11.14"/>
    <col customWidth="1" min="48" max="48" width="10.86"/>
    <col customWidth="1" min="49" max="50" width="8.86"/>
    <col customWidth="1" min="51" max="51" width="12.86"/>
    <col customWidth="1" min="52" max="53" width="8.86"/>
    <col customWidth="1" min="54" max="54" width="11.43"/>
    <col customWidth="1" min="55" max="57" width="8.86"/>
    <col customWidth="1" min="58" max="58" width="12.86"/>
    <col customWidth="1" min="59" max="60" width="8.86"/>
    <col customWidth="1" min="61" max="61" width="11.29"/>
    <col customWidth="1" min="62" max="64" width="8.86"/>
    <col customWidth="1" min="65" max="65" width="13.14"/>
    <col customWidth="1" min="66" max="66" width="7.71"/>
    <col customWidth="1" min="67" max="67" width="8.86"/>
    <col customWidth="1" min="68" max="68" width="12.57"/>
    <col customWidth="1" min="69" max="69" width="10.0"/>
    <col customWidth="1" min="70" max="71" width="8.86"/>
    <col customWidth="1" min="72" max="72" width="13.14"/>
    <col customWidth="1" min="73" max="74" width="8.86"/>
    <col customWidth="1" min="75" max="75" width="12.14"/>
    <col customWidth="1" min="76" max="76" width="9.57"/>
    <col customWidth="1" min="77" max="78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K1" s="4"/>
      <c r="L1" s="4"/>
      <c r="M1" s="4"/>
      <c r="N1" s="4"/>
      <c r="O1" s="4"/>
      <c r="Q1" s="4"/>
      <c r="R1" s="4"/>
      <c r="S1" s="4"/>
      <c r="T1" s="4"/>
      <c r="U1" s="4"/>
      <c r="W1" s="4"/>
      <c r="X1" s="4"/>
      <c r="Y1" s="4"/>
      <c r="Z1" s="4"/>
      <c r="AA1" s="4"/>
      <c r="AB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>
      <c r="A2" s="5"/>
      <c r="I2" s="6"/>
      <c r="K2" s="4"/>
      <c r="L2" s="4"/>
      <c r="M2" s="4"/>
      <c r="N2" s="4"/>
      <c r="O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>
      <c r="A3" s="7"/>
      <c r="B3" s="8"/>
      <c r="C3" s="8"/>
      <c r="D3" s="8"/>
      <c r="E3" s="8"/>
      <c r="F3" s="8"/>
      <c r="G3" s="8"/>
      <c r="H3" s="8"/>
      <c r="I3" s="9"/>
      <c r="K3" s="4"/>
      <c r="L3" s="4"/>
      <c r="M3" s="4"/>
      <c r="N3" s="4"/>
      <c r="O3" s="4"/>
      <c r="Q3" s="4"/>
      <c r="R3" s="4"/>
      <c r="S3" s="4"/>
      <c r="T3" s="4"/>
      <c r="U3" s="4"/>
      <c r="W3" s="4"/>
      <c r="X3" s="4"/>
      <c r="Y3" s="4"/>
      <c r="Z3" s="4"/>
      <c r="AA3" s="4"/>
      <c r="AB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</row>
    <row r="4">
      <c r="A4" s="10"/>
      <c r="B4" s="10"/>
      <c r="C4" s="10"/>
      <c r="D4" s="10"/>
      <c r="E4" s="10"/>
      <c r="F4" s="10"/>
      <c r="G4" s="10"/>
      <c r="H4" s="10"/>
      <c r="I4" s="10"/>
      <c r="K4" s="4"/>
      <c r="L4" s="4"/>
      <c r="M4" s="4"/>
      <c r="N4" s="4"/>
      <c r="O4" s="4"/>
      <c r="Q4" s="4"/>
      <c r="R4" s="4"/>
      <c r="S4" s="4"/>
      <c r="T4" s="4"/>
      <c r="U4" s="4"/>
      <c r="W4" s="4"/>
      <c r="X4" s="4"/>
      <c r="Y4" s="4"/>
      <c r="Z4" s="4"/>
      <c r="AA4" s="4"/>
      <c r="AB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</row>
    <row r="5">
      <c r="A5" s="10"/>
      <c r="B5" s="10"/>
      <c r="C5" s="10"/>
      <c r="D5" s="10"/>
      <c r="E5" s="10"/>
      <c r="F5" s="10"/>
      <c r="G5" s="10"/>
      <c r="H5" s="10"/>
      <c r="I5" s="10"/>
      <c r="K5" s="4"/>
      <c r="L5" s="4"/>
      <c r="M5" s="4"/>
      <c r="N5" s="4"/>
      <c r="O5" s="4"/>
      <c r="Q5" s="4"/>
      <c r="R5" s="4"/>
      <c r="S5" s="4"/>
      <c r="T5" s="4"/>
      <c r="U5" s="4"/>
      <c r="W5" s="4"/>
      <c r="X5" s="4"/>
      <c r="Y5" s="4"/>
      <c r="Z5" s="4"/>
      <c r="AA5" s="4"/>
      <c r="AB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>
      <c r="A6" s="11" t="s">
        <v>1</v>
      </c>
      <c r="B6" s="2"/>
      <c r="C6" s="2"/>
      <c r="D6" s="2"/>
      <c r="E6" s="2"/>
      <c r="F6" s="2"/>
      <c r="G6" s="2"/>
      <c r="H6" s="2"/>
      <c r="I6" s="3"/>
      <c r="BZ6" s="4"/>
    </row>
    <row r="7">
      <c r="A7" s="5"/>
      <c r="I7" s="6"/>
      <c r="BZ7" s="4"/>
    </row>
    <row r="8">
      <c r="A8" s="7"/>
      <c r="B8" s="8"/>
      <c r="C8" s="8"/>
      <c r="D8" s="8"/>
      <c r="E8" s="8"/>
      <c r="F8" s="8"/>
      <c r="G8" s="8"/>
      <c r="H8" s="8"/>
      <c r="I8" s="9"/>
      <c r="BZ8" s="4"/>
    </row>
    <row r="9">
      <c r="A9" s="12" t="s">
        <v>2</v>
      </c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13" t="s">
        <v>9</v>
      </c>
      <c r="I9" s="13" t="s">
        <v>10</v>
      </c>
      <c r="BZ9" s="10"/>
    </row>
    <row r="10">
      <c r="A10" s="14" t="s">
        <v>11</v>
      </c>
      <c r="B10" s="15"/>
      <c r="C10" s="12">
        <v>315917.0</v>
      </c>
      <c r="D10" s="12">
        <v>240946.0</v>
      </c>
      <c r="E10" s="12">
        <v>178251.0</v>
      </c>
      <c r="F10" s="12">
        <v>13162.0</v>
      </c>
      <c r="G10" s="12">
        <v>162259.0</v>
      </c>
      <c r="H10" s="12">
        <v>446932.0</v>
      </c>
      <c r="I10" s="12">
        <v>40.5211</v>
      </c>
    </row>
    <row r="11">
      <c r="A11" s="16" t="s">
        <v>12</v>
      </c>
      <c r="B11" s="17"/>
      <c r="C11" s="18">
        <v>316974.0</v>
      </c>
      <c r="D11" s="18">
        <v>241499.0</v>
      </c>
      <c r="E11" s="18">
        <v>176725.0</v>
      </c>
      <c r="F11" s="18">
        <v>14135.0</v>
      </c>
      <c r="G11" s="18">
        <v>163232.0</v>
      </c>
      <c r="H11" s="18">
        <v>447164.0</v>
      </c>
      <c r="I11" s="18">
        <v>40.5478</v>
      </c>
    </row>
    <row r="12">
      <c r="A12" s="14" t="s">
        <v>13</v>
      </c>
      <c r="B12" s="15"/>
      <c r="C12" s="12">
        <v>315325.0</v>
      </c>
      <c r="D12" s="12">
        <v>239824.0</v>
      </c>
      <c r="E12" s="12">
        <v>178716.0</v>
      </c>
      <c r="F12" s="12">
        <v>13819.0</v>
      </c>
      <c r="G12" s="12">
        <v>162916.0</v>
      </c>
      <c r="H12" s="12">
        <v>447060.0</v>
      </c>
      <c r="I12" s="12">
        <v>40.2879</v>
      </c>
    </row>
    <row r="13">
      <c r="A13" s="19" t="s">
        <v>14</v>
      </c>
      <c r="B13" s="20"/>
      <c r="C13" s="21">
        <v>317326.0</v>
      </c>
      <c r="D13" s="21">
        <v>241735.0</v>
      </c>
      <c r="E13" s="21">
        <v>177182.0</v>
      </c>
      <c r="F13" s="21">
        <v>13442.0</v>
      </c>
      <c r="G13" s="21">
        <v>162539.0</v>
      </c>
      <c r="H13" s="21">
        <v>446250.0</v>
      </c>
      <c r="I13" s="21">
        <v>40.6347</v>
      </c>
    </row>
    <row r="14">
      <c r="A14" s="14" t="s">
        <v>15</v>
      </c>
      <c r="B14" s="15"/>
      <c r="C14" s="12">
        <v>316634.0</v>
      </c>
      <c r="D14" s="12">
        <v>241243.0</v>
      </c>
      <c r="E14" s="12">
        <v>177581.0</v>
      </c>
      <c r="F14" s="12">
        <v>13535.0</v>
      </c>
      <c r="G14" s="12">
        <v>162632.0</v>
      </c>
      <c r="H14" s="12">
        <v>445336.0</v>
      </c>
      <c r="I14" s="12">
        <v>40.5457</v>
      </c>
    </row>
    <row r="15">
      <c r="A15" s="22" t="s">
        <v>16</v>
      </c>
      <c r="B15" s="23"/>
      <c r="C15" s="24">
        <v>318036.0</v>
      </c>
      <c r="D15" s="24">
        <v>242408.0</v>
      </c>
      <c r="E15" s="24">
        <v>176501.0</v>
      </c>
      <c r="F15" s="24">
        <v>13450.0</v>
      </c>
      <c r="G15" s="24">
        <v>162547.0</v>
      </c>
      <c r="H15" s="24">
        <v>447640.0</v>
      </c>
      <c r="I15" s="24">
        <v>40.7473</v>
      </c>
    </row>
    <row r="16">
      <c r="A16" s="14" t="s">
        <v>17</v>
      </c>
      <c r="B16" s="15"/>
      <c r="C16" s="12">
        <v>315775.0</v>
      </c>
      <c r="D16" s="12">
        <v>240661.0</v>
      </c>
      <c r="E16" s="12">
        <v>177766.0</v>
      </c>
      <c r="F16" s="12">
        <v>13932.0</v>
      </c>
      <c r="G16" s="12">
        <v>163029.0</v>
      </c>
      <c r="H16" s="12">
        <v>448536.0</v>
      </c>
      <c r="I16" s="12">
        <v>40.4209</v>
      </c>
    </row>
    <row r="17">
      <c r="A17" s="19" t="s">
        <v>18</v>
      </c>
      <c r="B17" s="20"/>
      <c r="C17" s="21">
        <v>317990.0</v>
      </c>
      <c r="D17" s="21">
        <v>241983.0</v>
      </c>
      <c r="E17" s="21">
        <v>176998.0</v>
      </c>
      <c r="F17" s="21">
        <v>13378.0</v>
      </c>
      <c r="G17" s="21">
        <v>162475.0</v>
      </c>
      <c r="H17" s="21">
        <v>445556.0</v>
      </c>
      <c r="I17" s="21">
        <v>40.6808</v>
      </c>
    </row>
    <row r="18">
      <c r="A18" s="14" t="s">
        <v>19</v>
      </c>
      <c r="B18" s="15"/>
      <c r="C18" s="12">
        <v>315955.0</v>
      </c>
      <c r="D18" s="12">
        <v>240330.0</v>
      </c>
      <c r="E18" s="12">
        <v>178101.0</v>
      </c>
      <c r="F18" s="12">
        <v>13928.0</v>
      </c>
      <c r="G18" s="12">
        <v>163025.0</v>
      </c>
      <c r="H18" s="12">
        <v>451108.0</v>
      </c>
      <c r="I18" s="12">
        <v>40.3655</v>
      </c>
    </row>
    <row r="19">
      <c r="A19" s="14" t="s">
        <v>20</v>
      </c>
      <c r="B19" s="15"/>
      <c r="C19" s="12">
        <v>316149.0</v>
      </c>
      <c r="D19" s="12">
        <v>240891.0</v>
      </c>
      <c r="E19" s="12">
        <v>177974.0</v>
      </c>
      <c r="F19" s="12">
        <v>13494.0</v>
      </c>
      <c r="G19" s="12">
        <v>162591.0</v>
      </c>
      <c r="H19" s="12">
        <v>447346.0</v>
      </c>
      <c r="I19" s="12">
        <v>40.4893</v>
      </c>
    </row>
    <row r="20">
      <c r="A20" s="14" t="s">
        <v>21</v>
      </c>
      <c r="B20" s="15"/>
      <c r="C20" s="12">
        <v>315966.0</v>
      </c>
      <c r="D20" s="12">
        <v>240780.0</v>
      </c>
      <c r="E20" s="12">
        <v>177768.0</v>
      </c>
      <c r="F20" s="12">
        <v>13811.0</v>
      </c>
      <c r="G20" s="12">
        <v>162908.0</v>
      </c>
      <c r="H20" s="12">
        <v>447358.0</v>
      </c>
      <c r="I20" s="12">
        <v>40.4491</v>
      </c>
    </row>
    <row r="21">
      <c r="A21" s="14" t="s">
        <v>22</v>
      </c>
      <c r="B21" s="15"/>
      <c r="C21" s="12">
        <v>315845.0</v>
      </c>
      <c r="D21" s="12">
        <v>240863.0</v>
      </c>
      <c r="E21" s="12">
        <v>177871.0</v>
      </c>
      <c r="F21" s="12">
        <v>13625.0</v>
      </c>
      <c r="G21" s="12">
        <v>162722.0</v>
      </c>
      <c r="H21" s="12">
        <v>446928.0</v>
      </c>
      <c r="I21" s="12">
        <v>40.4757</v>
      </c>
    </row>
    <row r="22">
      <c r="A22" s="19" t="s">
        <v>23</v>
      </c>
      <c r="B22" s="20"/>
      <c r="C22" s="21">
        <v>316986.0</v>
      </c>
      <c r="D22" s="21">
        <v>241365.0</v>
      </c>
      <c r="E22" s="21">
        <v>177670.0</v>
      </c>
      <c r="F22" s="21">
        <v>13324.0</v>
      </c>
      <c r="G22" s="21">
        <v>162421.0</v>
      </c>
      <c r="H22" s="21">
        <v>446502.0</v>
      </c>
      <c r="I22" s="21">
        <v>40.5806</v>
      </c>
    </row>
    <row r="23">
      <c r="A23" s="25" t="s">
        <v>24</v>
      </c>
      <c r="B23" s="26"/>
      <c r="C23" s="27">
        <v>314928.0</v>
      </c>
      <c r="D23" s="27">
        <v>239927.0</v>
      </c>
      <c r="E23" s="27">
        <v>177727.0</v>
      </c>
      <c r="F23" s="27">
        <v>14705.0</v>
      </c>
      <c r="G23" s="27">
        <v>163802.0</v>
      </c>
      <c r="H23" s="27">
        <v>448406.0</v>
      </c>
      <c r="I23" s="27">
        <v>40.2453</v>
      </c>
    </row>
    <row r="24">
      <c r="A24" s="14" t="s">
        <v>25</v>
      </c>
      <c r="B24" s="15"/>
      <c r="C24" s="12">
        <v>315325.0</v>
      </c>
      <c r="D24" s="12">
        <v>239824.0</v>
      </c>
      <c r="E24" s="12">
        <v>178716.0</v>
      </c>
      <c r="F24" s="12">
        <v>13819.0</v>
      </c>
      <c r="G24" s="12">
        <v>162916.0</v>
      </c>
      <c r="H24" s="12">
        <v>447060.0</v>
      </c>
      <c r="I24" s="12">
        <v>40.2879</v>
      </c>
    </row>
    <row r="25">
      <c r="A25" s="19" t="s">
        <v>26</v>
      </c>
      <c r="B25" s="20"/>
      <c r="C25" s="21">
        <v>317326.0</v>
      </c>
      <c r="D25" s="21">
        <v>241735.0</v>
      </c>
      <c r="E25" s="21">
        <v>177182.0</v>
      </c>
      <c r="F25" s="21">
        <v>13442.0</v>
      </c>
      <c r="G25" s="21">
        <v>162539.0</v>
      </c>
      <c r="H25" s="21">
        <v>446250.0</v>
      </c>
      <c r="I25" s="21">
        <v>40.6347</v>
      </c>
    </row>
    <row r="26">
      <c r="A26" s="28"/>
      <c r="C26" s="29">
        <f>SUM(C10:C25)/16</f>
        <v>316403.5625</v>
      </c>
      <c r="D26" s="29"/>
      <c r="E26" s="29"/>
      <c r="F26" s="29"/>
      <c r="G26" s="29"/>
      <c r="H26" s="29">
        <f t="shared" ref="H26:I26" si="1">SUM(H10:H25)/16</f>
        <v>447214.5</v>
      </c>
      <c r="I26" s="29">
        <f t="shared" si="1"/>
        <v>40.49464375</v>
      </c>
    </row>
    <row r="27">
      <c r="A27" s="28"/>
      <c r="C27" s="29"/>
      <c r="D27" s="29"/>
      <c r="E27" s="29"/>
      <c r="F27" s="29"/>
      <c r="G27" s="29"/>
      <c r="H27" s="29"/>
      <c r="I27" s="29"/>
    </row>
    <row r="28">
      <c r="A28" s="28"/>
      <c r="C28" s="29"/>
      <c r="D28" s="29"/>
      <c r="E28" s="29"/>
      <c r="F28" s="29"/>
      <c r="G28" s="29"/>
      <c r="H28" s="29"/>
      <c r="I28" s="29"/>
    </row>
    <row r="29">
      <c r="A29" s="11" t="s">
        <v>27</v>
      </c>
      <c r="B29" s="2"/>
      <c r="C29" s="2"/>
      <c r="D29" s="2"/>
      <c r="E29" s="2"/>
      <c r="F29" s="2"/>
      <c r="G29" s="2"/>
      <c r="H29" s="2"/>
      <c r="I29" s="3"/>
    </row>
    <row r="30">
      <c r="A30" s="7"/>
      <c r="B30" s="8"/>
      <c r="C30" s="8"/>
      <c r="D30" s="8"/>
      <c r="E30" s="8"/>
      <c r="F30" s="8"/>
      <c r="G30" s="8"/>
      <c r="H30" s="8"/>
      <c r="I30" s="9"/>
    </row>
    <row r="31">
      <c r="A31" s="12" t="s">
        <v>2</v>
      </c>
      <c r="B31" s="12" t="s">
        <v>3</v>
      </c>
      <c r="C31" s="12" t="s">
        <v>4</v>
      </c>
      <c r="D31" s="12" t="s">
        <v>5</v>
      </c>
      <c r="E31" s="12" t="s">
        <v>6</v>
      </c>
      <c r="F31" s="12" t="s">
        <v>7</v>
      </c>
      <c r="G31" s="12" t="s">
        <v>8</v>
      </c>
      <c r="H31" s="13" t="s">
        <v>9</v>
      </c>
      <c r="I31" s="13" t="s">
        <v>10</v>
      </c>
    </row>
    <row r="32">
      <c r="A32" s="14" t="s">
        <v>11</v>
      </c>
      <c r="B32" s="15"/>
      <c r="C32" s="12">
        <v>69095.0</v>
      </c>
      <c r="D32" s="12">
        <v>53072.0</v>
      </c>
      <c r="E32" s="12">
        <v>42816.0</v>
      </c>
      <c r="F32" s="12">
        <v>18201.0</v>
      </c>
      <c r="G32" s="12">
        <v>7140.0</v>
      </c>
      <c r="H32" s="12">
        <v>90943.5</v>
      </c>
      <c r="I32" s="12">
        <v>43.7783</v>
      </c>
    </row>
    <row r="33">
      <c r="A33" s="14" t="s">
        <v>12</v>
      </c>
      <c r="B33" s="15"/>
      <c r="C33" s="12">
        <v>68132.0</v>
      </c>
      <c r="D33" s="12">
        <v>52411.0</v>
      </c>
      <c r="E33" s="12">
        <v>43049.0</v>
      </c>
      <c r="F33" s="12">
        <v>18629.0</v>
      </c>
      <c r="G33" s="12">
        <v>7568.0</v>
      </c>
      <c r="H33" s="12">
        <v>91974.5</v>
      </c>
      <c r="I33" s="12">
        <v>43.081</v>
      </c>
    </row>
    <row r="34">
      <c r="A34" s="14" t="s">
        <v>13</v>
      </c>
      <c r="B34" s="15"/>
      <c r="C34" s="12">
        <v>69216.0</v>
      </c>
      <c r="D34" s="12">
        <v>53083.0</v>
      </c>
      <c r="E34" s="12">
        <v>42884.0</v>
      </c>
      <c r="F34" s="12">
        <v>18122.0</v>
      </c>
      <c r="G34" s="12">
        <v>7061.0</v>
      </c>
      <c r="H34" s="12">
        <v>91076.5</v>
      </c>
      <c r="I34" s="12">
        <v>43.8159</v>
      </c>
    </row>
    <row r="35">
      <c r="A35" s="14" t="s">
        <v>14</v>
      </c>
      <c r="B35" s="15"/>
      <c r="C35" s="12">
        <v>67899.0</v>
      </c>
      <c r="D35" s="12">
        <v>52215.0</v>
      </c>
      <c r="E35" s="12">
        <v>43446.0</v>
      </c>
      <c r="F35" s="12">
        <v>18428.0</v>
      </c>
      <c r="G35" s="12">
        <v>7367.0</v>
      </c>
      <c r="H35" s="12">
        <v>91474.5</v>
      </c>
      <c r="I35" s="12">
        <v>42.9909</v>
      </c>
    </row>
    <row r="36">
      <c r="A36" s="14" t="s">
        <v>15</v>
      </c>
      <c r="B36" s="15"/>
      <c r="C36" s="12">
        <v>67849.0</v>
      </c>
      <c r="D36" s="12">
        <v>52261.0</v>
      </c>
      <c r="E36" s="12">
        <v>43306.0</v>
      </c>
      <c r="F36" s="12">
        <v>18522.0</v>
      </c>
      <c r="G36" s="12">
        <v>7461.0</v>
      </c>
      <c r="H36" s="12">
        <v>91888.5</v>
      </c>
      <c r="I36" s="12">
        <v>42.9955</v>
      </c>
    </row>
    <row r="37">
      <c r="A37" s="30" t="s">
        <v>16</v>
      </c>
      <c r="B37" s="31"/>
      <c r="C37" s="32">
        <v>68021.0</v>
      </c>
      <c r="D37" s="32">
        <v>52341.0</v>
      </c>
      <c r="E37" s="32">
        <v>43221.0</v>
      </c>
      <c r="F37" s="32">
        <v>18527.0</v>
      </c>
      <c r="G37" s="32">
        <v>7466.0</v>
      </c>
      <c r="H37" s="32">
        <v>91690.5</v>
      </c>
      <c r="I37" s="32">
        <v>43.0595</v>
      </c>
    </row>
    <row r="38">
      <c r="A38" s="14" t="s">
        <v>17</v>
      </c>
      <c r="B38" s="15"/>
      <c r="C38" s="12">
        <v>69122.0</v>
      </c>
      <c r="D38" s="12">
        <v>53149.0</v>
      </c>
      <c r="E38" s="12">
        <v>42688.0</v>
      </c>
      <c r="F38" s="12">
        <v>18252.0</v>
      </c>
      <c r="G38" s="12">
        <v>7191.0</v>
      </c>
      <c r="H38" s="12">
        <v>91575.5</v>
      </c>
      <c r="I38" s="12">
        <v>43.8234</v>
      </c>
    </row>
    <row r="39">
      <c r="A39" s="30" t="s">
        <v>18</v>
      </c>
      <c r="B39" s="31"/>
      <c r="C39" s="32">
        <v>68265.0</v>
      </c>
      <c r="D39" s="32">
        <v>52252.0</v>
      </c>
      <c r="E39" s="32">
        <v>43384.0</v>
      </c>
      <c r="F39" s="32">
        <v>18453.0</v>
      </c>
      <c r="G39" s="32">
        <v>7392.0</v>
      </c>
      <c r="H39" s="32">
        <v>92016.5</v>
      </c>
      <c r="I39" s="32">
        <v>43.0125</v>
      </c>
    </row>
    <row r="40">
      <c r="A40" s="14" t="s">
        <v>19</v>
      </c>
      <c r="B40" s="15"/>
      <c r="C40" s="12">
        <v>67779.0</v>
      </c>
      <c r="D40" s="12">
        <v>51803.0</v>
      </c>
      <c r="E40" s="12">
        <v>43977.0</v>
      </c>
      <c r="F40" s="12">
        <v>18309.0</v>
      </c>
      <c r="G40" s="12">
        <v>7248.0</v>
      </c>
      <c r="H40" s="12">
        <v>92321.5</v>
      </c>
      <c r="I40" s="12">
        <v>42.6935</v>
      </c>
    </row>
    <row r="41">
      <c r="A41" s="14" t="s">
        <v>20</v>
      </c>
      <c r="B41" s="15"/>
      <c r="C41" s="12">
        <v>69169.0</v>
      </c>
      <c r="D41" s="12">
        <v>53239.0</v>
      </c>
      <c r="E41" s="12">
        <v>42400.0</v>
      </c>
      <c r="F41" s="12">
        <v>18450.0</v>
      </c>
      <c r="G41" s="12">
        <v>7389.0</v>
      </c>
      <c r="H41" s="12">
        <v>91379.5</v>
      </c>
      <c r="I41" s="12">
        <v>43.826</v>
      </c>
    </row>
    <row r="42">
      <c r="A42" s="14" t="s">
        <v>21</v>
      </c>
      <c r="B42" s="15"/>
      <c r="C42" s="12">
        <v>68789.0</v>
      </c>
      <c r="D42" s="12">
        <v>52979.0</v>
      </c>
      <c r="E42" s="12">
        <v>42841.0</v>
      </c>
      <c r="F42" s="12">
        <v>18269.0</v>
      </c>
      <c r="G42" s="12">
        <v>7208.0</v>
      </c>
      <c r="H42" s="12">
        <v>91262.5</v>
      </c>
      <c r="I42" s="12">
        <v>43.6771</v>
      </c>
    </row>
    <row r="43">
      <c r="A43" s="14" t="s">
        <v>22</v>
      </c>
      <c r="B43" s="15"/>
      <c r="C43" s="12">
        <v>69288.0</v>
      </c>
      <c r="D43" s="12">
        <v>53265.0</v>
      </c>
      <c r="E43" s="12">
        <v>42732.0</v>
      </c>
      <c r="F43" s="12">
        <v>18092.0</v>
      </c>
      <c r="G43" s="12">
        <v>7031.0</v>
      </c>
      <c r="H43" s="12">
        <v>92745.5</v>
      </c>
      <c r="I43" s="12">
        <v>43.977</v>
      </c>
    </row>
    <row r="44">
      <c r="A44" s="14" t="s">
        <v>23</v>
      </c>
      <c r="B44" s="15"/>
      <c r="C44" s="12">
        <v>68207.0</v>
      </c>
      <c r="D44" s="12">
        <v>52363.0</v>
      </c>
      <c r="E44" s="12">
        <v>42969.0</v>
      </c>
      <c r="F44" s="12">
        <v>18757.0</v>
      </c>
      <c r="G44" s="12">
        <v>7696.0</v>
      </c>
      <c r="H44" s="12">
        <v>92543.5</v>
      </c>
      <c r="I44" s="12">
        <v>42.9963</v>
      </c>
    </row>
    <row r="45">
      <c r="A45" s="14" t="s">
        <v>24</v>
      </c>
      <c r="B45" s="15"/>
      <c r="C45" s="33">
        <v>69317.0</v>
      </c>
      <c r="D45" s="12">
        <v>53265.0</v>
      </c>
      <c r="E45" s="12">
        <v>42635.0</v>
      </c>
      <c r="F45" s="12">
        <v>18189.0</v>
      </c>
      <c r="G45" s="12">
        <v>7128.0</v>
      </c>
      <c r="H45" s="12">
        <v>90426.5</v>
      </c>
      <c r="I45" s="12">
        <v>43.9419</v>
      </c>
    </row>
    <row r="46">
      <c r="A46" s="14" t="s">
        <v>25</v>
      </c>
      <c r="B46" s="15"/>
      <c r="C46" s="12">
        <v>69216.0</v>
      </c>
      <c r="D46" s="12">
        <v>53083.0</v>
      </c>
      <c r="E46" s="12">
        <v>42884.0</v>
      </c>
      <c r="F46" s="12">
        <v>18122.0</v>
      </c>
      <c r="G46" s="12">
        <v>7061.0</v>
      </c>
      <c r="H46" s="12">
        <v>91076.5</v>
      </c>
      <c r="I46" s="12">
        <v>43.8159</v>
      </c>
    </row>
    <row r="47">
      <c r="A47" s="14" t="s">
        <v>26</v>
      </c>
      <c r="B47" s="15"/>
      <c r="C47" s="12">
        <v>67899.0</v>
      </c>
      <c r="D47" s="12">
        <v>52215.0</v>
      </c>
      <c r="E47" s="12">
        <v>43446.0</v>
      </c>
      <c r="F47" s="12">
        <v>18428.0</v>
      </c>
      <c r="G47" s="12">
        <v>7367.0</v>
      </c>
      <c r="H47" s="12">
        <v>91474.5</v>
      </c>
      <c r="I47" s="12">
        <v>42.9909</v>
      </c>
    </row>
    <row r="48">
      <c r="C48" s="34">
        <f>SUM(C32:C47)/16</f>
        <v>68578.9375</v>
      </c>
      <c r="H48" s="34">
        <f t="shared" ref="H48:I48" si="2">SUM(H32:H47)/16</f>
        <v>91616.875</v>
      </c>
      <c r="I48" s="34">
        <f t="shared" si="2"/>
        <v>43.404725</v>
      </c>
    </row>
    <row r="52">
      <c r="A52" s="11" t="s">
        <v>28</v>
      </c>
      <c r="B52" s="2"/>
      <c r="C52" s="2"/>
      <c r="D52" s="2"/>
      <c r="E52" s="2"/>
      <c r="F52" s="2"/>
      <c r="G52" s="2"/>
      <c r="H52" s="2"/>
      <c r="I52" s="3"/>
    </row>
    <row r="53">
      <c r="A53" s="7"/>
      <c r="B53" s="8"/>
      <c r="C53" s="8"/>
      <c r="D53" s="8"/>
      <c r="E53" s="8"/>
      <c r="F53" s="8"/>
      <c r="G53" s="8"/>
      <c r="H53" s="8"/>
      <c r="I53" s="9"/>
    </row>
    <row r="54">
      <c r="A54" s="12" t="s">
        <v>2</v>
      </c>
      <c r="B54" s="12" t="s">
        <v>3</v>
      </c>
      <c r="C54" s="12" t="s">
        <v>4</v>
      </c>
      <c r="D54" s="12" t="s">
        <v>5</v>
      </c>
      <c r="E54" s="12" t="s">
        <v>6</v>
      </c>
      <c r="F54" s="12" t="s">
        <v>7</v>
      </c>
      <c r="G54" s="12" t="s">
        <v>8</v>
      </c>
      <c r="H54" s="13" t="s">
        <v>9</v>
      </c>
      <c r="I54" s="13" t="s">
        <v>10</v>
      </c>
    </row>
    <row r="55">
      <c r="A55" s="14" t="s">
        <v>11</v>
      </c>
      <c r="B55" s="15"/>
      <c r="C55" s="12">
        <v>79402.0</v>
      </c>
      <c r="D55" s="12">
        <v>60150.0</v>
      </c>
      <c r="E55" s="12">
        <v>46458.0</v>
      </c>
      <c r="F55" s="12">
        <v>3263.0</v>
      </c>
      <c r="G55" s="12">
        <v>42557.0</v>
      </c>
      <c r="H55" s="12">
        <v>113333.0</v>
      </c>
      <c r="I55" s="12">
        <v>39.4613</v>
      </c>
    </row>
    <row r="56">
      <c r="A56" s="14" t="s">
        <v>12</v>
      </c>
      <c r="B56" s="15"/>
      <c r="C56" s="12">
        <v>79080.0</v>
      </c>
      <c r="D56" s="12">
        <v>59926.0</v>
      </c>
      <c r="E56" s="12">
        <v>46639.0</v>
      </c>
      <c r="F56" s="29">
        <v>3306.0</v>
      </c>
      <c r="G56" s="12">
        <v>42600.0</v>
      </c>
      <c r="H56" s="12">
        <v>113646.0</v>
      </c>
      <c r="I56" s="12">
        <v>39.3032</v>
      </c>
    </row>
    <row r="57">
      <c r="A57" s="14" t="s">
        <v>13</v>
      </c>
      <c r="B57" s="15"/>
      <c r="C57" s="12">
        <v>78973.0</v>
      </c>
      <c r="D57" s="12">
        <v>59980.0</v>
      </c>
      <c r="E57" s="12">
        <v>46354.0</v>
      </c>
      <c r="F57" s="12">
        <v>3537.0</v>
      </c>
      <c r="G57" s="12">
        <v>42831.0</v>
      </c>
      <c r="H57" s="12">
        <v>113205.0</v>
      </c>
      <c r="I57" s="12">
        <v>39.2791</v>
      </c>
    </row>
    <row r="58">
      <c r="A58" s="14" t="s">
        <v>14</v>
      </c>
      <c r="B58" s="15"/>
      <c r="C58" s="12">
        <v>79271.0</v>
      </c>
      <c r="D58" s="12">
        <v>59777.0</v>
      </c>
      <c r="E58" s="12">
        <v>46561.0</v>
      </c>
      <c r="F58" s="12">
        <v>3533.0</v>
      </c>
      <c r="G58" s="12">
        <v>42827.0</v>
      </c>
      <c r="H58" s="12">
        <v>114593.0</v>
      </c>
      <c r="I58" s="12">
        <v>39.1472</v>
      </c>
    </row>
    <row r="59">
      <c r="A59" s="14" t="s">
        <v>15</v>
      </c>
      <c r="B59" s="15"/>
      <c r="C59" s="12">
        <v>78880.0</v>
      </c>
      <c r="D59" s="12">
        <v>59667.0</v>
      </c>
      <c r="E59" s="12">
        <v>46587.0</v>
      </c>
      <c r="F59" s="12">
        <v>3617.0</v>
      </c>
      <c r="G59" s="12">
        <v>42911.0</v>
      </c>
      <c r="H59" s="12">
        <v>113900.0</v>
      </c>
      <c r="I59" s="12">
        <v>39.0537</v>
      </c>
    </row>
    <row r="60">
      <c r="A60" s="14" t="s">
        <v>16</v>
      </c>
      <c r="B60" s="15"/>
      <c r="C60" s="12">
        <v>78735.0</v>
      </c>
      <c r="D60" s="12">
        <v>59525.0</v>
      </c>
      <c r="E60" s="12">
        <v>46699.0</v>
      </c>
      <c r="F60" s="12">
        <v>3647.0</v>
      </c>
      <c r="G60" s="12">
        <v>42941.0</v>
      </c>
      <c r="H60" s="12">
        <v>113625.0</v>
      </c>
      <c r="I60" s="12">
        <v>38.9531</v>
      </c>
    </row>
    <row r="61">
      <c r="A61" s="14" t="s">
        <v>17</v>
      </c>
      <c r="B61" s="15"/>
      <c r="C61" s="12">
        <v>79500.0</v>
      </c>
      <c r="D61" s="12">
        <v>60237.0</v>
      </c>
      <c r="E61" s="12">
        <v>46130.0</v>
      </c>
      <c r="F61" s="12">
        <v>3504.0</v>
      </c>
      <c r="G61" s="12">
        <v>42798.0</v>
      </c>
      <c r="H61" s="12">
        <v>113407.0</v>
      </c>
      <c r="I61" s="12">
        <v>39.4559</v>
      </c>
    </row>
    <row r="62">
      <c r="A62" s="14" t="s">
        <v>18</v>
      </c>
      <c r="B62" s="15"/>
      <c r="C62" s="12">
        <v>79943.0</v>
      </c>
      <c r="D62" s="12">
        <v>60804.0</v>
      </c>
      <c r="E62" s="12">
        <v>45347.0</v>
      </c>
      <c r="F62" s="12">
        <v>3720.0</v>
      </c>
      <c r="G62" s="12">
        <v>43014.0</v>
      </c>
      <c r="H62" s="12">
        <v>114152.0</v>
      </c>
      <c r="I62" s="12">
        <v>39.7711</v>
      </c>
    </row>
    <row r="63">
      <c r="A63" s="19" t="s">
        <v>19</v>
      </c>
      <c r="B63" s="20"/>
      <c r="C63" s="21">
        <v>81079.0</v>
      </c>
      <c r="D63" s="21">
        <v>61765.0</v>
      </c>
      <c r="E63" s="21">
        <v>44515.0</v>
      </c>
      <c r="F63" s="21">
        <v>3591.0</v>
      </c>
      <c r="G63" s="21">
        <v>42885.0</v>
      </c>
      <c r="H63" s="21">
        <v>113946.0</v>
      </c>
      <c r="I63" s="21">
        <v>40.4338</v>
      </c>
    </row>
    <row r="64">
      <c r="A64" s="14" t="s">
        <v>20</v>
      </c>
      <c r="B64" s="15"/>
      <c r="C64" s="12">
        <v>79569.0</v>
      </c>
      <c r="D64" s="12">
        <v>60496.0</v>
      </c>
      <c r="E64" s="12">
        <v>45900.0</v>
      </c>
      <c r="F64" s="12">
        <v>3475.0</v>
      </c>
      <c r="G64" s="12">
        <v>42769.0</v>
      </c>
      <c r="H64" s="12">
        <v>113772.0</v>
      </c>
      <c r="I64" s="12">
        <v>39.6331</v>
      </c>
    </row>
    <row r="65">
      <c r="A65" s="14" t="s">
        <v>21</v>
      </c>
      <c r="B65" s="15"/>
      <c r="C65" s="12">
        <v>79751.0</v>
      </c>
      <c r="D65" s="12">
        <v>60478.0</v>
      </c>
      <c r="E65" s="12">
        <v>46058.0</v>
      </c>
      <c r="F65" s="12">
        <v>3335.0</v>
      </c>
      <c r="G65" s="12">
        <v>42629.0</v>
      </c>
      <c r="H65" s="12">
        <v>114182.0</v>
      </c>
      <c r="I65" s="12">
        <v>39.6577</v>
      </c>
    </row>
    <row r="66">
      <c r="A66" s="14" t="s">
        <v>22</v>
      </c>
      <c r="B66" s="15"/>
      <c r="C66" s="12">
        <v>79607.0</v>
      </c>
      <c r="D66" s="12">
        <v>60383.0</v>
      </c>
      <c r="E66" s="12">
        <v>46311.0</v>
      </c>
      <c r="F66" s="12">
        <v>3177.0</v>
      </c>
      <c r="G66" s="12">
        <v>42471.0</v>
      </c>
      <c r="H66" s="12">
        <v>113776.0</v>
      </c>
      <c r="I66" s="12">
        <v>39.6365</v>
      </c>
    </row>
    <row r="67">
      <c r="A67" s="14" t="s">
        <v>23</v>
      </c>
      <c r="B67" s="15"/>
      <c r="C67" s="12">
        <v>79447.0</v>
      </c>
      <c r="D67" s="12">
        <v>60163.0</v>
      </c>
      <c r="E67" s="12">
        <v>46356.0</v>
      </c>
      <c r="F67" s="12">
        <v>3352.0</v>
      </c>
      <c r="G67" s="12">
        <v>42646.0</v>
      </c>
      <c r="H67" s="12">
        <v>113355.0</v>
      </c>
      <c r="I67" s="12">
        <v>39.4468</v>
      </c>
    </row>
    <row r="68">
      <c r="A68" s="14" t="s">
        <v>24</v>
      </c>
      <c r="B68" s="15"/>
      <c r="C68" s="12">
        <v>79561.0</v>
      </c>
      <c r="D68" s="12">
        <v>60417.0</v>
      </c>
      <c r="E68" s="12">
        <v>45868.0</v>
      </c>
      <c r="F68" s="12">
        <v>3586.0</v>
      </c>
      <c r="G68" s="12">
        <v>42880.0</v>
      </c>
      <c r="H68" s="12">
        <v>113249.0</v>
      </c>
      <c r="I68" s="12">
        <v>39.5526</v>
      </c>
    </row>
    <row r="69">
      <c r="A69" s="14" t="s">
        <v>25</v>
      </c>
      <c r="B69" s="15"/>
      <c r="C69" s="12">
        <v>78973.0</v>
      </c>
      <c r="D69" s="12">
        <v>59980.0</v>
      </c>
      <c r="E69" s="12">
        <v>46354.0</v>
      </c>
      <c r="F69" s="12">
        <v>3537.0</v>
      </c>
      <c r="G69" s="12">
        <v>42831.0</v>
      </c>
      <c r="H69" s="12">
        <v>113205.0</v>
      </c>
      <c r="I69" s="12">
        <v>39.2791</v>
      </c>
    </row>
    <row r="70">
      <c r="A70" s="14" t="s">
        <v>26</v>
      </c>
      <c r="B70" s="15"/>
      <c r="C70" s="12">
        <v>79271.0</v>
      </c>
      <c r="D70" s="12">
        <v>59777.0</v>
      </c>
      <c r="E70" s="12">
        <v>46561.0</v>
      </c>
      <c r="F70" s="12">
        <v>3533.0</v>
      </c>
      <c r="G70" s="12">
        <v>42827.0</v>
      </c>
      <c r="H70" s="12">
        <v>114593.0</v>
      </c>
      <c r="I70" s="12">
        <v>39.1472</v>
      </c>
    </row>
    <row r="71">
      <c r="C71" s="34">
        <f>SUM(C55:C70)/16</f>
        <v>79440.125</v>
      </c>
      <c r="H71" s="34">
        <f t="shared" ref="H71:I71" si="3">SUM(H55:H70)/16</f>
        <v>113746.1875</v>
      </c>
      <c r="I71" s="34">
        <f t="shared" si="3"/>
        <v>39.4507125</v>
      </c>
    </row>
  </sheetData>
  <mergeCells count="4">
    <mergeCell ref="A1:I3"/>
    <mergeCell ref="A6:I8"/>
    <mergeCell ref="A29:I30"/>
    <mergeCell ref="A52:I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29"/>
  </cols>
  <sheetData>
    <row r="1">
      <c r="A1" s="1" t="s">
        <v>29</v>
      </c>
      <c r="B1" s="2"/>
      <c r="C1" s="2"/>
      <c r="D1" s="2"/>
      <c r="E1" s="2"/>
      <c r="F1" s="2"/>
      <c r="G1" s="2"/>
      <c r="H1" s="2"/>
      <c r="I1" s="3"/>
    </row>
    <row r="2">
      <c r="A2" s="5"/>
      <c r="I2" s="6"/>
    </row>
    <row r="3">
      <c r="A3" s="7"/>
      <c r="B3" s="8"/>
      <c r="C3" s="8"/>
      <c r="D3" s="8"/>
      <c r="E3" s="8"/>
      <c r="F3" s="8"/>
      <c r="G3" s="8"/>
      <c r="H3" s="8"/>
      <c r="I3" s="9"/>
    </row>
    <row r="4">
      <c r="A4" s="10"/>
      <c r="B4" s="10"/>
      <c r="C4" s="10"/>
      <c r="D4" s="10"/>
      <c r="E4" s="10"/>
      <c r="F4" s="10"/>
      <c r="G4" s="10"/>
      <c r="H4" s="10"/>
      <c r="I4" s="10"/>
    </row>
    <row r="5">
      <c r="A5" s="10"/>
      <c r="B5" s="10"/>
      <c r="C5" s="10"/>
      <c r="D5" s="10"/>
      <c r="E5" s="10"/>
      <c r="F5" s="10"/>
      <c r="G5" s="10"/>
      <c r="H5" s="10"/>
      <c r="I5" s="10"/>
    </row>
    <row r="6">
      <c r="A6" s="11" t="s">
        <v>30</v>
      </c>
      <c r="B6" s="2"/>
      <c r="C6" s="2"/>
      <c r="D6" s="2"/>
      <c r="E6" s="2"/>
      <c r="F6" s="2"/>
      <c r="G6" s="2"/>
      <c r="H6" s="2"/>
      <c r="I6" s="3"/>
    </row>
    <row r="7">
      <c r="A7" s="7"/>
      <c r="B7" s="8"/>
      <c r="C7" s="8"/>
      <c r="D7" s="8"/>
      <c r="E7" s="8"/>
      <c r="F7" s="8"/>
      <c r="G7" s="8"/>
      <c r="H7" s="8"/>
      <c r="I7" s="9"/>
    </row>
    <row r="8">
      <c r="A8" s="12" t="s">
        <v>2</v>
      </c>
      <c r="B8" s="12" t="s">
        <v>31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  <c r="H8" s="13" t="s">
        <v>9</v>
      </c>
      <c r="I8" s="13" t="s">
        <v>10</v>
      </c>
    </row>
    <row r="9">
      <c r="A9" s="14" t="s">
        <v>32</v>
      </c>
      <c r="B9" s="15"/>
      <c r="C9" s="12">
        <v>316944.0</v>
      </c>
      <c r="D9" s="12">
        <v>241361.0</v>
      </c>
      <c r="E9" s="12">
        <v>177710.0</v>
      </c>
      <c r="F9" s="12">
        <v>13288.0</v>
      </c>
      <c r="G9" s="12">
        <v>162385.0</v>
      </c>
      <c r="H9" s="12">
        <v>446886.0</v>
      </c>
      <c r="I9" s="12">
        <v>40.5823</v>
      </c>
    </row>
    <row r="10">
      <c r="A10" s="14" t="s">
        <v>33</v>
      </c>
      <c r="B10" s="15"/>
      <c r="C10" s="12">
        <v>316545.0</v>
      </c>
      <c r="D10" s="12">
        <v>241312.0</v>
      </c>
      <c r="E10" s="12">
        <v>177599.0</v>
      </c>
      <c r="F10" s="12">
        <v>13448.0</v>
      </c>
      <c r="G10" s="12">
        <v>162545.0</v>
      </c>
      <c r="H10" s="12">
        <v>446470.0</v>
      </c>
      <c r="I10" s="12">
        <v>40.5632</v>
      </c>
    </row>
    <row r="11">
      <c r="A11" s="14" t="s">
        <v>34</v>
      </c>
      <c r="B11" s="15"/>
      <c r="C11" s="12">
        <v>316996.0</v>
      </c>
      <c r="D11" s="12">
        <v>241622.0</v>
      </c>
      <c r="E11" s="12">
        <v>177467.0</v>
      </c>
      <c r="F11" s="12">
        <v>13270.0</v>
      </c>
      <c r="G11" s="12">
        <v>162367.0</v>
      </c>
      <c r="H11" s="12">
        <v>447160.0</v>
      </c>
      <c r="I11" s="12">
        <v>40.6274</v>
      </c>
    </row>
    <row r="12">
      <c r="A12" s="25" t="s">
        <v>35</v>
      </c>
      <c r="B12" s="26"/>
      <c r="C12" s="27">
        <v>314335.0</v>
      </c>
      <c r="D12" s="27">
        <v>238987.0</v>
      </c>
      <c r="E12" s="27">
        <v>179036.0</v>
      </c>
      <c r="F12" s="27">
        <v>14336.0</v>
      </c>
      <c r="G12" s="27">
        <v>163433.0</v>
      </c>
      <c r="H12" s="27">
        <v>446698.0</v>
      </c>
      <c r="I12" s="27">
        <v>40.1125</v>
      </c>
    </row>
    <row r="13">
      <c r="A13" s="35" t="s">
        <v>36</v>
      </c>
      <c r="B13" s="36"/>
      <c r="C13" s="33">
        <v>317837.0</v>
      </c>
      <c r="D13" s="33">
        <v>242086.0</v>
      </c>
      <c r="E13" s="33">
        <v>176920.0</v>
      </c>
      <c r="F13" s="33">
        <v>13353.0</v>
      </c>
      <c r="G13" s="33">
        <v>162450.0</v>
      </c>
      <c r="H13" s="33">
        <v>446986.0</v>
      </c>
      <c r="I13" s="33">
        <v>40.6998</v>
      </c>
    </row>
    <row r="14">
      <c r="A14" s="14" t="s">
        <v>37</v>
      </c>
      <c r="B14" s="15"/>
      <c r="C14" s="12">
        <v>314646.0</v>
      </c>
      <c r="D14" s="12">
        <v>239537.0</v>
      </c>
      <c r="E14" s="12">
        <v>178743.0</v>
      </c>
      <c r="F14" s="12">
        <v>14079.0</v>
      </c>
      <c r="G14" s="12">
        <v>163176.0</v>
      </c>
      <c r="H14" s="12">
        <v>448610.0</v>
      </c>
      <c r="I14" s="12">
        <v>40.2222</v>
      </c>
    </row>
    <row r="15">
      <c r="A15" s="14" t="s">
        <v>38</v>
      </c>
      <c r="B15" s="15"/>
      <c r="C15" s="12">
        <v>316799.0</v>
      </c>
      <c r="D15" s="12">
        <v>241742.0</v>
      </c>
      <c r="E15" s="12">
        <v>176713.0</v>
      </c>
      <c r="F15" s="12">
        <v>13904.0</v>
      </c>
      <c r="G15" s="12">
        <v>163001.0</v>
      </c>
      <c r="H15" s="12">
        <v>446860.0</v>
      </c>
      <c r="I15" s="12">
        <v>40.6043</v>
      </c>
    </row>
    <row r="16">
      <c r="A16" s="14" t="s">
        <v>39</v>
      </c>
      <c r="B16" s="15"/>
      <c r="C16" s="12">
        <v>316548.0</v>
      </c>
      <c r="D16" s="12">
        <v>241237.0</v>
      </c>
      <c r="E16" s="12">
        <v>177507.0</v>
      </c>
      <c r="F16" s="12">
        <v>13615.0</v>
      </c>
      <c r="G16" s="12">
        <v>162712.0</v>
      </c>
      <c r="H16" s="12">
        <v>447538.0</v>
      </c>
      <c r="I16" s="12">
        <v>40.5392</v>
      </c>
    </row>
    <row r="17">
      <c r="C17" s="34">
        <f>SUM(C9:C16)/8</f>
        <v>316331.25</v>
      </c>
      <c r="H17" s="34">
        <f t="shared" ref="H17:I17" si="1">SUM(H9:H16)/8</f>
        <v>447151</v>
      </c>
      <c r="I17" s="34">
        <f t="shared" si="1"/>
        <v>40.4938625</v>
      </c>
    </row>
    <row r="20">
      <c r="A20" s="11" t="s">
        <v>40</v>
      </c>
      <c r="B20" s="2"/>
      <c r="C20" s="2"/>
      <c r="D20" s="2"/>
      <c r="E20" s="2"/>
      <c r="F20" s="2"/>
      <c r="G20" s="2"/>
      <c r="H20" s="2"/>
      <c r="I20" s="3"/>
    </row>
    <row r="21">
      <c r="A21" s="7"/>
      <c r="B21" s="8"/>
      <c r="C21" s="8"/>
      <c r="D21" s="8"/>
      <c r="E21" s="8"/>
      <c r="F21" s="8"/>
      <c r="G21" s="8"/>
      <c r="H21" s="8"/>
      <c r="I21" s="9"/>
    </row>
    <row r="22">
      <c r="A22" s="12" t="s">
        <v>2</v>
      </c>
      <c r="B22" s="12" t="s">
        <v>31</v>
      </c>
      <c r="C22" s="12" t="s">
        <v>4</v>
      </c>
      <c r="D22" s="12" t="s">
        <v>5</v>
      </c>
      <c r="E22" s="12" t="s">
        <v>6</v>
      </c>
      <c r="F22" s="12" t="s">
        <v>7</v>
      </c>
      <c r="G22" s="12" t="s">
        <v>8</v>
      </c>
      <c r="H22" s="13" t="s">
        <v>9</v>
      </c>
      <c r="I22" s="13" t="s">
        <v>10</v>
      </c>
    </row>
    <row r="23">
      <c r="A23" s="14" t="s">
        <v>32</v>
      </c>
      <c r="B23" s="15"/>
      <c r="C23" s="12">
        <v>67732.0</v>
      </c>
      <c r="D23" s="12">
        <v>52013.0</v>
      </c>
      <c r="E23" s="12">
        <v>43910.0</v>
      </c>
      <c r="F23" s="12">
        <v>18166.0</v>
      </c>
      <c r="G23" s="12">
        <v>7105.0</v>
      </c>
      <c r="H23" s="12">
        <v>90502.5</v>
      </c>
      <c r="I23" s="12">
        <v>42.9171</v>
      </c>
    </row>
    <row r="24">
      <c r="A24" s="14" t="s">
        <v>33</v>
      </c>
      <c r="B24" s="15"/>
      <c r="C24" s="12">
        <v>69068.0</v>
      </c>
      <c r="D24" s="12">
        <v>53098.0</v>
      </c>
      <c r="E24" s="12">
        <v>43003.0</v>
      </c>
      <c r="F24" s="12">
        <v>17988.0</v>
      </c>
      <c r="G24" s="12">
        <v>6927.0</v>
      </c>
      <c r="H24" s="12">
        <v>92278.5</v>
      </c>
      <c r="I24" s="12">
        <v>43.8768</v>
      </c>
    </row>
    <row r="25">
      <c r="A25" s="14" t="s">
        <v>34</v>
      </c>
      <c r="B25" s="15"/>
      <c r="C25" s="12">
        <v>68354.0</v>
      </c>
      <c r="D25" s="12">
        <v>52436.0</v>
      </c>
      <c r="E25" s="12">
        <v>43224.0</v>
      </c>
      <c r="F25" s="12">
        <v>18429.0</v>
      </c>
      <c r="G25" s="12">
        <v>7368.0</v>
      </c>
      <c r="H25" s="12">
        <v>92004.5</v>
      </c>
      <c r="I25" s="12">
        <v>43.1725</v>
      </c>
    </row>
    <row r="26">
      <c r="A26" s="14" t="s">
        <v>35</v>
      </c>
      <c r="B26" s="15"/>
      <c r="C26" s="12">
        <v>67622.0</v>
      </c>
      <c r="D26" s="12">
        <v>51937.0</v>
      </c>
      <c r="E26" s="12">
        <v>43969.0</v>
      </c>
      <c r="F26" s="12">
        <v>18183.0</v>
      </c>
      <c r="G26" s="12">
        <v>7122.0</v>
      </c>
      <c r="H26" s="12">
        <v>91057.5</v>
      </c>
      <c r="I26" s="12">
        <v>42.8484</v>
      </c>
    </row>
    <row r="27">
      <c r="A27" s="14" t="s">
        <v>36</v>
      </c>
      <c r="B27" s="15"/>
      <c r="C27" s="12">
        <v>69001.0</v>
      </c>
      <c r="D27" s="12">
        <v>53079.0</v>
      </c>
      <c r="E27" s="12">
        <v>42606.0</v>
      </c>
      <c r="F27" s="12">
        <v>18404.0</v>
      </c>
      <c r="G27" s="12">
        <v>7343.0</v>
      </c>
      <c r="H27" s="12">
        <v>91929.5</v>
      </c>
      <c r="I27" s="12">
        <v>43.7109</v>
      </c>
    </row>
    <row r="28">
      <c r="A28" s="14" t="s">
        <v>37</v>
      </c>
      <c r="B28" s="15"/>
      <c r="C28" s="12">
        <v>68587.0</v>
      </c>
      <c r="D28" s="12">
        <v>52400.0</v>
      </c>
      <c r="E28" s="12">
        <v>43403.0</v>
      </c>
      <c r="F28" s="12">
        <v>18286.0</v>
      </c>
      <c r="G28" s="12">
        <v>7225.0</v>
      </c>
      <c r="H28" s="12">
        <v>92711.5</v>
      </c>
      <c r="I28" s="12">
        <v>43.1937</v>
      </c>
    </row>
    <row r="29">
      <c r="A29" s="14" t="s">
        <v>38</v>
      </c>
      <c r="B29" s="15"/>
      <c r="C29" s="12">
        <v>68432.0</v>
      </c>
      <c r="D29" s="12">
        <v>52490.0</v>
      </c>
      <c r="E29" s="12">
        <v>43150.0</v>
      </c>
      <c r="F29" s="12">
        <v>18449.0</v>
      </c>
      <c r="G29" s="12">
        <v>7388.0</v>
      </c>
      <c r="H29" s="12">
        <v>91117.5</v>
      </c>
      <c r="I29" s="12">
        <v>43.2098</v>
      </c>
    </row>
    <row r="30">
      <c r="A30" s="14" t="s">
        <v>39</v>
      </c>
      <c r="B30" s="15"/>
      <c r="C30" s="12">
        <v>69136.0</v>
      </c>
      <c r="D30" s="12">
        <v>53037.0</v>
      </c>
      <c r="E30" s="12">
        <v>42847.0</v>
      </c>
      <c r="F30" s="12">
        <v>18205.0</v>
      </c>
      <c r="G30" s="12">
        <v>7144.0</v>
      </c>
      <c r="H30" s="12">
        <v>92055.5</v>
      </c>
      <c r="I30" s="12">
        <v>43.748</v>
      </c>
    </row>
    <row r="31">
      <c r="C31" s="34">
        <f>SUM(C23:C30)/8</f>
        <v>68491.5</v>
      </c>
      <c r="H31" s="34">
        <f t="shared" ref="H31:I31" si="2">SUM(H23:H30)/8</f>
        <v>91707.125</v>
      </c>
      <c r="I31" s="34">
        <f t="shared" si="2"/>
        <v>43.33465</v>
      </c>
    </row>
    <row r="34">
      <c r="A34" s="11" t="s">
        <v>41</v>
      </c>
      <c r="B34" s="2"/>
      <c r="C34" s="2"/>
      <c r="D34" s="2"/>
      <c r="E34" s="2"/>
      <c r="F34" s="2"/>
      <c r="G34" s="2"/>
      <c r="H34" s="2"/>
      <c r="I34" s="3"/>
    </row>
    <row r="35">
      <c r="A35" s="7"/>
      <c r="B35" s="8"/>
      <c r="C35" s="8"/>
      <c r="D35" s="8"/>
      <c r="E35" s="8"/>
      <c r="F35" s="8"/>
      <c r="G35" s="8"/>
      <c r="H35" s="8"/>
      <c r="I35" s="9"/>
    </row>
    <row r="36">
      <c r="A36" s="12" t="s">
        <v>2</v>
      </c>
      <c r="B36" s="12" t="s">
        <v>31</v>
      </c>
      <c r="C36" s="12" t="s">
        <v>4</v>
      </c>
      <c r="D36" s="12" t="s">
        <v>5</v>
      </c>
      <c r="E36" s="12" t="s">
        <v>6</v>
      </c>
      <c r="F36" s="12" t="s">
        <v>7</v>
      </c>
      <c r="G36" s="12" t="s">
        <v>8</v>
      </c>
      <c r="H36" s="13" t="s">
        <v>9</v>
      </c>
      <c r="I36" s="13" t="s">
        <v>10</v>
      </c>
    </row>
    <row r="37">
      <c r="A37" s="14" t="s">
        <v>32</v>
      </c>
      <c r="B37" s="15"/>
      <c r="C37" s="12">
        <v>79242.0</v>
      </c>
      <c r="D37" s="12">
        <v>59892.0</v>
      </c>
      <c r="E37" s="12">
        <v>46617.0</v>
      </c>
      <c r="F37" s="12">
        <v>3362.0</v>
      </c>
      <c r="G37" s="12">
        <v>42656.0</v>
      </c>
      <c r="H37" s="12">
        <v>113296.0</v>
      </c>
      <c r="I37" s="12">
        <v>39.2665</v>
      </c>
    </row>
    <row r="38">
      <c r="A38" s="14" t="s">
        <v>33</v>
      </c>
      <c r="B38" s="15"/>
      <c r="C38" s="12">
        <v>78960.0</v>
      </c>
      <c r="D38" s="12">
        <v>59820.0</v>
      </c>
      <c r="E38" s="12">
        <v>46666.0</v>
      </c>
      <c r="F38" s="12">
        <v>3385.0</v>
      </c>
      <c r="G38" s="12">
        <v>42679.0</v>
      </c>
      <c r="H38" s="12">
        <v>112973.0</v>
      </c>
      <c r="I38" s="12">
        <v>39.2134</v>
      </c>
    </row>
    <row r="39">
      <c r="A39" s="14" t="s">
        <v>34</v>
      </c>
      <c r="B39" s="15"/>
      <c r="C39" s="12">
        <v>79278.0</v>
      </c>
      <c r="D39" s="12">
        <v>60349.0</v>
      </c>
      <c r="E39" s="12">
        <v>46144.0</v>
      </c>
      <c r="F39" s="12">
        <v>3378.0</v>
      </c>
      <c r="G39" s="12">
        <v>42672.0</v>
      </c>
      <c r="H39" s="12">
        <v>113867.0</v>
      </c>
      <c r="I39" s="12">
        <v>39.562</v>
      </c>
    </row>
    <row r="40">
      <c r="A40" s="14" t="s">
        <v>35</v>
      </c>
      <c r="B40" s="15"/>
      <c r="C40" s="12">
        <v>78932.0</v>
      </c>
      <c r="D40" s="12">
        <v>60077.0</v>
      </c>
      <c r="E40" s="12">
        <v>45967.0</v>
      </c>
      <c r="F40" s="12">
        <v>3827.0</v>
      </c>
      <c r="G40" s="12">
        <v>43121.0</v>
      </c>
      <c r="H40" s="12">
        <v>113455.0</v>
      </c>
      <c r="I40" s="12">
        <v>39.2681</v>
      </c>
    </row>
    <row r="41">
      <c r="A41" s="14" t="s">
        <v>36</v>
      </c>
      <c r="B41" s="15"/>
      <c r="C41" s="12">
        <v>79222.0</v>
      </c>
      <c r="D41" s="12">
        <v>59821.0</v>
      </c>
      <c r="E41" s="12">
        <v>46664.0</v>
      </c>
      <c r="F41" s="12">
        <v>3386.0</v>
      </c>
      <c r="G41" s="12">
        <v>42680.0</v>
      </c>
      <c r="H41" s="12">
        <v>112871.0</v>
      </c>
      <c r="I41" s="12">
        <v>39.2138</v>
      </c>
    </row>
    <row r="42">
      <c r="A42" s="14" t="s">
        <v>37</v>
      </c>
      <c r="B42" s="15"/>
      <c r="C42" s="12">
        <v>79541.0</v>
      </c>
      <c r="D42" s="12">
        <v>60471.0</v>
      </c>
      <c r="E42" s="12">
        <v>45673.0</v>
      </c>
      <c r="F42" s="12">
        <v>3727.0</v>
      </c>
      <c r="G42" s="12">
        <v>43021.0</v>
      </c>
      <c r="H42" s="12">
        <v>114490.0</v>
      </c>
      <c r="I42" s="12">
        <v>39.5514</v>
      </c>
    </row>
    <row r="43">
      <c r="A43" s="14" t="s">
        <v>38</v>
      </c>
      <c r="B43" s="15"/>
      <c r="C43" s="12">
        <v>79239.0</v>
      </c>
      <c r="D43" s="12">
        <v>60251.0</v>
      </c>
      <c r="E43" s="12">
        <v>46115.0</v>
      </c>
      <c r="F43" s="12">
        <v>3505.0</v>
      </c>
      <c r="G43" s="12">
        <v>42799.0</v>
      </c>
      <c r="H43" s="12">
        <v>112700.0</v>
      </c>
      <c r="I43" s="12">
        <v>39.4649</v>
      </c>
    </row>
    <row r="44">
      <c r="A44" s="14" t="s">
        <v>39</v>
      </c>
      <c r="B44" s="15"/>
      <c r="C44" s="12">
        <v>79173.0</v>
      </c>
      <c r="D44" s="12">
        <v>60346.0</v>
      </c>
      <c r="E44" s="12">
        <v>46141.0</v>
      </c>
      <c r="F44" s="12">
        <v>3384.0</v>
      </c>
      <c r="G44" s="12">
        <v>42678.0</v>
      </c>
      <c r="H44" s="12">
        <v>112858.0</v>
      </c>
      <c r="I44" s="12">
        <v>39.5584</v>
      </c>
    </row>
    <row r="45">
      <c r="C45" s="34">
        <f>SUM(C37:C44)/8</f>
        <v>79198.375</v>
      </c>
      <c r="H45" s="34">
        <f t="shared" ref="H45:I45" si="3">SUM(H37:H44)/8</f>
        <v>113313.75</v>
      </c>
      <c r="I45" s="34">
        <f t="shared" si="3"/>
        <v>39.3873125</v>
      </c>
    </row>
  </sheetData>
  <mergeCells count="4">
    <mergeCell ref="A1:I3"/>
    <mergeCell ref="A6:I7"/>
    <mergeCell ref="A20:I21"/>
    <mergeCell ref="A34:I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42</v>
      </c>
      <c r="B1" s="29" t="s">
        <v>43</v>
      </c>
      <c r="C1" s="29" t="s">
        <v>44</v>
      </c>
      <c r="D1" s="29" t="s">
        <v>45</v>
      </c>
      <c r="E1" s="29" t="s">
        <v>46</v>
      </c>
      <c r="F1" s="29" t="s">
        <v>47</v>
      </c>
      <c r="G1" s="29" t="s">
        <v>48</v>
      </c>
      <c r="H1" s="29" t="s">
        <v>49</v>
      </c>
      <c r="I1" s="29" t="s">
        <v>50</v>
      </c>
      <c r="K1" s="37" t="s">
        <v>51</v>
      </c>
      <c r="L1" s="37" t="s">
        <v>52</v>
      </c>
      <c r="M1" s="29" t="s">
        <v>53</v>
      </c>
    </row>
    <row r="2">
      <c r="A2" s="38" t="s">
        <v>26</v>
      </c>
      <c r="B2" s="29">
        <v>2769.0</v>
      </c>
      <c r="C2" s="29" t="s">
        <v>54</v>
      </c>
      <c r="D2" s="29">
        <v>0.864</v>
      </c>
      <c r="E2" s="29">
        <v>362.4</v>
      </c>
      <c r="F2" s="29">
        <v>122.4</v>
      </c>
      <c r="G2" s="29">
        <v>-1.321</v>
      </c>
      <c r="H2" s="29">
        <v>0.453</v>
      </c>
      <c r="I2" s="29">
        <v>-0.764</v>
      </c>
      <c r="K2" s="29">
        <f t="shared" ref="K2:K25" si="1">((D2-D$26)/D$27)+((E2-E$26)/E$27)+((F2-F$26)/F$27)</f>
        <v>1.935844862</v>
      </c>
      <c r="L2" s="34">
        <f t="shared" ref="L2:L25" si="2">(-(G2-G$26)/G$27)+((H2-H$26)/H$27)+((I2-I$26)/I$27)</f>
        <v>0.3169450794</v>
      </c>
      <c r="M2" s="34">
        <f t="shared" ref="M2:M25" si="3">K2+L2</f>
        <v>2.252789941</v>
      </c>
      <c r="O2" s="39"/>
    </row>
    <row r="3">
      <c r="A3" s="40" t="s">
        <v>25</v>
      </c>
      <c r="B3" s="29">
        <v>2771.0</v>
      </c>
      <c r="C3" s="29" t="s">
        <v>54</v>
      </c>
      <c r="D3" s="29">
        <v>0.823</v>
      </c>
      <c r="E3" s="29">
        <v>311.4</v>
      </c>
      <c r="F3" s="29">
        <v>84.96</v>
      </c>
      <c r="G3" s="29">
        <v>-1.041</v>
      </c>
      <c r="H3" s="29">
        <v>-0.211</v>
      </c>
      <c r="I3" s="29">
        <v>-1.03</v>
      </c>
      <c r="K3" s="29">
        <f t="shared" si="1"/>
        <v>0.6691814558</v>
      </c>
      <c r="L3" s="34">
        <f t="shared" si="2"/>
        <v>-0.7195021503</v>
      </c>
      <c r="M3" s="34">
        <f t="shared" si="3"/>
        <v>-0.05032069457</v>
      </c>
      <c r="O3" s="41"/>
    </row>
    <row r="4">
      <c r="A4" s="38" t="s">
        <v>24</v>
      </c>
      <c r="B4" s="29">
        <v>2772.0</v>
      </c>
      <c r="C4" s="29" t="s">
        <v>54</v>
      </c>
      <c r="D4" s="29">
        <v>0.326</v>
      </c>
      <c r="E4" s="29">
        <v>415.2</v>
      </c>
      <c r="F4" s="29">
        <v>198.0</v>
      </c>
      <c r="G4" s="29">
        <v>-0.944</v>
      </c>
      <c r="H4" s="29">
        <v>2.244</v>
      </c>
      <c r="I4" s="29">
        <v>-0.936</v>
      </c>
      <c r="K4" s="29">
        <f t="shared" si="1"/>
        <v>2.661043967</v>
      </c>
      <c r="L4" s="34">
        <f t="shared" si="2"/>
        <v>1.479603136</v>
      </c>
      <c r="M4" s="34">
        <f t="shared" si="3"/>
        <v>4.140647103</v>
      </c>
      <c r="O4" s="39"/>
    </row>
    <row r="5">
      <c r="A5" s="38" t="s">
        <v>23</v>
      </c>
      <c r="B5" s="29">
        <v>2773.0</v>
      </c>
      <c r="C5" s="29" t="s">
        <v>54</v>
      </c>
      <c r="D5" s="29">
        <v>0.424</v>
      </c>
      <c r="E5" s="29">
        <v>223.44</v>
      </c>
      <c r="F5" s="29">
        <v>10.2</v>
      </c>
      <c r="G5" s="29">
        <v>0.214</v>
      </c>
      <c r="H5" s="29">
        <v>-1.634</v>
      </c>
      <c r="I5" s="29">
        <v>-1.214</v>
      </c>
      <c r="K5" s="29">
        <f t="shared" si="1"/>
        <v>-2.379400973</v>
      </c>
      <c r="L5" s="34">
        <f t="shared" si="2"/>
        <v>-2.893035759</v>
      </c>
      <c r="M5" s="34">
        <f t="shared" si="3"/>
        <v>-5.272436732</v>
      </c>
      <c r="O5" s="39"/>
    </row>
    <row r="6">
      <c r="A6" s="38" t="s">
        <v>22</v>
      </c>
      <c r="B6" s="29">
        <v>2774.0</v>
      </c>
      <c r="C6" s="29" t="s">
        <v>54</v>
      </c>
      <c r="D6" s="29">
        <v>0.0</v>
      </c>
      <c r="E6" s="29">
        <v>180.84</v>
      </c>
      <c r="F6" s="29">
        <v>7.92</v>
      </c>
      <c r="G6" s="29">
        <v>1.289</v>
      </c>
      <c r="H6" s="29">
        <v>-1.681</v>
      </c>
      <c r="I6" s="29">
        <v>-1.083</v>
      </c>
      <c r="K6" s="29">
        <f t="shared" si="1"/>
        <v>-3.757962816</v>
      </c>
      <c r="L6" s="34">
        <f t="shared" si="2"/>
        <v>-3.409831956</v>
      </c>
      <c r="M6" s="34">
        <f t="shared" si="3"/>
        <v>-7.167794772</v>
      </c>
      <c r="O6" s="39"/>
    </row>
    <row r="7">
      <c r="A7" s="38" t="s">
        <v>21</v>
      </c>
      <c r="B7" s="29">
        <v>2775.0</v>
      </c>
      <c r="C7" s="29" t="s">
        <v>54</v>
      </c>
      <c r="D7" s="29">
        <v>0.548</v>
      </c>
      <c r="E7" s="29">
        <v>376.8</v>
      </c>
      <c r="F7" s="29">
        <v>150.0</v>
      </c>
      <c r="G7" s="29">
        <v>-1.412</v>
      </c>
      <c r="H7" s="29">
        <v>0.645</v>
      </c>
      <c r="I7" s="29">
        <v>-0.802</v>
      </c>
      <c r="K7" s="29">
        <f t="shared" si="1"/>
        <v>1.898130158</v>
      </c>
      <c r="L7" s="34">
        <f t="shared" si="2"/>
        <v>0.4958188993</v>
      </c>
      <c r="M7" s="34">
        <f t="shared" si="3"/>
        <v>2.393949058</v>
      </c>
      <c r="O7" s="39"/>
    </row>
    <row r="8">
      <c r="A8" s="29" t="s">
        <v>55</v>
      </c>
      <c r="B8" s="29">
        <v>2776.0</v>
      </c>
      <c r="C8" s="29" t="s">
        <v>54</v>
      </c>
      <c r="D8" s="29">
        <v>1.246</v>
      </c>
      <c r="E8" s="29">
        <v>390.36</v>
      </c>
      <c r="F8" s="29">
        <v>161.4</v>
      </c>
      <c r="G8" s="29">
        <v>-1.973</v>
      </c>
      <c r="H8" s="29">
        <v>0.638</v>
      </c>
      <c r="I8" s="29">
        <v>-0.001</v>
      </c>
      <c r="K8" s="29">
        <f t="shared" si="1"/>
        <v>3.702034418</v>
      </c>
      <c r="L8" s="34">
        <f t="shared" si="2"/>
        <v>1.695714917</v>
      </c>
      <c r="M8" s="34">
        <f t="shared" si="3"/>
        <v>5.397749335</v>
      </c>
    </row>
    <row r="9">
      <c r="A9" s="29" t="s">
        <v>56</v>
      </c>
      <c r="B9" s="29">
        <v>2777.0</v>
      </c>
      <c r="C9" s="29" t="s">
        <v>54</v>
      </c>
      <c r="D9" s="29">
        <v>1.031</v>
      </c>
      <c r="E9" s="29">
        <v>239.4</v>
      </c>
      <c r="F9" s="29">
        <v>80.76</v>
      </c>
      <c r="G9" s="29">
        <v>-0.52</v>
      </c>
      <c r="H9" s="29">
        <v>-0.47</v>
      </c>
      <c r="I9" s="29">
        <v>0.089</v>
      </c>
      <c r="K9" s="29">
        <f t="shared" si="1"/>
        <v>0.2741734861</v>
      </c>
      <c r="L9" s="34">
        <f t="shared" si="2"/>
        <v>-0.01406504944</v>
      </c>
      <c r="M9" s="34">
        <f t="shared" si="3"/>
        <v>0.2601084366</v>
      </c>
    </row>
    <row r="10">
      <c r="A10" s="40" t="s">
        <v>18</v>
      </c>
      <c r="B10" s="29">
        <v>2778.0</v>
      </c>
      <c r="C10" s="29" t="s">
        <v>54</v>
      </c>
      <c r="D10" s="29">
        <v>0.995</v>
      </c>
      <c r="E10" s="29">
        <v>344.4</v>
      </c>
      <c r="F10" s="29">
        <v>147.6</v>
      </c>
      <c r="G10" s="29">
        <v>-1.32</v>
      </c>
      <c r="H10" s="29">
        <v>0.367</v>
      </c>
      <c r="I10" s="29">
        <v>-0.106</v>
      </c>
      <c r="K10" s="29">
        <f t="shared" si="1"/>
        <v>2.453457958</v>
      </c>
      <c r="L10" s="34">
        <f t="shared" si="2"/>
        <v>0.9659589392</v>
      </c>
      <c r="M10" s="34">
        <f t="shared" si="3"/>
        <v>3.419416897</v>
      </c>
      <c r="O10" s="41"/>
    </row>
    <row r="11">
      <c r="A11" s="40" t="s">
        <v>17</v>
      </c>
      <c r="B11" s="29">
        <v>2779.0</v>
      </c>
      <c r="C11" s="29" t="s">
        <v>54</v>
      </c>
      <c r="D11" s="29">
        <v>1.188</v>
      </c>
      <c r="E11" s="29">
        <v>308.16</v>
      </c>
      <c r="F11" s="29">
        <v>126.48</v>
      </c>
      <c r="G11" s="29">
        <v>-1.92</v>
      </c>
      <c r="H11" s="29">
        <v>-0.739</v>
      </c>
      <c r="I11" s="29">
        <v>1.395</v>
      </c>
      <c r="K11" s="29">
        <f t="shared" si="1"/>
        <v>2.113801655</v>
      </c>
      <c r="L11" s="34">
        <f t="shared" si="2"/>
        <v>1.996451469</v>
      </c>
      <c r="M11" s="34">
        <f t="shared" si="3"/>
        <v>4.110253124</v>
      </c>
      <c r="O11" s="41"/>
    </row>
    <row r="12">
      <c r="A12" s="38" t="s">
        <v>16</v>
      </c>
      <c r="B12" s="29">
        <v>2780.0</v>
      </c>
      <c r="C12" s="29" t="s">
        <v>54</v>
      </c>
      <c r="D12" s="29">
        <v>1.067</v>
      </c>
      <c r="E12" s="29">
        <v>324.36</v>
      </c>
      <c r="F12" s="29">
        <v>135.12</v>
      </c>
      <c r="G12" s="29">
        <v>-1.518</v>
      </c>
      <c r="H12" s="29">
        <v>-0.156</v>
      </c>
      <c r="I12" s="29">
        <v>0.563</v>
      </c>
      <c r="K12" s="29">
        <f t="shared" si="1"/>
        <v>2.178993204</v>
      </c>
      <c r="L12" s="34">
        <f t="shared" si="2"/>
        <v>1.358880769</v>
      </c>
      <c r="M12" s="34">
        <f t="shared" si="3"/>
        <v>3.537873974</v>
      </c>
      <c r="O12" s="39"/>
    </row>
    <row r="13">
      <c r="A13" s="38" t="s">
        <v>15</v>
      </c>
      <c r="B13" s="29">
        <v>2781.0</v>
      </c>
      <c r="C13" s="29" t="s">
        <v>54</v>
      </c>
      <c r="D13" s="29">
        <v>0.704</v>
      </c>
      <c r="E13" s="29">
        <v>230.4</v>
      </c>
      <c r="F13" s="29">
        <v>63.12</v>
      </c>
      <c r="G13" s="29">
        <v>-0.423</v>
      </c>
      <c r="H13" s="29">
        <v>-1.059</v>
      </c>
      <c r="I13" s="29">
        <v>-0.032</v>
      </c>
      <c r="K13" s="29">
        <f t="shared" si="1"/>
        <v>-0.8099452102</v>
      </c>
      <c r="L13" s="34">
        <f t="shared" si="2"/>
        <v>-0.7194960927</v>
      </c>
      <c r="M13" s="34">
        <f t="shared" si="3"/>
        <v>-1.529441303</v>
      </c>
      <c r="O13" s="39"/>
    </row>
    <row r="14">
      <c r="A14" s="38" t="s">
        <v>14</v>
      </c>
      <c r="B14" s="29">
        <v>2782.0</v>
      </c>
      <c r="C14" s="29" t="s">
        <v>54</v>
      </c>
      <c r="D14" s="29">
        <v>0.863</v>
      </c>
      <c r="E14" s="29">
        <v>267.96</v>
      </c>
      <c r="F14" s="29">
        <v>79.2</v>
      </c>
      <c r="G14" s="29">
        <v>-0.983</v>
      </c>
      <c r="H14" s="29">
        <v>-0.987</v>
      </c>
      <c r="I14" s="29">
        <v>0.278</v>
      </c>
      <c r="K14" s="29">
        <f t="shared" si="1"/>
        <v>0.1960294565</v>
      </c>
      <c r="L14" s="34">
        <f t="shared" si="2"/>
        <v>0.008092035483</v>
      </c>
      <c r="M14" s="34">
        <f t="shared" si="3"/>
        <v>0.204121492</v>
      </c>
      <c r="O14" s="39"/>
    </row>
    <row r="15">
      <c r="A15" s="38" t="s">
        <v>13</v>
      </c>
      <c r="B15" s="29">
        <v>2783.0</v>
      </c>
      <c r="C15" s="29" t="s">
        <v>54</v>
      </c>
      <c r="D15" s="29">
        <v>0.585</v>
      </c>
      <c r="E15" s="29">
        <v>289.08</v>
      </c>
      <c r="F15" s="29">
        <v>141.24</v>
      </c>
      <c r="G15" s="29">
        <v>-0.416</v>
      </c>
      <c r="H15" s="29">
        <v>0.239</v>
      </c>
      <c r="I15" s="29">
        <v>0.397</v>
      </c>
      <c r="K15" s="29">
        <f t="shared" si="1"/>
        <v>0.9000723497</v>
      </c>
      <c r="L15" s="34">
        <f t="shared" si="2"/>
        <v>0.8866451063</v>
      </c>
      <c r="M15" s="34">
        <f t="shared" si="3"/>
        <v>1.786717456</v>
      </c>
      <c r="O15" s="39"/>
    </row>
    <row r="16">
      <c r="A16" s="38" t="s">
        <v>12</v>
      </c>
      <c r="B16" s="29">
        <v>2784.0</v>
      </c>
      <c r="C16" s="29" t="s">
        <v>54</v>
      </c>
      <c r="D16" s="29">
        <v>0.538</v>
      </c>
      <c r="E16" s="29">
        <v>420.36</v>
      </c>
      <c r="F16" s="29">
        <v>181.08</v>
      </c>
      <c r="G16" s="29">
        <v>-1.33</v>
      </c>
      <c r="H16" s="29">
        <v>1.498</v>
      </c>
      <c r="I16" s="29">
        <v>-0.984</v>
      </c>
      <c r="K16" s="29">
        <f t="shared" si="1"/>
        <v>2.870093742</v>
      </c>
      <c r="L16" s="34">
        <f t="shared" si="2"/>
        <v>0.9955504923</v>
      </c>
      <c r="M16" s="34">
        <f t="shared" si="3"/>
        <v>3.865644234</v>
      </c>
      <c r="O16" s="39"/>
    </row>
    <row r="17">
      <c r="A17" s="38" t="s">
        <v>11</v>
      </c>
      <c r="B17" s="29">
        <v>2785.0</v>
      </c>
      <c r="C17" s="29" t="s">
        <v>54</v>
      </c>
      <c r="D17" s="29">
        <v>1.393</v>
      </c>
      <c r="E17" s="29">
        <v>306.24</v>
      </c>
      <c r="F17" s="29">
        <v>127.08</v>
      </c>
      <c r="G17" s="29">
        <v>-2.545</v>
      </c>
      <c r="H17" s="29">
        <v>-1.124</v>
      </c>
      <c r="I17" s="29">
        <v>2.356</v>
      </c>
      <c r="K17" s="29">
        <f t="shared" si="1"/>
        <v>2.53416793</v>
      </c>
      <c r="L17" s="34">
        <f t="shared" si="2"/>
        <v>3.078270652</v>
      </c>
      <c r="M17" s="34">
        <f t="shared" si="3"/>
        <v>5.612438582</v>
      </c>
      <c r="O17" s="39"/>
    </row>
    <row r="18">
      <c r="A18" s="40" t="s">
        <v>39</v>
      </c>
      <c r="B18" s="29">
        <v>2786.0</v>
      </c>
      <c r="C18" s="29" t="s">
        <v>57</v>
      </c>
      <c r="D18" s="29">
        <v>0.167</v>
      </c>
      <c r="E18" s="29">
        <v>332.28</v>
      </c>
      <c r="F18" s="29">
        <v>168.36</v>
      </c>
      <c r="G18" s="29">
        <v>-0.174</v>
      </c>
      <c r="H18" s="29">
        <v>1.155</v>
      </c>
      <c r="I18" s="29">
        <v>-0.108</v>
      </c>
      <c r="K18" s="29">
        <f t="shared" si="1"/>
        <v>0.9438246216</v>
      </c>
      <c r="L18" s="34">
        <f t="shared" si="2"/>
        <v>0.9934495307</v>
      </c>
      <c r="M18" s="34">
        <f t="shared" si="3"/>
        <v>1.937274152</v>
      </c>
      <c r="O18" s="41"/>
    </row>
    <row r="19">
      <c r="A19" s="38" t="s">
        <v>38</v>
      </c>
      <c r="B19" s="29">
        <v>2787.0</v>
      </c>
      <c r="C19" s="29" t="s">
        <v>57</v>
      </c>
      <c r="D19" s="29">
        <v>0.0</v>
      </c>
      <c r="E19" s="29">
        <v>222.6</v>
      </c>
      <c r="F19" s="29">
        <v>83.76</v>
      </c>
      <c r="G19" s="29">
        <v>1.25</v>
      </c>
      <c r="H19" s="29">
        <v>-0.689</v>
      </c>
      <c r="I19" s="29">
        <v>-0.187</v>
      </c>
      <c r="K19" s="29">
        <f t="shared" si="1"/>
        <v>-2.01577271</v>
      </c>
      <c r="L19" s="34">
        <f t="shared" si="2"/>
        <v>-1.530809302</v>
      </c>
      <c r="M19" s="34">
        <f t="shared" si="3"/>
        <v>-3.546582012</v>
      </c>
      <c r="O19" s="39"/>
    </row>
    <row r="20">
      <c r="A20" s="40" t="s">
        <v>37</v>
      </c>
      <c r="B20" s="29">
        <v>2788.0</v>
      </c>
      <c r="C20" s="29" t="s">
        <v>57</v>
      </c>
      <c r="D20" s="29">
        <v>0.0</v>
      </c>
      <c r="E20" s="29">
        <v>87.12</v>
      </c>
      <c r="F20" s="29">
        <v>44.76</v>
      </c>
      <c r="G20" s="29">
        <v>3.086</v>
      </c>
      <c r="H20" s="29">
        <v>0.02</v>
      </c>
      <c r="I20" s="29">
        <v>0.532</v>
      </c>
      <c r="K20" s="29">
        <f t="shared" si="1"/>
        <v>-4.114343088</v>
      </c>
      <c r="L20" s="34">
        <f t="shared" si="2"/>
        <v>-1.17609613</v>
      </c>
      <c r="M20" s="34">
        <f t="shared" si="3"/>
        <v>-5.290439217</v>
      </c>
      <c r="O20" s="41"/>
    </row>
    <row r="21">
      <c r="A21" s="38" t="s">
        <v>36</v>
      </c>
      <c r="B21" s="29">
        <v>2789.0</v>
      </c>
      <c r="C21" s="29" t="s">
        <v>57</v>
      </c>
      <c r="D21" s="29">
        <v>0.0</v>
      </c>
      <c r="E21" s="29">
        <v>111.48</v>
      </c>
      <c r="F21" s="29">
        <v>36.36</v>
      </c>
      <c r="G21" s="29">
        <v>2.687</v>
      </c>
      <c r="H21" s="29">
        <v>-0.496</v>
      </c>
      <c r="I21" s="29">
        <v>0.131</v>
      </c>
      <c r="K21" s="29">
        <f t="shared" si="1"/>
        <v>-4.001535086</v>
      </c>
      <c r="L21" s="34">
        <f t="shared" si="2"/>
        <v>-1.840008932</v>
      </c>
      <c r="M21" s="34">
        <f t="shared" si="3"/>
        <v>-5.841544018</v>
      </c>
      <c r="O21" s="39"/>
    </row>
    <row r="22">
      <c r="A22" s="40" t="s">
        <v>35</v>
      </c>
      <c r="B22" s="29">
        <v>2790.0</v>
      </c>
      <c r="C22" s="29" t="s">
        <v>57</v>
      </c>
      <c r="D22" s="29">
        <v>0.0</v>
      </c>
      <c r="E22" s="29">
        <v>262.08</v>
      </c>
      <c r="F22" s="29">
        <v>179.52</v>
      </c>
      <c r="G22" s="29">
        <v>2.404</v>
      </c>
      <c r="H22" s="29">
        <v>2.168</v>
      </c>
      <c r="I22" s="29">
        <v>0.415</v>
      </c>
      <c r="K22" s="29">
        <f t="shared" si="1"/>
        <v>0.04425566071</v>
      </c>
      <c r="L22" s="34">
        <f t="shared" si="2"/>
        <v>0.9707319329</v>
      </c>
      <c r="M22" s="34">
        <f t="shared" si="3"/>
        <v>1.014987594</v>
      </c>
      <c r="O22" s="41"/>
    </row>
    <row r="23">
      <c r="A23" s="38" t="s">
        <v>34</v>
      </c>
      <c r="B23" s="29">
        <v>2791.0</v>
      </c>
      <c r="C23" s="29" t="s">
        <v>57</v>
      </c>
      <c r="D23" s="29">
        <v>0.0</v>
      </c>
      <c r="E23" s="29">
        <v>166.32</v>
      </c>
      <c r="F23" s="29">
        <v>164.52</v>
      </c>
      <c r="G23" s="29">
        <v>2.69</v>
      </c>
      <c r="H23" s="29">
        <v>1.662</v>
      </c>
      <c r="I23" s="29">
        <v>1.815</v>
      </c>
      <c r="K23" s="29">
        <f t="shared" si="1"/>
        <v>-1.223384012</v>
      </c>
      <c r="L23" s="34">
        <f t="shared" si="2"/>
        <v>1.904822408</v>
      </c>
      <c r="M23" s="34">
        <f t="shared" si="3"/>
        <v>0.6814383966</v>
      </c>
      <c r="O23" s="39"/>
    </row>
    <row r="24">
      <c r="A24" s="38" t="s">
        <v>33</v>
      </c>
      <c r="B24" s="29">
        <v>2792.0</v>
      </c>
      <c r="C24" s="29" t="s">
        <v>57</v>
      </c>
      <c r="D24" s="29">
        <v>0.0</v>
      </c>
      <c r="E24" s="29">
        <v>168.6</v>
      </c>
      <c r="F24" s="29">
        <v>48.84</v>
      </c>
      <c r="G24" s="29">
        <v>2.224</v>
      </c>
      <c r="H24" s="29">
        <v>-0.4</v>
      </c>
      <c r="I24" s="29">
        <v>-0.474</v>
      </c>
      <c r="K24" s="29">
        <f t="shared" si="1"/>
        <v>-3.184767965</v>
      </c>
      <c r="L24" s="34">
        <f t="shared" si="2"/>
        <v>-2.155436885</v>
      </c>
      <c r="M24" s="34">
        <f t="shared" si="3"/>
        <v>-5.34020485</v>
      </c>
      <c r="O24" s="39"/>
    </row>
    <row r="25">
      <c r="A25" s="38" t="s">
        <v>32</v>
      </c>
      <c r="B25" s="29">
        <v>2793.0</v>
      </c>
      <c r="C25" s="29" t="s">
        <v>57</v>
      </c>
      <c r="D25" s="29">
        <v>0.0</v>
      </c>
      <c r="E25" s="29">
        <v>140.4</v>
      </c>
      <c r="F25" s="29">
        <v>25.2</v>
      </c>
      <c r="G25" s="29">
        <v>1.995</v>
      </c>
      <c r="H25" s="29">
        <v>-1.442</v>
      </c>
      <c r="I25" s="29">
        <v>-0.249</v>
      </c>
      <c r="K25" s="29">
        <f t="shared" si="1"/>
        <v>-3.887993065</v>
      </c>
      <c r="L25" s="34">
        <f t="shared" si="2"/>
        <v>-2.688653111</v>
      </c>
      <c r="M25" s="34">
        <f t="shared" si="3"/>
        <v>-6.576646176</v>
      </c>
      <c r="O25" s="39"/>
    </row>
    <row r="26">
      <c r="A26" s="42"/>
      <c r="B26" s="42"/>
      <c r="C26" s="43" t="s">
        <v>58</v>
      </c>
      <c r="D26" s="42">
        <f t="shared" ref="D26:I26" si="4">AVERAGE(D2:D25)</f>
        <v>0.53175</v>
      </c>
      <c r="E26" s="42">
        <f t="shared" si="4"/>
        <v>270.07</v>
      </c>
      <c r="F26" s="42">
        <f t="shared" si="4"/>
        <v>106.995</v>
      </c>
      <c r="G26" s="42">
        <f t="shared" si="4"/>
        <v>-0.00004166666667</v>
      </c>
      <c r="H26" s="42">
        <f t="shared" si="4"/>
        <v>0.00004166666667</v>
      </c>
      <c r="I26" s="42">
        <f t="shared" si="4"/>
        <v>0.00004166666667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3" t="s">
        <v>59</v>
      </c>
      <c r="D27" s="42">
        <f t="shared" ref="D27:I27" si="5">STDEV(D2:D25)</f>
        <v>0.4763865119</v>
      </c>
      <c r="E27" s="42">
        <f t="shared" si="5"/>
        <v>94.79385726</v>
      </c>
      <c r="F27" s="42">
        <f t="shared" si="5"/>
        <v>58.26427625</v>
      </c>
      <c r="G27" s="42">
        <f t="shared" si="5"/>
        <v>1.734045646</v>
      </c>
      <c r="H27" s="42">
        <f t="shared" si="5"/>
        <v>1.141075826</v>
      </c>
      <c r="I27" s="42">
        <f t="shared" si="5"/>
        <v>0.9076387655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</sheetData>
  <conditionalFormatting sqref="K2:K25">
    <cfRule type="colorScale" priority="1">
      <colorScale>
        <cfvo type="min"/>
        <cfvo type="max"/>
        <color rgb="FFFFFFFF"/>
        <color rgb="FFFFD666"/>
      </colorScale>
    </cfRule>
  </conditionalFormatting>
  <conditionalFormatting sqref="N5">
    <cfRule type="notContainsBlanks" dxfId="0" priority="2">
      <formula>LEN(TRIM(N5))&gt;0</formula>
    </cfRule>
  </conditionalFormatting>
  <conditionalFormatting sqref="L2:L25">
    <cfRule type="colorScale" priority="3">
      <colorScale>
        <cfvo type="min"/>
        <cfvo type="max"/>
        <color rgb="FFFFFFFF"/>
        <color rgb="FFFFD666"/>
      </colorScale>
    </cfRule>
  </conditionalFormatting>
  <conditionalFormatting sqref="M2:M25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</hyperlinks>
  <drawing r:id="rId23"/>
</worksheet>
</file>