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2311BE3-BABE-4BCF-B1E1-FD4F0C25AE75}" xr6:coauthVersionLast="45" xr6:coauthVersionMax="45" xr10:uidLastSave="{00000000-0000-0000-0000-000000000000}"/>
  <bookViews>
    <workbookView xWindow="-120" yWindow="-120" windowWidth="20730" windowHeight="11160" activeTab="1" xr2:uid="{31CAB028-68C0-4753-89DF-59086F6D8C6B}"/>
  </bookViews>
  <sheets>
    <sheet name="Dataset" sheetId="1" r:id="rId1"/>
    <sheet name="Latih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G9" i="2"/>
  <c r="F9" i="2"/>
  <c r="D9" i="2"/>
  <c r="C9" i="2"/>
  <c r="F8" i="2"/>
  <c r="D8" i="2"/>
  <c r="C8" i="2"/>
  <c r="G8" i="2" s="1"/>
  <c r="G7" i="2"/>
  <c r="F7" i="2"/>
  <c r="D7" i="2"/>
  <c r="C7" i="2"/>
  <c r="F6" i="2"/>
  <c r="D6" i="2"/>
  <c r="C6" i="2"/>
  <c r="G6" i="2" s="1"/>
  <c r="G5" i="2"/>
  <c r="F5" i="2"/>
  <c r="C11" i="2" s="1"/>
  <c r="D5" i="2"/>
  <c r="C5" i="2"/>
  <c r="H8" i="2" l="1"/>
  <c r="I8" i="2" s="1"/>
  <c r="I9" i="2"/>
  <c r="H6" i="2"/>
  <c r="I6" i="2" s="1"/>
  <c r="I7" i="2"/>
  <c r="G10" i="2"/>
  <c r="H7" i="2"/>
  <c r="H9" i="2"/>
  <c r="H5" i="2"/>
  <c r="H10" i="2" s="1"/>
  <c r="I5" i="2" l="1"/>
  <c r="I10" i="2" s="1"/>
</calcChain>
</file>

<file path=xl/sharedStrings.xml><?xml version="1.0" encoding="utf-8"?>
<sst xmlns="http://schemas.openxmlformats.org/spreadsheetml/2006/main" count="78" uniqueCount="37">
  <si>
    <t>NO. URUT</t>
  </si>
  <si>
    <t>NIP</t>
  </si>
  <si>
    <t>DEPT</t>
  </si>
  <si>
    <t>BAGIAN</t>
  </si>
  <si>
    <t>TAHUN MASUK</t>
  </si>
  <si>
    <t>LAMA KERJA</t>
  </si>
  <si>
    <t>GAJI POKOK</t>
  </si>
  <si>
    <t>TUNJANGAN</t>
  </si>
  <si>
    <t>GAJI BERSIH</t>
  </si>
  <si>
    <t>LAPORAN GAJI KARYAWAN KARTIKA</t>
  </si>
  <si>
    <t>BULAN FEBRUARI 2020</t>
  </si>
  <si>
    <t>JUMLAH PEGAWAI</t>
  </si>
  <si>
    <t>MASA KERJA PALING LAMA</t>
  </si>
  <si>
    <t>1D/14/05</t>
  </si>
  <si>
    <t>2D/17/03</t>
  </si>
  <si>
    <t>2D/12/06</t>
  </si>
  <si>
    <t>3D/12/09</t>
  </si>
  <si>
    <t>2D/17/10</t>
  </si>
  <si>
    <t>GAPOK</t>
  </si>
  <si>
    <t>1D</t>
  </si>
  <si>
    <t>2D</t>
  </si>
  <si>
    <t>3D</t>
  </si>
  <si>
    <t>DEPT 1</t>
  </si>
  <si>
    <t>DEPT 3</t>
  </si>
  <si>
    <t>DEPT 2</t>
  </si>
  <si>
    <t>TOTAL</t>
  </si>
  <si>
    <t>TAHUN:</t>
  </si>
  <si>
    <t>Keterangan:</t>
  </si>
  <si>
    <t>1D = Programmer</t>
  </si>
  <si>
    <t>2D = Operator</t>
  </si>
  <si>
    <t>3D = Akuntansi</t>
  </si>
  <si>
    <t>A. Pengelompokkan untuk kolom Bagian</t>
  </si>
  <si>
    <t>B. Perhitungan Tunjangan</t>
  </si>
  <si>
    <t>Jika lama kerja &gt; 3, maka gaji pokok * 5%</t>
  </si>
  <si>
    <t>Jika lama kerja &lt;= 3, maka gaji pokok * 3%</t>
  </si>
  <si>
    <t>C. Perhitungan Lama Kerja</t>
  </si>
  <si>
    <t>Lama kerja = tahun pembuatan laporan (2020) - tahun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</si>
</sst>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6CA5-3A70-433D-8F1A-360F148A4037}">
  <dimension ref="A1:I29"/>
  <sheetViews>
    <sheetView zoomScaleNormal="100" workbookViewId="0">
      <selection activeCell="A4" sqref="A4:I4"/>
    </sheetView>
  </sheetViews>
  <sheetFormatPr defaultRowHeight="15" x14ac:dyDescent="0.25"/>
  <cols>
    <col min="1" max="1" width="11.85546875" bestFit="1" customWidth="1"/>
    <col min="2" max="2" width="9.42578125" bestFit="1" customWidth="1"/>
    <col min="3" max="3" width="9" bestFit="1" customWidth="1"/>
    <col min="4" max="4" width="11.7109375" bestFit="1" customWidth="1"/>
    <col min="5" max="5" width="18.28515625" bestFit="1" customWidth="1"/>
    <col min="6" max="6" width="16.140625" bestFit="1" customWidth="1"/>
    <col min="7" max="7" width="15.140625" bestFit="1" customWidth="1"/>
    <col min="8" max="8" width="15.28515625" bestFit="1" customWidth="1"/>
    <col min="9" max="9" width="15.5703125" bestFit="1" customWidth="1"/>
  </cols>
  <sheetData>
    <row r="1" spans="1:9" ht="18.75" x14ac:dyDescent="0.3">
      <c r="A1" s="12" t="s">
        <v>9</v>
      </c>
      <c r="B1" s="12"/>
      <c r="C1" s="12"/>
      <c r="D1" s="12"/>
      <c r="E1" s="12"/>
      <c r="F1" s="12"/>
      <c r="G1" s="12"/>
      <c r="H1" s="12"/>
      <c r="I1" s="12"/>
    </row>
    <row r="2" spans="1:9" ht="18.75" x14ac:dyDescent="0.3">
      <c r="A2" s="12" t="s">
        <v>10</v>
      </c>
      <c r="B2" s="12"/>
      <c r="C2" s="12"/>
      <c r="D2" s="12"/>
      <c r="E2" s="12"/>
      <c r="F2" s="12"/>
      <c r="G2" s="12"/>
      <c r="H2" s="12"/>
      <c r="I2" s="12"/>
    </row>
    <row r="3" spans="1:9" ht="15.75" x14ac:dyDescent="0.25">
      <c r="A3" s="2"/>
      <c r="B3" s="2"/>
      <c r="C3" s="2"/>
      <c r="D3" s="2"/>
      <c r="E3" s="2"/>
      <c r="F3" s="2"/>
      <c r="G3" s="2"/>
      <c r="H3" s="2" t="s">
        <v>26</v>
      </c>
      <c r="I3" s="2">
        <v>2020</v>
      </c>
    </row>
    <row r="4" spans="1:9" s="1" customFormat="1" ht="15.75" x14ac:dyDescent="0.2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</row>
    <row r="5" spans="1:9" ht="15.75" x14ac:dyDescent="0.25">
      <c r="A5" s="3">
        <v>90101</v>
      </c>
      <c r="B5" s="3" t="s">
        <v>13</v>
      </c>
      <c r="C5" s="3"/>
      <c r="D5" s="3"/>
      <c r="E5" s="3">
        <v>2014</v>
      </c>
      <c r="F5" s="3"/>
      <c r="G5" s="3"/>
      <c r="H5" s="3"/>
      <c r="I5" s="3"/>
    </row>
    <row r="6" spans="1:9" ht="15.75" x14ac:dyDescent="0.25">
      <c r="A6" s="3">
        <v>90102</v>
      </c>
      <c r="B6" s="3" t="s">
        <v>14</v>
      </c>
      <c r="C6" s="3"/>
      <c r="D6" s="3"/>
      <c r="E6" s="3">
        <v>2017</v>
      </c>
      <c r="F6" s="3"/>
      <c r="G6" s="3"/>
      <c r="H6" s="3"/>
      <c r="I6" s="3"/>
    </row>
    <row r="7" spans="1:9" ht="15.75" x14ac:dyDescent="0.25">
      <c r="A7" s="3">
        <v>90103</v>
      </c>
      <c r="B7" s="3" t="s">
        <v>15</v>
      </c>
      <c r="C7" s="3"/>
      <c r="D7" s="3"/>
      <c r="E7" s="3">
        <v>2012</v>
      </c>
      <c r="F7" s="3"/>
      <c r="G7" s="3"/>
      <c r="H7" s="3"/>
      <c r="I7" s="3"/>
    </row>
    <row r="8" spans="1:9" ht="15.75" x14ac:dyDescent="0.25">
      <c r="A8" s="3">
        <v>90104</v>
      </c>
      <c r="B8" s="3" t="s">
        <v>16</v>
      </c>
      <c r="C8" s="3"/>
      <c r="D8" s="3"/>
      <c r="E8" s="3">
        <v>2012</v>
      </c>
      <c r="F8" s="3"/>
      <c r="G8" s="3"/>
      <c r="H8" s="3"/>
      <c r="I8" s="3"/>
    </row>
    <row r="9" spans="1:9" ht="15.75" x14ac:dyDescent="0.25">
      <c r="A9" s="3">
        <v>90105</v>
      </c>
      <c r="B9" s="3" t="s">
        <v>17</v>
      </c>
      <c r="C9" s="3"/>
      <c r="D9" s="3"/>
      <c r="E9" s="3">
        <v>2017</v>
      </c>
      <c r="F9" s="3"/>
      <c r="G9" s="3"/>
      <c r="H9" s="3"/>
      <c r="I9" s="3"/>
    </row>
    <row r="10" spans="1:9" ht="15.75" x14ac:dyDescent="0.25">
      <c r="A10" s="4" t="s">
        <v>11</v>
      </c>
      <c r="B10" s="4"/>
      <c r="C10" s="6"/>
      <c r="D10" s="6"/>
      <c r="E10" s="6" t="s">
        <v>25</v>
      </c>
      <c r="F10" s="6"/>
      <c r="G10" s="9"/>
      <c r="H10" s="9"/>
      <c r="I10" s="9"/>
    </row>
    <row r="11" spans="1:9" ht="30" customHeight="1" x14ac:dyDescent="0.25">
      <c r="A11" s="5" t="s">
        <v>12</v>
      </c>
      <c r="B11" s="5"/>
      <c r="C11" s="6"/>
      <c r="D11" s="6"/>
      <c r="E11" s="6"/>
      <c r="F11" s="6"/>
      <c r="G11" s="9"/>
      <c r="H11" s="9"/>
      <c r="I11" s="9"/>
    </row>
    <row r="13" spans="1:9" ht="15.75" x14ac:dyDescent="0.25">
      <c r="A13" s="11" t="s">
        <v>1</v>
      </c>
      <c r="B13" s="11" t="s">
        <v>2</v>
      </c>
      <c r="C13" s="11" t="s">
        <v>18</v>
      </c>
    </row>
    <row r="14" spans="1:9" ht="15.75" x14ac:dyDescent="0.25">
      <c r="A14" s="3" t="s">
        <v>19</v>
      </c>
      <c r="B14" s="3" t="s">
        <v>22</v>
      </c>
      <c r="C14" s="3">
        <v>550000</v>
      </c>
    </row>
    <row r="15" spans="1:9" ht="15.75" x14ac:dyDescent="0.25">
      <c r="A15" s="3" t="s">
        <v>20</v>
      </c>
      <c r="B15" s="3" t="s">
        <v>24</v>
      </c>
      <c r="C15" s="3">
        <v>650000</v>
      </c>
    </row>
    <row r="16" spans="1:9" ht="15.75" x14ac:dyDescent="0.25">
      <c r="A16" s="3" t="s">
        <v>21</v>
      </c>
      <c r="B16" s="3" t="s">
        <v>23</v>
      </c>
      <c r="C16" s="3">
        <v>750000</v>
      </c>
    </row>
    <row r="18" spans="1:1" ht="15.75" x14ac:dyDescent="0.25">
      <c r="A18" s="8" t="s">
        <v>27</v>
      </c>
    </row>
    <row r="19" spans="1:1" ht="15.75" x14ac:dyDescent="0.25">
      <c r="A19" s="8" t="s">
        <v>31</v>
      </c>
    </row>
    <row r="20" spans="1:1" ht="15.75" x14ac:dyDescent="0.25">
      <c r="A20" s="7" t="s">
        <v>28</v>
      </c>
    </row>
    <row r="21" spans="1:1" ht="15.75" x14ac:dyDescent="0.25">
      <c r="A21" s="7" t="s">
        <v>29</v>
      </c>
    </row>
    <row r="22" spans="1:1" ht="15.75" x14ac:dyDescent="0.25">
      <c r="A22" s="7" t="s">
        <v>30</v>
      </c>
    </row>
    <row r="23" spans="1:1" ht="15.75" x14ac:dyDescent="0.25">
      <c r="A23" s="2"/>
    </row>
    <row r="24" spans="1:1" ht="15.75" x14ac:dyDescent="0.25">
      <c r="A24" s="8" t="s">
        <v>32</v>
      </c>
    </row>
    <row r="25" spans="1:1" ht="15.75" x14ac:dyDescent="0.25">
      <c r="A25" s="7" t="s">
        <v>33</v>
      </c>
    </row>
    <row r="26" spans="1:1" ht="15.75" x14ac:dyDescent="0.25">
      <c r="A26" s="7" t="s">
        <v>34</v>
      </c>
    </row>
    <row r="27" spans="1:1" ht="15.75" x14ac:dyDescent="0.25">
      <c r="A27" s="7"/>
    </row>
    <row r="28" spans="1:1" ht="15.75" x14ac:dyDescent="0.25">
      <c r="A28" s="8" t="s">
        <v>35</v>
      </c>
    </row>
    <row r="29" spans="1:1" ht="15.75" x14ac:dyDescent="0.25">
      <c r="A29" s="2" t="s">
        <v>36</v>
      </c>
    </row>
  </sheetData>
  <mergeCells count="10">
    <mergeCell ref="A10:B10"/>
    <mergeCell ref="A11:B11"/>
    <mergeCell ref="E10:F11"/>
    <mergeCell ref="A1:I1"/>
    <mergeCell ref="A2:I2"/>
    <mergeCell ref="G10:G11"/>
    <mergeCell ref="H10:H11"/>
    <mergeCell ref="I10:I11"/>
    <mergeCell ref="C10:D10"/>
    <mergeCell ref="C11:D1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CDB1-F362-417A-8CE1-C660ABEE8A0D}">
  <dimension ref="A1:I29"/>
  <sheetViews>
    <sheetView tabSelected="1" zoomScaleNormal="100" workbookViewId="0">
      <selection activeCell="E12" sqref="E12"/>
    </sheetView>
  </sheetViews>
  <sheetFormatPr defaultRowHeight="15" x14ac:dyDescent="0.25"/>
  <cols>
    <col min="1" max="1" width="11.85546875" bestFit="1" customWidth="1"/>
    <col min="2" max="2" width="9.42578125" bestFit="1" customWidth="1"/>
    <col min="3" max="3" width="9" bestFit="1" customWidth="1"/>
    <col min="4" max="4" width="11.7109375" bestFit="1" customWidth="1"/>
    <col min="5" max="5" width="18.28515625" bestFit="1" customWidth="1"/>
    <col min="6" max="6" width="16.140625" bestFit="1" customWidth="1"/>
    <col min="7" max="7" width="15.140625" bestFit="1" customWidth="1"/>
    <col min="8" max="8" width="15.28515625" bestFit="1" customWidth="1"/>
    <col min="9" max="9" width="15.5703125" bestFit="1" customWidth="1"/>
  </cols>
  <sheetData>
    <row r="1" spans="1:9" ht="18.75" x14ac:dyDescent="0.3">
      <c r="A1" s="12" t="s">
        <v>9</v>
      </c>
      <c r="B1" s="12"/>
      <c r="C1" s="12"/>
      <c r="D1" s="12"/>
      <c r="E1" s="12"/>
      <c r="F1" s="12"/>
      <c r="G1" s="12"/>
      <c r="H1" s="12"/>
      <c r="I1" s="12"/>
    </row>
    <row r="2" spans="1:9" ht="18.75" x14ac:dyDescent="0.3">
      <c r="A2" s="12" t="s">
        <v>10</v>
      </c>
      <c r="B2" s="12"/>
      <c r="C2" s="12"/>
      <c r="D2" s="12"/>
      <c r="E2" s="12"/>
      <c r="F2" s="12"/>
      <c r="G2" s="12"/>
      <c r="H2" s="12"/>
      <c r="I2" s="12"/>
    </row>
    <row r="3" spans="1:9" ht="15.75" x14ac:dyDescent="0.25">
      <c r="A3" s="2"/>
      <c r="B3" s="2"/>
      <c r="C3" s="2"/>
      <c r="D3" s="2"/>
      <c r="E3" s="2"/>
      <c r="F3" s="2"/>
      <c r="G3" s="2"/>
      <c r="H3" s="2" t="s">
        <v>26</v>
      </c>
      <c r="I3" s="2">
        <v>2020</v>
      </c>
    </row>
    <row r="4" spans="1:9" s="1" customFormat="1" ht="15.75" x14ac:dyDescent="0.2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</row>
    <row r="5" spans="1:9" ht="15.75" x14ac:dyDescent="0.25">
      <c r="A5" s="3">
        <v>90101</v>
      </c>
      <c r="B5" s="3" t="s">
        <v>13</v>
      </c>
      <c r="C5" s="3" t="str">
        <f>VLOOKUP(LEFT(B5,2),$A$13:$C$16,2,FALSE)</f>
        <v>DEPT 1</v>
      </c>
      <c r="D5" s="3" t="str">
        <f>IF(LEFT(B5,2)="1D","Programmer",IF(LEFT(B5,2)="2D","Operator","Akuntansi"))</f>
        <v>Programmer</v>
      </c>
      <c r="E5" s="3">
        <v>2014</v>
      </c>
      <c r="F5" s="3">
        <f>I3-E5</f>
        <v>6</v>
      </c>
      <c r="G5" s="3">
        <f>VLOOKUP(LEFT(C5,6),$B$13:$C$16,2,FALSE)</f>
        <v>550000</v>
      </c>
      <c r="H5" s="3">
        <f>IF(F5&gt;3,G5*5%,G5*3%)</f>
        <v>27500</v>
      </c>
      <c r="I5" s="3">
        <f>G5+H5</f>
        <v>577500</v>
      </c>
    </row>
    <row r="6" spans="1:9" ht="15.75" x14ac:dyDescent="0.25">
      <c r="A6" s="3">
        <v>90102</v>
      </c>
      <c r="B6" s="3" t="s">
        <v>14</v>
      </c>
      <c r="C6" s="3" t="str">
        <f t="shared" ref="C6:C9" si="0">VLOOKUP(LEFT(B6,2),$A$13:$C$16,2,FALSE)</f>
        <v>DEPT 2</v>
      </c>
      <c r="D6" s="3" t="str">
        <f>IF(LEFT(B6,2)="1D","Programmer",IF(LEFT(B6,2)="2D","Operator","Akuntansi"))</f>
        <v>Operator</v>
      </c>
      <c r="E6" s="3">
        <v>2017</v>
      </c>
      <c r="F6" s="3">
        <f>I3-E6</f>
        <v>3</v>
      </c>
      <c r="G6" s="3">
        <f t="shared" ref="G6:G9" si="1">VLOOKUP(LEFT(C6,6),$B$13:$C$16,2,FALSE)</f>
        <v>650000</v>
      </c>
      <c r="H6" s="3">
        <f>IF(F6&gt;3,G6*5%,G6*3%)</f>
        <v>19500</v>
      </c>
      <c r="I6" s="3">
        <f t="shared" ref="I6:I9" si="2">G6+H6</f>
        <v>669500</v>
      </c>
    </row>
    <row r="7" spans="1:9" ht="15.75" x14ac:dyDescent="0.25">
      <c r="A7" s="3">
        <v>90103</v>
      </c>
      <c r="B7" s="3" t="s">
        <v>15</v>
      </c>
      <c r="C7" s="3" t="str">
        <f t="shared" si="0"/>
        <v>DEPT 2</v>
      </c>
      <c r="D7" s="3" t="str">
        <f>IF(LEFT(B7,2)="1D","Programmer",IF(LEFT(B7,2)="2D","Operator","Akuntansi"))</f>
        <v>Operator</v>
      </c>
      <c r="E7" s="3">
        <v>2012</v>
      </c>
      <c r="F7" s="3">
        <f>I3-E7</f>
        <v>8</v>
      </c>
      <c r="G7" s="3">
        <f t="shared" si="1"/>
        <v>650000</v>
      </c>
      <c r="H7" s="3">
        <f t="shared" ref="H7:H9" si="3">IF(F7&gt;3,G7*5%,G7*3%)</f>
        <v>32500</v>
      </c>
      <c r="I7" s="3">
        <f t="shared" si="2"/>
        <v>682500</v>
      </c>
    </row>
    <row r="8" spans="1:9" ht="15.75" x14ac:dyDescent="0.25">
      <c r="A8" s="3">
        <v>90104</v>
      </c>
      <c r="B8" s="3" t="s">
        <v>16</v>
      </c>
      <c r="C8" s="3" t="str">
        <f t="shared" si="0"/>
        <v>DEPT 3</v>
      </c>
      <c r="D8" s="3" t="str">
        <f>IF(LEFT(B8,2)="1D","Programmer",IF(LEFT(B8,2)="2D","Operator","Akuntansi"))</f>
        <v>Akuntansi</v>
      </c>
      <c r="E8" s="3">
        <v>2012</v>
      </c>
      <c r="F8" s="3">
        <f>I3-E8</f>
        <v>8</v>
      </c>
      <c r="G8" s="3">
        <f t="shared" si="1"/>
        <v>750000</v>
      </c>
      <c r="H8" s="3">
        <f t="shared" si="3"/>
        <v>37500</v>
      </c>
      <c r="I8" s="3">
        <f t="shared" si="2"/>
        <v>787500</v>
      </c>
    </row>
    <row r="9" spans="1:9" ht="15.75" x14ac:dyDescent="0.25">
      <c r="A9" s="3">
        <v>90105</v>
      </c>
      <c r="B9" s="3" t="s">
        <v>17</v>
      </c>
      <c r="C9" s="3" t="str">
        <f t="shared" si="0"/>
        <v>DEPT 2</v>
      </c>
      <c r="D9" s="3" t="str">
        <f>IF(LEFT(B9,2)="1D","Programmer",IF(LEFT(B9,2)="2D","Operator","Akuntansi"))</f>
        <v>Operator</v>
      </c>
      <c r="E9" s="3">
        <v>2017</v>
      </c>
      <c r="F9" s="3">
        <f>I3-E9</f>
        <v>3</v>
      </c>
      <c r="G9" s="3">
        <f t="shared" si="1"/>
        <v>650000</v>
      </c>
      <c r="H9" s="3">
        <f t="shared" si="3"/>
        <v>19500</v>
      </c>
      <c r="I9" s="3">
        <f t="shared" si="2"/>
        <v>669500</v>
      </c>
    </row>
    <row r="10" spans="1:9" ht="15.75" x14ac:dyDescent="0.25">
      <c r="A10" s="4" t="s">
        <v>11</v>
      </c>
      <c r="B10" s="4"/>
      <c r="C10" s="6">
        <f>COUNTA(A5:A9)</f>
        <v>5</v>
      </c>
      <c r="D10" s="6"/>
      <c r="E10" s="6" t="s">
        <v>25</v>
      </c>
      <c r="F10" s="6"/>
      <c r="G10" s="9">
        <f>SUM(G5:G9)</f>
        <v>3250000</v>
      </c>
      <c r="H10" s="9">
        <f>SUM(H5:H9)</f>
        <v>136500</v>
      </c>
      <c r="I10" s="9">
        <f>SUM(I5:I9)</f>
        <v>3386500</v>
      </c>
    </row>
    <row r="11" spans="1:9" ht="30" customHeight="1" x14ac:dyDescent="0.25">
      <c r="A11" s="5" t="s">
        <v>12</v>
      </c>
      <c r="B11" s="5"/>
      <c r="C11" s="6">
        <f>MAX(F5:F9)</f>
        <v>8</v>
      </c>
      <c r="D11" s="6"/>
      <c r="E11" s="6"/>
      <c r="F11" s="6"/>
      <c r="G11" s="9"/>
      <c r="H11" s="9"/>
      <c r="I11" s="9"/>
    </row>
    <row r="13" spans="1:9" ht="15.75" x14ac:dyDescent="0.25">
      <c r="A13" s="11" t="s">
        <v>1</v>
      </c>
      <c r="B13" s="11" t="s">
        <v>2</v>
      </c>
      <c r="C13" s="11" t="s">
        <v>18</v>
      </c>
    </row>
    <row r="14" spans="1:9" ht="15.75" x14ac:dyDescent="0.25">
      <c r="A14" s="3" t="s">
        <v>19</v>
      </c>
      <c r="B14" s="3" t="s">
        <v>22</v>
      </c>
      <c r="C14" s="3">
        <v>550000</v>
      </c>
    </row>
    <row r="15" spans="1:9" ht="15.75" x14ac:dyDescent="0.25">
      <c r="A15" s="3" t="s">
        <v>20</v>
      </c>
      <c r="B15" s="3" t="s">
        <v>24</v>
      </c>
      <c r="C15" s="3">
        <v>650000</v>
      </c>
    </row>
    <row r="16" spans="1:9" ht="15.75" x14ac:dyDescent="0.25">
      <c r="A16" s="3" t="s">
        <v>21</v>
      </c>
      <c r="B16" s="3" t="s">
        <v>23</v>
      </c>
      <c r="C16" s="3">
        <v>750000</v>
      </c>
    </row>
    <row r="18" spans="1:1" ht="15.75" x14ac:dyDescent="0.25">
      <c r="A18" s="8" t="s">
        <v>27</v>
      </c>
    </row>
    <row r="19" spans="1:1" ht="15.75" x14ac:dyDescent="0.25">
      <c r="A19" s="8" t="s">
        <v>31</v>
      </c>
    </row>
    <row r="20" spans="1:1" ht="15.75" x14ac:dyDescent="0.25">
      <c r="A20" s="7" t="s">
        <v>28</v>
      </c>
    </row>
    <row r="21" spans="1:1" ht="15.75" x14ac:dyDescent="0.25">
      <c r="A21" s="7" t="s">
        <v>29</v>
      </c>
    </row>
    <row r="22" spans="1:1" ht="15.75" x14ac:dyDescent="0.25">
      <c r="A22" s="7" t="s">
        <v>30</v>
      </c>
    </row>
    <row r="23" spans="1:1" ht="15.75" x14ac:dyDescent="0.25">
      <c r="A23" s="2"/>
    </row>
    <row r="24" spans="1:1" ht="15.75" x14ac:dyDescent="0.25">
      <c r="A24" s="8" t="s">
        <v>32</v>
      </c>
    </row>
    <row r="25" spans="1:1" ht="15.75" x14ac:dyDescent="0.25">
      <c r="A25" s="7" t="s">
        <v>33</v>
      </c>
    </row>
    <row r="26" spans="1:1" ht="15.75" x14ac:dyDescent="0.25">
      <c r="A26" s="7" t="s">
        <v>34</v>
      </c>
    </row>
    <row r="27" spans="1:1" ht="15.75" x14ac:dyDescent="0.25">
      <c r="A27" s="7"/>
    </row>
    <row r="28" spans="1:1" ht="15.75" x14ac:dyDescent="0.25">
      <c r="A28" s="8" t="s">
        <v>35</v>
      </c>
    </row>
    <row r="29" spans="1:1" ht="15.75" x14ac:dyDescent="0.25">
      <c r="A29" s="2" t="s">
        <v>36</v>
      </c>
    </row>
  </sheetData>
  <mergeCells count="10">
    <mergeCell ref="A1:I1"/>
    <mergeCell ref="A2:I2"/>
    <mergeCell ref="A10:B10"/>
    <mergeCell ref="C10:D10"/>
    <mergeCell ref="E10:F11"/>
    <mergeCell ref="G10:G11"/>
    <mergeCell ref="H10:H11"/>
    <mergeCell ref="I10:I11"/>
    <mergeCell ref="A11:B11"/>
    <mergeCell ref="C11:D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2024-06-19T05:53:10Z</dcterms:created>
  <dcterms:modified xsi:type="dcterms:W3CDTF">2024-07-15T05:48:33Z</dcterms:modified>
</cp:coreProperties>
</file>