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30f97a3898953826/Desktop/"/>
    </mc:Choice>
  </mc:AlternateContent>
  <xr:revisionPtr revIDLastSave="625" documentId="8_{61D22431-EC88-49D1-92F4-2467284186F6}" xr6:coauthVersionLast="47" xr6:coauthVersionMax="47" xr10:uidLastSave="{FED4F624-AE21-457C-B7DC-AEB53990691D}"/>
  <bookViews>
    <workbookView xWindow="-108" yWindow="-108" windowWidth="23256" windowHeight="12456" activeTab="3" xr2:uid="{E03EB859-F029-498E-AFA4-0FE8DD30A7DF}"/>
  </bookViews>
  <sheets>
    <sheet name="Coffee_Chain_Sales" sheetId="2" r:id="rId1"/>
    <sheet name="Calculations" sheetId="6" r:id="rId2"/>
    <sheet name="Pivot tables" sheetId="5" r:id="rId3"/>
    <sheet name="Dashboard" sheetId="7" r:id="rId4"/>
  </sheets>
  <definedNames>
    <definedName name="_xlnm._FilterDatabase" localSheetId="1" hidden="1">Calculations!$F$2:$K$22</definedName>
    <definedName name="ExternalData_1" localSheetId="0" hidden="1">'Coffee_Chain_Sales'!$A$1:$U$422</definedName>
    <definedName name="Slicer_Product_type">#N/A</definedName>
  </definedNames>
  <calcPr calcId="191029"/>
  <pivotCaches>
    <pivotCache cacheId="19"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7" i="6" l="1"/>
  <c r="L28" i="6"/>
  <c r="L29" i="6"/>
  <c r="L26" i="6"/>
  <c r="K27" i="6"/>
  <c r="K28" i="6"/>
  <c r="K29" i="6"/>
  <c r="K26" i="6"/>
  <c r="K4" i="6"/>
  <c r="K5" i="6"/>
  <c r="K6" i="6"/>
  <c r="K7" i="6"/>
  <c r="K8" i="6"/>
  <c r="K9" i="6"/>
  <c r="K10" i="6"/>
  <c r="K11" i="6"/>
  <c r="K12" i="6"/>
  <c r="K13" i="6"/>
  <c r="K14" i="6"/>
  <c r="K15" i="6"/>
  <c r="K16" i="6"/>
  <c r="K17" i="6"/>
  <c r="K18" i="6"/>
  <c r="K19" i="6"/>
  <c r="K20" i="6"/>
  <c r="K21" i="6"/>
  <c r="K22" i="6"/>
  <c r="K3" i="6"/>
  <c r="J4" i="6"/>
  <c r="J5" i="6"/>
  <c r="J6" i="6"/>
  <c r="J7" i="6"/>
  <c r="J8" i="6"/>
  <c r="J9" i="6"/>
  <c r="J10" i="6"/>
  <c r="J11" i="6"/>
  <c r="J12" i="6"/>
  <c r="J13" i="6"/>
  <c r="J14" i="6"/>
  <c r="J15" i="6"/>
  <c r="J16" i="6"/>
  <c r="J17" i="6"/>
  <c r="J18" i="6"/>
  <c r="J19" i="6"/>
  <c r="J20" i="6"/>
  <c r="J21" i="6"/>
  <c r="J22" i="6"/>
  <c r="J3" i="6"/>
  <c r="I4" i="6"/>
  <c r="I5" i="6"/>
  <c r="I6" i="6"/>
  <c r="I7" i="6"/>
  <c r="I8" i="6"/>
  <c r="I9" i="6"/>
  <c r="I10" i="6"/>
  <c r="I11" i="6"/>
  <c r="I12" i="6"/>
  <c r="I13" i="6"/>
  <c r="I14" i="6"/>
  <c r="I15" i="6"/>
  <c r="I16" i="6"/>
  <c r="I17" i="6"/>
  <c r="I18" i="6"/>
  <c r="I19" i="6"/>
  <c r="I20" i="6"/>
  <c r="I21" i="6"/>
  <c r="I22" i="6"/>
  <c r="I3" i="6"/>
  <c r="H4" i="6"/>
  <c r="H5" i="6"/>
  <c r="H6" i="6"/>
  <c r="H7" i="6"/>
  <c r="H8" i="6"/>
  <c r="H9" i="6"/>
  <c r="H10" i="6"/>
  <c r="H11" i="6"/>
  <c r="H12" i="6"/>
  <c r="H13" i="6"/>
  <c r="H14" i="6"/>
  <c r="H15" i="6"/>
  <c r="H16" i="6"/>
  <c r="H17" i="6"/>
  <c r="H18" i="6"/>
  <c r="H19" i="6"/>
  <c r="H20" i="6"/>
  <c r="H21" i="6"/>
  <c r="H22" i="6"/>
  <c r="H3" i="6"/>
  <c r="G11" i="6"/>
  <c r="G5" i="6"/>
  <c r="G6" i="6"/>
  <c r="G7" i="6"/>
  <c r="G8" i="6"/>
  <c r="G9" i="6"/>
  <c r="G10" i="6"/>
  <c r="G12" i="6"/>
  <c r="G13" i="6"/>
  <c r="G14" i="6"/>
  <c r="G15" i="6"/>
  <c r="G16" i="6"/>
  <c r="G17" i="6"/>
  <c r="G18" i="6"/>
  <c r="G19" i="6"/>
  <c r="G20" i="6"/>
  <c r="G21" i="6"/>
  <c r="G22" i="6"/>
  <c r="G4" i="6"/>
  <c r="G3" i="6"/>
  <c r="W2" i="2"/>
  <c r="C13" i="6"/>
  <c r="C12" i="6"/>
  <c r="D8" i="6"/>
  <c r="C8" i="6"/>
  <c r="B8" i="6"/>
  <c r="D4" i="6"/>
  <c r="C4" i="6"/>
  <c r="B4"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011CE2-0F5E-4A47-828B-EBAD28348793}" keepAlive="1" name="Query - Coffee_Chain_Sales" description="Connection to the 'Coffee_Chain_Sales' query in the workbook." type="5" refreshedVersion="8" background="1" saveData="1">
    <dbPr connection="Provider=Microsoft.Mashup.OleDb.1;Data Source=$Workbook$;Location=Coffee_Chain_Sales;Extended Properties=&quot;&quot;" command="SELECT * FROM [Coffee_Chain_Sales]"/>
  </connection>
</connections>
</file>

<file path=xl/sharedStrings.xml><?xml version="1.0" encoding="utf-8"?>
<sst xmlns="http://schemas.openxmlformats.org/spreadsheetml/2006/main" count="5200" uniqueCount="97">
  <si>
    <t>Area Code</t>
  </si>
  <si>
    <t>Cogs</t>
  </si>
  <si>
    <t>DifferenceBetweenActualandTargetProfit</t>
  </si>
  <si>
    <t>Date</t>
  </si>
  <si>
    <t>Inventory Margin</t>
  </si>
  <si>
    <t>Margin</t>
  </si>
  <si>
    <t>Market_size</t>
  </si>
  <si>
    <t>Market</t>
  </si>
  <si>
    <t>Marketing</t>
  </si>
  <si>
    <t>Product_line</t>
  </si>
  <si>
    <t>Product_type</t>
  </si>
  <si>
    <t>Product</t>
  </si>
  <si>
    <t>Profit</t>
  </si>
  <si>
    <t>Sales</t>
  </si>
  <si>
    <t>State</t>
  </si>
  <si>
    <t>Target_cogs</t>
  </si>
  <si>
    <t>Target_margin</t>
  </si>
  <si>
    <t>Target_profit</t>
  </si>
  <si>
    <t xml:space="preserve">Target_sales </t>
  </si>
  <si>
    <t>Total_expenses</t>
  </si>
  <si>
    <t>Type</t>
  </si>
  <si>
    <t>Major Market</t>
  </si>
  <si>
    <t>Central</t>
  </si>
  <si>
    <t>Leaves</t>
  </si>
  <si>
    <t>Herbal Tea</t>
  </si>
  <si>
    <t>Lemon</t>
  </si>
  <si>
    <t>Colorado</t>
  </si>
  <si>
    <t>Decaf</t>
  </si>
  <si>
    <t>Mint</t>
  </si>
  <si>
    <t>South</t>
  </si>
  <si>
    <t>Texas</t>
  </si>
  <si>
    <t>East</t>
  </si>
  <si>
    <t>Tea</t>
  </si>
  <si>
    <t>Darjeeling</t>
  </si>
  <si>
    <t>Florida</t>
  </si>
  <si>
    <t>Regular</t>
  </si>
  <si>
    <t>West</t>
  </si>
  <si>
    <t>Green Tea</t>
  </si>
  <si>
    <t>California</t>
  </si>
  <si>
    <t>Small Market</t>
  </si>
  <si>
    <t>Beans</t>
  </si>
  <si>
    <t>Espresso</t>
  </si>
  <si>
    <t>Decaf Espresso</t>
  </si>
  <si>
    <t>Iowa</t>
  </si>
  <si>
    <t>Connecticut</t>
  </si>
  <si>
    <t>Coffee</t>
  </si>
  <si>
    <t>Decaf Irish Cream</t>
  </si>
  <si>
    <t>Oklahoma</t>
  </si>
  <si>
    <t>Nevada</t>
  </si>
  <si>
    <t>Utah</t>
  </si>
  <si>
    <t>Amaretto</t>
  </si>
  <si>
    <t>New Hampshire</t>
  </si>
  <si>
    <t>Colombian</t>
  </si>
  <si>
    <t>Caffe Mocha</t>
  </si>
  <si>
    <t>Caffe Latte</t>
  </si>
  <si>
    <t>Louisiana</t>
  </si>
  <si>
    <t>Oregon</t>
  </si>
  <si>
    <t>Chamomile</t>
  </si>
  <si>
    <t>Missouri</t>
  </si>
  <si>
    <t>Wisconsin</t>
  </si>
  <si>
    <t>Washington</t>
  </si>
  <si>
    <t>Earl Grey</t>
  </si>
  <si>
    <t>Massachusetts</t>
  </si>
  <si>
    <t>Illinois</t>
  </si>
  <si>
    <t>New Mexico</t>
  </si>
  <si>
    <t>Ohio</t>
  </si>
  <si>
    <t>Regular Espresso</t>
  </si>
  <si>
    <t>New York</t>
  </si>
  <si>
    <t>Row Labels</t>
  </si>
  <si>
    <t>Grand Total</t>
  </si>
  <si>
    <t>Sum of Margin</t>
  </si>
  <si>
    <t>Sum of Target_margin</t>
  </si>
  <si>
    <t>Sum of Profit</t>
  </si>
  <si>
    <t>Sum of Target_profit</t>
  </si>
  <si>
    <t>Sum of Sales</t>
  </si>
  <si>
    <t xml:space="preserve">Sum of Target_sales </t>
  </si>
  <si>
    <t>Column Labels</t>
  </si>
  <si>
    <t>Sum of Total_expenses</t>
  </si>
  <si>
    <t>SUM OF MARGIN SALES AND PROFIT</t>
  </si>
  <si>
    <t>TOTAL MARGIN</t>
  </si>
  <si>
    <t>TOTAL SALES</t>
  </si>
  <si>
    <t>TOTAL PROFIT</t>
  </si>
  <si>
    <t>SR.NO</t>
  </si>
  <si>
    <t>AVERAGE OF TOTAL MARGIN, SALES AND PROFIT</t>
  </si>
  <si>
    <t>SR. NO</t>
  </si>
  <si>
    <t>AVG MARGIN</t>
  </si>
  <si>
    <t>AVG PROFIT</t>
  </si>
  <si>
    <t>AVG SALES</t>
  </si>
  <si>
    <t>Sum of Cogs</t>
  </si>
  <si>
    <t>Sum of Target_cogs</t>
  </si>
  <si>
    <t>Sum of Marketing</t>
  </si>
  <si>
    <t>NO. OF MAJOR AND SMALL MARKET IN STATE</t>
  </si>
  <si>
    <t>MARKET</t>
  </si>
  <si>
    <t>NO.</t>
  </si>
  <si>
    <t>Product type</t>
  </si>
  <si>
    <t xml:space="preserve">Profit </t>
  </si>
  <si>
    <t>SUM OF PROFIT AND SALES OF PRODUCT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</si>
</sst>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5C]#,##0.00"/>
  </numFmts>
  <fonts count="3" x14ac:knownFonts="1">
    <font>
      <sz val="11"/>
      <color theme="1"/>
      <name val="Calibri"/>
      <family val="2"/>
      <scheme val="minor"/>
    </font>
    <font>
      <b/>
      <sz val="11"/>
      <color theme="0"/>
      <name val="Calibri"/>
      <family val="2"/>
      <scheme val="minor"/>
    </font>
    <font>
      <sz val="11"/>
      <color theme="0"/>
      <name val="Calibri"/>
      <family val="2"/>
      <scheme val="minor"/>
    </font>
  </fonts>
  <fills count="5">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s>
  <borders count="4">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2" borderId="1" xfId="0" applyFont="1" applyFill="1" applyBorder="1"/>
    <xf numFmtId="0" fontId="0" fillId="0" borderId="0" xfId="0" applyNumberFormat="1"/>
    <xf numFmtId="0" fontId="0" fillId="0" borderId="0" xfId="0" pivotButton="1"/>
    <xf numFmtId="0" fontId="0" fillId="0" borderId="0" xfId="0" applyAlignment="1">
      <alignment horizontal="left"/>
    </xf>
    <xf numFmtId="0" fontId="1" fillId="2" borderId="2" xfId="0" applyFont="1" applyFill="1" applyBorder="1"/>
    <xf numFmtId="164" fontId="0" fillId="0" borderId="0" xfId="0" applyNumberFormat="1"/>
    <xf numFmtId="0" fontId="0" fillId="0" borderId="3" xfId="0" applyBorder="1"/>
    <xf numFmtId="164" fontId="0" fillId="0" borderId="3" xfId="0" applyNumberFormat="1" applyBorder="1"/>
    <xf numFmtId="0" fontId="0" fillId="4" borderId="3" xfId="0" applyFill="1" applyBorder="1"/>
    <xf numFmtId="0" fontId="2" fillId="0" borderId="0" xfId="0" applyFont="1"/>
    <xf numFmtId="2" fontId="0" fillId="0" borderId="3" xfId="0" applyNumberFormat="1" applyBorder="1"/>
    <xf numFmtId="14" fontId="0" fillId="0" borderId="0" xfId="0" applyNumberFormat="1"/>
    <xf numFmtId="0" fontId="0" fillId="0" borderId="3" xfId="0" applyBorder="1" applyAlignment="1">
      <alignment horizontal="left"/>
    </xf>
    <xf numFmtId="0" fontId="0" fillId="3" borderId="1" xfId="0" applyNumberFormat="1" applyFont="1" applyFill="1" applyBorder="1"/>
    <xf numFmtId="164" fontId="0" fillId="3" borderId="1" xfId="0" applyNumberFormat="1" applyFont="1" applyFill="1" applyBorder="1"/>
    <xf numFmtId="0" fontId="0" fillId="3" borderId="2" xfId="0" applyNumberFormat="1" applyFont="1" applyFill="1" applyBorder="1"/>
    <xf numFmtId="0" fontId="0" fillId="0" borderId="1" xfId="0" applyNumberFormat="1" applyFont="1" applyBorder="1"/>
    <xf numFmtId="164" fontId="0" fillId="0" borderId="1" xfId="0" applyNumberFormat="1" applyFont="1" applyBorder="1"/>
    <xf numFmtId="0" fontId="0" fillId="0" borderId="2" xfId="0" applyNumberFormat="1" applyFont="1" applyBorder="1"/>
    <xf numFmtId="0" fontId="1" fillId="2" borderId="3" xfId="0" applyFont="1" applyFill="1" applyBorder="1"/>
    <xf numFmtId="164" fontId="1" fillId="2" borderId="3" xfId="0" applyNumberFormat="1" applyFont="1" applyFill="1" applyBorder="1"/>
    <xf numFmtId="164" fontId="0" fillId="0" borderId="3" xfId="0" applyNumberFormat="1" applyBorder="1" applyAlignment="1">
      <alignment horizontal="left"/>
    </xf>
    <xf numFmtId="164" fontId="0" fillId="4" borderId="3" xfId="0" applyNumberFormat="1" applyFill="1" applyBorder="1"/>
  </cellXfs>
  <cellStyles count="1">
    <cellStyle name="Normal" xfId="0" builtinId="0"/>
  </cellStyles>
  <dxfs count="20">
    <dxf>
      <numFmt numFmtId="0" formatCode="General"/>
    </dxf>
    <dxf>
      <numFmt numFmtId="164" formatCode="[$$-45C]#,##0.00"/>
    </dxf>
    <dxf>
      <numFmt numFmtId="164" formatCode="[$$-45C]#,##0.00"/>
    </dxf>
    <dxf>
      <numFmt numFmtId="164" formatCode="[$$-45C]#,##0.00"/>
    </dxf>
    <dxf>
      <numFmt numFmtId="164" formatCode="[$$-45C]#,##0.00"/>
    </dxf>
    <dxf>
      <numFmt numFmtId="164" formatCode="[$$-45C]#,##0.00"/>
    </dxf>
    <dxf>
      <numFmt numFmtId="0" formatCode="General"/>
    </dxf>
    <dxf>
      <numFmt numFmtId="164" formatCode="[$$-45C]#,##0.00"/>
    </dxf>
    <dxf>
      <numFmt numFmtId="164" formatCode="[$$-45C]#,##0.00"/>
    </dxf>
    <dxf>
      <numFmt numFmtId="0" formatCode="General"/>
    </dxf>
    <dxf>
      <numFmt numFmtId="0" formatCode="General"/>
    </dxf>
    <dxf>
      <numFmt numFmtId="0" formatCode="General"/>
    </dxf>
    <dxf>
      <numFmt numFmtId="164" formatCode="[$$-45C]#,##0.00"/>
    </dxf>
    <dxf>
      <numFmt numFmtId="0" formatCode="General"/>
    </dxf>
    <dxf>
      <numFmt numFmtId="0" formatCode="General"/>
    </dxf>
    <dxf>
      <numFmt numFmtId="164" formatCode="[$$-45C]#,##0.00"/>
    </dxf>
    <dxf>
      <numFmt numFmtId="164" formatCode="[$$-45C]#,##0.00"/>
    </dxf>
    <dxf>
      <numFmt numFmtId="19" formatCode="dd/mm/yyyy"/>
    </dxf>
    <dxf>
      <numFmt numFmtId="164" formatCode="[$$-45C]#,##0.00"/>
    </dxf>
    <dxf>
      <numFmt numFmtId="164" formatCode="[$$-45C]#,##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Sales.xlsx]Pivot tables!PivotTable5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tables'!$B$3</c:f>
              <c:strCache>
                <c:ptCount val="1"/>
                <c:pt idx="0">
                  <c:v>Sum of Margin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tables'!$A$4:$A$8</c:f>
              <c:strCache>
                <c:ptCount val="4"/>
                <c:pt idx="0">
                  <c:v>Coffee</c:v>
                </c:pt>
                <c:pt idx="1">
                  <c:v>Espresso</c:v>
                </c:pt>
                <c:pt idx="2">
                  <c:v>Herbal Tea</c:v>
                </c:pt>
                <c:pt idx="3">
                  <c:v>Tea</c:v>
                </c:pt>
              </c:strCache>
            </c:strRef>
          </c:cat>
          <c:val>
            <c:numRef>
              <c:f>'Pivot tables'!$B$4:$B$8</c:f>
              <c:numCache>
                <c:formatCode>[$$-45C]#,##0.00</c:formatCode>
                <c:ptCount val="4"/>
                <c:pt idx="0">
                  <c:v>28902</c:v>
                </c:pt>
                <c:pt idx="1">
                  <c:v>30488</c:v>
                </c:pt>
                <c:pt idx="2">
                  <c:v>27258</c:v>
                </c:pt>
                <c:pt idx="3">
                  <c:v>22126</c:v>
                </c:pt>
              </c:numCache>
            </c:numRef>
          </c:val>
          <c:extLst>
            <c:ext xmlns:c16="http://schemas.microsoft.com/office/drawing/2014/chart" uri="{C3380CC4-5D6E-409C-BE32-E72D297353CC}">
              <c16:uniqueId val="{00000000-413E-4D56-8E18-BEE4CF85AE63}"/>
            </c:ext>
          </c:extLst>
        </c:ser>
        <c:ser>
          <c:idx val="1"/>
          <c:order val="1"/>
          <c:tx>
            <c:strRef>
              <c:f>'Pivot tables'!$C$3</c:f>
              <c:strCache>
                <c:ptCount val="1"/>
                <c:pt idx="0">
                  <c:v>Sum of Target_margin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'Pivot tables'!$A$4:$A$8</c:f>
              <c:strCache>
                <c:ptCount val="4"/>
                <c:pt idx="0">
                  <c:v>Coffee</c:v>
                </c:pt>
                <c:pt idx="1">
                  <c:v>Espresso</c:v>
                </c:pt>
                <c:pt idx="2">
                  <c:v>Herbal Tea</c:v>
                </c:pt>
                <c:pt idx="3">
                  <c:v>Tea</c:v>
                </c:pt>
              </c:strCache>
            </c:strRef>
          </c:cat>
          <c:val>
            <c:numRef>
              <c:f>'Pivot tables'!$C$4:$C$8</c:f>
              <c:numCache>
                <c:formatCode>[$$-45C]#,##0.00</c:formatCode>
                <c:ptCount val="4"/>
                <c:pt idx="0">
                  <c:v>31080</c:v>
                </c:pt>
                <c:pt idx="1">
                  <c:v>30900</c:v>
                </c:pt>
                <c:pt idx="2">
                  <c:v>23300</c:v>
                </c:pt>
                <c:pt idx="3">
                  <c:v>17540</c:v>
                </c:pt>
              </c:numCache>
            </c:numRef>
          </c:val>
          <c:extLst>
            <c:ext xmlns:c16="http://schemas.microsoft.com/office/drawing/2014/chart" uri="{C3380CC4-5D6E-409C-BE32-E72D297353CC}">
              <c16:uniqueId val="{00000001-413E-4D56-8E18-BEE4CF85AE63}"/>
            </c:ext>
          </c:extLst>
        </c:ser>
        <c:dLbls>
          <c:showLegendKey val="0"/>
          <c:showVal val="0"/>
          <c:showCatName val="0"/>
          <c:showSerName val="0"/>
          <c:showPercent val="0"/>
          <c:showBubbleSize val="0"/>
        </c:dLbls>
        <c:gapWidth val="150"/>
        <c:shape val="box"/>
        <c:axId val="1649506671"/>
        <c:axId val="1649507151"/>
        <c:axId val="0"/>
      </c:bar3DChart>
      <c:catAx>
        <c:axId val="164950667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9507151"/>
        <c:crosses val="autoZero"/>
        <c:auto val="1"/>
        <c:lblAlgn val="ctr"/>
        <c:lblOffset val="100"/>
        <c:noMultiLvlLbl val="0"/>
      </c:catAx>
      <c:valAx>
        <c:axId val="1649507151"/>
        <c:scaling>
          <c:orientation val="minMax"/>
        </c:scaling>
        <c:delete val="0"/>
        <c:axPos val="l"/>
        <c:majorGridlines>
          <c:spPr>
            <a:ln w="9525" cap="flat" cmpd="sng" algn="ctr">
              <a:solidFill>
                <a:schemeClr val="tx2">
                  <a:lumMod val="15000"/>
                  <a:lumOff val="85000"/>
                </a:schemeClr>
              </a:solidFill>
              <a:round/>
            </a:ln>
            <a:effectLst/>
          </c:spPr>
        </c:majorGridlines>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4950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20">
      <a:fgClr>
        <a:schemeClr val="accent1"/>
      </a:fgClr>
      <a:bgClr>
        <a:schemeClr val="accent6">
          <a:lumMod val="20000"/>
          <a:lumOff val="80000"/>
        </a:schemeClr>
      </a:bgClr>
    </a:patt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Sales.xlsx]Pivot tables!PivotTable6</c:name>
    <c:fmtId val="5"/>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tables'!$B$10</c:f>
              <c:strCache>
                <c:ptCount val="1"/>
                <c:pt idx="0">
                  <c:v>Sum of Profit</c:v>
                </c:pt>
              </c:strCache>
            </c:strRef>
          </c:tx>
          <c:spPr>
            <a:solidFill>
              <a:schemeClr val="accent1"/>
            </a:solidFill>
            <a:ln>
              <a:noFill/>
            </a:ln>
            <a:effectLst/>
          </c:spPr>
          <c:invertIfNegative val="0"/>
          <c:cat>
            <c:strRef>
              <c:f>'Pivot tables'!$A$11:$A$15</c:f>
              <c:strCache>
                <c:ptCount val="4"/>
                <c:pt idx="0">
                  <c:v>Coffee</c:v>
                </c:pt>
                <c:pt idx="1">
                  <c:v>Espresso</c:v>
                </c:pt>
                <c:pt idx="2">
                  <c:v>Herbal Tea</c:v>
                </c:pt>
                <c:pt idx="3">
                  <c:v>Tea</c:v>
                </c:pt>
              </c:strCache>
            </c:strRef>
          </c:cat>
          <c:val>
            <c:numRef>
              <c:f>'Pivot tables'!$B$11:$B$15</c:f>
              <c:numCache>
                <c:formatCode>[$$-45C]#,##0.00</c:formatCode>
                <c:ptCount val="4"/>
                <c:pt idx="0">
                  <c:v>17485</c:v>
                </c:pt>
                <c:pt idx="1">
                  <c:v>17880</c:v>
                </c:pt>
                <c:pt idx="2">
                  <c:v>15906</c:v>
                </c:pt>
                <c:pt idx="3">
                  <c:v>13040</c:v>
                </c:pt>
              </c:numCache>
            </c:numRef>
          </c:val>
          <c:extLst>
            <c:ext xmlns:c16="http://schemas.microsoft.com/office/drawing/2014/chart" uri="{C3380CC4-5D6E-409C-BE32-E72D297353CC}">
              <c16:uniqueId val="{00000000-04F0-475B-9F03-16359131E499}"/>
            </c:ext>
          </c:extLst>
        </c:ser>
        <c:dLbls>
          <c:showLegendKey val="0"/>
          <c:showVal val="0"/>
          <c:showCatName val="0"/>
          <c:showSerName val="0"/>
          <c:showPercent val="0"/>
          <c:showBubbleSize val="0"/>
        </c:dLbls>
        <c:gapWidth val="247"/>
        <c:overlap val="-27"/>
        <c:axId val="1471442287"/>
        <c:axId val="1471799711"/>
      </c:barChart>
      <c:lineChart>
        <c:grouping val="standard"/>
        <c:varyColors val="0"/>
        <c:ser>
          <c:idx val="1"/>
          <c:order val="1"/>
          <c:tx>
            <c:strRef>
              <c:f>'Pivot tables'!$C$10</c:f>
              <c:strCache>
                <c:ptCount val="1"/>
                <c:pt idx="0">
                  <c:v>Sum of Target_profit</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tables'!$A$11:$A$15</c:f>
              <c:strCache>
                <c:ptCount val="4"/>
                <c:pt idx="0">
                  <c:v>Coffee</c:v>
                </c:pt>
                <c:pt idx="1">
                  <c:v>Espresso</c:v>
                </c:pt>
                <c:pt idx="2">
                  <c:v>Herbal Tea</c:v>
                </c:pt>
                <c:pt idx="3">
                  <c:v>Tea</c:v>
                </c:pt>
              </c:strCache>
            </c:strRef>
          </c:cat>
          <c:val>
            <c:numRef>
              <c:f>'Pivot tables'!$C$11:$C$15</c:f>
              <c:numCache>
                <c:formatCode>[$$-45C]#,##0.00</c:formatCode>
                <c:ptCount val="4"/>
                <c:pt idx="0">
                  <c:v>20100</c:v>
                </c:pt>
                <c:pt idx="1">
                  <c:v>19600</c:v>
                </c:pt>
                <c:pt idx="2">
                  <c:v>14000</c:v>
                </c:pt>
                <c:pt idx="3">
                  <c:v>10200</c:v>
                </c:pt>
              </c:numCache>
            </c:numRef>
          </c:val>
          <c:smooth val="0"/>
          <c:extLst>
            <c:ext xmlns:c16="http://schemas.microsoft.com/office/drawing/2014/chart" uri="{C3380CC4-5D6E-409C-BE32-E72D297353CC}">
              <c16:uniqueId val="{00000001-04F0-475B-9F03-16359131E499}"/>
            </c:ext>
          </c:extLst>
        </c:ser>
        <c:dLbls>
          <c:showLegendKey val="0"/>
          <c:showVal val="0"/>
          <c:showCatName val="0"/>
          <c:showSerName val="0"/>
          <c:showPercent val="0"/>
          <c:showBubbleSize val="0"/>
        </c:dLbls>
        <c:marker val="1"/>
        <c:smooth val="0"/>
        <c:axId val="1471442287"/>
        <c:axId val="1471799711"/>
      </c:lineChart>
      <c:catAx>
        <c:axId val="1471442287"/>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471799711"/>
        <c:crosses val="autoZero"/>
        <c:auto val="1"/>
        <c:lblAlgn val="ctr"/>
        <c:lblOffset val="100"/>
        <c:noMultiLvlLbl val="0"/>
      </c:catAx>
      <c:valAx>
        <c:axId val="1471799711"/>
        <c:scaling>
          <c:orientation val="minMax"/>
        </c:scaling>
        <c:delete val="0"/>
        <c:axPos val="l"/>
        <c:majorGridlines>
          <c:spPr>
            <a:ln w="9525" cap="flat" cmpd="sng" algn="ctr">
              <a:solidFill>
                <a:schemeClr val="dk1">
                  <a:lumMod val="15000"/>
                  <a:lumOff val="85000"/>
                </a:schemeClr>
              </a:solidFill>
              <a:round/>
            </a:ln>
            <a:effectLst/>
          </c:spPr>
        </c:majorGridlines>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471442287"/>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Sales.xlsx]Pivot tables!PivotTable7</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Sum of Sales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tables'!$A$18:$A$22</c:f>
              <c:strCache>
                <c:ptCount val="4"/>
                <c:pt idx="0">
                  <c:v>Coffee</c:v>
                </c:pt>
                <c:pt idx="1">
                  <c:v>Espresso</c:v>
                </c:pt>
                <c:pt idx="2">
                  <c:v>Herbal Tea</c:v>
                </c:pt>
                <c:pt idx="3">
                  <c:v>Tea</c:v>
                </c:pt>
              </c:strCache>
            </c:strRef>
          </c:cat>
          <c:val>
            <c:numRef>
              <c:f>'Pivot tables'!$B$18:$B$22</c:f>
              <c:numCache>
                <c:formatCode>[$$-45C]#,##0.00</c:formatCode>
                <c:ptCount val="4"/>
                <c:pt idx="0">
                  <c:v>52373</c:v>
                </c:pt>
                <c:pt idx="1">
                  <c:v>56013</c:v>
                </c:pt>
                <c:pt idx="2">
                  <c:v>51685</c:v>
                </c:pt>
                <c:pt idx="3">
                  <c:v>42824</c:v>
                </c:pt>
              </c:numCache>
            </c:numRef>
          </c:val>
          <c:extLst>
            <c:ext xmlns:c16="http://schemas.microsoft.com/office/drawing/2014/chart" uri="{C3380CC4-5D6E-409C-BE32-E72D297353CC}">
              <c16:uniqueId val="{00000000-05F0-4951-BAF1-6B1105264977}"/>
            </c:ext>
          </c:extLst>
        </c:ser>
        <c:ser>
          <c:idx val="1"/>
          <c:order val="1"/>
          <c:tx>
            <c:strRef>
              <c:f>'Pivot tables'!$C$17</c:f>
              <c:strCache>
                <c:ptCount val="1"/>
                <c:pt idx="0">
                  <c:v>Sum of Target_sales </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tables'!$A$18:$A$22</c:f>
              <c:strCache>
                <c:ptCount val="4"/>
                <c:pt idx="0">
                  <c:v>Coffee</c:v>
                </c:pt>
                <c:pt idx="1">
                  <c:v>Espresso</c:v>
                </c:pt>
                <c:pt idx="2">
                  <c:v>Herbal Tea</c:v>
                </c:pt>
                <c:pt idx="3">
                  <c:v>Tea</c:v>
                </c:pt>
              </c:strCache>
            </c:strRef>
          </c:cat>
          <c:val>
            <c:numRef>
              <c:f>'Pivot tables'!$C$18:$C$22</c:f>
              <c:numCache>
                <c:formatCode>[$$-45C]#,##0.00</c:formatCode>
                <c:ptCount val="4"/>
                <c:pt idx="0">
                  <c:v>53620</c:v>
                </c:pt>
                <c:pt idx="1">
                  <c:v>53280</c:v>
                </c:pt>
                <c:pt idx="2">
                  <c:v>41100</c:v>
                </c:pt>
                <c:pt idx="3">
                  <c:v>30940</c:v>
                </c:pt>
              </c:numCache>
            </c:numRef>
          </c:val>
          <c:extLst>
            <c:ext xmlns:c16="http://schemas.microsoft.com/office/drawing/2014/chart" uri="{C3380CC4-5D6E-409C-BE32-E72D297353CC}">
              <c16:uniqueId val="{00000001-05F0-4951-BAF1-6B1105264977}"/>
            </c:ext>
          </c:extLst>
        </c:ser>
        <c:dLbls>
          <c:dLblPos val="inEnd"/>
          <c:showLegendKey val="0"/>
          <c:showVal val="1"/>
          <c:showCatName val="0"/>
          <c:showSerName val="0"/>
          <c:showPercent val="0"/>
          <c:showBubbleSize val="0"/>
        </c:dLbls>
        <c:gapWidth val="65"/>
        <c:axId val="1800116847"/>
        <c:axId val="1800117327"/>
      </c:barChart>
      <c:catAx>
        <c:axId val="180011684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00117327"/>
        <c:crosses val="autoZero"/>
        <c:auto val="1"/>
        <c:lblAlgn val="ctr"/>
        <c:lblOffset val="100"/>
        <c:noMultiLvlLbl val="0"/>
      </c:catAx>
      <c:valAx>
        <c:axId val="180011732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45C]#,##0.00" sourceLinked="1"/>
        <c:majorTickMark val="none"/>
        <c:minorTickMark val="none"/>
        <c:tickLblPos val="nextTo"/>
        <c:crossAx val="18001168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Sales.xlsx]Pivot tables!PivotTable8</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tables'!$F$3:$F$4</c:f>
              <c:strCache>
                <c:ptCount val="1"/>
                <c:pt idx="0">
                  <c:v>Central</c:v>
                </c:pt>
              </c:strCache>
            </c:strRef>
          </c:tx>
          <c:spPr>
            <a:solidFill>
              <a:schemeClr val="accent6"/>
            </a:solidFill>
            <a:ln>
              <a:noFill/>
            </a:ln>
            <a:effectLst/>
          </c:spPr>
          <c:invertIfNegative val="0"/>
          <c:cat>
            <c:strRef>
              <c:f>'Pivot tables'!$E$5:$E$25</c:f>
              <c:strCache>
                <c:ptCount val="20"/>
                <c:pt idx="0">
                  <c:v>California</c:v>
                </c:pt>
                <c:pt idx="1">
                  <c:v>Colorado</c:v>
                </c:pt>
                <c:pt idx="2">
                  <c:v>Connecticut</c:v>
                </c:pt>
                <c:pt idx="3">
                  <c:v>Florida</c:v>
                </c:pt>
                <c:pt idx="4">
                  <c:v>Illinois</c:v>
                </c:pt>
                <c:pt idx="5">
                  <c:v>Iowa</c:v>
                </c:pt>
                <c:pt idx="6">
                  <c:v>Louisiana</c:v>
                </c:pt>
                <c:pt idx="7">
                  <c:v>Massachusetts</c:v>
                </c:pt>
                <c:pt idx="8">
                  <c:v>Missouri</c:v>
                </c:pt>
                <c:pt idx="9">
                  <c:v>Nevada</c:v>
                </c:pt>
                <c:pt idx="10">
                  <c:v>New Hampshire</c:v>
                </c:pt>
                <c:pt idx="11">
                  <c:v>New Mexico</c:v>
                </c:pt>
                <c:pt idx="12">
                  <c:v>New York</c:v>
                </c:pt>
                <c:pt idx="13">
                  <c:v>Ohio</c:v>
                </c:pt>
                <c:pt idx="14">
                  <c:v>Oklahoma</c:v>
                </c:pt>
                <c:pt idx="15">
                  <c:v>Oregon</c:v>
                </c:pt>
                <c:pt idx="16">
                  <c:v>Texas</c:v>
                </c:pt>
                <c:pt idx="17">
                  <c:v>Utah</c:v>
                </c:pt>
                <c:pt idx="18">
                  <c:v>Washington</c:v>
                </c:pt>
                <c:pt idx="19">
                  <c:v>Wisconsin</c:v>
                </c:pt>
              </c:strCache>
            </c:strRef>
          </c:cat>
          <c:val>
            <c:numRef>
              <c:f>'Pivot tables'!$F$5:$F$25</c:f>
              <c:numCache>
                <c:formatCode>[$$-45C]#,##0.00</c:formatCode>
                <c:ptCount val="20"/>
                <c:pt idx="1">
                  <c:v>3060</c:v>
                </c:pt>
                <c:pt idx="4">
                  <c:v>3336</c:v>
                </c:pt>
                <c:pt idx="5">
                  <c:v>2918</c:v>
                </c:pt>
                <c:pt idx="8">
                  <c:v>2386</c:v>
                </c:pt>
                <c:pt idx="13">
                  <c:v>2590</c:v>
                </c:pt>
                <c:pt idx="19">
                  <c:v>2834</c:v>
                </c:pt>
              </c:numCache>
            </c:numRef>
          </c:val>
          <c:extLst>
            <c:ext xmlns:c16="http://schemas.microsoft.com/office/drawing/2014/chart" uri="{C3380CC4-5D6E-409C-BE32-E72D297353CC}">
              <c16:uniqueId val="{00000000-F9BC-4F40-92D6-2A8FAD78AB09}"/>
            </c:ext>
          </c:extLst>
        </c:ser>
        <c:ser>
          <c:idx val="1"/>
          <c:order val="1"/>
          <c:tx>
            <c:strRef>
              <c:f>'Pivot tables'!$G$3:$G$4</c:f>
              <c:strCache>
                <c:ptCount val="1"/>
                <c:pt idx="0">
                  <c:v>East</c:v>
                </c:pt>
              </c:strCache>
            </c:strRef>
          </c:tx>
          <c:spPr>
            <a:solidFill>
              <a:schemeClr val="accent5"/>
            </a:solidFill>
            <a:ln>
              <a:noFill/>
            </a:ln>
            <a:effectLst/>
          </c:spPr>
          <c:invertIfNegative val="0"/>
          <c:cat>
            <c:strRef>
              <c:f>'Pivot tables'!$E$5:$E$25</c:f>
              <c:strCache>
                <c:ptCount val="20"/>
                <c:pt idx="0">
                  <c:v>California</c:v>
                </c:pt>
                <c:pt idx="1">
                  <c:v>Colorado</c:v>
                </c:pt>
                <c:pt idx="2">
                  <c:v>Connecticut</c:v>
                </c:pt>
                <c:pt idx="3">
                  <c:v>Florida</c:v>
                </c:pt>
                <c:pt idx="4">
                  <c:v>Illinois</c:v>
                </c:pt>
                <c:pt idx="5">
                  <c:v>Iowa</c:v>
                </c:pt>
                <c:pt idx="6">
                  <c:v>Louisiana</c:v>
                </c:pt>
                <c:pt idx="7">
                  <c:v>Massachusetts</c:v>
                </c:pt>
                <c:pt idx="8">
                  <c:v>Missouri</c:v>
                </c:pt>
                <c:pt idx="9">
                  <c:v>Nevada</c:v>
                </c:pt>
                <c:pt idx="10">
                  <c:v>New Hampshire</c:v>
                </c:pt>
                <c:pt idx="11">
                  <c:v>New Mexico</c:v>
                </c:pt>
                <c:pt idx="12">
                  <c:v>New York</c:v>
                </c:pt>
                <c:pt idx="13">
                  <c:v>Ohio</c:v>
                </c:pt>
                <c:pt idx="14">
                  <c:v>Oklahoma</c:v>
                </c:pt>
                <c:pt idx="15">
                  <c:v>Oregon</c:v>
                </c:pt>
                <c:pt idx="16">
                  <c:v>Texas</c:v>
                </c:pt>
                <c:pt idx="17">
                  <c:v>Utah</c:v>
                </c:pt>
                <c:pt idx="18">
                  <c:v>Washington</c:v>
                </c:pt>
                <c:pt idx="19">
                  <c:v>Wisconsin</c:v>
                </c:pt>
              </c:strCache>
            </c:strRef>
          </c:cat>
          <c:val>
            <c:numRef>
              <c:f>'Pivot tables'!$G$5:$G$25</c:f>
              <c:numCache>
                <c:formatCode>[$$-45C]#,##0.00</c:formatCode>
                <c:ptCount val="20"/>
                <c:pt idx="2">
                  <c:v>2078</c:v>
                </c:pt>
                <c:pt idx="3">
                  <c:v>2688</c:v>
                </c:pt>
                <c:pt idx="7">
                  <c:v>1734</c:v>
                </c:pt>
                <c:pt idx="10">
                  <c:v>1624</c:v>
                </c:pt>
                <c:pt idx="12">
                  <c:v>4312</c:v>
                </c:pt>
              </c:numCache>
            </c:numRef>
          </c:val>
          <c:extLst>
            <c:ext xmlns:c16="http://schemas.microsoft.com/office/drawing/2014/chart" uri="{C3380CC4-5D6E-409C-BE32-E72D297353CC}">
              <c16:uniqueId val="{00000001-F9BC-4F40-92D6-2A8FAD78AB09}"/>
            </c:ext>
          </c:extLst>
        </c:ser>
        <c:ser>
          <c:idx val="2"/>
          <c:order val="2"/>
          <c:tx>
            <c:strRef>
              <c:f>'Pivot tables'!$H$3:$H$4</c:f>
              <c:strCache>
                <c:ptCount val="1"/>
                <c:pt idx="0">
                  <c:v>South</c:v>
                </c:pt>
              </c:strCache>
            </c:strRef>
          </c:tx>
          <c:spPr>
            <a:solidFill>
              <a:schemeClr val="accent4"/>
            </a:solidFill>
            <a:ln>
              <a:noFill/>
            </a:ln>
            <a:effectLst/>
          </c:spPr>
          <c:invertIfNegative val="0"/>
          <c:cat>
            <c:strRef>
              <c:f>'Pivot tables'!$E$5:$E$25</c:f>
              <c:strCache>
                <c:ptCount val="20"/>
                <c:pt idx="0">
                  <c:v>California</c:v>
                </c:pt>
                <c:pt idx="1">
                  <c:v>Colorado</c:v>
                </c:pt>
                <c:pt idx="2">
                  <c:v>Connecticut</c:v>
                </c:pt>
                <c:pt idx="3">
                  <c:v>Florida</c:v>
                </c:pt>
                <c:pt idx="4">
                  <c:v>Illinois</c:v>
                </c:pt>
                <c:pt idx="5">
                  <c:v>Iowa</c:v>
                </c:pt>
                <c:pt idx="6">
                  <c:v>Louisiana</c:v>
                </c:pt>
                <c:pt idx="7">
                  <c:v>Massachusetts</c:v>
                </c:pt>
                <c:pt idx="8">
                  <c:v>Missouri</c:v>
                </c:pt>
                <c:pt idx="9">
                  <c:v>Nevada</c:v>
                </c:pt>
                <c:pt idx="10">
                  <c:v>New Hampshire</c:v>
                </c:pt>
                <c:pt idx="11">
                  <c:v>New Mexico</c:v>
                </c:pt>
                <c:pt idx="12">
                  <c:v>New York</c:v>
                </c:pt>
                <c:pt idx="13">
                  <c:v>Ohio</c:v>
                </c:pt>
                <c:pt idx="14">
                  <c:v>Oklahoma</c:v>
                </c:pt>
                <c:pt idx="15">
                  <c:v>Oregon</c:v>
                </c:pt>
                <c:pt idx="16">
                  <c:v>Texas</c:v>
                </c:pt>
                <c:pt idx="17">
                  <c:v>Utah</c:v>
                </c:pt>
                <c:pt idx="18">
                  <c:v>Washington</c:v>
                </c:pt>
                <c:pt idx="19">
                  <c:v>Wisconsin</c:v>
                </c:pt>
              </c:strCache>
            </c:strRef>
          </c:cat>
          <c:val>
            <c:numRef>
              <c:f>'Pivot tables'!$H$5:$H$25</c:f>
              <c:numCache>
                <c:formatCode>[$$-45C]#,##0.00</c:formatCode>
                <c:ptCount val="20"/>
                <c:pt idx="6">
                  <c:v>1860</c:v>
                </c:pt>
                <c:pt idx="11">
                  <c:v>1774</c:v>
                </c:pt>
                <c:pt idx="14">
                  <c:v>2212</c:v>
                </c:pt>
                <c:pt idx="16">
                  <c:v>1984</c:v>
                </c:pt>
              </c:numCache>
            </c:numRef>
          </c:val>
          <c:extLst>
            <c:ext xmlns:c16="http://schemas.microsoft.com/office/drawing/2014/chart" uri="{C3380CC4-5D6E-409C-BE32-E72D297353CC}">
              <c16:uniqueId val="{00000002-F9BC-4F40-92D6-2A8FAD78AB09}"/>
            </c:ext>
          </c:extLst>
        </c:ser>
        <c:ser>
          <c:idx val="3"/>
          <c:order val="3"/>
          <c:tx>
            <c:strRef>
              <c:f>'Pivot tables'!$I$3:$I$4</c:f>
              <c:strCache>
                <c:ptCount val="1"/>
                <c:pt idx="0">
                  <c:v>West</c:v>
                </c:pt>
              </c:strCache>
            </c:strRef>
          </c:tx>
          <c:spPr>
            <a:solidFill>
              <a:schemeClr val="accent6">
                <a:lumMod val="60000"/>
              </a:schemeClr>
            </a:solidFill>
            <a:ln>
              <a:noFill/>
            </a:ln>
            <a:effectLst/>
          </c:spPr>
          <c:invertIfNegative val="0"/>
          <c:cat>
            <c:strRef>
              <c:f>'Pivot tables'!$E$5:$E$25</c:f>
              <c:strCache>
                <c:ptCount val="20"/>
                <c:pt idx="0">
                  <c:v>California</c:v>
                </c:pt>
                <c:pt idx="1">
                  <c:v>Colorado</c:v>
                </c:pt>
                <c:pt idx="2">
                  <c:v>Connecticut</c:v>
                </c:pt>
                <c:pt idx="3">
                  <c:v>Florida</c:v>
                </c:pt>
                <c:pt idx="4">
                  <c:v>Illinois</c:v>
                </c:pt>
                <c:pt idx="5">
                  <c:v>Iowa</c:v>
                </c:pt>
                <c:pt idx="6">
                  <c:v>Louisiana</c:v>
                </c:pt>
                <c:pt idx="7">
                  <c:v>Massachusetts</c:v>
                </c:pt>
                <c:pt idx="8">
                  <c:v>Missouri</c:v>
                </c:pt>
                <c:pt idx="9">
                  <c:v>Nevada</c:v>
                </c:pt>
                <c:pt idx="10">
                  <c:v>New Hampshire</c:v>
                </c:pt>
                <c:pt idx="11">
                  <c:v>New Mexico</c:v>
                </c:pt>
                <c:pt idx="12">
                  <c:v>New York</c:v>
                </c:pt>
                <c:pt idx="13">
                  <c:v>Ohio</c:v>
                </c:pt>
                <c:pt idx="14">
                  <c:v>Oklahoma</c:v>
                </c:pt>
                <c:pt idx="15">
                  <c:v>Oregon</c:v>
                </c:pt>
                <c:pt idx="16">
                  <c:v>Texas</c:v>
                </c:pt>
                <c:pt idx="17">
                  <c:v>Utah</c:v>
                </c:pt>
                <c:pt idx="18">
                  <c:v>Washington</c:v>
                </c:pt>
                <c:pt idx="19">
                  <c:v>Wisconsin</c:v>
                </c:pt>
              </c:strCache>
            </c:strRef>
          </c:cat>
          <c:val>
            <c:numRef>
              <c:f>'Pivot tables'!$I$5:$I$25</c:f>
              <c:numCache>
                <c:formatCode>[$$-45C]#,##0.00</c:formatCode>
                <c:ptCount val="20"/>
                <c:pt idx="0">
                  <c:v>5642</c:v>
                </c:pt>
                <c:pt idx="9">
                  <c:v>4616</c:v>
                </c:pt>
                <c:pt idx="15">
                  <c:v>3184</c:v>
                </c:pt>
                <c:pt idx="17">
                  <c:v>3130</c:v>
                </c:pt>
                <c:pt idx="18">
                  <c:v>3212</c:v>
                </c:pt>
              </c:numCache>
            </c:numRef>
          </c:val>
          <c:extLst>
            <c:ext xmlns:c16="http://schemas.microsoft.com/office/drawing/2014/chart" uri="{C3380CC4-5D6E-409C-BE32-E72D297353CC}">
              <c16:uniqueId val="{00000014-F9BC-4F40-92D6-2A8FAD78AB09}"/>
            </c:ext>
          </c:extLst>
        </c:ser>
        <c:dLbls>
          <c:showLegendKey val="0"/>
          <c:showVal val="0"/>
          <c:showCatName val="0"/>
          <c:showSerName val="0"/>
          <c:showPercent val="0"/>
          <c:showBubbleSize val="0"/>
        </c:dLbls>
        <c:gapWidth val="219"/>
        <c:overlap val="-27"/>
        <c:axId val="1746391839"/>
        <c:axId val="1746392319"/>
      </c:barChart>
      <c:catAx>
        <c:axId val="174639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92319"/>
        <c:crosses val="autoZero"/>
        <c:auto val="1"/>
        <c:lblAlgn val="ctr"/>
        <c:lblOffset val="100"/>
        <c:noMultiLvlLbl val="0"/>
      </c:catAx>
      <c:valAx>
        <c:axId val="1746392319"/>
        <c:scaling>
          <c:orientation val="minMax"/>
        </c:scaling>
        <c:delete val="0"/>
        <c:axPos val="l"/>
        <c:majorGridlines>
          <c:spPr>
            <a:ln w="9525" cap="flat" cmpd="sng" algn="ctr">
              <a:solidFill>
                <a:schemeClr val="tx1">
                  <a:lumMod val="15000"/>
                  <a:lumOff val="85000"/>
                </a:schemeClr>
              </a:solidFill>
              <a:round/>
            </a:ln>
            <a:effectLst/>
          </c:spPr>
        </c:majorGridlines>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39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20">
      <a:fgClr>
        <a:schemeClr val="accent1"/>
      </a:fgClr>
      <a:bgClr>
        <a:schemeClr val="bg1"/>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Chain Sales.xlsx]Pivot tables!PivotTable18</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cmpd="sng" algn="ctr">
            <a:solidFill>
              <a:schemeClr val="accent1"/>
            </a:solidFill>
            <a:prstDash val="sysDot"/>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cmpd="sng" algn="ctr">
            <a:solidFill>
              <a:schemeClr val="accent1"/>
            </a:solidFill>
            <a:prstDash val="sysDot"/>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 tables'!$M$13</c:f>
              <c:strCache>
                <c:ptCount val="1"/>
                <c:pt idx="0">
                  <c:v>Sum of Cogs</c:v>
                </c:pt>
              </c:strCache>
            </c:strRef>
          </c:tx>
          <c:spPr>
            <a:ln w="25400" cap="rnd" cmpd="sng" algn="ctr">
              <a:solidFill>
                <a:schemeClr val="accent1"/>
              </a:solidFill>
              <a:prstDash val="sysDot"/>
              <a:round/>
            </a:ln>
            <a:effectLst/>
          </c:spPr>
          <c:marker>
            <c:symbol val="circle"/>
            <c:size val="6"/>
            <c:spPr>
              <a:solidFill>
                <a:schemeClr val="accent1"/>
              </a:solidFill>
              <a:ln>
                <a:noFill/>
              </a:ln>
              <a:effectLst/>
            </c:spPr>
          </c:marker>
          <c:cat>
            <c:strRef>
              <c:f>'Pivot tables'!$L$14:$L$18</c:f>
              <c:strCache>
                <c:ptCount val="4"/>
                <c:pt idx="0">
                  <c:v>Coffee</c:v>
                </c:pt>
                <c:pt idx="1">
                  <c:v>Espresso</c:v>
                </c:pt>
                <c:pt idx="2">
                  <c:v>Herbal Tea</c:v>
                </c:pt>
                <c:pt idx="3">
                  <c:v>Tea</c:v>
                </c:pt>
              </c:strCache>
            </c:strRef>
          </c:cat>
          <c:val>
            <c:numRef>
              <c:f>'Pivot tables'!$M$14:$M$18</c:f>
              <c:numCache>
                <c:formatCode>[$$-45C]#,##0.00</c:formatCode>
                <c:ptCount val="4"/>
                <c:pt idx="0">
                  <c:v>21808</c:v>
                </c:pt>
                <c:pt idx="1">
                  <c:v>23744</c:v>
                </c:pt>
                <c:pt idx="2">
                  <c:v>22786</c:v>
                </c:pt>
                <c:pt idx="3">
                  <c:v>19170</c:v>
                </c:pt>
              </c:numCache>
            </c:numRef>
          </c:val>
          <c:extLst>
            <c:ext xmlns:c16="http://schemas.microsoft.com/office/drawing/2014/chart" uri="{C3380CC4-5D6E-409C-BE32-E72D297353CC}">
              <c16:uniqueId val="{00000000-2C39-451F-8F00-9D53011D71F7}"/>
            </c:ext>
          </c:extLst>
        </c:ser>
        <c:ser>
          <c:idx val="1"/>
          <c:order val="1"/>
          <c:tx>
            <c:strRef>
              <c:f>'Pivot tables'!$N$13</c:f>
              <c:strCache>
                <c:ptCount val="1"/>
                <c:pt idx="0">
                  <c:v>Sum of Target_cogs</c:v>
                </c:pt>
              </c:strCache>
            </c:strRef>
          </c:tx>
          <c:spPr>
            <a:ln w="25400" cap="rnd" cmpd="sng" algn="ctr">
              <a:solidFill>
                <a:schemeClr val="accent2"/>
              </a:solidFill>
              <a:prstDash val="sysDot"/>
              <a:round/>
            </a:ln>
            <a:effectLst/>
          </c:spPr>
          <c:marker>
            <c:symbol val="circle"/>
            <c:size val="6"/>
            <c:spPr>
              <a:solidFill>
                <a:schemeClr val="accent2"/>
              </a:solidFill>
              <a:ln>
                <a:noFill/>
              </a:ln>
              <a:effectLst/>
            </c:spPr>
          </c:marker>
          <c:cat>
            <c:strRef>
              <c:f>'Pivot tables'!$L$14:$L$18</c:f>
              <c:strCache>
                <c:ptCount val="4"/>
                <c:pt idx="0">
                  <c:v>Coffee</c:v>
                </c:pt>
                <c:pt idx="1">
                  <c:v>Espresso</c:v>
                </c:pt>
                <c:pt idx="2">
                  <c:v>Herbal Tea</c:v>
                </c:pt>
                <c:pt idx="3">
                  <c:v>Tea</c:v>
                </c:pt>
              </c:strCache>
            </c:strRef>
          </c:cat>
          <c:val>
            <c:numRef>
              <c:f>'Pivot tables'!$N$14:$N$18</c:f>
              <c:numCache>
                <c:formatCode>[$$-45C]#,##0.00</c:formatCode>
                <c:ptCount val="4"/>
                <c:pt idx="0">
                  <c:v>22540</c:v>
                </c:pt>
                <c:pt idx="1">
                  <c:v>22380</c:v>
                </c:pt>
                <c:pt idx="2">
                  <c:v>17800</c:v>
                </c:pt>
                <c:pt idx="3">
                  <c:v>13400</c:v>
                </c:pt>
              </c:numCache>
            </c:numRef>
          </c:val>
          <c:extLst>
            <c:ext xmlns:c16="http://schemas.microsoft.com/office/drawing/2014/chart" uri="{C3380CC4-5D6E-409C-BE32-E72D297353CC}">
              <c16:uniqueId val="{00000001-2C39-451F-8F00-9D53011D71F7}"/>
            </c:ext>
          </c:extLst>
        </c:ser>
        <c:dLbls>
          <c:showLegendKey val="0"/>
          <c:showVal val="0"/>
          <c:showCatName val="0"/>
          <c:showSerName val="0"/>
          <c:showPercent val="0"/>
          <c:showBubbleSize val="0"/>
        </c:dLbls>
        <c:axId val="29599967"/>
        <c:axId val="29600927"/>
      </c:radarChart>
      <c:catAx>
        <c:axId val="2959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00927"/>
        <c:crosses val="autoZero"/>
        <c:auto val="1"/>
        <c:lblAlgn val="ctr"/>
        <c:lblOffset val="100"/>
        <c:noMultiLvlLbl val="0"/>
      </c:catAx>
      <c:valAx>
        <c:axId val="29600927"/>
        <c:scaling>
          <c:orientation val="minMax"/>
        </c:scaling>
        <c:delete val="0"/>
        <c:axPos val="l"/>
        <c:majorGridlines>
          <c:spPr>
            <a:ln w="9525" cap="flat" cmpd="sng" algn="ctr">
              <a:solidFill>
                <a:schemeClr val="tx1">
                  <a:lumMod val="15000"/>
                  <a:lumOff val="85000"/>
                </a:schemeClr>
              </a:solidFill>
              <a:round/>
            </a:ln>
            <a:effectLst/>
          </c:spPr>
        </c:majorGridlines>
        <c:numFmt formatCode="[$$-45C]#,##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99967"/>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pct5">
      <a:fgClr>
        <a:schemeClr val="accent1"/>
      </a:fgClr>
      <a:bgClr>
        <a:schemeClr val="accent6">
          <a:lumMod val="20000"/>
          <a:lumOff val="80000"/>
        </a:schemeClr>
      </a:bgClr>
    </a:patt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
  <cs:dataPoint3D>
    <cs:lnRef idx="0">
      <cs:styleClr val="auto"/>
    </cs:lnRef>
    <cs:fillRef idx="0">
      <cs:styleClr val="auto"/>
    </cs:fillRef>
    <cs:effectRef idx="0"/>
    <cs:fontRef idx="minor">
      <a:schemeClr val="tx1"/>
    </cs:fontRef>
    <cs:spPr>
      <a:solidFill>
        <a:schemeClr val="phClr">
          <a:alpha val="50196"/>
        </a:schemeClr>
      </a:solidFill>
      <a:ln w="25400">
        <a:solidFill>
          <a:schemeClr val="phClr"/>
        </a:solidFill>
        <a:prstDash val="sysDot"/>
      </a:ln>
    </cs:spPr>
  </cs:dataPoint3D>
  <cs:dataPointLine>
    <cs:lnRef idx="0">
      <cs:styleClr val="auto"/>
    </cs:lnRef>
    <cs:fillRef idx="0"/>
    <cs:effectRef idx="0"/>
    <cs:fontRef idx="minor">
      <a:schemeClr val="tx1"/>
    </cs:fontRef>
    <cs:spPr>
      <a:ln w="25400" cap="rnd" cmpd="sng" algn="ctr">
        <a:solidFill>
          <a:schemeClr val="phClr"/>
        </a:solidFill>
        <a:prstDash val="sysDot"/>
        <a:round/>
      </a:ln>
    </cs:spPr>
  </cs:dataPointLine>
  <cs:dataPointMarker>
    <cs:lnRef idx="0">
      <cs:styleClr val="auto"/>
    </cs:lnRef>
    <cs:fillRef idx="0">
      <cs:styleClr val="auto"/>
    </cs:fillRef>
    <cs:effectRef idx="0"/>
    <cs:fontRef idx="minor">
      <a:schemeClr val="tx1"/>
    </cs:fontRef>
    <cs:spPr>
      <a:solidFill>
        <a:schemeClr val="phClr"/>
      </a:solidFill>
    </cs:spPr>
  </cs:dataPointMarker>
  <cs:dataPointMarkerLayout symbol="circle" size="6"/>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pn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602974</xdr:colOff>
      <xdr:row>5</xdr:row>
      <xdr:rowOff>6626</xdr:rowOff>
    </xdr:from>
    <xdr:to>
      <xdr:col>19</xdr:col>
      <xdr:colOff>10026</xdr:colOff>
      <xdr:row>39</xdr:row>
      <xdr:rowOff>50131</xdr:rowOff>
    </xdr:to>
    <xdr:sp macro="" textlink="">
      <xdr:nvSpPr>
        <xdr:cNvPr id="15" name="Rectangle 14">
          <a:extLst>
            <a:ext uri="{FF2B5EF4-FFF2-40B4-BE49-F238E27FC236}">
              <a16:creationId xmlns:a16="http://schemas.microsoft.com/office/drawing/2014/main" id="{71292CE0-A433-50F9-B88C-E9E077927F1C}"/>
            </a:ext>
          </a:extLst>
        </xdr:cNvPr>
        <xdr:cNvSpPr/>
      </xdr:nvSpPr>
      <xdr:spPr>
        <a:xfrm>
          <a:off x="602974" y="908994"/>
          <a:ext cx="11027552" cy="6179611"/>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0</xdr:colOff>
      <xdr:row>11</xdr:row>
      <xdr:rowOff>10160</xdr:rowOff>
    </xdr:from>
    <xdr:to>
      <xdr:col>7</xdr:col>
      <xdr:colOff>7620</xdr:colOff>
      <xdr:row>24</xdr:row>
      <xdr:rowOff>17780</xdr:rowOff>
    </xdr:to>
    <xdr:graphicFrame macro="">
      <xdr:nvGraphicFramePr>
        <xdr:cNvPr id="2" name="Chart 1">
          <a:extLst>
            <a:ext uri="{FF2B5EF4-FFF2-40B4-BE49-F238E27FC236}">
              <a16:creationId xmlns:a16="http://schemas.microsoft.com/office/drawing/2014/main" id="{89FDF5EC-1946-4951-8B45-30B641120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11</xdr:row>
      <xdr:rowOff>24121</xdr:rowOff>
    </xdr:from>
    <xdr:to>
      <xdr:col>12</xdr:col>
      <xdr:colOff>589642</xdr:colOff>
      <xdr:row>24</xdr:row>
      <xdr:rowOff>24121</xdr:rowOff>
    </xdr:to>
    <xdr:graphicFrame macro="">
      <xdr:nvGraphicFramePr>
        <xdr:cNvPr id="4" name="Chart 3">
          <a:extLst>
            <a:ext uri="{FF2B5EF4-FFF2-40B4-BE49-F238E27FC236}">
              <a16:creationId xmlns:a16="http://schemas.microsoft.com/office/drawing/2014/main" id="{64006238-39AA-465B-B3D9-715F0CDC5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10</xdr:row>
      <xdr:rowOff>169329</xdr:rowOff>
    </xdr:from>
    <xdr:to>
      <xdr:col>18</xdr:col>
      <xdr:colOff>598714</xdr:colOff>
      <xdr:row>23</xdr:row>
      <xdr:rowOff>169330</xdr:rowOff>
    </xdr:to>
    <xdr:graphicFrame macro="">
      <xdr:nvGraphicFramePr>
        <xdr:cNvPr id="5" name="Chart 4">
          <a:extLst>
            <a:ext uri="{FF2B5EF4-FFF2-40B4-BE49-F238E27FC236}">
              <a16:creationId xmlns:a16="http://schemas.microsoft.com/office/drawing/2014/main" id="{9E5B5994-EB97-47FE-B193-FCE24D2F41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4259</xdr:colOff>
      <xdr:row>24</xdr:row>
      <xdr:rowOff>12665</xdr:rowOff>
    </xdr:from>
    <xdr:to>
      <xdr:col>19</xdr:col>
      <xdr:colOff>1652</xdr:colOff>
      <xdr:row>31</xdr:row>
      <xdr:rowOff>103910</xdr:rowOff>
    </xdr:to>
    <mc:AlternateContent xmlns:mc="http://schemas.openxmlformats.org/markup-compatibility/2006">
      <mc:Choice xmlns:a14="http://schemas.microsoft.com/office/drawing/2010/main" Requires="a14">
        <xdr:graphicFrame macro="">
          <xdr:nvGraphicFramePr>
            <xdr:cNvPr id="6" name="Product_type">
              <a:extLst>
                <a:ext uri="{FF2B5EF4-FFF2-40B4-BE49-F238E27FC236}">
                  <a16:creationId xmlns:a16="http://schemas.microsoft.com/office/drawing/2014/main" id="{B6162122-0FBC-E16D-A282-70CC5C9194FB}"/>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dr:sp macro="" textlink="">
          <xdr:nvSpPr>
            <xdr:cNvPr id="0" name=""/>
            <xdr:cNvSpPr>
              <a:spLocks noTextEdit="1"/>
            </xdr:cNvSpPr>
          </xdr:nvSpPr>
          <xdr:spPr>
            <a:xfrm>
              <a:off x="9673776" y="4427010"/>
              <a:ext cx="1810428" cy="13787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24</xdr:row>
      <xdr:rowOff>30480</xdr:rowOff>
    </xdr:from>
    <xdr:to>
      <xdr:col>8</xdr:col>
      <xdr:colOff>304800</xdr:colOff>
      <xdr:row>39</xdr:row>
      <xdr:rowOff>30480</xdr:rowOff>
    </xdr:to>
    <xdr:graphicFrame macro="">
      <xdr:nvGraphicFramePr>
        <xdr:cNvPr id="7" name="Chart 6">
          <a:extLst>
            <a:ext uri="{FF2B5EF4-FFF2-40B4-BE49-F238E27FC236}">
              <a16:creationId xmlns:a16="http://schemas.microsoft.com/office/drawing/2014/main" id="{211816EB-2C92-4270-A314-D58141381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433917</xdr:colOff>
      <xdr:row>4</xdr:row>
      <xdr:rowOff>169332</xdr:rowOff>
    </xdr:from>
    <xdr:to>
      <xdr:col>8</xdr:col>
      <xdr:colOff>317500</xdr:colOff>
      <xdr:row>10</xdr:row>
      <xdr:rowOff>63499</xdr:rowOff>
    </xdr:to>
    <xdr:sp macro="" textlink="'Pivot tables'!B4">
      <xdr:nvSpPr>
        <xdr:cNvPr id="8" name="Rectangle: Rounded Corners 7">
          <a:extLst>
            <a:ext uri="{FF2B5EF4-FFF2-40B4-BE49-F238E27FC236}">
              <a16:creationId xmlns:a16="http://schemas.microsoft.com/office/drawing/2014/main" id="{88A43F81-FBBD-986B-30F1-D7B16841CD4C}"/>
            </a:ext>
          </a:extLst>
        </xdr:cNvPr>
        <xdr:cNvSpPr/>
      </xdr:nvSpPr>
      <xdr:spPr>
        <a:xfrm>
          <a:off x="2275417" y="888999"/>
          <a:ext cx="2952750" cy="9736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a:solidFill>
                <a:schemeClr val="bg1"/>
              </a:solidFill>
              <a:latin typeface="Calibri"/>
              <a:ea typeface="Calibri"/>
              <a:cs typeface="Calibri"/>
            </a:rPr>
            <a:t>Margin</a:t>
          </a:r>
          <a:br>
            <a:rPr lang="en-US" sz="2400" b="0" i="0" u="none" strike="noStrike">
              <a:solidFill>
                <a:schemeClr val="bg1"/>
              </a:solidFill>
              <a:latin typeface="Calibri"/>
              <a:ea typeface="Calibri"/>
              <a:cs typeface="Calibri"/>
            </a:rPr>
          </a:br>
          <a:fld id="{14364742-062B-4945-BB5B-812E4D3E8F85}" type="TxLink">
            <a:rPr lang="en-US" sz="2400" b="0" i="0" u="none" strike="noStrike">
              <a:solidFill>
                <a:schemeClr val="bg1"/>
              </a:solidFill>
              <a:latin typeface="Calibri"/>
              <a:ea typeface="Calibri"/>
              <a:cs typeface="Calibri"/>
            </a:rPr>
            <a:pPr algn="ctr"/>
            <a:t>$28,902.00</a:t>
          </a:fld>
          <a:endParaRPr lang="en-US" sz="2400">
            <a:solidFill>
              <a:schemeClr val="bg1"/>
            </a:solidFill>
          </a:endParaRPr>
        </a:p>
      </xdr:txBody>
    </xdr:sp>
    <xdr:clientData/>
  </xdr:twoCellAnchor>
  <xdr:twoCellAnchor>
    <xdr:from>
      <xdr:col>0</xdr:col>
      <xdr:colOff>596901</xdr:colOff>
      <xdr:row>5</xdr:row>
      <xdr:rowOff>4234</xdr:rowOff>
    </xdr:from>
    <xdr:to>
      <xdr:col>3</xdr:col>
      <xdr:colOff>211667</xdr:colOff>
      <xdr:row>10</xdr:row>
      <xdr:rowOff>78317</xdr:rowOff>
    </xdr:to>
    <xdr:sp macro="" textlink="">
      <xdr:nvSpPr>
        <xdr:cNvPr id="9" name="Rectangle: Rounded Corners 8">
          <a:extLst>
            <a:ext uri="{FF2B5EF4-FFF2-40B4-BE49-F238E27FC236}">
              <a16:creationId xmlns:a16="http://schemas.microsoft.com/office/drawing/2014/main" id="{95F8C5F5-6BDC-495A-875C-A87E16C9D327}"/>
            </a:ext>
          </a:extLst>
        </xdr:cNvPr>
        <xdr:cNvSpPr/>
      </xdr:nvSpPr>
      <xdr:spPr>
        <a:xfrm>
          <a:off x="596901" y="903817"/>
          <a:ext cx="1456266" cy="9736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548216</xdr:colOff>
      <xdr:row>4</xdr:row>
      <xdr:rowOff>167216</xdr:rowOff>
    </xdr:from>
    <xdr:to>
      <xdr:col>13</xdr:col>
      <xdr:colOff>431800</xdr:colOff>
      <xdr:row>10</xdr:row>
      <xdr:rowOff>61383</xdr:rowOff>
    </xdr:to>
    <xdr:sp macro="" textlink="'Pivot tables'!B11">
      <xdr:nvSpPr>
        <xdr:cNvPr id="10" name="Rectangle: Rounded Corners 9">
          <a:extLst>
            <a:ext uri="{FF2B5EF4-FFF2-40B4-BE49-F238E27FC236}">
              <a16:creationId xmlns:a16="http://schemas.microsoft.com/office/drawing/2014/main" id="{246F3C94-4C4B-4CD5-AAC8-7C0443EECF53}"/>
            </a:ext>
          </a:extLst>
        </xdr:cNvPr>
        <xdr:cNvSpPr/>
      </xdr:nvSpPr>
      <xdr:spPr>
        <a:xfrm>
          <a:off x="5458883" y="886883"/>
          <a:ext cx="2952750" cy="9736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a:solidFill>
                <a:schemeClr val="bg1"/>
              </a:solidFill>
              <a:latin typeface="Calibri"/>
              <a:ea typeface="Calibri"/>
              <a:cs typeface="Calibri"/>
            </a:rPr>
            <a:t>Profit</a:t>
          </a:r>
          <a:br>
            <a:rPr lang="en-US" sz="2400" b="0" i="0" u="none" strike="noStrike">
              <a:solidFill>
                <a:schemeClr val="bg1"/>
              </a:solidFill>
              <a:latin typeface="Calibri"/>
              <a:ea typeface="Calibri"/>
              <a:cs typeface="Calibri"/>
            </a:rPr>
          </a:br>
          <a:fld id="{1CD68065-9097-4B62-91B1-DD9C738FC40A}" type="TxLink">
            <a:rPr lang="en-US" sz="2400" b="0" i="0" u="none" strike="noStrike">
              <a:solidFill>
                <a:schemeClr val="bg1"/>
              </a:solidFill>
              <a:latin typeface="Calibri"/>
              <a:ea typeface="Calibri"/>
              <a:cs typeface="Calibri"/>
            </a:rPr>
            <a:pPr algn="ctr"/>
            <a:t>$17,485.00</a:t>
          </a:fld>
          <a:endParaRPr lang="en-IN" sz="2400">
            <a:solidFill>
              <a:schemeClr val="bg1"/>
            </a:solidFill>
          </a:endParaRPr>
        </a:p>
      </xdr:txBody>
    </xdr:sp>
    <xdr:clientData/>
  </xdr:twoCellAnchor>
  <xdr:twoCellAnchor>
    <xdr:from>
      <xdr:col>14</xdr:col>
      <xdr:colOff>65616</xdr:colOff>
      <xdr:row>5</xdr:row>
      <xdr:rowOff>2115</xdr:rowOff>
    </xdr:from>
    <xdr:to>
      <xdr:col>18</xdr:col>
      <xdr:colOff>563033</xdr:colOff>
      <xdr:row>10</xdr:row>
      <xdr:rowOff>76198</xdr:rowOff>
    </xdr:to>
    <xdr:sp macro="" textlink="'Pivot tables'!B18">
      <xdr:nvSpPr>
        <xdr:cNvPr id="11" name="Rectangle: Rounded Corners 10">
          <a:extLst>
            <a:ext uri="{FF2B5EF4-FFF2-40B4-BE49-F238E27FC236}">
              <a16:creationId xmlns:a16="http://schemas.microsoft.com/office/drawing/2014/main" id="{6BFAB0D6-38A1-4531-A973-04FAB4B0C573}"/>
            </a:ext>
          </a:extLst>
        </xdr:cNvPr>
        <xdr:cNvSpPr/>
      </xdr:nvSpPr>
      <xdr:spPr>
        <a:xfrm>
          <a:off x="8659283" y="901698"/>
          <a:ext cx="2952750" cy="97366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0" i="0" u="none" strike="noStrike">
              <a:solidFill>
                <a:schemeClr val="bg1"/>
              </a:solidFill>
              <a:latin typeface="Calibri"/>
              <a:ea typeface="Calibri"/>
              <a:cs typeface="Calibri"/>
            </a:rPr>
            <a:t>Sales</a:t>
          </a:r>
          <a:br>
            <a:rPr lang="en-US" sz="2400" b="0" i="0" u="none" strike="noStrike">
              <a:solidFill>
                <a:schemeClr val="bg1"/>
              </a:solidFill>
              <a:latin typeface="Calibri"/>
              <a:ea typeface="Calibri"/>
              <a:cs typeface="Calibri"/>
            </a:rPr>
          </a:br>
          <a:fld id="{7EBCB15E-DE0A-46EE-9D30-34C9793500A6}" type="TxLink">
            <a:rPr lang="en-US" sz="2400" b="0" i="0" u="none" strike="noStrike">
              <a:solidFill>
                <a:schemeClr val="bg1"/>
              </a:solidFill>
              <a:latin typeface="Calibri"/>
              <a:ea typeface="Calibri"/>
              <a:cs typeface="Calibri"/>
            </a:rPr>
            <a:pPr algn="ctr"/>
            <a:t>$52,373.00</a:t>
          </a:fld>
          <a:endParaRPr lang="en-IN" sz="2400">
            <a:solidFill>
              <a:schemeClr val="bg1"/>
            </a:solidFill>
          </a:endParaRPr>
        </a:p>
      </xdr:txBody>
    </xdr:sp>
    <xdr:clientData/>
  </xdr:twoCellAnchor>
  <xdr:twoCellAnchor editAs="oneCell">
    <xdr:from>
      <xdr:col>1</xdr:col>
      <xdr:colOff>190500</xdr:colOff>
      <xdr:row>5</xdr:row>
      <xdr:rowOff>0</xdr:rowOff>
    </xdr:from>
    <xdr:to>
      <xdr:col>3</xdr:col>
      <xdr:colOff>31750</xdr:colOff>
      <xdr:row>10</xdr:row>
      <xdr:rowOff>94155</xdr:rowOff>
    </xdr:to>
    <xdr:pic>
      <xdr:nvPicPr>
        <xdr:cNvPr id="13" name="Picture 12">
          <a:extLst>
            <a:ext uri="{FF2B5EF4-FFF2-40B4-BE49-F238E27FC236}">
              <a16:creationId xmlns:a16="http://schemas.microsoft.com/office/drawing/2014/main" id="{B7B8911F-E747-743B-EF2B-8DD02E67D94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804333" y="899583"/>
          <a:ext cx="1068917" cy="993739"/>
        </a:xfrm>
        <a:prstGeom prst="rect">
          <a:avLst/>
        </a:prstGeom>
      </xdr:spPr>
    </xdr:pic>
    <xdr:clientData/>
  </xdr:twoCellAnchor>
  <xdr:twoCellAnchor>
    <xdr:from>
      <xdr:col>8</xdr:col>
      <xdr:colOff>278004</xdr:colOff>
      <xdr:row>24</xdr:row>
      <xdr:rowOff>23729</xdr:rowOff>
    </xdr:from>
    <xdr:to>
      <xdr:col>16</xdr:col>
      <xdr:colOff>9063</xdr:colOff>
      <xdr:row>39</xdr:row>
      <xdr:rowOff>77517</xdr:rowOff>
    </xdr:to>
    <xdr:graphicFrame macro="">
      <xdr:nvGraphicFramePr>
        <xdr:cNvPr id="17" name="Chart 16">
          <a:extLst>
            <a:ext uri="{FF2B5EF4-FFF2-40B4-BE49-F238E27FC236}">
              <a16:creationId xmlns:a16="http://schemas.microsoft.com/office/drawing/2014/main" id="{BDD2F93D-41D8-4042-AC47-BA49E61F8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5255</xdr:colOff>
      <xdr:row>1</xdr:row>
      <xdr:rowOff>178676</xdr:rowOff>
    </xdr:from>
    <xdr:to>
      <xdr:col>19</xdr:col>
      <xdr:colOff>5255</xdr:colOff>
      <xdr:row>5</xdr:row>
      <xdr:rowOff>15766</xdr:rowOff>
    </xdr:to>
    <xdr:sp macro="" textlink="">
      <xdr:nvSpPr>
        <xdr:cNvPr id="19" name="TextBox 18">
          <a:extLst>
            <a:ext uri="{FF2B5EF4-FFF2-40B4-BE49-F238E27FC236}">
              <a16:creationId xmlns:a16="http://schemas.microsoft.com/office/drawing/2014/main" id="{A515DB2B-22F0-C709-79CD-B5CA32967672}"/>
            </a:ext>
          </a:extLst>
        </xdr:cNvPr>
        <xdr:cNvSpPr txBox="1"/>
      </xdr:nvSpPr>
      <xdr:spPr>
        <a:xfrm>
          <a:off x="614855" y="362607"/>
          <a:ext cx="10972800" cy="572814"/>
        </a:xfrm>
        <a:prstGeom prst="rect">
          <a:avLst/>
        </a:prstGeom>
        <a:solidFill>
          <a:schemeClr val="bg2">
            <a:lumMod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a:solidFill>
                <a:schemeClr val="tx1"/>
              </a:solidFill>
            </a:rPr>
            <a:t>Coffee Chain Sales State</a:t>
          </a:r>
          <a:r>
            <a:rPr lang="en-IN" sz="2400" baseline="0">
              <a:solidFill>
                <a:schemeClr val="tx1"/>
              </a:solidFill>
            </a:rPr>
            <a:t>-wise Performance Dashboard and Analysis</a:t>
          </a:r>
          <a:endParaRPr lang="en-IN" sz="2400">
            <a:solidFill>
              <a:schemeClr val="tx1"/>
            </a:solidFill>
          </a:endParaRPr>
        </a:p>
      </xdr:txBody>
    </xdr:sp>
    <xdr:clientData/>
  </xdr:twoCellAnchor>
  <xdr:twoCellAnchor>
    <xdr:from>
      <xdr:col>16</xdr:col>
      <xdr:colOff>26504</xdr:colOff>
      <xdr:row>31</xdr:row>
      <xdr:rowOff>125896</xdr:rowOff>
    </xdr:from>
    <xdr:to>
      <xdr:col>18</xdr:col>
      <xdr:colOff>596348</xdr:colOff>
      <xdr:row>39</xdr:row>
      <xdr:rowOff>26504</xdr:rowOff>
    </xdr:to>
    <xdr:sp macro="" textlink="'Pivot tables'!L21">
      <xdr:nvSpPr>
        <xdr:cNvPr id="23" name="Rectangle: Top Corners Rounded 22">
          <a:extLst>
            <a:ext uri="{FF2B5EF4-FFF2-40B4-BE49-F238E27FC236}">
              <a16:creationId xmlns:a16="http://schemas.microsoft.com/office/drawing/2014/main" id="{15188263-C103-EE00-F337-C42A2BB9644C}"/>
            </a:ext>
          </a:extLst>
        </xdr:cNvPr>
        <xdr:cNvSpPr/>
      </xdr:nvSpPr>
      <xdr:spPr>
        <a:xfrm>
          <a:off x="9780104" y="5877339"/>
          <a:ext cx="1789044" cy="1384852"/>
        </a:xfrm>
        <a:prstGeom prst="round2Same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chemeClr val="bg1"/>
              </a:solidFill>
              <a:latin typeface="Calibri"/>
              <a:ea typeface="Calibri"/>
              <a:cs typeface="Calibri"/>
            </a:rPr>
            <a:t>Sum of</a:t>
          </a:r>
          <a:br>
            <a:rPr lang="en-US" sz="2000" b="0" i="0" u="none" strike="noStrike">
              <a:solidFill>
                <a:schemeClr val="bg1"/>
              </a:solidFill>
              <a:latin typeface="Calibri"/>
              <a:ea typeface="Calibri"/>
              <a:cs typeface="Calibri"/>
            </a:rPr>
          </a:br>
          <a:r>
            <a:rPr lang="en-US" sz="2000" b="0" i="0" u="none" strike="noStrike">
              <a:solidFill>
                <a:schemeClr val="bg1"/>
              </a:solidFill>
              <a:latin typeface="Calibri"/>
              <a:ea typeface="Calibri"/>
              <a:cs typeface="Calibri"/>
            </a:rPr>
            <a:t>Marketing</a:t>
          </a:r>
          <a:br>
            <a:rPr lang="en-US" sz="2000" b="0" i="0" u="none" strike="noStrike">
              <a:solidFill>
                <a:schemeClr val="bg1"/>
              </a:solidFill>
              <a:latin typeface="Calibri"/>
              <a:ea typeface="Calibri"/>
              <a:cs typeface="Calibri"/>
            </a:rPr>
          </a:br>
          <a:fld id="{11426EFC-F63A-413D-85D5-47AE4019DDE3}" type="TxLink">
            <a:rPr lang="en-US" sz="2000" b="0" i="0" u="none" strike="noStrike">
              <a:solidFill>
                <a:schemeClr val="bg1"/>
              </a:solidFill>
              <a:latin typeface="Calibri"/>
              <a:ea typeface="Calibri"/>
              <a:cs typeface="Calibri"/>
            </a:rPr>
            <a:pPr algn="ctr"/>
            <a:t>$32,320.00</a:t>
          </a:fld>
          <a:endParaRPr lang="en-IN" sz="2000">
            <a:solidFill>
              <a:schemeClr val="bg1"/>
            </a:solidFill>
          </a:endParaRPr>
        </a:p>
      </xdr:txBody>
    </xdr:sp>
    <xdr:clientData/>
  </xdr:twoCellAnchor>
  <xdr:twoCellAnchor>
    <xdr:from>
      <xdr:col>1</xdr:col>
      <xdr:colOff>445477</xdr:colOff>
      <xdr:row>3</xdr:row>
      <xdr:rowOff>5862</xdr:rowOff>
    </xdr:from>
    <xdr:to>
      <xdr:col>2</xdr:col>
      <xdr:colOff>580292</xdr:colOff>
      <xdr:row>4</xdr:row>
      <xdr:rowOff>52754</xdr:rowOff>
    </xdr:to>
    <xdr:sp macro="" textlink="">
      <xdr:nvSpPr>
        <xdr:cNvPr id="24" name="Arrow: Right 23">
          <a:extLst>
            <a:ext uri="{FF2B5EF4-FFF2-40B4-BE49-F238E27FC236}">
              <a16:creationId xmlns:a16="http://schemas.microsoft.com/office/drawing/2014/main" id="{1C46D036-85C5-DCEE-6DA3-35E4F6C4DBC2}"/>
            </a:ext>
          </a:extLst>
        </xdr:cNvPr>
        <xdr:cNvSpPr/>
      </xdr:nvSpPr>
      <xdr:spPr>
        <a:xfrm>
          <a:off x="1055077" y="550985"/>
          <a:ext cx="744415" cy="228600"/>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bil Sayyed" refreshedDate="45865.780602314815" createdVersion="8" refreshedVersion="8" minRefreshableVersion="3" recordCount="1062" xr:uid="{5A55A122-8EE7-41B6-8B7C-71A8718860F1}">
  <cacheSource type="worksheet">
    <worksheetSource name="Coffee_Chain_Sales"/>
  </cacheSource>
  <cacheFields count="21">
    <cacheField name="Area Code" numFmtId="0">
      <sharedItems containsSemiMixedTypes="0" containsString="0" containsNumber="1" containsInteger="1" minValue="203" maxValue="985"/>
    </cacheField>
    <cacheField name="Cogs" numFmtId="164">
      <sharedItems containsSemiMixedTypes="0" containsString="0" containsNumber="1" containsInteger="1" minValue="0" maxValue="294"/>
    </cacheField>
    <cacheField name="DifferenceBetweenActualandTargetProfit" numFmtId="164">
      <sharedItems containsSemiMixedTypes="0" containsString="0" containsNumber="1" containsInteger="1" minValue="-369" maxValue="249"/>
    </cacheField>
    <cacheField name="Date" numFmtId="0">
      <sharedItems count="1061">
        <s v="10/1/2012"/>
        <s v="10/2/2012"/>
        <s v="10/3/2012"/>
        <s v="10/4/2012"/>
        <s v="10/5/2012"/>
        <s v="10/6/2012"/>
        <s v="10/7/2012"/>
        <s v="10/8/2012"/>
        <s v="10/9/2012"/>
        <s v="10/10/2012"/>
        <s v="10/11/2012"/>
        <s v="10/12/2012"/>
        <s v="10/13/2012"/>
        <s v="10/14/2012"/>
        <s v="10/15/2012"/>
        <s v="10/16/2012"/>
        <s v="10/17/2012"/>
        <s v="10/18/2012"/>
        <s v="10/19/2012"/>
        <s v="10/20/2012"/>
        <s v="10/21/2012"/>
        <s v="10/22/2012"/>
        <s v="10/23/2012"/>
        <s v="10/24/2012"/>
        <s v="10/25/2012"/>
        <s v="10/26/2012"/>
        <s v="10/27/2012"/>
        <s v="10/28/2012"/>
        <s v="10/29/2012"/>
        <s v="10/30/2012"/>
        <s v="10/31/2012"/>
        <s v="11/1/2012"/>
        <s v="11/2/2012"/>
        <s v="11/3/2012"/>
        <s v="11/4/2012"/>
        <s v="11/5/2012"/>
        <s v="11/6/2012"/>
        <s v="11/7/2012"/>
        <s v="11/8/2012"/>
        <s v="11/9/2012"/>
        <s v="11/10/2012"/>
        <s v="11/11/2012"/>
        <s v="11/12/2012"/>
        <s v="11/13/2012"/>
        <s v="11/14/2012"/>
        <s v="11/15/2012"/>
        <s v="11/16/2012"/>
        <s v="11/17/2012"/>
        <s v="11/18/2012"/>
        <s v="11/19/2012"/>
        <s v="11/20/2012"/>
        <s v="11/21/2012"/>
        <s v="11/22/2012"/>
        <s v="11/23/2012"/>
        <s v="11/24/2012"/>
        <s v="11/25/2012"/>
        <s v="11/26/2012"/>
        <s v="11/27/2012"/>
        <s v="11/28/2012"/>
        <s v="11/29/2012"/>
        <s v="11/30/2012"/>
        <s v="12/1/2012"/>
        <s v="12/2/2012"/>
        <s v="12/3/2012"/>
        <s v="12/4/2012"/>
        <s v="12/5/2012"/>
        <s v="12/6/2012"/>
        <s v="12/7/2012"/>
        <s v="12/8/2012"/>
        <s v="12/9/2012"/>
        <s v="12/10/2012"/>
        <s v="12/11/2012"/>
        <s v="12/12/2012"/>
        <s v="12/13/2012"/>
        <s v="12/14/2012"/>
        <s v="12/15/2012"/>
        <s v="12/16/2012"/>
        <s v="12/17/2012"/>
        <s v="12/18/2012"/>
        <s v="12/19/2012"/>
        <s v="12/20/2012"/>
        <s v="12/21/2012"/>
        <s v="12/22/2012"/>
        <s v="12/23/2012"/>
        <s v="12/24/2012"/>
        <s v="12/25/2012"/>
        <s v="12/26/2012"/>
        <s v="12/27/2012"/>
        <s v="12/28/2012"/>
        <s v="12/29/2012"/>
        <s v="12/30/2012"/>
        <s v="12/31/2012"/>
        <s v="1/1/2013"/>
        <s v="1/2/2013"/>
        <s v="1/3/2013"/>
        <s v="1/4/2013"/>
        <s v="1/5/2013"/>
        <s v="1/6/2013"/>
        <s v="1/7/2013"/>
        <s v="1/8/2013"/>
        <s v="1/9/2013"/>
        <s v="1/10/2013"/>
        <s v="1/11/2013"/>
        <s v="1/12/2013"/>
        <s v="1/13/2013"/>
        <s v="1/14/2013"/>
        <s v="1/15/2013"/>
        <s v="1/16/2013"/>
        <s v="1/17/2013"/>
        <s v="1/18/2013"/>
        <s v="1/19/2013"/>
        <s v="1/20/2013"/>
        <s v="1/21/2013"/>
        <s v="1/22/2013"/>
        <s v="1/23/2013"/>
        <s v="1/24/2013"/>
        <s v="1/25/2013"/>
        <s v="1/26/2013"/>
        <s v="1/27/2013"/>
        <s v="1/28/2013"/>
        <s v="1/29/2013"/>
        <s v="1/30/2013"/>
        <s v="1/31/2013"/>
        <s v="2/1/2013"/>
        <s v="2/2/2013"/>
        <s v="2/3/2013"/>
        <s v="2/4/2013"/>
        <s v="2/5/2013"/>
        <s v="2/6/2013"/>
        <s v="2/7/2013"/>
        <s v="2/8/2013"/>
        <s v="2/9/2013"/>
        <s v="2/10/2013"/>
        <s v="2/11/2013"/>
        <s v="2/12/2013"/>
        <s v="2/13/2013"/>
        <s v="2/14/2013"/>
        <s v="2/15/2013"/>
        <s v="2/16/2013"/>
        <s v="2/17/2013"/>
        <s v="2/18/2013"/>
        <s v="2/19/2013"/>
        <s v="2/20/2013"/>
        <s v="2/21/2013"/>
        <s v="2/22/2013"/>
        <s v="2/23/2013"/>
        <s v="2/24/2013"/>
        <s v="2/25/2013"/>
        <s v="2/26/2013"/>
        <s v="2/27/2013"/>
        <s v="2/28/2013"/>
        <s v="3/1/2013"/>
        <s v="3/2/2013"/>
        <s v="3/3/2013"/>
        <s v="3/4/2013"/>
        <s v="3/5/2013"/>
        <s v="3/6/2013"/>
        <s v="3/7/2013"/>
        <s v="3/8/2013"/>
        <s v="3/9/2013"/>
        <s v="3/10/2013"/>
        <s v="3/11/2013"/>
        <s v="3/12/2013"/>
        <s v="3/13/2013"/>
        <s v="3/14/2013"/>
        <s v="3/15/2013"/>
        <s v="3/16/2013"/>
        <s v="3/17/2013"/>
        <s v="3/18/2013"/>
        <s v="3/19/2013"/>
        <s v="3/20/2013"/>
        <s v="3/21/2013"/>
        <s v="3/22/2013"/>
        <s v="3/23/2013"/>
        <s v="3/24/2013"/>
        <s v="3/25/2013"/>
        <s v="3/26/2013"/>
        <s v="3/27/2013"/>
        <s v="3/28/2013"/>
        <s v="3/29/2013"/>
        <s v="3/30/2013"/>
        <s v="3/31/2013"/>
        <s v="4/1/2013"/>
        <s v="4/2/2013"/>
        <s v="4/3/2013"/>
        <s v="4/4/2013"/>
        <s v="4/5/2013"/>
        <s v="4/6/2013"/>
        <s v="4/7/2013"/>
        <s v="4/8/2013"/>
        <s v="4/9/2013"/>
        <s v="4/10/2013"/>
        <s v="4/11/2013"/>
        <s v="4/12/2013"/>
        <s v="4/13/2013"/>
        <s v="4/14/2013"/>
        <s v="4/15/2013"/>
        <s v="4/16/2013"/>
        <s v="4/17/2013"/>
        <s v="4/18/2013"/>
        <s v="4/19/2013"/>
        <s v="4/20/2013"/>
        <s v="4/21/2013"/>
        <s v="4/22/2013"/>
        <s v="4/23/2013"/>
        <s v="4/24/2013"/>
        <s v="4/25/2013"/>
        <s v="4/26/2013"/>
        <s v="4/27/2013"/>
        <s v="4/28/2013"/>
        <s v="4/29/2013"/>
        <s v="4/30/2013"/>
        <s v="5/1/2013"/>
        <s v="5/2/2013"/>
        <s v="5/3/2013"/>
        <s v="5/4/2013"/>
        <s v="5/5/2013"/>
        <s v="5/6/2013"/>
        <s v="5/7/2013"/>
        <s v="5/8/2013"/>
        <s v="5/9/2013"/>
        <s v="5/10/2013"/>
        <s v="5/11/2013"/>
        <s v="5/12/2013"/>
        <s v="5/13/2013"/>
        <s v="5/14/2013"/>
        <s v="5/15/2013"/>
        <s v="5/16/2013"/>
        <s v="5/17/2013"/>
        <s v="5/18/2013"/>
        <s v="5/19/2013"/>
        <s v="5/20/2013"/>
        <s v="5/21/2013"/>
        <s v="5/22/2013"/>
        <s v="5/23/2013"/>
        <s v="5/24/2013"/>
        <s v="5/25/2013"/>
        <s v="5/26/2013"/>
        <s v="5/27/2013"/>
        <s v="5/28/2013"/>
        <s v="5/29/2013"/>
        <s v="5/30/2013"/>
        <s v="5/31/2013"/>
        <s v="6/1/2013"/>
        <s v="6/2/2013"/>
        <s v="6/3/2013"/>
        <s v="6/4/2013"/>
        <s v="6/5/2013"/>
        <s v="6/6/2013"/>
        <s v="6/7/2013"/>
        <s v="6/8/2013"/>
        <s v="6/9/2013"/>
        <s v="6/10/2013"/>
        <s v="6/11/2013"/>
        <s v="6/12/2013"/>
        <s v="6/13/2013"/>
        <s v="6/14/2013"/>
        <s v="6/15/2013"/>
        <s v="6/16/2013"/>
        <s v="6/17/2013"/>
        <s v="6/18/2013"/>
        <s v="6/19/2013"/>
        <s v="6/20/2013"/>
        <s v="6/21/2013"/>
        <s v="6/22/2013"/>
        <s v="6/23/2013"/>
        <s v="6/24/2013"/>
        <s v="6/25/2013"/>
        <s v="6/26/2013"/>
        <s v="6/27/2013"/>
        <s v="6/28/2013"/>
        <s v="6/29/2013"/>
        <s v="6/30/2013"/>
        <s v="7/1/2013"/>
        <s v="7/2/2013"/>
        <s v="7/3/2013"/>
        <s v="7/4/2013"/>
        <s v="7/5/2013"/>
        <s v="7/6/2013"/>
        <s v="7/7/2013"/>
        <s v="7/8/2013"/>
        <s v="7/9/2013"/>
        <s v="7/10/2013"/>
        <s v="7/11/2013"/>
        <s v="7/12/2013"/>
        <s v="7/13/2013"/>
        <s v="7/14/2013"/>
        <s v="7/15/2013"/>
        <s v="7/16/2013"/>
        <s v="7/17/2013"/>
        <s v="7/18/2013"/>
        <s v="7/19/2013"/>
        <s v="7/20/2013"/>
        <s v="7/21/2013"/>
        <s v="7/22/2013"/>
        <s v="7/23/2013"/>
        <s v="7/24/2013"/>
        <s v="7/25/2013"/>
        <s v="7/26/2013"/>
        <s v="7/27/2013"/>
        <s v="7/28/2013"/>
        <s v="7/29/2013"/>
        <s v="7/30/2013"/>
        <s v="7/31/2013"/>
        <s v="8/1/2013"/>
        <s v="8/2/2013"/>
        <s v="8/3/2013"/>
        <s v="8/4/2013"/>
        <s v="8/5/2013"/>
        <s v="8/6/2013"/>
        <s v="8/7/2013"/>
        <s v="8/8/2013"/>
        <s v="8/9/2013"/>
        <s v="8/10/2013"/>
        <s v="8/11/2013"/>
        <s v="8/12/2013"/>
        <s v="8/13/2013"/>
        <s v="8/14/2013"/>
        <s v="8/15/2013"/>
        <s v="8/16/2013"/>
        <s v="8/17/2013"/>
        <s v="8/18/2013"/>
        <s v="8/19/2013"/>
        <s v="8/20/2013"/>
        <s v="8/21/2013"/>
        <s v="8/22/2013"/>
        <s v="8/23/2013"/>
        <s v="8/24/2013"/>
        <s v="8/25/2013"/>
        <s v="8/26/2013"/>
        <s v="8/27/2013"/>
        <s v="8/28/2013"/>
        <s v="8/29/2013"/>
        <s v="8/30/2013"/>
        <s v="8/31/2013"/>
        <s v="9/1/2013"/>
        <s v="9/2/2013"/>
        <s v="9/3/2013"/>
        <s v="9/4/2013"/>
        <s v="9/5/2013"/>
        <s v="9/6/2013"/>
        <s v="9/7/2013"/>
        <s v="9/8/2013"/>
        <s v="9/9/2013"/>
        <s v="9/10/2013"/>
        <s v="9/11/2013"/>
        <s v="9/12/2013"/>
        <s v="9/13/2013"/>
        <s v="9/14/2013"/>
        <s v="9/15/2013"/>
        <s v="9/16/2013"/>
        <s v="9/17/2013"/>
        <s v="9/18/2013"/>
        <s v="9/19/2013"/>
        <s v="9/20/2013"/>
        <s v="9/21/2013"/>
        <s v="9/22/2013"/>
        <s v="9/23/2013"/>
        <s v="9/24/2013"/>
        <s v="9/25/2013"/>
        <s v="9/26/2013"/>
        <s v="9/27/2013"/>
        <s v="9/28/2013"/>
        <s v="9/29/2013"/>
        <s v="9/30/2013"/>
        <s v="10/1/2013"/>
        <s v="10/2/2013"/>
        <s v="10/3/2013"/>
        <s v="10/4/2013"/>
        <s v="10/5/2013"/>
        <s v="10/6/2013"/>
        <s v="10/7/2013"/>
        <s v="10/8/2013"/>
        <s v="10/9/2013"/>
        <s v="10/10/2013"/>
        <s v="10/11/2013"/>
        <s v="10/12/2013"/>
        <s v="10/13/2013"/>
        <s v="10/14/2013"/>
        <s v="10/15/2013"/>
        <s v="10/16/2013"/>
        <s v="10/17/2013"/>
        <s v="10/18/2013"/>
        <s v="10/19/2013"/>
        <s v="10/20/2013"/>
        <s v="10/21/2013"/>
        <s v="10/22/2013"/>
        <s v="10/23/2013"/>
        <s v="10/24/2013"/>
        <s v="10/25/2013"/>
        <s v="10/26/2013"/>
        <s v="10/27/2013"/>
        <s v="10/28/2013"/>
        <s v="10/29/2013"/>
        <s v="10/30/2013"/>
        <s v="10/31/2013"/>
        <s v="11/1/2013"/>
        <s v="11/2/2013"/>
        <s v="11/3/2013"/>
        <s v="11/4/2013"/>
        <s v="11/5/2013"/>
        <s v="11/6/2013"/>
        <s v="11/7/2013"/>
        <s v="11/8/2013"/>
        <s v="11/9/2013"/>
        <s v="11/10/2013"/>
        <s v="11/11/2013"/>
        <s v="11/12/2013"/>
        <s v="11/13/2013"/>
        <s v="11/14/2013"/>
        <s v="11/15/2013"/>
        <s v="11/16/2013"/>
        <s v="11/17/2013"/>
        <s v="11/18/2013"/>
        <s v="11/19/2013"/>
        <s v="11/20/2013"/>
        <s v="11/21/2013"/>
        <s v="11/22/2013"/>
        <s v="11/23/2013"/>
        <s v="11/24/2013"/>
        <s v="11/25/2013"/>
        <s v="11/26/2013"/>
        <s v="11/27/2013"/>
        <s v="11/28/2013"/>
        <s v="11/29/2013"/>
        <s v="11/30/2013"/>
        <s v="12/1/2013"/>
        <s v="12/2/2013"/>
        <s v="12/3/2013"/>
        <s v="12/4/2013"/>
        <s v="12/5/2013"/>
        <s v="12/6/2013"/>
        <s v="12/7/2013"/>
        <s v="12/8/2013"/>
        <s v="12/9/2013"/>
        <s v="12/10/2013"/>
        <s v="12/11/2013"/>
        <s v="12/12/2013"/>
        <s v="12/13/2013"/>
        <s v="12/14/2013"/>
        <s v="12/15/2013"/>
        <s v="12/16/2013"/>
        <s v="12/17/2013"/>
        <s v="12/18/2013"/>
        <s v="12/19/2013"/>
        <s v="12/20/2013"/>
        <s v="12/21/2013"/>
        <s v="12/22/2013"/>
        <s v="12/23/2013"/>
        <s v="12/24/2013"/>
        <s v="12/25/2013"/>
        <s v="12/26/2013"/>
        <s v="12/27/2013"/>
        <s v="12/28/2013"/>
        <s v="12/29/2013"/>
        <s v="12/30/2013"/>
        <s v="12/31/2013"/>
        <s v="1/1/2014"/>
        <s v="1/2/2014"/>
        <s v="1/3/2014"/>
        <s v="1/4/2014"/>
        <s v="1/5/2014"/>
        <s v="1/6/2014"/>
        <s v="1/7/2014"/>
        <s v="1/8/2014"/>
        <s v="1/9/2014"/>
        <s v="1/10/2014"/>
        <s v="1/11/2014"/>
        <s v="1/12/2014"/>
        <s v="1/13/2014"/>
        <s v="1/14/2014"/>
        <s v="1/15/2014"/>
        <s v="1/16/2014"/>
        <s v="1/17/2014"/>
        <s v="1/18/2014"/>
        <s v="1/19/2014"/>
        <s v="1/20/2014"/>
        <s v="1/21/2014"/>
        <s v="1/22/2014"/>
        <s v="1/23/2014"/>
        <s v="1/24/2014"/>
        <s v="1/25/2014"/>
        <s v="1/26/2014"/>
        <s v="1/27/2014"/>
        <s v="1/28/2014"/>
        <s v="1/29/2014"/>
        <s v="1/30/2014"/>
        <s v="1/31/2014"/>
        <s v="2/1/2014"/>
        <s v="2/2/2014"/>
        <s v="2/3/2014"/>
        <s v="2/4/2014"/>
        <s v="2/5/2014"/>
        <s v="2/6/2014"/>
        <s v="2/7/2014"/>
        <s v="2/8/2014"/>
        <s v="2/9/2014"/>
        <s v="2/10/2014"/>
        <s v="2/11/2014"/>
        <s v="2/12/2014"/>
        <s v="2/13/2014"/>
        <s v="2/14/2014"/>
        <s v="2/15/2014"/>
        <s v="2/16/2014"/>
        <s v="2/17/2014"/>
        <s v="2/18/2014"/>
        <s v="2/19/2014"/>
        <s v="2/20/2014"/>
        <s v="2/21/2014"/>
        <s v="2/22/2014"/>
        <s v="2/23/2014"/>
        <s v="2/24/2014"/>
        <s v="2/25/2014"/>
        <s v="2/26/2014"/>
        <s v="2/27/2014"/>
        <s v="2/28/2014"/>
        <s v="3/1/2014"/>
        <s v="3/2/2014"/>
        <s v="3/3/2014"/>
        <s v="3/4/2014"/>
        <s v="3/5/2014"/>
        <s v="3/6/2014"/>
        <s v="3/7/2014"/>
        <s v="3/8/2014"/>
        <s v="3/9/2014"/>
        <s v="3/10/2014"/>
        <s v="3/11/2014"/>
        <s v="3/12/2014"/>
        <s v="3/13/2014"/>
        <s v="3/14/2014"/>
        <s v="3/15/2014"/>
        <s v="3/16/2014"/>
        <s v="3/17/2014"/>
        <s v="3/18/2014"/>
        <s v="3/19/2014"/>
        <s v="3/20/2014"/>
        <s v="3/21/2014"/>
        <s v="3/22/2014"/>
        <s v="3/23/2014"/>
        <s v="3/24/2014"/>
        <s v="3/25/2014"/>
        <s v="3/26/2014"/>
        <s v="3/27/2014"/>
        <s v="3/28/2014"/>
        <s v="3/29/2014"/>
        <s v="3/30/2014"/>
        <s v="3/31/2014"/>
        <s v="4/1/2014"/>
        <s v="4/2/2014"/>
        <s v="4/3/2014"/>
        <s v="4/4/2014"/>
        <s v="4/5/2014"/>
        <s v="4/6/2014"/>
        <s v="4/7/2014"/>
        <s v="4/8/2014"/>
        <s v="4/9/2014"/>
        <s v="4/10/2014"/>
        <s v="4/11/2014"/>
        <s v="4/12/2014"/>
        <s v="4/13/2014"/>
        <s v="4/14/2014"/>
        <s v="4/15/2014"/>
        <s v="4/16/2014"/>
        <s v="4/17/2014"/>
        <s v="4/18/2014"/>
        <s v="4/19/2014"/>
        <s v="4/20/2014"/>
        <s v="4/21/2014"/>
        <s v="4/22/2014"/>
        <s v="4/23/2014"/>
        <s v="4/24/2014"/>
        <s v="4/25/2014"/>
        <s v="4/26/2014"/>
        <s v="4/27/2014"/>
        <s v="4/28/2014"/>
        <s v="4/29/2014"/>
        <s v="4/30/2014"/>
        <s v="5/1/2014"/>
        <s v="5/2/2014"/>
        <s v="5/3/2014"/>
        <s v="5/4/2014"/>
        <s v="5/5/2014"/>
        <s v="5/6/2014"/>
        <s v="5/7/2014"/>
        <s v="5/8/2014"/>
        <s v="5/9/2014"/>
        <s v="5/10/2014"/>
        <s v="5/11/2014"/>
        <s v="5/12/2014"/>
        <s v="5/13/2014"/>
        <s v="5/14/2014"/>
        <s v="5/15/2014"/>
        <s v="5/16/2014"/>
        <s v="5/17/2014"/>
        <s v="5/18/2014"/>
        <s v="5/19/2014"/>
        <s v="5/20/2014"/>
        <s v="5/21/2014"/>
        <s v="5/22/2014"/>
        <s v="5/23/2014"/>
        <s v="5/24/2014"/>
        <s v="5/25/2014"/>
        <s v="5/26/2014"/>
        <s v="5/27/2014"/>
        <s v="5/28/2014"/>
        <s v="5/29/2014"/>
        <s v="5/30/2014"/>
        <s v="5/31/2014"/>
        <s v="6/1/2014"/>
        <s v="6/2/2014"/>
        <s v="6/3/2014"/>
        <s v="6/4/2014"/>
        <s v="6/5/2014"/>
        <s v="6/6/2014"/>
        <s v="6/7/2014"/>
        <s v="6/8/2014"/>
        <s v="6/9/2014"/>
        <s v="6/10/2014"/>
        <s v="6/11/2014"/>
        <s v="6/12/2014"/>
        <s v="6/13/2014"/>
        <s v="6/14/2014"/>
        <s v="6/15/2014"/>
        <s v="6/16/2014"/>
        <s v="6/17/2014"/>
        <s v="6/18/2014"/>
        <s v="6/19/2014"/>
        <s v="6/20/2014"/>
        <s v="6/21/2014"/>
        <s v="6/22/2014"/>
        <s v="6/23/2014"/>
        <s v="6/24/2014"/>
        <s v="6/25/2014"/>
        <s v="6/26/2014"/>
        <s v="6/27/2014"/>
        <s v="6/28/2014"/>
        <s v="6/29/2014"/>
        <s v="6/30/2014"/>
        <s v="7/1/2014"/>
        <s v="7/2/2014"/>
        <s v="7/3/2014"/>
        <s v="7/4/2014"/>
        <s v="7/5/2014"/>
        <s v="7/6/2014"/>
        <s v="7/7/2014"/>
        <s v="7/8/2014"/>
        <s v="7/9/2014"/>
        <s v="7/10/2014"/>
        <s v="7/11/2014"/>
        <s v="7/12/2014"/>
        <s v="7/13/2014"/>
        <s v="7/14/2014"/>
        <s v="7/15/2014"/>
        <s v="7/16/2014"/>
        <s v="7/17/2014"/>
        <s v="7/18/2014"/>
        <s v="7/19/2014"/>
        <s v="7/20/2014"/>
        <s v="7/21/2014"/>
        <s v="7/22/2014"/>
        <s v="7/23/2014"/>
        <s v="7/24/2014"/>
        <s v="7/25/2014"/>
        <s v="7/26/2014"/>
        <s v="7/27/2014"/>
        <s v="7/28/2014"/>
        <s v="7/29/2014"/>
        <s v="7/30/2014"/>
        <s v="7/31/2014"/>
        <s v="8/1/2014"/>
        <s v="8/2/2014"/>
        <s v="8/3/2014"/>
        <s v="8/4/2014"/>
        <s v="8/5/2014"/>
        <s v="8/6/2014"/>
        <s v="8/7/2014"/>
        <s v="8/8/2014"/>
        <s v="8/9/2014"/>
        <s v="8/10/2014"/>
        <s v="8/11/2014"/>
        <s v="8/12/2014"/>
        <s v="8/13/2014"/>
        <s v="8/14/2014"/>
        <s v="8/15/2014"/>
        <s v="8/16/2014"/>
        <s v="8/17/2014"/>
        <s v="8/18/2014"/>
        <s v="8/19/2014"/>
        <s v="8/20/2014"/>
        <s v="8/21/2014"/>
        <s v="8/22/2014"/>
        <s v="8/23/2014"/>
        <s v="8/24/2014"/>
        <s v="8/25/2014"/>
        <s v="8/26/2014"/>
        <s v="8/27/2014"/>
        <s v="8/28/2014"/>
        <s v="8/29/2014"/>
        <s v="8/30/2014"/>
        <s v="8/31/2014"/>
        <s v="9/1/2014"/>
        <s v="9/2/2014"/>
        <s v="9/3/2014"/>
        <s v="9/4/2014"/>
        <s v="9/5/2014"/>
        <s v="9/6/2014"/>
        <s v="9/7/2014"/>
        <s v="9/8/2014"/>
        <s v="9/9/2014"/>
        <s v="9/10/2014"/>
        <s v="9/11/2014"/>
        <s v="9/12/2014"/>
        <s v="9/13/2014"/>
        <s v="9/14/2014"/>
        <s v="9/15/2014"/>
        <s v="9/16/2014"/>
        <s v="9/17/2014"/>
        <s v="9/18/2014"/>
        <s v="9/19/2014"/>
        <s v="9/20/2014"/>
        <s v="9/21/2014"/>
        <s v="9/22/2014"/>
        <s v="9/23/2014"/>
        <s v="9/24/2014"/>
        <s v="9/25/2014"/>
        <s v="9/26/2014"/>
        <s v="9/27/2014"/>
        <s v="9/28/2014"/>
        <s v="9/29/2014"/>
        <s v="9/30/2014"/>
        <s v="10/1/2014"/>
        <s v="10/2/2014"/>
        <s v="10/3/2014"/>
        <s v="10/4/2014"/>
        <s v="10/5/2014"/>
        <s v="10/6/2014"/>
        <s v="10/7/2014"/>
        <s v="10/8/2014"/>
        <s v="10/9/2014"/>
        <s v="10/10/2014"/>
        <s v="10/11/2014"/>
        <s v="10/12/2014"/>
        <s v="10/13/2014"/>
        <s v="10/14/2014"/>
        <s v="10/15/2014"/>
        <s v="10/16/2014"/>
        <s v="10/17/2014"/>
        <s v="10/18/2014"/>
        <s v="10/19/2014"/>
        <s v="10/20/2014"/>
        <s v="10/21/2014"/>
        <s v="10/22/2014"/>
        <s v="10/23/2014"/>
        <s v="10/24/2014"/>
        <s v="10/25/2014"/>
        <s v="10/26/2014"/>
        <s v="10/27/2014"/>
        <s v="10/28/2014"/>
        <s v="10/29/2014"/>
        <s v="10/30/2014"/>
        <s v="10/31/2014"/>
        <s v="11/1/2014"/>
        <s v="11/2/2014"/>
        <s v="11/3/2014"/>
        <s v="11/4/2014"/>
        <s v="11/5/2014"/>
        <s v="11/6/2014"/>
        <s v="11/7/2014"/>
        <s v="11/8/2014"/>
        <s v="11/9/2014"/>
        <s v="11/10/2014"/>
        <s v="11/11/2014"/>
        <s v="11/12/2014"/>
        <s v="11/13/2014"/>
        <s v="11/14/2014"/>
        <s v="11/15/2014"/>
        <s v="11/16/2014"/>
        <s v="11/17/2014"/>
        <s v="11/18/2014"/>
        <s v="11/19/2014"/>
        <s v="11/20/2014"/>
        <s v="11/21/2014"/>
        <s v="11/22/2014"/>
        <s v="11/23/2014"/>
        <s v="11/24/2014"/>
        <s v="11/25/2014"/>
        <s v="11/26/2014"/>
        <s v="11/27/2014"/>
        <s v="11/28/2014"/>
        <s v="11/29/2014"/>
        <s v="11/30/2014"/>
        <s v="12/1/2014"/>
        <s v="12/2/2014"/>
        <s v="12/3/2014"/>
        <s v="12/4/2014"/>
        <s v="12/5/2014"/>
        <s v="12/6/2014"/>
        <s v="12/7/2014"/>
        <s v="12/8/2014"/>
        <s v="12/9/2014"/>
        <s v="12/10/2014"/>
        <s v="12/11/2014"/>
        <s v="12/12/2014"/>
        <s v="12/13/2014"/>
        <s v="12/14/2014"/>
        <s v="12/15/2014"/>
        <s v="12/16/2014"/>
        <s v="12/17/2014"/>
        <s v="12/18/2014"/>
        <s v="12/19/2014"/>
        <s v="12/20/2014"/>
        <s v="12/21/2014"/>
        <s v="12/22/2014"/>
        <s v="12/23/2014"/>
        <s v="12/24/2014"/>
        <s v="12/25/2014"/>
        <s v="12/26/2014"/>
        <s v="12/27/2014"/>
        <s v="12/28/2014"/>
        <s v="12/29/2014"/>
        <s v="12/30/2014"/>
        <s v="12/31/2014"/>
        <s v="1/1/2015"/>
        <s v="1/2/2015"/>
        <s v="1/3/2015"/>
        <s v="1/4/2015"/>
        <s v="1/5/2015"/>
        <s v="1/6/2015"/>
        <s v="1/7/2015"/>
        <s v="1/8/2015"/>
        <s v="1/9/2015"/>
        <s v="1/10/2015"/>
        <s v="1/11/2015"/>
        <s v="1/12/2015"/>
        <s v="1/13/2015"/>
        <s v="1/14/2015"/>
        <s v="1/15/2015"/>
        <s v="1/16/2015"/>
        <s v="1/17/2015"/>
        <s v="1/18/2015"/>
        <s v="1/19/2015"/>
        <s v="1/20/2015"/>
        <s v="1/21/2015"/>
        <s v="1/22/2015"/>
        <s v="1/23/2015"/>
        <s v="1/24/2015"/>
        <s v="1/25/2015"/>
        <s v="1/26/2015"/>
        <s v="1/27/2015"/>
        <s v="1/28/2015"/>
        <s v="1/29/2015"/>
        <s v="1/30/2015"/>
        <s v="1/31/2015"/>
        <s v="2/1/2015"/>
        <s v="2/2/2015"/>
        <s v="2/3/2015"/>
        <s v="2/4/2015"/>
        <s v="2/5/2015"/>
        <s v="2/6/2015"/>
        <s v="2/7/2015"/>
        <s v="2/8/2015"/>
        <s v="2/9/2015"/>
        <s v="2/10/2015"/>
        <s v="2/11/2015"/>
        <s v="2/12/2015"/>
        <s v="2/13/2015"/>
        <s v="2/14/2015"/>
        <s v="2/15/2015"/>
        <s v="2/16/2015"/>
        <s v="2/17/2015"/>
        <s v="2/18/2015"/>
        <s v="2/19/2015"/>
        <s v="2/20/2015"/>
        <s v="2/21/2015"/>
        <s v="2/22/2015"/>
        <s v="2/23/2015"/>
        <s v="2/24/2015"/>
        <s v="2/25/2015"/>
        <s v="2/26/2015"/>
        <s v="2/27/2015"/>
        <s v="2/28/2015"/>
        <s v="3/1/2015"/>
        <s v="3/2/2015"/>
        <s v="3/3/2015"/>
        <s v="3/4/2015"/>
        <s v="3/5/2015"/>
        <s v="3/6/2015"/>
        <s v="3/7/2015"/>
        <s v="3/8/2015"/>
        <s v="3/9/2015"/>
        <s v="3/10/2015"/>
        <s v="3/11/2015"/>
        <s v="3/12/2015"/>
        <s v="3/13/2015"/>
        <s v="3/14/2015"/>
        <s v="3/15/2015"/>
        <s v="3/16/2015"/>
        <s v="3/17/2015"/>
        <s v="3/18/2015"/>
        <s v="3/19/2015"/>
        <s v="3/20/2015"/>
        <s v="3/21/2015"/>
        <s v="3/22/2015"/>
        <s v="3/23/2015"/>
        <s v="3/24/2015"/>
        <s v="3/25/2015"/>
        <s v="3/26/2015"/>
        <s v="3/27/2015"/>
        <s v="3/28/2015"/>
        <s v="3/29/2015"/>
        <s v="3/30/2015"/>
        <s v="3/31/2015"/>
        <s v="4/1/2015"/>
        <s v="4/2/2015"/>
        <s v="4/3/2015"/>
        <s v="4/4/2015"/>
        <s v="4/5/2015"/>
        <s v="4/6/2015"/>
        <s v="4/7/2015"/>
        <s v="4/8/2015"/>
        <s v="4/9/2015"/>
        <s v="4/10/2015"/>
        <s v="4/11/2015"/>
        <s v="4/12/2015"/>
        <s v="4/13/2015"/>
        <s v="4/14/2015"/>
        <s v="4/15/2015"/>
        <s v="4/16/2015"/>
        <s v="4/17/2015"/>
        <s v="4/18/2015"/>
        <s v="4/19/2015"/>
        <s v="4/20/2015"/>
        <s v="4/21/2015"/>
        <s v="4/22/2015"/>
        <s v="4/23/2015"/>
        <s v="4/24/2015"/>
        <s v="4/25/2015"/>
        <s v="4/26/2015"/>
        <s v="4/27/2015"/>
        <s v="4/28/2015"/>
        <s v="4/29/2015"/>
        <s v="4/30/2015"/>
        <s v="5/1/2015"/>
        <s v="5/2/2015"/>
        <s v="5/3/2015"/>
        <s v="5/4/2015"/>
        <s v="5/5/2015"/>
        <s v="5/6/2015"/>
        <s v="5/7/2015"/>
        <s v="5/8/2015"/>
        <s v="5/9/2015"/>
        <s v="5/10/2015"/>
        <s v="5/11/2015"/>
        <s v="5/12/2015"/>
        <s v="5/13/2015"/>
        <s v="5/14/2015"/>
        <s v="5/15/2015"/>
        <s v="5/16/2015"/>
        <s v="5/17/2015"/>
        <s v="5/18/2015"/>
        <s v="5/19/2015"/>
        <s v="5/20/2015"/>
        <s v="5/21/2015"/>
        <s v="5/22/2015"/>
        <s v="5/23/2015"/>
        <s v="5/24/2015"/>
        <s v="5/25/2015"/>
        <s v="5/26/2015"/>
        <s v="5/27/2015"/>
        <s v="5/28/2015"/>
        <s v="5/29/2015"/>
        <s v="5/30/2015"/>
        <s v="5/31/2015"/>
        <s v="6/1/2015"/>
        <s v="6/2/2015"/>
        <s v="6/3/2015"/>
        <s v="6/4/2015"/>
        <s v="6/5/2015"/>
        <s v="6/6/2015"/>
        <s v="6/7/2015"/>
        <s v="6/8/2015"/>
        <s v="6/9/2015"/>
        <s v="6/10/2015"/>
        <s v="6/11/2015"/>
        <s v="6/12/2015"/>
        <s v="6/13/2015"/>
        <s v="6/14/2015"/>
        <s v="6/15/2015"/>
        <s v="6/16/2015"/>
        <s v="6/17/2015"/>
        <s v="6/18/2015"/>
        <s v="6/19/2015"/>
        <s v="6/20/2015"/>
        <s v="6/21/2015"/>
        <s v="6/22/2015"/>
        <s v="6/23/2015"/>
        <s v="6/24/2015"/>
        <s v="6/25/2015"/>
        <s v="6/26/2015"/>
        <s v="6/27/2015"/>
        <s v="6/28/2015"/>
        <s v="6/29/2015"/>
        <s v="6/30/2015"/>
        <s v="7/1/2015"/>
        <s v="7/2/2015"/>
        <s v="7/3/2015"/>
        <s v="7/4/2015"/>
        <s v="7/5/2015"/>
        <s v="7/6/2015"/>
        <s v="7/7/2015"/>
        <s v="7/8/2015"/>
        <s v="7/9/2015"/>
        <s v="7/10/2015"/>
        <s v="7/11/2015"/>
        <s v="7/12/2015"/>
        <s v="7/13/2015"/>
        <s v="7/14/2015"/>
        <s v="7/15/2015"/>
        <s v="7/16/2015"/>
        <s v="7/17/2015"/>
        <s v="7/18/2015"/>
        <s v="7/19/2015"/>
        <s v="7/20/2015"/>
        <s v="7/21/2015"/>
        <s v="7/22/2015"/>
        <s v="7/23/2015"/>
        <s v="7/24/2015"/>
        <s v="7/25/2015"/>
        <s v="7/26/2015"/>
        <s v="7/27/2015"/>
        <s v="7/28/2015"/>
        <s v="7/29/2015"/>
        <s v="7/30/2015"/>
        <s v="7/31/2015"/>
        <s v="8/1/2015"/>
        <s v="8/2/2015"/>
        <s v="8/3/2015"/>
        <s v="8/4/2015"/>
        <s v="8/5/2015"/>
        <s v="8/6/2015"/>
        <s v="8/7/2015"/>
        <s v="8/8/2015"/>
        <s v="8/9/2015"/>
        <s v="8/10/2015"/>
        <s v="8/11/2015"/>
        <s v="8/12/2015"/>
        <s v="8/13/2015"/>
        <s v="8/14/2015"/>
        <s v="8/15/2015"/>
        <s v="8/16/2015"/>
        <s v="8/17/2015"/>
        <s v="8/18/2015"/>
        <s v="8/19/2015"/>
        <s v="8/20/2015"/>
        <s v="8/21/2015"/>
        <s v="8/22/2015"/>
        <s v="8/23/2015"/>
        <s v="8/24/2015"/>
        <s v="8/25/2015"/>
        <s v="8/26/2015"/>
        <s v="8/27/2015"/>
      </sharedItems>
    </cacheField>
    <cacheField name="Inventory Margin" numFmtId="164">
      <sharedItems containsSemiMixedTypes="0" containsString="0" containsNumber="1" containsInteger="1" minValue="-3534" maxValue="8252"/>
    </cacheField>
    <cacheField name="Margin" numFmtId="164">
      <sharedItems containsSemiMixedTypes="0" containsString="0" containsNumber="1" containsInteger="1" minValue="-294" maxValue="526"/>
    </cacheField>
    <cacheField name="Market_size" numFmtId="0">
      <sharedItems count="2">
        <s v="Major Market"/>
        <s v="Small Market"/>
      </sharedItems>
    </cacheField>
    <cacheField name="Market" numFmtId="0">
      <sharedItems count="4">
        <s v="Central"/>
        <s v="South"/>
        <s v="East"/>
        <s v="West"/>
      </sharedItems>
    </cacheField>
    <cacheField name="Marketing" numFmtId="164">
      <sharedItems containsSemiMixedTypes="0" containsString="0" containsNumber="1" containsInteger="1" minValue="0" maxValue="122"/>
    </cacheField>
    <cacheField name="Product_line" numFmtId="0">
      <sharedItems count="2">
        <s v="Leaves"/>
        <s v="Beans"/>
      </sharedItems>
    </cacheField>
    <cacheField name="Product_type" numFmtId="0">
      <sharedItems count="4">
        <s v="Herbal Tea"/>
        <s v="Tea"/>
        <s v="Espresso"/>
        <s v="Coffee"/>
      </sharedItems>
    </cacheField>
    <cacheField name="Product" numFmtId="0">
      <sharedItems/>
    </cacheField>
    <cacheField name="Profit" numFmtId="164">
      <sharedItems containsSemiMixedTypes="0" containsString="0" containsNumber="1" containsInteger="1" minValue="-605" maxValue="646"/>
    </cacheField>
    <cacheField name="Sales" numFmtId="164">
      <sharedItems containsSemiMixedTypes="0" containsString="0" containsNumber="1" containsInteger="1" minValue="21" maxValue="815"/>
    </cacheField>
    <cacheField name="State" numFmtId="0">
      <sharedItems count="20">
        <s v="Colorado"/>
        <s v="Texas"/>
        <s v="Florida"/>
        <s v="California"/>
        <s v="Iowa"/>
        <s v="Connecticut"/>
        <s v="Oklahoma"/>
        <s v="Nevada"/>
        <s v="Utah"/>
        <s v="New Hampshire"/>
        <s v="Louisiana"/>
        <s v="Oregon"/>
        <s v="Missouri"/>
        <s v="Wisconsin"/>
        <s v="Washington"/>
        <s v="Massachusetts"/>
        <s v="Illinois"/>
        <s v="New Mexico"/>
        <s v="Ohio"/>
        <s v="New York"/>
      </sharedItems>
    </cacheField>
    <cacheField name="Target_cogs" numFmtId="164">
      <sharedItems containsSemiMixedTypes="0" containsString="0" containsNumber="1" containsInteger="1" minValue="0" maxValue="380"/>
    </cacheField>
    <cacheField name="Target_margin" numFmtId="164">
      <sharedItems containsSemiMixedTypes="0" containsString="0" containsNumber="1" containsInteger="1" minValue="-210" maxValue="580"/>
    </cacheField>
    <cacheField name="Target_profit" numFmtId="164">
      <sharedItems containsSemiMixedTypes="0" containsString="0" containsNumber="1" containsInteger="1" minValue="-320" maxValue="470"/>
    </cacheField>
    <cacheField name="Target_sales " numFmtId="164">
      <sharedItems containsSemiMixedTypes="0" containsString="0" containsNumber="1" containsInteger="1" minValue="0" maxValue="960"/>
    </cacheField>
    <cacheField name="Total_expenses" numFmtId="164">
      <sharedItems containsSemiMixedTypes="0" containsString="0" containsNumber="1" containsInteger="1" minValue="11" maxValue="156"/>
    </cacheField>
    <cacheField name="Type" numFmtId="0">
      <sharedItems count="2">
        <s v="Decaf"/>
        <s v="Regular"/>
      </sharedItems>
    </cacheField>
  </cacheFields>
  <extLst>
    <ext xmlns:x14="http://schemas.microsoft.com/office/spreadsheetml/2009/9/main" uri="{725AE2AE-9491-48be-B2B4-4EB974FC3084}">
      <x14:pivotCacheDefinition pivotCacheId="1628885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2">
  <r>
    <n v="303"/>
    <n v="51"/>
    <n v="-35"/>
    <x v="0"/>
    <n v="503"/>
    <n v="71"/>
    <x v="0"/>
    <x v="0"/>
    <n v="46"/>
    <x v="0"/>
    <x v="0"/>
    <s v="Lemon"/>
    <n v="-5"/>
    <n v="122"/>
    <x v="0"/>
    <n v="30"/>
    <n v="60"/>
    <n v="30"/>
    <n v="90"/>
    <n v="76"/>
    <x v="0"/>
  </r>
  <r>
    <n v="970"/>
    <n v="52"/>
    <n v="-24"/>
    <x v="0"/>
    <n v="405"/>
    <n v="71"/>
    <x v="0"/>
    <x v="0"/>
    <n v="17"/>
    <x v="0"/>
    <x v="0"/>
    <s v="Mint"/>
    <n v="26"/>
    <n v="123"/>
    <x v="0"/>
    <n v="30"/>
    <n v="60"/>
    <n v="50"/>
    <n v="90"/>
    <n v="45"/>
    <x v="0"/>
  </r>
  <r>
    <n v="409"/>
    <n v="43"/>
    <n v="-22"/>
    <x v="1"/>
    <n v="419"/>
    <n v="64"/>
    <x v="0"/>
    <x v="1"/>
    <n v="13"/>
    <x v="0"/>
    <x v="0"/>
    <s v="Lemon"/>
    <n v="28"/>
    <n v="107"/>
    <x v="1"/>
    <n v="30"/>
    <n v="60"/>
    <n v="50"/>
    <n v="90"/>
    <n v="36"/>
    <x v="0"/>
  </r>
  <r>
    <n v="850"/>
    <n v="38"/>
    <n v="-15"/>
    <x v="2"/>
    <n v="871"/>
    <n v="56"/>
    <x v="0"/>
    <x v="2"/>
    <n v="10"/>
    <x v="0"/>
    <x v="1"/>
    <s v="Darjeeling"/>
    <n v="35"/>
    <n v="94"/>
    <x v="2"/>
    <n v="40"/>
    <n v="60"/>
    <n v="50"/>
    <n v="100"/>
    <n v="21"/>
    <x v="1"/>
  </r>
  <r>
    <n v="562"/>
    <n v="72"/>
    <n v="6"/>
    <x v="3"/>
    <n v="650"/>
    <n v="110"/>
    <x v="0"/>
    <x v="3"/>
    <n v="23"/>
    <x v="0"/>
    <x v="1"/>
    <s v="Green Tea"/>
    <n v="56"/>
    <n v="182"/>
    <x v="3"/>
    <n v="20"/>
    <n v="60"/>
    <n v="50"/>
    <n v="80"/>
    <n v="54"/>
    <x v="1"/>
  </r>
  <r>
    <n v="712"/>
    <n v="0"/>
    <n v="-29"/>
    <x v="4"/>
    <n v="430"/>
    <n v="43"/>
    <x v="1"/>
    <x v="0"/>
    <n v="0"/>
    <x v="1"/>
    <x v="2"/>
    <s v="Decaf Espresso"/>
    <n v="31"/>
    <n v="43"/>
    <x v="4"/>
    <n v="0"/>
    <n v="60"/>
    <n v="60"/>
    <n v="60"/>
    <n v="12"/>
    <x v="0"/>
  </r>
  <r>
    <n v="860"/>
    <n v="47"/>
    <n v="-29"/>
    <x v="5"/>
    <n v="375"/>
    <n v="64"/>
    <x v="1"/>
    <x v="2"/>
    <n v="15"/>
    <x v="1"/>
    <x v="2"/>
    <s v="Decaf Espresso"/>
    <n v="21"/>
    <n v="111"/>
    <x v="5"/>
    <n v="30"/>
    <n v="60"/>
    <n v="50"/>
    <n v="90"/>
    <n v="43"/>
    <x v="0"/>
  </r>
  <r>
    <n v="918"/>
    <n v="27"/>
    <n v="-39"/>
    <x v="6"/>
    <n v="859"/>
    <n v="39"/>
    <x v="1"/>
    <x v="1"/>
    <n v="7"/>
    <x v="1"/>
    <x v="3"/>
    <s v="Decaf Irish Cream"/>
    <n v="21"/>
    <n v="66"/>
    <x v="6"/>
    <n v="30"/>
    <n v="60"/>
    <n v="60"/>
    <n v="90"/>
    <n v="18"/>
    <x v="0"/>
  </r>
  <r>
    <n v="775"/>
    <n v="31"/>
    <n v="-43"/>
    <x v="7"/>
    <n v="1000"/>
    <n v="37"/>
    <x v="1"/>
    <x v="3"/>
    <n v="9"/>
    <x v="1"/>
    <x v="3"/>
    <s v="Decaf Irish Cream"/>
    <n v="7"/>
    <n v="68"/>
    <x v="7"/>
    <n v="30"/>
    <n v="60"/>
    <n v="50"/>
    <n v="90"/>
    <n v="30"/>
    <x v="0"/>
  </r>
  <r>
    <n v="435"/>
    <n v="40"/>
    <n v="-23"/>
    <x v="8"/>
    <n v="881"/>
    <n v="59"/>
    <x v="1"/>
    <x v="3"/>
    <n v="11"/>
    <x v="1"/>
    <x v="2"/>
    <s v="Decaf Espresso"/>
    <n v="37"/>
    <n v="99"/>
    <x v="8"/>
    <n v="20"/>
    <n v="60"/>
    <n v="60"/>
    <n v="80"/>
    <n v="22"/>
    <x v="0"/>
  </r>
  <r>
    <n v="603"/>
    <n v="49"/>
    <n v="-27"/>
    <x v="9"/>
    <n v="310"/>
    <n v="71"/>
    <x v="1"/>
    <x v="2"/>
    <n v="15"/>
    <x v="1"/>
    <x v="3"/>
    <s v="Amaretto"/>
    <n v="33"/>
    <n v="120"/>
    <x v="9"/>
    <n v="30"/>
    <n v="60"/>
    <n v="60"/>
    <n v="90"/>
    <n v="38"/>
    <x v="1"/>
  </r>
  <r>
    <n v="603"/>
    <n v="45"/>
    <n v="-26"/>
    <x v="10"/>
    <n v="447"/>
    <n v="69"/>
    <x v="1"/>
    <x v="2"/>
    <n v="14"/>
    <x v="1"/>
    <x v="3"/>
    <s v="Colombian"/>
    <n v="24"/>
    <n v="114"/>
    <x v="9"/>
    <n v="30"/>
    <n v="60"/>
    <n v="50"/>
    <n v="90"/>
    <n v="45"/>
    <x v="1"/>
  </r>
  <r>
    <n v="603"/>
    <n v="45"/>
    <n v="-37"/>
    <x v="11"/>
    <n v="320"/>
    <n v="64"/>
    <x v="1"/>
    <x v="2"/>
    <n v="41"/>
    <x v="1"/>
    <x v="2"/>
    <s v="Caffe Mocha"/>
    <n v="-7"/>
    <n v="109"/>
    <x v="9"/>
    <n v="30"/>
    <n v="60"/>
    <n v="30"/>
    <n v="90"/>
    <n v="71"/>
    <x v="1"/>
  </r>
  <r>
    <n v="318"/>
    <n v="60"/>
    <n v="-9"/>
    <x v="12"/>
    <n v="-762"/>
    <n v="84"/>
    <x v="1"/>
    <x v="1"/>
    <n v="54"/>
    <x v="1"/>
    <x v="2"/>
    <s v="Caffe Latte"/>
    <n v="1"/>
    <n v="144"/>
    <x v="10"/>
    <n v="30"/>
    <n v="60"/>
    <n v="10"/>
    <n v="90"/>
    <n v="83"/>
    <x v="1"/>
  </r>
  <r>
    <n v="775"/>
    <n v="34"/>
    <n v="-32"/>
    <x v="13"/>
    <n v="240"/>
    <n v="43"/>
    <x v="1"/>
    <x v="3"/>
    <n v="12"/>
    <x v="1"/>
    <x v="3"/>
    <s v="Colombian"/>
    <n v="-2"/>
    <n v="77"/>
    <x v="7"/>
    <n v="40"/>
    <n v="60"/>
    <n v="30"/>
    <n v="100"/>
    <n v="45"/>
    <x v="1"/>
  </r>
  <r>
    <n v="503"/>
    <n v="54"/>
    <n v="-28"/>
    <x v="14"/>
    <n v="404"/>
    <n v="66"/>
    <x v="1"/>
    <x v="3"/>
    <n v="20"/>
    <x v="1"/>
    <x v="2"/>
    <s v="Caffe Latte"/>
    <n v="12"/>
    <n v="120"/>
    <x v="11"/>
    <n v="40"/>
    <n v="60"/>
    <n v="40"/>
    <n v="100"/>
    <n v="54"/>
    <x v="1"/>
  </r>
  <r>
    <n v="573"/>
    <n v="45"/>
    <n v="-36"/>
    <x v="15"/>
    <n v="320"/>
    <n v="64"/>
    <x v="1"/>
    <x v="0"/>
    <n v="41"/>
    <x v="0"/>
    <x v="0"/>
    <s v="Chamomile"/>
    <n v="-6"/>
    <n v="109"/>
    <x v="12"/>
    <n v="20"/>
    <n v="60"/>
    <n v="30"/>
    <n v="80"/>
    <n v="70"/>
    <x v="0"/>
  </r>
  <r>
    <n v="262"/>
    <n v="48"/>
    <n v="-15"/>
    <x v="16"/>
    <n v="851"/>
    <n v="70"/>
    <x v="1"/>
    <x v="0"/>
    <n v="13"/>
    <x v="0"/>
    <x v="0"/>
    <s v="Lemon"/>
    <n v="45"/>
    <n v="118"/>
    <x v="13"/>
    <n v="30"/>
    <n v="60"/>
    <n v="60"/>
    <n v="90"/>
    <n v="25"/>
    <x v="0"/>
  </r>
  <r>
    <n v="801"/>
    <n v="49"/>
    <n v="-27"/>
    <x v="17"/>
    <n v="310"/>
    <n v="71"/>
    <x v="1"/>
    <x v="3"/>
    <n v="15"/>
    <x v="0"/>
    <x v="0"/>
    <s v="Chamomile"/>
    <n v="33"/>
    <n v="120"/>
    <x v="8"/>
    <n v="30"/>
    <n v="60"/>
    <n v="60"/>
    <n v="90"/>
    <n v="38"/>
    <x v="0"/>
  </r>
  <r>
    <n v="425"/>
    <n v="48"/>
    <n v="-13"/>
    <x v="18"/>
    <n v="829"/>
    <n v="71"/>
    <x v="1"/>
    <x v="3"/>
    <n v="13"/>
    <x v="0"/>
    <x v="0"/>
    <s v="Lemon"/>
    <n v="47"/>
    <n v="119"/>
    <x v="14"/>
    <n v="30"/>
    <n v="60"/>
    <n v="60"/>
    <n v="90"/>
    <n v="24"/>
    <x v="0"/>
  </r>
  <r>
    <n v="860"/>
    <n v="40"/>
    <n v="-14"/>
    <x v="19"/>
    <n v="881"/>
    <n v="59"/>
    <x v="1"/>
    <x v="2"/>
    <n v="11"/>
    <x v="0"/>
    <x v="1"/>
    <s v="Darjeeling"/>
    <n v="36"/>
    <n v="99"/>
    <x v="5"/>
    <n v="40"/>
    <n v="60"/>
    <n v="50"/>
    <n v="100"/>
    <n v="23"/>
    <x v="1"/>
  </r>
  <r>
    <n v="971"/>
    <n v="82"/>
    <n v="14"/>
    <x v="20"/>
    <n v="788"/>
    <n v="123"/>
    <x v="1"/>
    <x v="3"/>
    <n v="27"/>
    <x v="0"/>
    <x v="1"/>
    <s v="Earl Grey"/>
    <n v="64"/>
    <n v="205"/>
    <x v="11"/>
    <n v="30"/>
    <n v="60"/>
    <n v="50"/>
    <n v="90"/>
    <n v="59"/>
    <x v="1"/>
  </r>
  <r>
    <n v="971"/>
    <n v="91"/>
    <n v="26"/>
    <x v="21"/>
    <n v="656"/>
    <n v="127"/>
    <x v="1"/>
    <x v="3"/>
    <n v="28"/>
    <x v="0"/>
    <x v="1"/>
    <s v="Green Tea"/>
    <n v="76"/>
    <n v="218"/>
    <x v="11"/>
    <n v="40"/>
    <n v="60"/>
    <n v="50"/>
    <n v="100"/>
    <n v="51"/>
    <x v="1"/>
  </r>
  <r>
    <n v="915"/>
    <n v="40"/>
    <n v="-14"/>
    <x v="22"/>
    <n v="536"/>
    <n v="52"/>
    <x v="0"/>
    <x v="1"/>
    <n v="13"/>
    <x v="1"/>
    <x v="3"/>
    <s v="Decaf Irish Cream"/>
    <n v="26"/>
    <n v="92"/>
    <x v="1"/>
    <n v="40"/>
    <n v="60"/>
    <n v="40"/>
    <n v="100"/>
    <n v="26"/>
    <x v="0"/>
  </r>
  <r>
    <n v="210"/>
    <n v="50"/>
    <n v="8"/>
    <x v="23"/>
    <n v="589"/>
    <n v="73"/>
    <x v="0"/>
    <x v="1"/>
    <n v="14"/>
    <x v="1"/>
    <x v="2"/>
    <s v="Decaf Espresso"/>
    <n v="48"/>
    <n v="123"/>
    <x v="1"/>
    <n v="30"/>
    <n v="60"/>
    <n v="40"/>
    <n v="90"/>
    <n v="25"/>
    <x v="0"/>
  </r>
  <r>
    <n v="970"/>
    <n v="40"/>
    <n v="-13"/>
    <x v="24"/>
    <n v="536"/>
    <n v="52"/>
    <x v="0"/>
    <x v="0"/>
    <n v="13"/>
    <x v="1"/>
    <x v="3"/>
    <s v="Colombian"/>
    <n v="27"/>
    <n v="92"/>
    <x v="0"/>
    <n v="30"/>
    <n v="60"/>
    <n v="40"/>
    <n v="90"/>
    <n v="25"/>
    <x v="1"/>
  </r>
  <r>
    <n v="774"/>
    <n v="52"/>
    <n v="-8"/>
    <x v="25"/>
    <n v="554"/>
    <n v="68"/>
    <x v="0"/>
    <x v="2"/>
    <n v="47"/>
    <x v="1"/>
    <x v="2"/>
    <s v="Caffe Mocha"/>
    <n v="-8"/>
    <n v="120"/>
    <x v="15"/>
    <n v="50"/>
    <n v="60"/>
    <n v="0"/>
    <n v="110"/>
    <n v="76"/>
    <x v="1"/>
  </r>
  <r>
    <n v="954"/>
    <n v="75"/>
    <n v="14"/>
    <x v="26"/>
    <n v="1063"/>
    <n v="89"/>
    <x v="0"/>
    <x v="2"/>
    <n v="23"/>
    <x v="0"/>
    <x v="0"/>
    <s v="Mint"/>
    <n v="44"/>
    <n v="164"/>
    <x v="2"/>
    <n v="50"/>
    <n v="60"/>
    <n v="30"/>
    <n v="110"/>
    <n v="45"/>
    <x v="0"/>
  </r>
  <r>
    <n v="936"/>
    <n v="46"/>
    <n v="1"/>
    <x v="27"/>
    <n v="424"/>
    <n v="68"/>
    <x v="0"/>
    <x v="1"/>
    <n v="14"/>
    <x v="0"/>
    <x v="0"/>
    <s v="Lemon"/>
    <n v="31"/>
    <n v="114"/>
    <x v="1"/>
    <n v="40"/>
    <n v="60"/>
    <n v="30"/>
    <n v="100"/>
    <n v="37"/>
    <x v="0"/>
  </r>
  <r>
    <n v="719"/>
    <n v="55"/>
    <n v="-5"/>
    <x v="28"/>
    <n v="410"/>
    <n v="69"/>
    <x v="0"/>
    <x v="0"/>
    <n v="20"/>
    <x v="0"/>
    <x v="1"/>
    <s v="Darjeeling"/>
    <n v="15"/>
    <n v="124"/>
    <x v="0"/>
    <n v="40"/>
    <n v="60"/>
    <n v="20"/>
    <n v="100"/>
    <n v="54"/>
    <x v="1"/>
  </r>
  <r>
    <n v="847"/>
    <n v="50"/>
    <n v="8"/>
    <x v="29"/>
    <n v="589"/>
    <n v="73"/>
    <x v="0"/>
    <x v="0"/>
    <n v="14"/>
    <x v="0"/>
    <x v="1"/>
    <s v="Darjeeling"/>
    <n v="48"/>
    <n v="123"/>
    <x v="16"/>
    <n v="40"/>
    <n v="60"/>
    <n v="40"/>
    <n v="100"/>
    <n v="25"/>
    <x v="1"/>
  </r>
  <r>
    <n v="719"/>
    <n v="57"/>
    <n v="-1"/>
    <x v="30"/>
    <n v="1042"/>
    <n v="68"/>
    <x v="0"/>
    <x v="0"/>
    <n v="17"/>
    <x v="0"/>
    <x v="1"/>
    <s v="Earl Grey"/>
    <n v="29"/>
    <n v="125"/>
    <x v="0"/>
    <n v="40"/>
    <n v="60"/>
    <n v="30"/>
    <n v="100"/>
    <n v="39"/>
    <x v="1"/>
  </r>
  <r>
    <n v="339"/>
    <n v="36"/>
    <n v="-9"/>
    <x v="31"/>
    <n v="862"/>
    <n v="52"/>
    <x v="0"/>
    <x v="2"/>
    <n v="10"/>
    <x v="0"/>
    <x v="1"/>
    <s v="Darjeeling"/>
    <n v="31"/>
    <n v="88"/>
    <x v="15"/>
    <n v="30"/>
    <n v="60"/>
    <n v="40"/>
    <n v="90"/>
    <n v="21"/>
    <x v="1"/>
  </r>
  <r>
    <n v="314"/>
    <n v="33"/>
    <n v="-23"/>
    <x v="32"/>
    <n v="836"/>
    <n v="48"/>
    <x v="1"/>
    <x v="0"/>
    <n v="9"/>
    <x v="1"/>
    <x v="2"/>
    <s v="Decaf Espresso"/>
    <n v="27"/>
    <n v="81"/>
    <x v="12"/>
    <n v="40"/>
    <n v="60"/>
    <n v="50"/>
    <n v="100"/>
    <n v="21"/>
    <x v="0"/>
  </r>
  <r>
    <n v="504"/>
    <n v="31"/>
    <n v="-22"/>
    <x v="33"/>
    <n v="856"/>
    <n v="47"/>
    <x v="1"/>
    <x v="1"/>
    <n v="8"/>
    <x v="1"/>
    <x v="3"/>
    <s v="Decaf Irish Cream"/>
    <n v="28"/>
    <n v="78"/>
    <x v="10"/>
    <n v="30"/>
    <n v="60"/>
    <n v="50"/>
    <n v="90"/>
    <n v="19"/>
    <x v="0"/>
  </r>
  <r>
    <n v="580"/>
    <n v="36"/>
    <n v="-10"/>
    <x v="34"/>
    <n v="862"/>
    <n v="52"/>
    <x v="1"/>
    <x v="1"/>
    <n v="10"/>
    <x v="1"/>
    <x v="3"/>
    <s v="Decaf Irish Cream"/>
    <n v="30"/>
    <n v="88"/>
    <x v="6"/>
    <n v="40"/>
    <n v="60"/>
    <n v="40"/>
    <n v="100"/>
    <n v="22"/>
    <x v="0"/>
  </r>
  <r>
    <n v="225"/>
    <n v="49"/>
    <n v="4"/>
    <x v="35"/>
    <n v="454"/>
    <n v="71"/>
    <x v="1"/>
    <x v="1"/>
    <n v="15"/>
    <x v="1"/>
    <x v="2"/>
    <s v="Decaf Espresso"/>
    <n v="34"/>
    <n v="120"/>
    <x v="10"/>
    <n v="30"/>
    <n v="60"/>
    <n v="30"/>
    <n v="90"/>
    <n v="37"/>
    <x v="0"/>
  </r>
  <r>
    <n v="262"/>
    <n v="54"/>
    <n v="-6"/>
    <x v="36"/>
    <n v="391"/>
    <n v="67"/>
    <x v="1"/>
    <x v="0"/>
    <n v="20"/>
    <x v="1"/>
    <x v="3"/>
    <s v="Amaretto"/>
    <n v="14"/>
    <n v="121"/>
    <x v="13"/>
    <n v="50"/>
    <n v="60"/>
    <n v="20"/>
    <n v="110"/>
    <n v="53"/>
    <x v="1"/>
  </r>
  <r>
    <n v="603"/>
    <n v="46"/>
    <n v="-10"/>
    <x v="37"/>
    <n v="316"/>
    <n v="67"/>
    <x v="1"/>
    <x v="2"/>
    <n v="14"/>
    <x v="1"/>
    <x v="3"/>
    <s v="Amaretto"/>
    <n v="30"/>
    <n v="113"/>
    <x v="9"/>
    <n v="40"/>
    <n v="60"/>
    <n v="40"/>
    <n v="100"/>
    <n v="37"/>
    <x v="1"/>
  </r>
  <r>
    <n v="603"/>
    <n v="43"/>
    <n v="-10"/>
    <x v="38"/>
    <n v="452"/>
    <n v="66"/>
    <x v="1"/>
    <x v="2"/>
    <n v="14"/>
    <x v="1"/>
    <x v="3"/>
    <s v="Colombian"/>
    <n v="20"/>
    <n v="109"/>
    <x v="9"/>
    <n v="30"/>
    <n v="60"/>
    <n v="30"/>
    <n v="90"/>
    <n v="46"/>
    <x v="1"/>
  </r>
  <r>
    <n v="603"/>
    <n v="44"/>
    <n v="-18"/>
    <x v="39"/>
    <n v="325"/>
    <n v="62"/>
    <x v="1"/>
    <x v="2"/>
    <n v="40"/>
    <x v="1"/>
    <x v="2"/>
    <s v="Caffe Mocha"/>
    <n v="-8"/>
    <n v="106"/>
    <x v="9"/>
    <n v="40"/>
    <n v="60"/>
    <n v="10"/>
    <n v="100"/>
    <n v="70"/>
    <x v="1"/>
  </r>
  <r>
    <n v="225"/>
    <n v="53"/>
    <n v="19"/>
    <x v="40"/>
    <n v="321"/>
    <n v="88"/>
    <x v="1"/>
    <x v="1"/>
    <n v="16"/>
    <x v="1"/>
    <x v="2"/>
    <s v="Caffe Mocha"/>
    <n v="49"/>
    <n v="141"/>
    <x v="10"/>
    <n v="40"/>
    <n v="60"/>
    <n v="30"/>
    <n v="100"/>
    <n v="39"/>
    <x v="1"/>
  </r>
  <r>
    <n v="425"/>
    <n v="54"/>
    <n v="-7"/>
    <x v="41"/>
    <n v="391"/>
    <n v="67"/>
    <x v="1"/>
    <x v="3"/>
    <n v="20"/>
    <x v="1"/>
    <x v="2"/>
    <s v="Caffe Mocha"/>
    <n v="13"/>
    <n v="121"/>
    <x v="14"/>
    <n v="50"/>
    <n v="60"/>
    <n v="20"/>
    <n v="110"/>
    <n v="54"/>
    <x v="1"/>
  </r>
  <r>
    <n v="918"/>
    <n v="54"/>
    <n v="-7"/>
    <x v="42"/>
    <n v="391"/>
    <n v="67"/>
    <x v="1"/>
    <x v="1"/>
    <n v="20"/>
    <x v="0"/>
    <x v="0"/>
    <s v="Chamomile"/>
    <n v="13"/>
    <n v="121"/>
    <x v="6"/>
    <n v="50"/>
    <n v="60"/>
    <n v="20"/>
    <n v="110"/>
    <n v="54"/>
    <x v="0"/>
  </r>
  <r>
    <n v="801"/>
    <n v="46"/>
    <n v="0"/>
    <x v="43"/>
    <n v="316"/>
    <n v="67"/>
    <x v="1"/>
    <x v="3"/>
    <n v="14"/>
    <x v="0"/>
    <x v="0"/>
    <s v="Chamomile"/>
    <n v="30"/>
    <n v="113"/>
    <x v="8"/>
    <n v="40"/>
    <n v="60"/>
    <n v="30"/>
    <n v="100"/>
    <n v="37"/>
    <x v="0"/>
  </r>
  <r>
    <n v="435"/>
    <n v="43"/>
    <n v="-10"/>
    <x v="44"/>
    <n v="452"/>
    <n v="66"/>
    <x v="1"/>
    <x v="3"/>
    <n v="14"/>
    <x v="0"/>
    <x v="0"/>
    <s v="Lemon"/>
    <n v="20"/>
    <n v="109"/>
    <x v="8"/>
    <n v="40"/>
    <n v="60"/>
    <n v="30"/>
    <n v="100"/>
    <n v="46"/>
    <x v="0"/>
  </r>
  <r>
    <n v="509"/>
    <n v="47"/>
    <n v="4"/>
    <x v="45"/>
    <n v="834"/>
    <n v="68"/>
    <x v="1"/>
    <x v="3"/>
    <n v="13"/>
    <x v="0"/>
    <x v="0"/>
    <s v="Lemon"/>
    <n v="44"/>
    <n v="115"/>
    <x v="14"/>
    <n v="40"/>
    <n v="60"/>
    <n v="40"/>
    <n v="100"/>
    <n v="24"/>
    <x v="0"/>
  </r>
  <r>
    <n v="203"/>
    <n v="36"/>
    <n v="-7"/>
    <x v="46"/>
    <n v="809"/>
    <n v="54"/>
    <x v="1"/>
    <x v="2"/>
    <n v="10"/>
    <x v="0"/>
    <x v="1"/>
    <s v="Green Tea"/>
    <n v="33"/>
    <n v="90"/>
    <x v="5"/>
    <n v="30"/>
    <n v="60"/>
    <n v="40"/>
    <n v="90"/>
    <n v="21"/>
    <x v="1"/>
  </r>
  <r>
    <n v="206"/>
    <n v="61"/>
    <n v="1"/>
    <x v="47"/>
    <n v="613"/>
    <n v="86"/>
    <x v="1"/>
    <x v="3"/>
    <n v="55"/>
    <x v="0"/>
    <x v="1"/>
    <s v="Green Tea"/>
    <n v="1"/>
    <n v="147"/>
    <x v="14"/>
    <n v="40"/>
    <n v="60"/>
    <n v="0"/>
    <n v="100"/>
    <n v="85"/>
    <x v="1"/>
  </r>
  <r>
    <n v="682"/>
    <n v="43"/>
    <n v="-10"/>
    <x v="48"/>
    <n v="531"/>
    <n v="56"/>
    <x v="0"/>
    <x v="1"/>
    <n v="14"/>
    <x v="1"/>
    <x v="3"/>
    <s v="Decaf Irish Cream"/>
    <n v="30"/>
    <n v="99"/>
    <x v="1"/>
    <n v="50"/>
    <n v="60"/>
    <n v="40"/>
    <n v="110"/>
    <n v="26"/>
    <x v="0"/>
  </r>
  <r>
    <n v="214"/>
    <n v="54"/>
    <n v="12"/>
    <x v="49"/>
    <n v="601"/>
    <n v="79"/>
    <x v="0"/>
    <x v="1"/>
    <n v="15"/>
    <x v="1"/>
    <x v="2"/>
    <s v="Decaf Espresso"/>
    <n v="52"/>
    <n v="133"/>
    <x v="1"/>
    <n v="40"/>
    <n v="60"/>
    <n v="40"/>
    <n v="100"/>
    <n v="27"/>
    <x v="0"/>
  </r>
  <r>
    <n v="970"/>
    <n v="47"/>
    <n v="-6"/>
    <x v="50"/>
    <n v="521"/>
    <n v="65"/>
    <x v="0"/>
    <x v="0"/>
    <n v="42"/>
    <x v="0"/>
    <x v="0"/>
    <s v="Lemon"/>
    <n v="-6"/>
    <n v="112"/>
    <x v="0"/>
    <n v="40"/>
    <n v="60"/>
    <n v="0"/>
    <n v="100"/>
    <n v="71"/>
    <x v="0"/>
  </r>
  <r>
    <n v="303"/>
    <n v="54"/>
    <n v="-1"/>
    <x v="51"/>
    <n v="424"/>
    <n v="73"/>
    <x v="0"/>
    <x v="0"/>
    <n v="17"/>
    <x v="0"/>
    <x v="0"/>
    <s v="Mint"/>
    <n v="29"/>
    <n v="127"/>
    <x v="0"/>
    <n v="50"/>
    <n v="60"/>
    <n v="30"/>
    <n v="110"/>
    <n v="44"/>
    <x v="0"/>
  </r>
  <r>
    <n v="954"/>
    <n v="65"/>
    <n v="3"/>
    <x v="52"/>
    <n v="403"/>
    <n v="80"/>
    <x v="0"/>
    <x v="2"/>
    <n v="24"/>
    <x v="0"/>
    <x v="0"/>
    <s v="Lemon"/>
    <n v="23"/>
    <n v="145"/>
    <x v="2"/>
    <n v="40"/>
    <n v="60"/>
    <n v="20"/>
    <n v="100"/>
    <n v="57"/>
    <x v="0"/>
  </r>
  <r>
    <n v="561"/>
    <n v="80"/>
    <n v="20"/>
    <x v="53"/>
    <n v="1079"/>
    <n v="96"/>
    <x v="0"/>
    <x v="2"/>
    <n v="24"/>
    <x v="0"/>
    <x v="0"/>
    <s v="Mint"/>
    <n v="50"/>
    <n v="176"/>
    <x v="2"/>
    <n v="60"/>
    <n v="60"/>
    <n v="30"/>
    <n v="120"/>
    <n v="46"/>
    <x v="0"/>
  </r>
  <r>
    <n v="469"/>
    <n v="54"/>
    <n v="-2"/>
    <x v="54"/>
    <n v="424"/>
    <n v="73"/>
    <x v="0"/>
    <x v="1"/>
    <n v="17"/>
    <x v="0"/>
    <x v="0"/>
    <s v="Chamomile"/>
    <n v="28"/>
    <n v="127"/>
    <x v="1"/>
    <n v="50"/>
    <n v="60"/>
    <n v="30"/>
    <n v="110"/>
    <n v="45"/>
    <x v="0"/>
  </r>
  <r>
    <n v="214"/>
    <n v="41"/>
    <n v="-6"/>
    <x v="55"/>
    <n v="435"/>
    <n v="60"/>
    <x v="0"/>
    <x v="1"/>
    <n v="13"/>
    <x v="0"/>
    <x v="0"/>
    <s v="Lemon"/>
    <n v="24"/>
    <n v="101"/>
    <x v="1"/>
    <n v="30"/>
    <n v="60"/>
    <n v="30"/>
    <n v="90"/>
    <n v="36"/>
    <x v="0"/>
  </r>
  <r>
    <n v="619"/>
    <n v="54"/>
    <n v="3"/>
    <x v="56"/>
    <n v="601"/>
    <n v="79"/>
    <x v="0"/>
    <x v="3"/>
    <n v="15"/>
    <x v="0"/>
    <x v="1"/>
    <s v="Earl Grey"/>
    <n v="53"/>
    <n v="133"/>
    <x v="3"/>
    <n v="30"/>
    <n v="60"/>
    <n v="50"/>
    <n v="90"/>
    <n v="26"/>
    <x v="1"/>
  </r>
  <r>
    <n v="314"/>
    <n v="31"/>
    <n v="-23"/>
    <x v="57"/>
    <n v="844"/>
    <n v="46"/>
    <x v="1"/>
    <x v="0"/>
    <n v="8"/>
    <x v="1"/>
    <x v="2"/>
    <s v="Decaf Espresso"/>
    <n v="27"/>
    <n v="77"/>
    <x v="12"/>
    <n v="30"/>
    <n v="60"/>
    <n v="50"/>
    <n v="90"/>
    <n v="19"/>
    <x v="0"/>
  </r>
  <r>
    <n v="225"/>
    <n v="34"/>
    <n v="-19"/>
    <x v="58"/>
    <n v="863"/>
    <n v="51"/>
    <x v="1"/>
    <x v="1"/>
    <n v="9"/>
    <x v="1"/>
    <x v="3"/>
    <s v="Decaf Irish Cream"/>
    <n v="31"/>
    <n v="85"/>
    <x v="10"/>
    <n v="40"/>
    <n v="60"/>
    <n v="50"/>
    <n v="100"/>
    <n v="20"/>
    <x v="0"/>
  </r>
  <r>
    <n v="580"/>
    <n v="33"/>
    <n v="-22"/>
    <x v="59"/>
    <n v="870"/>
    <n v="49"/>
    <x v="1"/>
    <x v="1"/>
    <n v="9"/>
    <x v="1"/>
    <x v="3"/>
    <s v="Decaf Irish Cream"/>
    <n v="28"/>
    <n v="82"/>
    <x v="6"/>
    <n v="30"/>
    <n v="60"/>
    <n v="50"/>
    <n v="90"/>
    <n v="21"/>
    <x v="0"/>
  </r>
  <r>
    <n v="603"/>
    <n v="48"/>
    <n v="-2"/>
    <x v="60"/>
    <n v="462"/>
    <n v="74"/>
    <x v="1"/>
    <x v="2"/>
    <n v="15"/>
    <x v="1"/>
    <x v="3"/>
    <s v="Colombian"/>
    <n v="28"/>
    <n v="122"/>
    <x v="9"/>
    <n v="40"/>
    <n v="60"/>
    <n v="30"/>
    <n v="100"/>
    <n v="46"/>
    <x v="1"/>
  </r>
  <r>
    <n v="985"/>
    <n v="55"/>
    <n v="-3"/>
    <x v="61"/>
    <n v="-1053"/>
    <n v="76"/>
    <x v="1"/>
    <x v="1"/>
    <n v="49"/>
    <x v="1"/>
    <x v="2"/>
    <s v="Caffe Latte"/>
    <n v="-3"/>
    <n v="131"/>
    <x v="10"/>
    <n v="40"/>
    <n v="60"/>
    <n v="0"/>
    <n v="100"/>
    <n v="79"/>
    <x v="1"/>
  </r>
  <r>
    <n v="505"/>
    <n v="49"/>
    <n v="-15"/>
    <x v="62"/>
    <n v="335"/>
    <n v="69"/>
    <x v="1"/>
    <x v="1"/>
    <n v="44"/>
    <x v="1"/>
    <x v="2"/>
    <s v="Caffe Mocha"/>
    <n v="-5"/>
    <n v="118"/>
    <x v="17"/>
    <n v="30"/>
    <n v="60"/>
    <n v="10"/>
    <n v="90"/>
    <n v="74"/>
    <x v="1"/>
  </r>
  <r>
    <n v="775"/>
    <n v="39"/>
    <n v="-19"/>
    <x v="63"/>
    <n v="250"/>
    <n v="49"/>
    <x v="1"/>
    <x v="3"/>
    <n v="14"/>
    <x v="1"/>
    <x v="3"/>
    <s v="Colombian"/>
    <n v="1"/>
    <n v="88"/>
    <x v="7"/>
    <n v="40"/>
    <n v="60"/>
    <n v="20"/>
    <n v="100"/>
    <n v="48"/>
    <x v="1"/>
  </r>
  <r>
    <n v="417"/>
    <n v="49"/>
    <n v="-5"/>
    <x v="64"/>
    <n v="335"/>
    <n v="69"/>
    <x v="1"/>
    <x v="0"/>
    <n v="44"/>
    <x v="0"/>
    <x v="0"/>
    <s v="Chamomile"/>
    <n v="-5"/>
    <n v="118"/>
    <x v="12"/>
    <n v="40"/>
    <n v="60"/>
    <n v="0"/>
    <n v="100"/>
    <n v="74"/>
    <x v="0"/>
  </r>
  <r>
    <n v="920"/>
    <n v="41"/>
    <n v="0"/>
    <x v="65"/>
    <n v="320"/>
    <n v="66"/>
    <x v="1"/>
    <x v="0"/>
    <n v="12"/>
    <x v="0"/>
    <x v="0"/>
    <s v="Chamomile"/>
    <n v="30"/>
    <n v="107"/>
    <x v="13"/>
    <n v="30"/>
    <n v="60"/>
    <n v="30"/>
    <n v="90"/>
    <n v="36"/>
    <x v="0"/>
  </r>
  <r>
    <n v="573"/>
    <n v="92"/>
    <n v="-4"/>
    <x v="66"/>
    <n v="1898"/>
    <n v="68"/>
    <x v="1"/>
    <x v="0"/>
    <n v="28"/>
    <x v="0"/>
    <x v="0"/>
    <s v="Lemon"/>
    <n v="16"/>
    <n v="160"/>
    <x v="12"/>
    <n v="80"/>
    <n v="60"/>
    <n v="20"/>
    <n v="140"/>
    <n v="52"/>
    <x v="0"/>
  </r>
  <r>
    <n v="475"/>
    <n v="68"/>
    <n v="7"/>
    <x v="67"/>
    <n v="619"/>
    <n v="85"/>
    <x v="1"/>
    <x v="2"/>
    <n v="25"/>
    <x v="0"/>
    <x v="0"/>
    <s v="Lemon"/>
    <n v="27"/>
    <n v="153"/>
    <x v="5"/>
    <n v="50"/>
    <n v="60"/>
    <n v="20"/>
    <n v="110"/>
    <n v="58"/>
    <x v="0"/>
  </r>
  <r>
    <n v="475"/>
    <n v="63"/>
    <n v="-4"/>
    <x v="68"/>
    <n v="1075"/>
    <n v="76"/>
    <x v="1"/>
    <x v="2"/>
    <n v="19"/>
    <x v="0"/>
    <x v="0"/>
    <s v="Mint"/>
    <n v="36"/>
    <n v="139"/>
    <x v="5"/>
    <n v="40"/>
    <n v="60"/>
    <n v="40"/>
    <n v="100"/>
    <n v="40"/>
    <x v="0"/>
  </r>
  <r>
    <n v="435"/>
    <n v="92"/>
    <n v="-3"/>
    <x v="69"/>
    <n v="1898"/>
    <n v="68"/>
    <x v="1"/>
    <x v="3"/>
    <n v="28"/>
    <x v="0"/>
    <x v="0"/>
    <s v="Mint"/>
    <n v="17"/>
    <n v="160"/>
    <x v="8"/>
    <n v="80"/>
    <n v="60"/>
    <n v="20"/>
    <n v="140"/>
    <n v="51"/>
    <x v="0"/>
  </r>
  <r>
    <n v="920"/>
    <n v="55"/>
    <n v="-3"/>
    <x v="70"/>
    <n v="627"/>
    <n v="76"/>
    <x v="1"/>
    <x v="0"/>
    <n v="49"/>
    <x v="0"/>
    <x v="1"/>
    <s v="Earl Grey"/>
    <n v="-3"/>
    <n v="131"/>
    <x v="13"/>
    <n v="40"/>
    <n v="60"/>
    <n v="0"/>
    <n v="100"/>
    <n v="79"/>
    <x v="1"/>
  </r>
  <r>
    <n v="720"/>
    <n v="51"/>
    <n v="-37"/>
    <x v="71"/>
    <n v="503"/>
    <n v="71"/>
    <x v="0"/>
    <x v="0"/>
    <n v="46"/>
    <x v="0"/>
    <x v="0"/>
    <s v="Lemon"/>
    <n v="-7"/>
    <n v="130"/>
    <x v="0"/>
    <n v="30"/>
    <n v="60"/>
    <n v="30"/>
    <n v="90"/>
    <n v="76"/>
    <x v="0"/>
  </r>
  <r>
    <n v="970"/>
    <n v="52"/>
    <n v="-11"/>
    <x v="72"/>
    <n v="405"/>
    <n v="71"/>
    <x v="0"/>
    <x v="0"/>
    <n v="17"/>
    <x v="0"/>
    <x v="0"/>
    <s v="Mint"/>
    <n v="39"/>
    <n v="131"/>
    <x v="0"/>
    <n v="30"/>
    <n v="60"/>
    <n v="50"/>
    <n v="90"/>
    <n v="45"/>
    <x v="0"/>
  </r>
  <r>
    <n v="430"/>
    <n v="43"/>
    <n v="-8"/>
    <x v="73"/>
    <n v="419"/>
    <n v="64"/>
    <x v="0"/>
    <x v="1"/>
    <n v="13"/>
    <x v="0"/>
    <x v="0"/>
    <s v="Lemon"/>
    <n v="42"/>
    <n v="114"/>
    <x v="1"/>
    <n v="30"/>
    <n v="60"/>
    <n v="50"/>
    <n v="90"/>
    <n v="36"/>
    <x v="0"/>
  </r>
  <r>
    <n v="561"/>
    <n v="38"/>
    <n v="2"/>
    <x v="74"/>
    <n v="871"/>
    <n v="56"/>
    <x v="0"/>
    <x v="2"/>
    <n v="10"/>
    <x v="0"/>
    <x v="1"/>
    <s v="Darjeeling"/>
    <n v="52"/>
    <n v="100"/>
    <x v="2"/>
    <n v="40"/>
    <n v="60"/>
    <n v="50"/>
    <n v="100"/>
    <n v="21"/>
    <x v="1"/>
  </r>
  <r>
    <n v="510"/>
    <n v="72"/>
    <n v="33"/>
    <x v="75"/>
    <n v="650"/>
    <n v="110"/>
    <x v="0"/>
    <x v="3"/>
    <n v="23"/>
    <x v="0"/>
    <x v="1"/>
    <s v="Green Tea"/>
    <n v="83"/>
    <n v="194"/>
    <x v="3"/>
    <n v="20"/>
    <n v="60"/>
    <n v="50"/>
    <n v="80"/>
    <n v="54"/>
    <x v="1"/>
  </r>
  <r>
    <n v="563"/>
    <n v="0"/>
    <n v="-14"/>
    <x v="76"/>
    <n v="430"/>
    <n v="43"/>
    <x v="1"/>
    <x v="0"/>
    <n v="0"/>
    <x v="1"/>
    <x v="2"/>
    <s v="Decaf Espresso"/>
    <n v="46"/>
    <n v="46"/>
    <x v="4"/>
    <n v="0"/>
    <n v="60"/>
    <n v="60"/>
    <n v="60"/>
    <n v="12"/>
    <x v="0"/>
  </r>
  <r>
    <n v="203"/>
    <n v="47"/>
    <n v="-19"/>
    <x v="77"/>
    <n v="375"/>
    <n v="64"/>
    <x v="1"/>
    <x v="2"/>
    <n v="15"/>
    <x v="1"/>
    <x v="2"/>
    <s v="Decaf Espresso"/>
    <n v="31"/>
    <n v="118"/>
    <x v="5"/>
    <n v="30"/>
    <n v="60"/>
    <n v="50"/>
    <n v="90"/>
    <n v="43"/>
    <x v="0"/>
  </r>
  <r>
    <n v="405"/>
    <n v="27"/>
    <n v="-29"/>
    <x v="78"/>
    <n v="859"/>
    <n v="39"/>
    <x v="1"/>
    <x v="1"/>
    <n v="7"/>
    <x v="1"/>
    <x v="3"/>
    <s v="Decaf Irish Cream"/>
    <n v="31"/>
    <n v="70"/>
    <x v="6"/>
    <n v="30"/>
    <n v="60"/>
    <n v="60"/>
    <n v="90"/>
    <n v="18"/>
    <x v="0"/>
  </r>
  <r>
    <n v="775"/>
    <n v="31"/>
    <n v="-40"/>
    <x v="79"/>
    <n v="1000"/>
    <n v="37"/>
    <x v="1"/>
    <x v="3"/>
    <n v="9"/>
    <x v="1"/>
    <x v="3"/>
    <s v="Decaf Irish Cream"/>
    <n v="10"/>
    <n v="72"/>
    <x v="7"/>
    <n v="30"/>
    <n v="60"/>
    <n v="50"/>
    <n v="90"/>
    <n v="30"/>
    <x v="0"/>
  </r>
  <r>
    <n v="435"/>
    <n v="40"/>
    <n v="-5"/>
    <x v="80"/>
    <n v="881"/>
    <n v="59"/>
    <x v="1"/>
    <x v="3"/>
    <n v="11"/>
    <x v="1"/>
    <x v="2"/>
    <s v="Decaf Espresso"/>
    <n v="55"/>
    <n v="106"/>
    <x v="8"/>
    <n v="20"/>
    <n v="60"/>
    <n v="60"/>
    <n v="80"/>
    <n v="22"/>
    <x v="0"/>
  </r>
  <r>
    <n v="603"/>
    <n v="49"/>
    <n v="-11"/>
    <x v="81"/>
    <n v="310"/>
    <n v="71"/>
    <x v="1"/>
    <x v="2"/>
    <n v="15"/>
    <x v="1"/>
    <x v="3"/>
    <s v="Amaretto"/>
    <n v="49"/>
    <n v="128"/>
    <x v="9"/>
    <n v="30"/>
    <n v="60"/>
    <n v="60"/>
    <n v="90"/>
    <n v="38"/>
    <x v="1"/>
  </r>
  <r>
    <n v="603"/>
    <n v="45"/>
    <n v="-14"/>
    <x v="82"/>
    <n v="447"/>
    <n v="69"/>
    <x v="1"/>
    <x v="2"/>
    <n v="14"/>
    <x v="1"/>
    <x v="3"/>
    <s v="Colombian"/>
    <n v="36"/>
    <n v="121"/>
    <x v="9"/>
    <n v="30"/>
    <n v="60"/>
    <n v="50"/>
    <n v="90"/>
    <n v="45"/>
    <x v="1"/>
  </r>
  <r>
    <n v="603"/>
    <n v="45"/>
    <n v="-40"/>
    <x v="83"/>
    <n v="320"/>
    <n v="64"/>
    <x v="1"/>
    <x v="2"/>
    <n v="41"/>
    <x v="1"/>
    <x v="2"/>
    <s v="Caffe Mocha"/>
    <n v="-10"/>
    <n v="116"/>
    <x v="9"/>
    <n v="30"/>
    <n v="60"/>
    <n v="30"/>
    <n v="90"/>
    <n v="71"/>
    <x v="1"/>
  </r>
  <r>
    <n v="504"/>
    <n v="60"/>
    <n v="-9"/>
    <x v="84"/>
    <n v="-762"/>
    <n v="84"/>
    <x v="1"/>
    <x v="1"/>
    <n v="54"/>
    <x v="1"/>
    <x v="2"/>
    <s v="Caffe Latte"/>
    <n v="1"/>
    <n v="153"/>
    <x v="10"/>
    <n v="30"/>
    <n v="60"/>
    <n v="10"/>
    <n v="90"/>
    <n v="83"/>
    <x v="1"/>
  </r>
  <r>
    <n v="702"/>
    <n v="34"/>
    <n v="-33"/>
    <x v="85"/>
    <n v="240"/>
    <n v="43"/>
    <x v="1"/>
    <x v="3"/>
    <n v="12"/>
    <x v="1"/>
    <x v="3"/>
    <s v="Colombian"/>
    <n v="-3"/>
    <n v="82"/>
    <x v="7"/>
    <n v="40"/>
    <n v="60"/>
    <n v="30"/>
    <n v="100"/>
    <n v="45"/>
    <x v="1"/>
  </r>
  <r>
    <n v="971"/>
    <n v="54"/>
    <n v="-22"/>
    <x v="86"/>
    <n v="404"/>
    <n v="66"/>
    <x v="1"/>
    <x v="3"/>
    <n v="20"/>
    <x v="1"/>
    <x v="2"/>
    <s v="Caffe Latte"/>
    <n v="18"/>
    <n v="128"/>
    <x v="11"/>
    <n v="40"/>
    <n v="60"/>
    <n v="40"/>
    <n v="100"/>
    <n v="54"/>
    <x v="1"/>
  </r>
  <r>
    <n v="573"/>
    <n v="45"/>
    <n v="-39"/>
    <x v="87"/>
    <n v="320"/>
    <n v="64"/>
    <x v="1"/>
    <x v="0"/>
    <n v="41"/>
    <x v="0"/>
    <x v="0"/>
    <s v="Chamomile"/>
    <n v="-9"/>
    <n v="116"/>
    <x v="12"/>
    <n v="20"/>
    <n v="60"/>
    <n v="30"/>
    <n v="80"/>
    <n v="70"/>
    <x v="0"/>
  </r>
  <r>
    <n v="262"/>
    <n v="48"/>
    <n v="7"/>
    <x v="88"/>
    <n v="851"/>
    <n v="70"/>
    <x v="1"/>
    <x v="0"/>
    <n v="13"/>
    <x v="0"/>
    <x v="0"/>
    <s v="Lemon"/>
    <n v="67"/>
    <n v="126"/>
    <x v="13"/>
    <n v="30"/>
    <n v="60"/>
    <n v="60"/>
    <n v="90"/>
    <n v="25"/>
    <x v="0"/>
  </r>
  <r>
    <n v="801"/>
    <n v="49"/>
    <n v="-11"/>
    <x v="89"/>
    <n v="310"/>
    <n v="71"/>
    <x v="1"/>
    <x v="3"/>
    <n v="15"/>
    <x v="0"/>
    <x v="0"/>
    <s v="Chamomile"/>
    <n v="49"/>
    <n v="128"/>
    <x v="8"/>
    <n v="30"/>
    <n v="60"/>
    <n v="60"/>
    <n v="90"/>
    <n v="38"/>
    <x v="0"/>
  </r>
  <r>
    <n v="509"/>
    <n v="48"/>
    <n v="10"/>
    <x v="90"/>
    <n v="829"/>
    <n v="71"/>
    <x v="1"/>
    <x v="3"/>
    <n v="13"/>
    <x v="0"/>
    <x v="0"/>
    <s v="Lemon"/>
    <n v="70"/>
    <n v="127"/>
    <x v="14"/>
    <n v="30"/>
    <n v="60"/>
    <n v="60"/>
    <n v="90"/>
    <n v="24"/>
    <x v="0"/>
  </r>
  <r>
    <n v="475"/>
    <n v="40"/>
    <n v="3"/>
    <x v="91"/>
    <n v="881"/>
    <n v="59"/>
    <x v="1"/>
    <x v="2"/>
    <n v="11"/>
    <x v="0"/>
    <x v="1"/>
    <s v="Darjeeling"/>
    <n v="53"/>
    <n v="106"/>
    <x v="5"/>
    <n v="40"/>
    <n v="60"/>
    <n v="50"/>
    <n v="100"/>
    <n v="23"/>
    <x v="1"/>
  </r>
  <r>
    <n v="503"/>
    <n v="82"/>
    <n v="45"/>
    <x v="92"/>
    <n v="788"/>
    <n v="123"/>
    <x v="1"/>
    <x v="3"/>
    <n v="27"/>
    <x v="0"/>
    <x v="1"/>
    <s v="Earl Grey"/>
    <n v="95"/>
    <n v="218"/>
    <x v="11"/>
    <n v="30"/>
    <n v="60"/>
    <n v="50"/>
    <n v="90"/>
    <n v="59"/>
    <x v="1"/>
  </r>
  <r>
    <n v="541"/>
    <n v="91"/>
    <n v="63"/>
    <x v="93"/>
    <n v="656"/>
    <n v="127"/>
    <x v="1"/>
    <x v="3"/>
    <n v="28"/>
    <x v="0"/>
    <x v="1"/>
    <s v="Green Tea"/>
    <n v="113"/>
    <n v="232"/>
    <x v="11"/>
    <n v="40"/>
    <n v="60"/>
    <n v="50"/>
    <n v="100"/>
    <n v="51"/>
    <x v="1"/>
  </r>
  <r>
    <n v="936"/>
    <n v="40"/>
    <n v="-1"/>
    <x v="94"/>
    <n v="536"/>
    <n v="52"/>
    <x v="0"/>
    <x v="1"/>
    <n v="13"/>
    <x v="1"/>
    <x v="3"/>
    <s v="Decaf Irish Cream"/>
    <n v="39"/>
    <n v="98"/>
    <x v="1"/>
    <n v="40"/>
    <n v="60"/>
    <n v="40"/>
    <n v="100"/>
    <n v="26"/>
    <x v="0"/>
  </r>
  <r>
    <n v="254"/>
    <n v="50"/>
    <n v="31"/>
    <x v="95"/>
    <n v="589"/>
    <n v="73"/>
    <x v="0"/>
    <x v="1"/>
    <n v="14"/>
    <x v="1"/>
    <x v="2"/>
    <s v="Decaf Espresso"/>
    <n v="71"/>
    <n v="131"/>
    <x v="1"/>
    <n v="30"/>
    <n v="60"/>
    <n v="40"/>
    <n v="90"/>
    <n v="25"/>
    <x v="0"/>
  </r>
  <r>
    <n v="719"/>
    <n v="40"/>
    <n v="0"/>
    <x v="96"/>
    <n v="536"/>
    <n v="52"/>
    <x v="0"/>
    <x v="0"/>
    <n v="13"/>
    <x v="1"/>
    <x v="3"/>
    <s v="Colombian"/>
    <n v="40"/>
    <n v="98"/>
    <x v="0"/>
    <n v="30"/>
    <n v="60"/>
    <n v="40"/>
    <n v="90"/>
    <n v="25"/>
    <x v="1"/>
  </r>
  <r>
    <n v="339"/>
    <n v="52"/>
    <n v="-12"/>
    <x v="97"/>
    <n v="554"/>
    <n v="68"/>
    <x v="0"/>
    <x v="2"/>
    <n v="47"/>
    <x v="1"/>
    <x v="2"/>
    <s v="Caffe Mocha"/>
    <n v="-12"/>
    <n v="128"/>
    <x v="15"/>
    <n v="50"/>
    <n v="60"/>
    <n v="0"/>
    <n v="110"/>
    <n v="76"/>
    <x v="1"/>
  </r>
  <r>
    <n v="561"/>
    <n v="75"/>
    <n v="35"/>
    <x v="98"/>
    <n v="1063"/>
    <n v="89"/>
    <x v="0"/>
    <x v="2"/>
    <n v="23"/>
    <x v="0"/>
    <x v="0"/>
    <s v="Mint"/>
    <n v="65"/>
    <n v="175"/>
    <x v="2"/>
    <n v="50"/>
    <n v="60"/>
    <n v="30"/>
    <n v="110"/>
    <n v="45"/>
    <x v="0"/>
  </r>
  <r>
    <n v="806"/>
    <n v="46"/>
    <n v="16"/>
    <x v="99"/>
    <n v="424"/>
    <n v="68"/>
    <x v="0"/>
    <x v="1"/>
    <n v="14"/>
    <x v="0"/>
    <x v="0"/>
    <s v="Lemon"/>
    <n v="46"/>
    <n v="121"/>
    <x v="1"/>
    <n v="40"/>
    <n v="60"/>
    <n v="30"/>
    <n v="100"/>
    <n v="37"/>
    <x v="0"/>
  </r>
  <r>
    <n v="719"/>
    <n v="55"/>
    <n v="2"/>
    <x v="100"/>
    <n v="410"/>
    <n v="69"/>
    <x v="0"/>
    <x v="0"/>
    <n v="20"/>
    <x v="0"/>
    <x v="1"/>
    <s v="Darjeeling"/>
    <n v="22"/>
    <n v="132"/>
    <x v="0"/>
    <n v="40"/>
    <n v="60"/>
    <n v="20"/>
    <n v="100"/>
    <n v="54"/>
    <x v="1"/>
  </r>
  <r>
    <n v="708"/>
    <n v="50"/>
    <n v="31"/>
    <x v="101"/>
    <n v="589"/>
    <n v="73"/>
    <x v="0"/>
    <x v="0"/>
    <n v="14"/>
    <x v="0"/>
    <x v="1"/>
    <s v="Darjeeling"/>
    <n v="71"/>
    <n v="131"/>
    <x v="16"/>
    <n v="40"/>
    <n v="60"/>
    <n v="40"/>
    <n v="100"/>
    <n v="25"/>
    <x v="1"/>
  </r>
  <r>
    <n v="719"/>
    <n v="57"/>
    <n v="13"/>
    <x v="102"/>
    <n v="1042"/>
    <n v="68"/>
    <x v="0"/>
    <x v="0"/>
    <n v="17"/>
    <x v="0"/>
    <x v="1"/>
    <s v="Earl Grey"/>
    <n v="43"/>
    <n v="133"/>
    <x v="0"/>
    <n v="40"/>
    <n v="60"/>
    <n v="30"/>
    <n v="100"/>
    <n v="39"/>
    <x v="1"/>
  </r>
  <r>
    <n v="351"/>
    <n v="36"/>
    <n v="6"/>
    <x v="103"/>
    <n v="862"/>
    <n v="52"/>
    <x v="0"/>
    <x v="2"/>
    <n v="10"/>
    <x v="0"/>
    <x v="1"/>
    <s v="Darjeeling"/>
    <n v="46"/>
    <n v="94"/>
    <x v="15"/>
    <n v="30"/>
    <n v="60"/>
    <n v="40"/>
    <n v="90"/>
    <n v="21"/>
    <x v="1"/>
  </r>
  <r>
    <n v="636"/>
    <n v="33"/>
    <n v="-10"/>
    <x v="104"/>
    <n v="836"/>
    <n v="48"/>
    <x v="1"/>
    <x v="0"/>
    <n v="9"/>
    <x v="1"/>
    <x v="2"/>
    <s v="Decaf Espresso"/>
    <n v="40"/>
    <n v="86"/>
    <x v="12"/>
    <n v="40"/>
    <n v="60"/>
    <n v="50"/>
    <n v="100"/>
    <n v="21"/>
    <x v="0"/>
  </r>
  <r>
    <n v="504"/>
    <n v="31"/>
    <n v="-8"/>
    <x v="105"/>
    <n v="856"/>
    <n v="47"/>
    <x v="1"/>
    <x v="1"/>
    <n v="8"/>
    <x v="1"/>
    <x v="3"/>
    <s v="Decaf Irish Cream"/>
    <n v="42"/>
    <n v="83"/>
    <x v="10"/>
    <n v="30"/>
    <n v="60"/>
    <n v="50"/>
    <n v="90"/>
    <n v="19"/>
    <x v="0"/>
  </r>
  <r>
    <n v="580"/>
    <n v="36"/>
    <n v="5"/>
    <x v="106"/>
    <n v="862"/>
    <n v="52"/>
    <x v="1"/>
    <x v="1"/>
    <n v="10"/>
    <x v="1"/>
    <x v="3"/>
    <s v="Decaf Irish Cream"/>
    <n v="45"/>
    <n v="94"/>
    <x v="6"/>
    <n v="40"/>
    <n v="60"/>
    <n v="40"/>
    <n v="100"/>
    <n v="22"/>
    <x v="0"/>
  </r>
  <r>
    <n v="337"/>
    <n v="49"/>
    <n v="20"/>
    <x v="107"/>
    <n v="454"/>
    <n v="71"/>
    <x v="1"/>
    <x v="1"/>
    <n v="15"/>
    <x v="1"/>
    <x v="2"/>
    <s v="Decaf Espresso"/>
    <n v="50"/>
    <n v="128"/>
    <x v="10"/>
    <n v="30"/>
    <n v="60"/>
    <n v="30"/>
    <n v="90"/>
    <n v="37"/>
    <x v="0"/>
  </r>
  <r>
    <n v="262"/>
    <n v="54"/>
    <n v="1"/>
    <x v="108"/>
    <n v="391"/>
    <n v="67"/>
    <x v="1"/>
    <x v="0"/>
    <n v="20"/>
    <x v="1"/>
    <x v="3"/>
    <s v="Amaretto"/>
    <n v="21"/>
    <n v="129"/>
    <x v="13"/>
    <n v="50"/>
    <n v="60"/>
    <n v="20"/>
    <n v="110"/>
    <n v="53"/>
    <x v="1"/>
  </r>
  <r>
    <n v="603"/>
    <n v="46"/>
    <n v="5"/>
    <x v="109"/>
    <n v="316"/>
    <n v="67"/>
    <x v="1"/>
    <x v="2"/>
    <n v="14"/>
    <x v="1"/>
    <x v="3"/>
    <s v="Amaretto"/>
    <n v="45"/>
    <n v="120"/>
    <x v="9"/>
    <n v="40"/>
    <n v="60"/>
    <n v="40"/>
    <n v="100"/>
    <n v="37"/>
    <x v="1"/>
  </r>
  <r>
    <n v="603"/>
    <n v="43"/>
    <n v="0"/>
    <x v="110"/>
    <n v="452"/>
    <n v="66"/>
    <x v="1"/>
    <x v="2"/>
    <n v="14"/>
    <x v="1"/>
    <x v="3"/>
    <s v="Colombian"/>
    <n v="30"/>
    <n v="116"/>
    <x v="9"/>
    <n v="30"/>
    <n v="60"/>
    <n v="30"/>
    <n v="90"/>
    <n v="46"/>
    <x v="1"/>
  </r>
  <r>
    <n v="603"/>
    <n v="44"/>
    <n v="-22"/>
    <x v="111"/>
    <n v="325"/>
    <n v="62"/>
    <x v="1"/>
    <x v="2"/>
    <n v="40"/>
    <x v="1"/>
    <x v="2"/>
    <s v="Caffe Mocha"/>
    <n v="-12"/>
    <n v="113"/>
    <x v="9"/>
    <n v="40"/>
    <n v="60"/>
    <n v="10"/>
    <n v="100"/>
    <n v="70"/>
    <x v="1"/>
  </r>
  <r>
    <n v="318"/>
    <n v="53"/>
    <n v="43"/>
    <x v="112"/>
    <n v="321"/>
    <n v="88"/>
    <x v="1"/>
    <x v="1"/>
    <n v="16"/>
    <x v="1"/>
    <x v="2"/>
    <s v="Caffe Mocha"/>
    <n v="73"/>
    <n v="150"/>
    <x v="10"/>
    <n v="40"/>
    <n v="60"/>
    <n v="30"/>
    <n v="100"/>
    <n v="39"/>
    <x v="1"/>
  </r>
  <r>
    <n v="206"/>
    <n v="54"/>
    <n v="-1"/>
    <x v="113"/>
    <n v="391"/>
    <n v="67"/>
    <x v="1"/>
    <x v="3"/>
    <n v="20"/>
    <x v="1"/>
    <x v="2"/>
    <s v="Caffe Mocha"/>
    <n v="19"/>
    <n v="129"/>
    <x v="14"/>
    <n v="50"/>
    <n v="60"/>
    <n v="20"/>
    <n v="110"/>
    <n v="54"/>
    <x v="1"/>
  </r>
  <r>
    <n v="580"/>
    <n v="54"/>
    <n v="-1"/>
    <x v="114"/>
    <n v="391"/>
    <n v="67"/>
    <x v="1"/>
    <x v="1"/>
    <n v="20"/>
    <x v="0"/>
    <x v="0"/>
    <s v="Chamomile"/>
    <n v="19"/>
    <n v="129"/>
    <x v="6"/>
    <n v="50"/>
    <n v="60"/>
    <n v="20"/>
    <n v="110"/>
    <n v="54"/>
    <x v="0"/>
  </r>
  <r>
    <n v="435"/>
    <n v="46"/>
    <n v="15"/>
    <x v="115"/>
    <n v="316"/>
    <n v="67"/>
    <x v="1"/>
    <x v="3"/>
    <n v="14"/>
    <x v="0"/>
    <x v="0"/>
    <s v="Chamomile"/>
    <n v="45"/>
    <n v="120"/>
    <x v="8"/>
    <n v="40"/>
    <n v="60"/>
    <n v="30"/>
    <n v="100"/>
    <n v="37"/>
    <x v="0"/>
  </r>
  <r>
    <n v="435"/>
    <n v="43"/>
    <n v="0"/>
    <x v="116"/>
    <n v="452"/>
    <n v="66"/>
    <x v="1"/>
    <x v="3"/>
    <n v="14"/>
    <x v="0"/>
    <x v="0"/>
    <s v="Lemon"/>
    <n v="30"/>
    <n v="116"/>
    <x v="8"/>
    <n v="40"/>
    <n v="60"/>
    <n v="30"/>
    <n v="100"/>
    <n v="46"/>
    <x v="0"/>
  </r>
  <r>
    <n v="253"/>
    <n v="47"/>
    <n v="25"/>
    <x v="117"/>
    <n v="834"/>
    <n v="68"/>
    <x v="1"/>
    <x v="3"/>
    <n v="13"/>
    <x v="0"/>
    <x v="0"/>
    <s v="Lemon"/>
    <n v="65"/>
    <n v="123"/>
    <x v="14"/>
    <n v="40"/>
    <n v="60"/>
    <n v="40"/>
    <n v="100"/>
    <n v="24"/>
    <x v="0"/>
  </r>
  <r>
    <n v="203"/>
    <n v="36"/>
    <n v="9"/>
    <x v="118"/>
    <n v="809"/>
    <n v="54"/>
    <x v="1"/>
    <x v="2"/>
    <n v="10"/>
    <x v="0"/>
    <x v="1"/>
    <s v="Green Tea"/>
    <n v="49"/>
    <n v="96"/>
    <x v="5"/>
    <n v="30"/>
    <n v="60"/>
    <n v="40"/>
    <n v="90"/>
    <n v="21"/>
    <x v="1"/>
  </r>
  <r>
    <n v="509"/>
    <n v="61"/>
    <n v="1"/>
    <x v="119"/>
    <n v="613"/>
    <n v="86"/>
    <x v="1"/>
    <x v="3"/>
    <n v="55"/>
    <x v="0"/>
    <x v="1"/>
    <s v="Green Tea"/>
    <n v="1"/>
    <n v="157"/>
    <x v="14"/>
    <n v="40"/>
    <n v="60"/>
    <n v="0"/>
    <n v="100"/>
    <n v="85"/>
    <x v="1"/>
  </r>
  <r>
    <n v="956"/>
    <n v="43"/>
    <n v="5"/>
    <x v="120"/>
    <n v="531"/>
    <n v="56"/>
    <x v="0"/>
    <x v="1"/>
    <n v="14"/>
    <x v="1"/>
    <x v="3"/>
    <s v="Decaf Irish Cream"/>
    <n v="45"/>
    <n v="106"/>
    <x v="1"/>
    <n v="50"/>
    <n v="60"/>
    <n v="40"/>
    <n v="110"/>
    <n v="26"/>
    <x v="0"/>
  </r>
  <r>
    <n v="430"/>
    <n v="54"/>
    <n v="37"/>
    <x v="121"/>
    <n v="601"/>
    <n v="79"/>
    <x v="0"/>
    <x v="1"/>
    <n v="15"/>
    <x v="1"/>
    <x v="2"/>
    <s v="Decaf Espresso"/>
    <n v="77"/>
    <n v="142"/>
    <x v="1"/>
    <n v="40"/>
    <n v="60"/>
    <n v="40"/>
    <n v="100"/>
    <n v="27"/>
    <x v="0"/>
  </r>
  <r>
    <n v="719"/>
    <n v="47"/>
    <n v="-9"/>
    <x v="122"/>
    <n v="521"/>
    <n v="65"/>
    <x v="0"/>
    <x v="0"/>
    <n v="42"/>
    <x v="0"/>
    <x v="0"/>
    <s v="Lemon"/>
    <n v="-9"/>
    <n v="119"/>
    <x v="0"/>
    <n v="40"/>
    <n v="60"/>
    <n v="0"/>
    <n v="100"/>
    <n v="71"/>
    <x v="0"/>
  </r>
  <r>
    <n v="970"/>
    <n v="54"/>
    <n v="13"/>
    <x v="123"/>
    <n v="424"/>
    <n v="73"/>
    <x v="0"/>
    <x v="0"/>
    <n v="17"/>
    <x v="0"/>
    <x v="0"/>
    <s v="Mint"/>
    <n v="43"/>
    <n v="135"/>
    <x v="0"/>
    <n v="50"/>
    <n v="60"/>
    <n v="30"/>
    <n v="110"/>
    <n v="44"/>
    <x v="0"/>
  </r>
  <r>
    <n v="305"/>
    <n v="65"/>
    <n v="14"/>
    <x v="124"/>
    <n v="403"/>
    <n v="80"/>
    <x v="0"/>
    <x v="2"/>
    <n v="24"/>
    <x v="0"/>
    <x v="0"/>
    <s v="Lemon"/>
    <n v="34"/>
    <n v="155"/>
    <x v="2"/>
    <n v="40"/>
    <n v="60"/>
    <n v="20"/>
    <n v="100"/>
    <n v="57"/>
    <x v="0"/>
  </r>
  <r>
    <n v="407"/>
    <n v="80"/>
    <n v="44"/>
    <x v="125"/>
    <n v="1079"/>
    <n v="96"/>
    <x v="0"/>
    <x v="2"/>
    <n v="24"/>
    <x v="0"/>
    <x v="0"/>
    <s v="Mint"/>
    <n v="74"/>
    <n v="188"/>
    <x v="2"/>
    <n v="60"/>
    <n v="60"/>
    <n v="30"/>
    <n v="120"/>
    <n v="46"/>
    <x v="0"/>
  </r>
  <r>
    <n v="325"/>
    <n v="54"/>
    <n v="12"/>
    <x v="126"/>
    <n v="424"/>
    <n v="73"/>
    <x v="0"/>
    <x v="1"/>
    <n v="17"/>
    <x v="0"/>
    <x v="0"/>
    <s v="Chamomile"/>
    <n v="42"/>
    <n v="135"/>
    <x v="1"/>
    <n v="50"/>
    <n v="60"/>
    <n v="30"/>
    <n v="110"/>
    <n v="45"/>
    <x v="0"/>
  </r>
  <r>
    <n v="430"/>
    <n v="41"/>
    <n v="6"/>
    <x v="127"/>
    <n v="435"/>
    <n v="60"/>
    <x v="0"/>
    <x v="1"/>
    <n v="13"/>
    <x v="0"/>
    <x v="0"/>
    <s v="Lemon"/>
    <n v="36"/>
    <n v="108"/>
    <x v="1"/>
    <n v="30"/>
    <n v="60"/>
    <n v="30"/>
    <n v="90"/>
    <n v="36"/>
    <x v="0"/>
  </r>
  <r>
    <n v="408"/>
    <n v="54"/>
    <n v="29"/>
    <x v="128"/>
    <n v="601"/>
    <n v="79"/>
    <x v="0"/>
    <x v="3"/>
    <n v="15"/>
    <x v="0"/>
    <x v="1"/>
    <s v="Earl Grey"/>
    <n v="79"/>
    <n v="142"/>
    <x v="3"/>
    <n v="30"/>
    <n v="60"/>
    <n v="50"/>
    <n v="90"/>
    <n v="26"/>
    <x v="1"/>
  </r>
  <r>
    <n v="816"/>
    <n v="31"/>
    <n v="-10"/>
    <x v="129"/>
    <n v="844"/>
    <n v="46"/>
    <x v="1"/>
    <x v="0"/>
    <n v="8"/>
    <x v="1"/>
    <x v="2"/>
    <s v="Decaf Espresso"/>
    <n v="40"/>
    <n v="82"/>
    <x v="12"/>
    <n v="30"/>
    <n v="60"/>
    <n v="50"/>
    <n v="90"/>
    <n v="19"/>
    <x v="0"/>
  </r>
  <r>
    <n v="337"/>
    <n v="34"/>
    <n v="-4"/>
    <x v="130"/>
    <n v="863"/>
    <n v="51"/>
    <x v="1"/>
    <x v="1"/>
    <n v="9"/>
    <x v="1"/>
    <x v="3"/>
    <s v="Decaf Irish Cream"/>
    <n v="46"/>
    <n v="91"/>
    <x v="10"/>
    <n v="40"/>
    <n v="60"/>
    <n v="50"/>
    <n v="100"/>
    <n v="20"/>
    <x v="0"/>
  </r>
  <r>
    <n v="918"/>
    <n v="33"/>
    <n v="-8"/>
    <x v="131"/>
    <n v="870"/>
    <n v="49"/>
    <x v="1"/>
    <x v="1"/>
    <n v="9"/>
    <x v="1"/>
    <x v="3"/>
    <s v="Decaf Irish Cream"/>
    <n v="42"/>
    <n v="87"/>
    <x v="6"/>
    <n v="30"/>
    <n v="60"/>
    <n v="50"/>
    <n v="90"/>
    <n v="21"/>
    <x v="0"/>
  </r>
  <r>
    <n v="603"/>
    <n v="48"/>
    <n v="12"/>
    <x v="132"/>
    <n v="462"/>
    <n v="74"/>
    <x v="1"/>
    <x v="2"/>
    <n v="15"/>
    <x v="1"/>
    <x v="3"/>
    <s v="Colombian"/>
    <n v="42"/>
    <n v="130"/>
    <x v="9"/>
    <n v="40"/>
    <n v="60"/>
    <n v="30"/>
    <n v="100"/>
    <n v="46"/>
    <x v="1"/>
  </r>
  <r>
    <n v="225"/>
    <n v="55"/>
    <n v="-4"/>
    <x v="133"/>
    <n v="-1053"/>
    <n v="76"/>
    <x v="1"/>
    <x v="1"/>
    <n v="49"/>
    <x v="1"/>
    <x v="2"/>
    <s v="Caffe Latte"/>
    <n v="-4"/>
    <n v="140"/>
    <x v="10"/>
    <n v="40"/>
    <n v="60"/>
    <n v="0"/>
    <n v="100"/>
    <n v="79"/>
    <x v="1"/>
  </r>
  <r>
    <n v="505"/>
    <n v="49"/>
    <n v="-17"/>
    <x v="134"/>
    <n v="335"/>
    <n v="69"/>
    <x v="1"/>
    <x v="1"/>
    <n v="44"/>
    <x v="1"/>
    <x v="2"/>
    <s v="Caffe Mocha"/>
    <n v="-7"/>
    <n v="126"/>
    <x v="17"/>
    <n v="30"/>
    <n v="60"/>
    <n v="10"/>
    <n v="90"/>
    <n v="74"/>
    <x v="1"/>
  </r>
  <r>
    <n v="702"/>
    <n v="39"/>
    <n v="-19"/>
    <x v="135"/>
    <n v="250"/>
    <n v="49"/>
    <x v="1"/>
    <x v="3"/>
    <n v="14"/>
    <x v="1"/>
    <x v="3"/>
    <s v="Colombian"/>
    <n v="1"/>
    <n v="94"/>
    <x v="7"/>
    <n v="40"/>
    <n v="60"/>
    <n v="20"/>
    <n v="100"/>
    <n v="48"/>
    <x v="1"/>
  </r>
  <r>
    <n v="314"/>
    <n v="49"/>
    <n v="-7"/>
    <x v="136"/>
    <n v="335"/>
    <n v="69"/>
    <x v="1"/>
    <x v="0"/>
    <n v="44"/>
    <x v="0"/>
    <x v="0"/>
    <s v="Chamomile"/>
    <n v="-7"/>
    <n v="126"/>
    <x v="12"/>
    <n v="40"/>
    <n v="60"/>
    <n v="0"/>
    <n v="100"/>
    <n v="74"/>
    <x v="0"/>
  </r>
  <r>
    <n v="920"/>
    <n v="41"/>
    <n v="15"/>
    <x v="137"/>
    <n v="320"/>
    <n v="66"/>
    <x v="1"/>
    <x v="0"/>
    <n v="12"/>
    <x v="0"/>
    <x v="0"/>
    <s v="Chamomile"/>
    <n v="45"/>
    <n v="114"/>
    <x v="13"/>
    <n v="30"/>
    <n v="60"/>
    <n v="30"/>
    <n v="90"/>
    <n v="36"/>
    <x v="0"/>
  </r>
  <r>
    <n v="417"/>
    <n v="92"/>
    <n v="4"/>
    <x v="138"/>
    <n v="1898"/>
    <n v="68"/>
    <x v="1"/>
    <x v="0"/>
    <n v="28"/>
    <x v="0"/>
    <x v="0"/>
    <s v="Lemon"/>
    <n v="24"/>
    <n v="171"/>
    <x v="12"/>
    <n v="80"/>
    <n v="60"/>
    <n v="20"/>
    <n v="140"/>
    <n v="52"/>
    <x v="0"/>
  </r>
  <r>
    <n v="860"/>
    <n v="68"/>
    <n v="20"/>
    <x v="139"/>
    <n v="619"/>
    <n v="85"/>
    <x v="1"/>
    <x v="2"/>
    <n v="25"/>
    <x v="0"/>
    <x v="0"/>
    <s v="Lemon"/>
    <n v="40"/>
    <n v="163"/>
    <x v="5"/>
    <n v="50"/>
    <n v="60"/>
    <n v="20"/>
    <n v="110"/>
    <n v="58"/>
    <x v="0"/>
  </r>
  <r>
    <n v="203"/>
    <n v="63"/>
    <n v="13"/>
    <x v="140"/>
    <n v="1075"/>
    <n v="76"/>
    <x v="1"/>
    <x v="2"/>
    <n v="19"/>
    <x v="0"/>
    <x v="0"/>
    <s v="Mint"/>
    <n v="53"/>
    <n v="148"/>
    <x v="5"/>
    <n v="40"/>
    <n v="60"/>
    <n v="40"/>
    <n v="100"/>
    <n v="40"/>
    <x v="0"/>
  </r>
  <r>
    <n v="435"/>
    <n v="92"/>
    <n v="5"/>
    <x v="141"/>
    <n v="1898"/>
    <n v="68"/>
    <x v="1"/>
    <x v="3"/>
    <n v="28"/>
    <x v="0"/>
    <x v="0"/>
    <s v="Mint"/>
    <n v="25"/>
    <n v="171"/>
    <x v="8"/>
    <n v="80"/>
    <n v="60"/>
    <n v="20"/>
    <n v="140"/>
    <n v="51"/>
    <x v="0"/>
  </r>
  <r>
    <n v="262"/>
    <n v="55"/>
    <n v="-4"/>
    <x v="142"/>
    <n v="627"/>
    <n v="76"/>
    <x v="1"/>
    <x v="0"/>
    <n v="49"/>
    <x v="0"/>
    <x v="1"/>
    <s v="Earl Grey"/>
    <n v="-4"/>
    <n v="140"/>
    <x v="13"/>
    <n v="40"/>
    <n v="60"/>
    <n v="0"/>
    <n v="100"/>
    <n v="79"/>
    <x v="1"/>
  </r>
  <r>
    <n v="719"/>
    <n v="39"/>
    <n v="-23"/>
    <x v="143"/>
    <n v="541"/>
    <n v="51"/>
    <x v="0"/>
    <x v="0"/>
    <n v="12"/>
    <x v="1"/>
    <x v="3"/>
    <s v="Colombian"/>
    <n v="27"/>
    <n v="90"/>
    <x v="0"/>
    <n v="30"/>
    <n v="50"/>
    <n v="50"/>
    <n v="80"/>
    <n v="24"/>
    <x v="1"/>
  </r>
  <r>
    <n v="305"/>
    <n v="80"/>
    <n v="8"/>
    <x v="144"/>
    <n v="1055"/>
    <n v="94"/>
    <x v="0"/>
    <x v="2"/>
    <n v="24"/>
    <x v="0"/>
    <x v="0"/>
    <s v="Mint"/>
    <n v="48"/>
    <n v="174"/>
    <x v="2"/>
    <n v="40"/>
    <n v="50"/>
    <n v="40"/>
    <n v="90"/>
    <n v="46"/>
    <x v="0"/>
  </r>
  <r>
    <n v="303"/>
    <n v="54"/>
    <n v="-17"/>
    <x v="145"/>
    <n v="404"/>
    <n v="66"/>
    <x v="0"/>
    <x v="0"/>
    <n v="20"/>
    <x v="0"/>
    <x v="1"/>
    <s v="Darjeeling"/>
    <n v="13"/>
    <n v="120"/>
    <x v="0"/>
    <n v="30"/>
    <n v="50"/>
    <n v="30"/>
    <n v="80"/>
    <n v="53"/>
    <x v="1"/>
  </r>
  <r>
    <n v="303"/>
    <n v="54"/>
    <n v="-13"/>
    <x v="146"/>
    <n v="1037"/>
    <n v="64"/>
    <x v="0"/>
    <x v="0"/>
    <n v="16"/>
    <x v="0"/>
    <x v="1"/>
    <s v="Earl Grey"/>
    <n v="27"/>
    <n v="118"/>
    <x v="0"/>
    <n v="30"/>
    <n v="50"/>
    <n v="40"/>
    <n v="80"/>
    <n v="37"/>
    <x v="1"/>
  </r>
  <r>
    <n v="508"/>
    <n v="27"/>
    <n v="-30"/>
    <x v="147"/>
    <n v="859"/>
    <n v="39"/>
    <x v="0"/>
    <x v="2"/>
    <n v="7"/>
    <x v="0"/>
    <x v="1"/>
    <s v="Darjeeling"/>
    <n v="20"/>
    <n v="66"/>
    <x v="15"/>
    <n v="20"/>
    <n v="50"/>
    <n v="50"/>
    <n v="70"/>
    <n v="19"/>
    <x v="1"/>
  </r>
  <r>
    <n v="209"/>
    <n v="76"/>
    <n v="29"/>
    <x v="148"/>
    <n v="580"/>
    <n v="111"/>
    <x v="0"/>
    <x v="3"/>
    <n v="21"/>
    <x v="0"/>
    <x v="1"/>
    <s v="Earl Grey"/>
    <n v="79"/>
    <n v="187"/>
    <x v="3"/>
    <n v="30"/>
    <n v="50"/>
    <n v="50"/>
    <n v="80"/>
    <n v="32"/>
    <x v="1"/>
  </r>
  <r>
    <n v="715"/>
    <n v="22"/>
    <n v="-40"/>
    <x v="149"/>
    <n v="573"/>
    <n v="29"/>
    <x v="1"/>
    <x v="0"/>
    <n v="7"/>
    <x v="1"/>
    <x v="2"/>
    <s v="Decaf Espresso"/>
    <n v="10"/>
    <n v="51"/>
    <x v="13"/>
    <n v="20"/>
    <n v="50"/>
    <n v="50"/>
    <n v="70"/>
    <n v="19"/>
    <x v="0"/>
  </r>
  <r>
    <n v="319"/>
    <n v="23"/>
    <n v="-32"/>
    <x v="150"/>
    <n v="800"/>
    <n v="35"/>
    <x v="1"/>
    <x v="0"/>
    <n v="6"/>
    <x v="1"/>
    <x v="2"/>
    <s v="Caffe Mocha"/>
    <n v="18"/>
    <n v="58"/>
    <x v="4"/>
    <n v="20"/>
    <n v="50"/>
    <n v="50"/>
    <n v="70"/>
    <n v="17"/>
    <x v="1"/>
  </r>
  <r>
    <n v="959"/>
    <n v="79"/>
    <n v="4"/>
    <x v="151"/>
    <n v="593"/>
    <n v="98"/>
    <x v="1"/>
    <x v="2"/>
    <n v="30"/>
    <x v="0"/>
    <x v="0"/>
    <s v="Lemon"/>
    <n v="34"/>
    <n v="177"/>
    <x v="5"/>
    <n v="40"/>
    <n v="50"/>
    <n v="30"/>
    <n v="90"/>
    <n v="64"/>
    <x v="0"/>
  </r>
  <r>
    <n v="860"/>
    <n v="65"/>
    <n v="-15"/>
    <x v="152"/>
    <n v="1053"/>
    <n v="77"/>
    <x v="1"/>
    <x v="2"/>
    <n v="20"/>
    <x v="0"/>
    <x v="0"/>
    <s v="Mint"/>
    <n v="35"/>
    <n v="142"/>
    <x v="5"/>
    <n v="30"/>
    <n v="50"/>
    <n v="50"/>
    <n v="80"/>
    <n v="42"/>
    <x v="0"/>
  </r>
  <r>
    <n v="262"/>
    <n v="46"/>
    <n v="-10"/>
    <x v="153"/>
    <n v="449"/>
    <n v="67"/>
    <x v="1"/>
    <x v="0"/>
    <n v="14"/>
    <x v="0"/>
    <x v="1"/>
    <s v="Darjeeling"/>
    <n v="30"/>
    <n v="113"/>
    <x v="13"/>
    <n v="20"/>
    <n v="50"/>
    <n v="40"/>
    <n v="70"/>
    <n v="37"/>
    <x v="1"/>
  </r>
  <r>
    <n v="715"/>
    <n v="60"/>
    <n v="0"/>
    <x v="154"/>
    <n v="606"/>
    <n v="84"/>
    <x v="1"/>
    <x v="0"/>
    <n v="54"/>
    <x v="0"/>
    <x v="1"/>
    <s v="Earl Grey"/>
    <n v="0"/>
    <n v="144"/>
    <x v="13"/>
    <n v="40"/>
    <n v="50"/>
    <n v="0"/>
    <n v="90"/>
    <n v="84"/>
    <x v="1"/>
  </r>
  <r>
    <n v="206"/>
    <n v="60"/>
    <n v="17"/>
    <x v="155"/>
    <n v="329"/>
    <n v="99"/>
    <x v="1"/>
    <x v="3"/>
    <n v="18"/>
    <x v="0"/>
    <x v="1"/>
    <s v="Darjeeling"/>
    <n v="57"/>
    <n v="159"/>
    <x v="14"/>
    <n v="20"/>
    <n v="50"/>
    <n v="40"/>
    <n v="70"/>
    <n v="42"/>
    <x v="1"/>
  </r>
  <r>
    <n v="773"/>
    <n v="40"/>
    <n v="-3"/>
    <x v="156"/>
    <n v="536"/>
    <n v="52"/>
    <x v="0"/>
    <x v="0"/>
    <n v="13"/>
    <x v="0"/>
    <x v="0"/>
    <s v="Lemon"/>
    <n v="27"/>
    <n v="92"/>
    <x v="16"/>
    <n v="30"/>
    <n v="50"/>
    <n v="30"/>
    <n v="80"/>
    <n v="25"/>
    <x v="0"/>
  </r>
  <r>
    <n v="614"/>
    <n v="36"/>
    <n v="-10"/>
    <x v="157"/>
    <n v="862"/>
    <n v="52"/>
    <x v="0"/>
    <x v="0"/>
    <n v="10"/>
    <x v="0"/>
    <x v="0"/>
    <s v="Lemon"/>
    <n v="30"/>
    <n v="88"/>
    <x v="18"/>
    <n v="30"/>
    <n v="50"/>
    <n v="40"/>
    <n v="80"/>
    <n v="22"/>
    <x v="0"/>
  </r>
  <r>
    <n v="617"/>
    <n v="55"/>
    <n v="-5"/>
    <x v="158"/>
    <n v="410"/>
    <n v="69"/>
    <x v="0"/>
    <x v="2"/>
    <n v="20"/>
    <x v="0"/>
    <x v="0"/>
    <s v="Lemon"/>
    <n v="15"/>
    <n v="124"/>
    <x v="15"/>
    <n v="40"/>
    <n v="50"/>
    <n v="20"/>
    <n v="90"/>
    <n v="54"/>
    <x v="0"/>
  </r>
  <r>
    <n v="707"/>
    <n v="40"/>
    <n v="-3"/>
    <x v="159"/>
    <n v="536"/>
    <n v="52"/>
    <x v="0"/>
    <x v="3"/>
    <n v="13"/>
    <x v="0"/>
    <x v="0"/>
    <s v="Mint"/>
    <n v="27"/>
    <n v="92"/>
    <x v="3"/>
    <n v="30"/>
    <n v="50"/>
    <n v="30"/>
    <n v="80"/>
    <n v="25"/>
    <x v="0"/>
  </r>
  <r>
    <n v="352"/>
    <n v="28"/>
    <n v="-17"/>
    <x v="160"/>
    <n v="875"/>
    <n v="42"/>
    <x v="0"/>
    <x v="2"/>
    <n v="7"/>
    <x v="0"/>
    <x v="1"/>
    <s v="Darjeeling"/>
    <n v="23"/>
    <n v="70"/>
    <x v="2"/>
    <n v="20"/>
    <n v="50"/>
    <n v="40"/>
    <n v="70"/>
    <n v="19"/>
    <x v="1"/>
  </r>
  <r>
    <n v="561"/>
    <n v="31"/>
    <n v="-12"/>
    <x v="161"/>
    <n v="856"/>
    <n v="47"/>
    <x v="0"/>
    <x v="2"/>
    <n v="8"/>
    <x v="0"/>
    <x v="1"/>
    <s v="Green Tea"/>
    <n v="28"/>
    <n v="78"/>
    <x v="2"/>
    <n v="30"/>
    <n v="50"/>
    <n v="40"/>
    <n v="80"/>
    <n v="19"/>
    <x v="1"/>
  </r>
  <r>
    <n v="351"/>
    <n v="32"/>
    <n v="-11"/>
    <x v="162"/>
    <n v="482"/>
    <n v="48"/>
    <x v="0"/>
    <x v="2"/>
    <n v="8"/>
    <x v="0"/>
    <x v="1"/>
    <s v="Green Tea"/>
    <n v="29"/>
    <n v="80"/>
    <x v="15"/>
    <n v="30"/>
    <n v="50"/>
    <n v="40"/>
    <n v="80"/>
    <n v="19"/>
    <x v="1"/>
  </r>
  <r>
    <n v="650"/>
    <n v="50"/>
    <n v="7"/>
    <x v="163"/>
    <n v="589"/>
    <n v="73"/>
    <x v="0"/>
    <x v="3"/>
    <n v="14"/>
    <x v="0"/>
    <x v="1"/>
    <s v="Earl Grey"/>
    <n v="47"/>
    <n v="123"/>
    <x v="3"/>
    <n v="30"/>
    <n v="50"/>
    <n v="40"/>
    <n v="80"/>
    <n v="26"/>
    <x v="1"/>
  </r>
  <r>
    <n v="712"/>
    <n v="0"/>
    <n v="-9"/>
    <x v="164"/>
    <n v="387"/>
    <n v="43"/>
    <x v="1"/>
    <x v="0"/>
    <n v="0"/>
    <x v="1"/>
    <x v="2"/>
    <s v="Decaf Espresso"/>
    <n v="31"/>
    <n v="43"/>
    <x v="4"/>
    <n v="0"/>
    <n v="50"/>
    <n v="40"/>
    <n v="50"/>
    <n v="12"/>
    <x v="0"/>
  </r>
  <r>
    <n v="505"/>
    <n v="82"/>
    <n v="-18"/>
    <x v="165"/>
    <n v="1804"/>
    <n v="40"/>
    <x v="1"/>
    <x v="1"/>
    <n v="25"/>
    <x v="1"/>
    <x v="3"/>
    <s v="Decaf Irish Cream"/>
    <n v="-8"/>
    <n v="122"/>
    <x v="17"/>
    <n v="90"/>
    <n v="50"/>
    <n v="10"/>
    <n v="140"/>
    <n v="48"/>
    <x v="0"/>
  </r>
  <r>
    <n v="515"/>
    <n v="22"/>
    <n v="-24"/>
    <x v="166"/>
    <n v="802"/>
    <n v="34"/>
    <x v="1"/>
    <x v="0"/>
    <n v="6"/>
    <x v="1"/>
    <x v="2"/>
    <s v="Caffe Mocha"/>
    <n v="16"/>
    <n v="56"/>
    <x v="4"/>
    <n v="20"/>
    <n v="50"/>
    <n v="40"/>
    <n v="70"/>
    <n v="18"/>
    <x v="1"/>
  </r>
  <r>
    <n v="505"/>
    <n v="44"/>
    <n v="-7"/>
    <x v="167"/>
    <n v="325"/>
    <n v="62"/>
    <x v="1"/>
    <x v="1"/>
    <n v="40"/>
    <x v="1"/>
    <x v="2"/>
    <s v="Caffe Mocha"/>
    <n v="-7"/>
    <n v="106"/>
    <x v="17"/>
    <n v="30"/>
    <n v="50"/>
    <n v="0"/>
    <n v="80"/>
    <n v="69"/>
    <x v="1"/>
  </r>
  <r>
    <n v="775"/>
    <n v="33"/>
    <n v="-14"/>
    <x v="168"/>
    <n v="243"/>
    <n v="41"/>
    <x v="1"/>
    <x v="3"/>
    <n v="12"/>
    <x v="1"/>
    <x v="3"/>
    <s v="Colombian"/>
    <n v="-4"/>
    <n v="74"/>
    <x v="7"/>
    <n v="30"/>
    <n v="50"/>
    <n v="10"/>
    <n v="80"/>
    <n v="45"/>
    <x v="1"/>
  </r>
  <r>
    <n v="573"/>
    <n v="44"/>
    <n v="-8"/>
    <x v="169"/>
    <n v="325"/>
    <n v="62"/>
    <x v="1"/>
    <x v="0"/>
    <n v="40"/>
    <x v="0"/>
    <x v="0"/>
    <s v="Chamomile"/>
    <n v="-8"/>
    <n v="106"/>
    <x v="12"/>
    <n v="40"/>
    <n v="50"/>
    <n v="0"/>
    <n v="90"/>
    <n v="70"/>
    <x v="0"/>
  </r>
  <r>
    <n v="262"/>
    <n v="31"/>
    <n v="-13"/>
    <x v="170"/>
    <n v="856"/>
    <n v="47"/>
    <x v="1"/>
    <x v="0"/>
    <n v="8"/>
    <x v="0"/>
    <x v="0"/>
    <s v="Lemon"/>
    <n v="27"/>
    <n v="78"/>
    <x v="13"/>
    <n v="20"/>
    <n v="50"/>
    <n v="40"/>
    <n v="70"/>
    <n v="20"/>
    <x v="0"/>
  </r>
  <r>
    <n v="475"/>
    <n v="69"/>
    <n v="8"/>
    <x v="171"/>
    <n v="1060"/>
    <n v="81"/>
    <x v="1"/>
    <x v="2"/>
    <n v="21"/>
    <x v="0"/>
    <x v="0"/>
    <s v="Mint"/>
    <n v="38"/>
    <n v="150"/>
    <x v="5"/>
    <n v="50"/>
    <n v="50"/>
    <n v="30"/>
    <n v="100"/>
    <n v="43"/>
    <x v="0"/>
  </r>
  <r>
    <n v="262"/>
    <n v="49"/>
    <n v="13"/>
    <x v="172"/>
    <n v="454"/>
    <n v="71"/>
    <x v="1"/>
    <x v="0"/>
    <n v="15"/>
    <x v="0"/>
    <x v="1"/>
    <s v="Darjeeling"/>
    <n v="33"/>
    <n v="120"/>
    <x v="13"/>
    <n v="40"/>
    <n v="50"/>
    <n v="20"/>
    <n v="90"/>
    <n v="38"/>
    <x v="1"/>
  </r>
  <r>
    <n v="206"/>
    <n v="49"/>
    <n v="4"/>
    <x v="173"/>
    <n v="454"/>
    <n v="71"/>
    <x v="1"/>
    <x v="3"/>
    <n v="15"/>
    <x v="0"/>
    <x v="1"/>
    <s v="Earl Grey"/>
    <n v="34"/>
    <n v="120"/>
    <x v="14"/>
    <n v="30"/>
    <n v="50"/>
    <n v="30"/>
    <n v="80"/>
    <n v="37"/>
    <x v="1"/>
  </r>
  <r>
    <n v="970"/>
    <n v="43"/>
    <n v="-1"/>
    <x v="174"/>
    <n v="531"/>
    <n v="56"/>
    <x v="0"/>
    <x v="0"/>
    <n v="14"/>
    <x v="1"/>
    <x v="3"/>
    <s v="Colombian"/>
    <n v="29"/>
    <n v="99"/>
    <x v="0"/>
    <n v="40"/>
    <n v="50"/>
    <n v="30"/>
    <n v="90"/>
    <n v="27"/>
    <x v="1"/>
  </r>
  <r>
    <n v="614"/>
    <n v="41"/>
    <n v="4"/>
    <x v="175"/>
    <n v="435"/>
    <n v="60"/>
    <x v="0"/>
    <x v="0"/>
    <n v="13"/>
    <x v="1"/>
    <x v="3"/>
    <s v="Colombian"/>
    <n v="24"/>
    <n v="101"/>
    <x v="18"/>
    <n v="40"/>
    <n v="50"/>
    <n v="20"/>
    <n v="90"/>
    <n v="36"/>
    <x v="1"/>
  </r>
  <r>
    <n v="339"/>
    <n v="47"/>
    <n v="-10"/>
    <x v="176"/>
    <n v="571"/>
    <n v="52"/>
    <x v="0"/>
    <x v="2"/>
    <n v="42"/>
    <x v="1"/>
    <x v="2"/>
    <s v="Caffe Mocha"/>
    <n v="-20"/>
    <n v="99"/>
    <x v="15"/>
    <n v="40"/>
    <n v="50"/>
    <n v="-10"/>
    <n v="90"/>
    <n v="72"/>
    <x v="1"/>
  </r>
  <r>
    <n v="773"/>
    <n v="43"/>
    <n v="-1"/>
    <x v="177"/>
    <n v="531"/>
    <n v="56"/>
    <x v="0"/>
    <x v="0"/>
    <n v="14"/>
    <x v="0"/>
    <x v="0"/>
    <s v="Lemon"/>
    <n v="29"/>
    <n v="99"/>
    <x v="16"/>
    <n v="40"/>
    <n v="50"/>
    <n v="30"/>
    <n v="90"/>
    <n v="27"/>
    <x v="0"/>
  </r>
  <r>
    <n v="805"/>
    <n v="43"/>
    <n v="-1"/>
    <x v="178"/>
    <n v="531"/>
    <n v="56"/>
    <x v="0"/>
    <x v="3"/>
    <n v="14"/>
    <x v="0"/>
    <x v="0"/>
    <s v="Mint"/>
    <n v="29"/>
    <n v="99"/>
    <x v="3"/>
    <n v="40"/>
    <n v="50"/>
    <n v="30"/>
    <n v="90"/>
    <n v="27"/>
    <x v="0"/>
  </r>
  <r>
    <n v="303"/>
    <n v="46"/>
    <n v="-4"/>
    <x v="179"/>
    <n v="422"/>
    <n v="57"/>
    <x v="0"/>
    <x v="0"/>
    <n v="17"/>
    <x v="0"/>
    <x v="1"/>
    <s v="Darjeeling"/>
    <n v="6"/>
    <n v="103"/>
    <x v="0"/>
    <n v="30"/>
    <n v="50"/>
    <n v="10"/>
    <n v="80"/>
    <n v="51"/>
    <x v="1"/>
  </r>
  <r>
    <n v="303"/>
    <n v="53"/>
    <n v="6"/>
    <x v="180"/>
    <n v="1054"/>
    <n v="63"/>
    <x v="0"/>
    <x v="0"/>
    <n v="16"/>
    <x v="0"/>
    <x v="1"/>
    <s v="Earl Grey"/>
    <n v="26"/>
    <n v="116"/>
    <x v="0"/>
    <n v="40"/>
    <n v="50"/>
    <n v="20"/>
    <n v="90"/>
    <n v="37"/>
    <x v="1"/>
  </r>
  <r>
    <n v="617"/>
    <n v="33"/>
    <n v="-11"/>
    <x v="181"/>
    <n v="870"/>
    <n v="49"/>
    <x v="0"/>
    <x v="2"/>
    <n v="9"/>
    <x v="0"/>
    <x v="1"/>
    <s v="Darjeeling"/>
    <n v="29"/>
    <n v="82"/>
    <x v="15"/>
    <n v="30"/>
    <n v="50"/>
    <n v="40"/>
    <n v="80"/>
    <n v="20"/>
    <x v="1"/>
  </r>
  <r>
    <n v="863"/>
    <n v="34"/>
    <n v="-10"/>
    <x v="182"/>
    <n v="863"/>
    <n v="51"/>
    <x v="0"/>
    <x v="2"/>
    <n v="9"/>
    <x v="0"/>
    <x v="1"/>
    <s v="Green Tea"/>
    <n v="30"/>
    <n v="85"/>
    <x v="2"/>
    <n v="30"/>
    <n v="50"/>
    <n v="40"/>
    <n v="80"/>
    <n v="21"/>
    <x v="1"/>
  </r>
  <r>
    <n v="641"/>
    <n v="0"/>
    <n v="-8"/>
    <x v="183"/>
    <n v="344"/>
    <n v="43"/>
    <x v="1"/>
    <x v="0"/>
    <n v="0"/>
    <x v="1"/>
    <x v="2"/>
    <s v="Decaf Espresso"/>
    <n v="32"/>
    <n v="43"/>
    <x v="4"/>
    <n v="0"/>
    <n v="50"/>
    <n v="40"/>
    <n v="50"/>
    <n v="11"/>
    <x v="0"/>
  </r>
  <r>
    <n v="225"/>
    <n v="43"/>
    <n v="7"/>
    <x v="184"/>
    <n v="466"/>
    <n v="63"/>
    <x v="1"/>
    <x v="1"/>
    <n v="13"/>
    <x v="1"/>
    <x v="2"/>
    <s v="Decaf Espresso"/>
    <n v="27"/>
    <n v="106"/>
    <x v="10"/>
    <n v="30"/>
    <n v="50"/>
    <n v="20"/>
    <n v="80"/>
    <n v="36"/>
    <x v="0"/>
  </r>
  <r>
    <n v="702"/>
    <n v="31"/>
    <n v="-22"/>
    <x v="185"/>
    <n v="1009"/>
    <n v="38"/>
    <x v="1"/>
    <x v="3"/>
    <n v="9"/>
    <x v="1"/>
    <x v="3"/>
    <s v="Decaf Irish Cream"/>
    <n v="8"/>
    <n v="69"/>
    <x v="7"/>
    <n v="30"/>
    <n v="50"/>
    <n v="30"/>
    <n v="80"/>
    <n v="30"/>
    <x v="0"/>
  </r>
  <r>
    <n v="515"/>
    <n v="23"/>
    <n v="-23"/>
    <x v="186"/>
    <n v="807"/>
    <n v="35"/>
    <x v="1"/>
    <x v="0"/>
    <n v="6"/>
    <x v="1"/>
    <x v="2"/>
    <s v="Caffe Mocha"/>
    <n v="17"/>
    <n v="58"/>
    <x v="4"/>
    <n v="20"/>
    <n v="50"/>
    <n v="40"/>
    <n v="70"/>
    <n v="18"/>
    <x v="1"/>
  </r>
  <r>
    <n v="985"/>
    <n v="41"/>
    <n v="11"/>
    <x v="187"/>
    <n v="320"/>
    <n v="66"/>
    <x v="1"/>
    <x v="1"/>
    <n v="12"/>
    <x v="1"/>
    <x v="2"/>
    <s v="Caffe Mocha"/>
    <n v="31"/>
    <n v="107"/>
    <x v="10"/>
    <n v="30"/>
    <n v="50"/>
    <n v="20"/>
    <n v="80"/>
    <n v="35"/>
    <x v="1"/>
  </r>
  <r>
    <n v="971"/>
    <n v="46"/>
    <n v="-4"/>
    <x v="188"/>
    <n v="422"/>
    <n v="57"/>
    <x v="1"/>
    <x v="3"/>
    <n v="17"/>
    <x v="1"/>
    <x v="2"/>
    <s v="Caffe Latte"/>
    <n v="6"/>
    <n v="103"/>
    <x v="11"/>
    <n v="40"/>
    <n v="50"/>
    <n v="10"/>
    <n v="90"/>
    <n v="51"/>
    <x v="1"/>
  </r>
  <r>
    <n v="262"/>
    <n v="43"/>
    <n v="8"/>
    <x v="189"/>
    <n v="466"/>
    <n v="63"/>
    <x v="1"/>
    <x v="0"/>
    <n v="13"/>
    <x v="0"/>
    <x v="1"/>
    <s v="Darjeeling"/>
    <n v="28"/>
    <n v="106"/>
    <x v="13"/>
    <n v="30"/>
    <n v="50"/>
    <n v="20"/>
    <n v="80"/>
    <n v="35"/>
    <x v="1"/>
  </r>
  <r>
    <n v="959"/>
    <n v="33"/>
    <n v="-12"/>
    <x v="190"/>
    <n v="818"/>
    <n v="49"/>
    <x v="1"/>
    <x v="2"/>
    <n v="9"/>
    <x v="0"/>
    <x v="1"/>
    <s v="Green Tea"/>
    <n v="28"/>
    <n v="82"/>
    <x v="5"/>
    <n v="30"/>
    <n v="50"/>
    <n v="40"/>
    <n v="80"/>
    <n v="21"/>
    <x v="1"/>
  </r>
  <r>
    <n v="435"/>
    <n v="49"/>
    <n v="-4"/>
    <x v="191"/>
    <n v="335"/>
    <n v="69"/>
    <x v="1"/>
    <x v="3"/>
    <n v="44"/>
    <x v="0"/>
    <x v="1"/>
    <s v="Darjeeling"/>
    <n v="-4"/>
    <n v="118"/>
    <x v="8"/>
    <n v="30"/>
    <n v="50"/>
    <n v="0"/>
    <n v="80"/>
    <n v="73"/>
    <x v="1"/>
  </r>
  <r>
    <n v="360"/>
    <n v="55"/>
    <n v="7"/>
    <x v="192"/>
    <n v="627"/>
    <n v="76"/>
    <x v="1"/>
    <x v="3"/>
    <n v="49"/>
    <x v="0"/>
    <x v="1"/>
    <s v="Green Tea"/>
    <n v="-3"/>
    <n v="131"/>
    <x v="14"/>
    <n v="40"/>
    <n v="50"/>
    <n v="-10"/>
    <n v="90"/>
    <n v="79"/>
    <x v="1"/>
  </r>
  <r>
    <n v="303"/>
    <n v="39"/>
    <n v="-10"/>
    <x v="193"/>
    <n v="541"/>
    <n v="51"/>
    <x v="0"/>
    <x v="0"/>
    <n v="12"/>
    <x v="1"/>
    <x v="3"/>
    <s v="Colombian"/>
    <n v="40"/>
    <n v="96"/>
    <x v="0"/>
    <n v="30"/>
    <n v="50"/>
    <n v="50"/>
    <n v="80"/>
    <n v="24"/>
    <x v="1"/>
  </r>
  <r>
    <n v="904"/>
    <n v="80"/>
    <n v="31"/>
    <x v="194"/>
    <n v="1055"/>
    <n v="94"/>
    <x v="0"/>
    <x v="2"/>
    <n v="24"/>
    <x v="0"/>
    <x v="0"/>
    <s v="Mint"/>
    <n v="71"/>
    <n v="185"/>
    <x v="2"/>
    <n v="40"/>
    <n v="50"/>
    <n v="40"/>
    <n v="90"/>
    <n v="46"/>
    <x v="0"/>
  </r>
  <r>
    <n v="720"/>
    <n v="54"/>
    <n v="-11"/>
    <x v="195"/>
    <n v="404"/>
    <n v="66"/>
    <x v="0"/>
    <x v="0"/>
    <n v="20"/>
    <x v="0"/>
    <x v="1"/>
    <s v="Darjeeling"/>
    <n v="19"/>
    <n v="128"/>
    <x v="0"/>
    <n v="30"/>
    <n v="50"/>
    <n v="30"/>
    <n v="80"/>
    <n v="53"/>
    <x v="1"/>
  </r>
  <r>
    <n v="970"/>
    <n v="54"/>
    <n v="0"/>
    <x v="196"/>
    <n v="1037"/>
    <n v="64"/>
    <x v="0"/>
    <x v="0"/>
    <n v="16"/>
    <x v="0"/>
    <x v="1"/>
    <s v="Earl Grey"/>
    <n v="40"/>
    <n v="126"/>
    <x v="0"/>
    <n v="30"/>
    <n v="50"/>
    <n v="40"/>
    <n v="80"/>
    <n v="37"/>
    <x v="1"/>
  </r>
  <r>
    <n v="978"/>
    <n v="27"/>
    <n v="-20"/>
    <x v="197"/>
    <n v="859"/>
    <n v="39"/>
    <x v="0"/>
    <x v="2"/>
    <n v="7"/>
    <x v="0"/>
    <x v="1"/>
    <s v="Darjeeling"/>
    <n v="30"/>
    <n v="70"/>
    <x v="15"/>
    <n v="20"/>
    <n v="50"/>
    <n v="50"/>
    <n v="70"/>
    <n v="19"/>
    <x v="1"/>
  </r>
  <r>
    <n v="626"/>
    <n v="76"/>
    <n v="67"/>
    <x v="198"/>
    <n v="580"/>
    <n v="111"/>
    <x v="0"/>
    <x v="3"/>
    <n v="21"/>
    <x v="0"/>
    <x v="1"/>
    <s v="Earl Grey"/>
    <n v="117"/>
    <n v="199"/>
    <x v="3"/>
    <n v="30"/>
    <n v="50"/>
    <n v="50"/>
    <n v="80"/>
    <n v="32"/>
    <x v="1"/>
  </r>
  <r>
    <n v="262"/>
    <n v="22"/>
    <n v="-35"/>
    <x v="199"/>
    <n v="573"/>
    <n v="29"/>
    <x v="1"/>
    <x v="0"/>
    <n v="7"/>
    <x v="1"/>
    <x v="2"/>
    <s v="Decaf Espresso"/>
    <n v="15"/>
    <n v="54"/>
    <x v="13"/>
    <n v="20"/>
    <n v="50"/>
    <n v="50"/>
    <n v="70"/>
    <n v="19"/>
    <x v="0"/>
  </r>
  <r>
    <n v="641"/>
    <n v="23"/>
    <n v="-23"/>
    <x v="200"/>
    <n v="800"/>
    <n v="35"/>
    <x v="1"/>
    <x v="0"/>
    <n v="6"/>
    <x v="1"/>
    <x v="2"/>
    <s v="Caffe Mocha"/>
    <n v="27"/>
    <n v="62"/>
    <x v="4"/>
    <n v="20"/>
    <n v="50"/>
    <n v="50"/>
    <n v="70"/>
    <n v="17"/>
    <x v="1"/>
  </r>
  <r>
    <n v="203"/>
    <n v="79"/>
    <n v="20"/>
    <x v="201"/>
    <n v="593"/>
    <n v="98"/>
    <x v="1"/>
    <x v="2"/>
    <n v="30"/>
    <x v="0"/>
    <x v="0"/>
    <s v="Lemon"/>
    <n v="50"/>
    <n v="189"/>
    <x v="5"/>
    <n v="40"/>
    <n v="50"/>
    <n v="30"/>
    <n v="90"/>
    <n v="64"/>
    <x v="0"/>
  </r>
  <r>
    <n v="203"/>
    <n v="65"/>
    <n v="2"/>
    <x v="202"/>
    <n v="1053"/>
    <n v="77"/>
    <x v="1"/>
    <x v="2"/>
    <n v="20"/>
    <x v="0"/>
    <x v="0"/>
    <s v="Mint"/>
    <n v="52"/>
    <n v="151"/>
    <x v="5"/>
    <n v="30"/>
    <n v="50"/>
    <n v="50"/>
    <n v="80"/>
    <n v="42"/>
    <x v="0"/>
  </r>
  <r>
    <n v="262"/>
    <n v="46"/>
    <n v="5"/>
    <x v="203"/>
    <n v="449"/>
    <n v="67"/>
    <x v="1"/>
    <x v="0"/>
    <n v="14"/>
    <x v="0"/>
    <x v="1"/>
    <s v="Darjeeling"/>
    <n v="45"/>
    <n v="120"/>
    <x v="13"/>
    <n v="20"/>
    <n v="50"/>
    <n v="40"/>
    <n v="70"/>
    <n v="37"/>
    <x v="1"/>
  </r>
  <r>
    <n v="262"/>
    <n v="60"/>
    <n v="0"/>
    <x v="204"/>
    <n v="606"/>
    <n v="84"/>
    <x v="1"/>
    <x v="0"/>
    <n v="54"/>
    <x v="0"/>
    <x v="1"/>
    <s v="Earl Grey"/>
    <n v="0"/>
    <n v="153"/>
    <x v="13"/>
    <n v="40"/>
    <n v="50"/>
    <n v="0"/>
    <n v="90"/>
    <n v="84"/>
    <x v="1"/>
  </r>
  <r>
    <n v="425"/>
    <n v="60"/>
    <n v="45"/>
    <x v="205"/>
    <n v="329"/>
    <n v="99"/>
    <x v="1"/>
    <x v="3"/>
    <n v="18"/>
    <x v="0"/>
    <x v="1"/>
    <s v="Darjeeling"/>
    <n v="85"/>
    <n v="169"/>
    <x v="14"/>
    <n v="20"/>
    <n v="50"/>
    <n v="40"/>
    <n v="70"/>
    <n v="42"/>
    <x v="1"/>
  </r>
  <r>
    <n v="312"/>
    <n v="40"/>
    <n v="10"/>
    <x v="206"/>
    <n v="536"/>
    <n v="52"/>
    <x v="0"/>
    <x v="0"/>
    <n v="13"/>
    <x v="0"/>
    <x v="0"/>
    <s v="Lemon"/>
    <n v="40"/>
    <n v="98"/>
    <x v="16"/>
    <n v="30"/>
    <n v="50"/>
    <n v="30"/>
    <n v="80"/>
    <n v="25"/>
    <x v="0"/>
  </r>
  <r>
    <n v="419"/>
    <n v="36"/>
    <n v="5"/>
    <x v="207"/>
    <n v="862"/>
    <n v="52"/>
    <x v="0"/>
    <x v="0"/>
    <n v="10"/>
    <x v="0"/>
    <x v="0"/>
    <s v="Lemon"/>
    <n v="45"/>
    <n v="94"/>
    <x v="18"/>
    <n v="30"/>
    <n v="50"/>
    <n v="40"/>
    <n v="80"/>
    <n v="22"/>
    <x v="0"/>
  </r>
  <r>
    <n v="857"/>
    <n v="55"/>
    <n v="2"/>
    <x v="208"/>
    <n v="410"/>
    <n v="69"/>
    <x v="0"/>
    <x v="2"/>
    <n v="20"/>
    <x v="0"/>
    <x v="0"/>
    <s v="Lemon"/>
    <n v="22"/>
    <n v="132"/>
    <x v="15"/>
    <n v="40"/>
    <n v="50"/>
    <n v="20"/>
    <n v="90"/>
    <n v="54"/>
    <x v="0"/>
  </r>
  <r>
    <n v="323"/>
    <n v="40"/>
    <n v="10"/>
    <x v="209"/>
    <n v="536"/>
    <n v="52"/>
    <x v="0"/>
    <x v="3"/>
    <n v="13"/>
    <x v="0"/>
    <x v="0"/>
    <s v="Mint"/>
    <n v="40"/>
    <n v="98"/>
    <x v="3"/>
    <n v="30"/>
    <n v="50"/>
    <n v="30"/>
    <n v="80"/>
    <n v="25"/>
    <x v="0"/>
  </r>
  <r>
    <n v="352"/>
    <n v="28"/>
    <n v="-6"/>
    <x v="210"/>
    <n v="875"/>
    <n v="42"/>
    <x v="0"/>
    <x v="2"/>
    <n v="7"/>
    <x v="0"/>
    <x v="1"/>
    <s v="Darjeeling"/>
    <n v="34"/>
    <n v="75"/>
    <x v="2"/>
    <n v="20"/>
    <n v="50"/>
    <n v="40"/>
    <n v="70"/>
    <n v="19"/>
    <x v="1"/>
  </r>
  <r>
    <n v="904"/>
    <n v="31"/>
    <n v="2"/>
    <x v="211"/>
    <n v="856"/>
    <n v="47"/>
    <x v="0"/>
    <x v="2"/>
    <n v="8"/>
    <x v="0"/>
    <x v="1"/>
    <s v="Green Tea"/>
    <n v="42"/>
    <n v="83"/>
    <x v="2"/>
    <n v="30"/>
    <n v="50"/>
    <n v="40"/>
    <n v="80"/>
    <n v="19"/>
    <x v="1"/>
  </r>
  <r>
    <n v="978"/>
    <n v="32"/>
    <n v="3"/>
    <x v="212"/>
    <n v="482"/>
    <n v="48"/>
    <x v="0"/>
    <x v="2"/>
    <n v="8"/>
    <x v="0"/>
    <x v="1"/>
    <s v="Green Tea"/>
    <n v="43"/>
    <n v="85"/>
    <x v="15"/>
    <n v="30"/>
    <n v="50"/>
    <n v="40"/>
    <n v="80"/>
    <n v="19"/>
    <x v="1"/>
  </r>
  <r>
    <n v="760"/>
    <n v="50"/>
    <n v="30"/>
    <x v="213"/>
    <n v="589"/>
    <n v="73"/>
    <x v="0"/>
    <x v="3"/>
    <n v="14"/>
    <x v="0"/>
    <x v="1"/>
    <s v="Earl Grey"/>
    <n v="70"/>
    <n v="131"/>
    <x v="3"/>
    <n v="30"/>
    <n v="50"/>
    <n v="40"/>
    <n v="80"/>
    <n v="26"/>
    <x v="1"/>
  </r>
  <r>
    <n v="515"/>
    <n v="0"/>
    <n v="6"/>
    <x v="214"/>
    <n v="387"/>
    <n v="43"/>
    <x v="1"/>
    <x v="0"/>
    <n v="0"/>
    <x v="1"/>
    <x v="2"/>
    <s v="Decaf Espresso"/>
    <n v="46"/>
    <n v="46"/>
    <x v="4"/>
    <n v="0"/>
    <n v="50"/>
    <n v="40"/>
    <n v="50"/>
    <n v="12"/>
    <x v="0"/>
  </r>
  <r>
    <n v="505"/>
    <n v="82"/>
    <n v="-22"/>
    <x v="215"/>
    <n v="1804"/>
    <n v="40"/>
    <x v="1"/>
    <x v="1"/>
    <n v="25"/>
    <x v="1"/>
    <x v="3"/>
    <s v="Decaf Irish Cream"/>
    <n v="-12"/>
    <n v="130"/>
    <x v="17"/>
    <n v="90"/>
    <n v="50"/>
    <n v="10"/>
    <n v="140"/>
    <n v="48"/>
    <x v="0"/>
  </r>
  <r>
    <n v="515"/>
    <n v="22"/>
    <n v="-16"/>
    <x v="216"/>
    <n v="802"/>
    <n v="34"/>
    <x v="1"/>
    <x v="0"/>
    <n v="6"/>
    <x v="1"/>
    <x v="2"/>
    <s v="Caffe Mocha"/>
    <n v="24"/>
    <n v="60"/>
    <x v="4"/>
    <n v="20"/>
    <n v="50"/>
    <n v="40"/>
    <n v="70"/>
    <n v="18"/>
    <x v="1"/>
  </r>
  <r>
    <n v="505"/>
    <n v="44"/>
    <n v="-10"/>
    <x v="217"/>
    <n v="325"/>
    <n v="62"/>
    <x v="1"/>
    <x v="1"/>
    <n v="40"/>
    <x v="1"/>
    <x v="2"/>
    <s v="Caffe Mocha"/>
    <n v="-10"/>
    <n v="113"/>
    <x v="17"/>
    <n v="30"/>
    <n v="50"/>
    <n v="0"/>
    <n v="80"/>
    <n v="69"/>
    <x v="1"/>
  </r>
  <r>
    <n v="775"/>
    <n v="33"/>
    <n v="-16"/>
    <x v="218"/>
    <n v="243"/>
    <n v="41"/>
    <x v="1"/>
    <x v="3"/>
    <n v="12"/>
    <x v="1"/>
    <x v="3"/>
    <s v="Colombian"/>
    <n v="-6"/>
    <n v="79"/>
    <x v="7"/>
    <n v="30"/>
    <n v="50"/>
    <n v="10"/>
    <n v="80"/>
    <n v="45"/>
    <x v="1"/>
  </r>
  <r>
    <n v="314"/>
    <n v="44"/>
    <n v="-12"/>
    <x v="219"/>
    <n v="325"/>
    <n v="62"/>
    <x v="1"/>
    <x v="0"/>
    <n v="40"/>
    <x v="0"/>
    <x v="0"/>
    <s v="Chamomile"/>
    <n v="-12"/>
    <n v="113"/>
    <x v="12"/>
    <n v="40"/>
    <n v="50"/>
    <n v="0"/>
    <n v="90"/>
    <n v="70"/>
    <x v="0"/>
  </r>
  <r>
    <n v="715"/>
    <n v="31"/>
    <n v="0"/>
    <x v="220"/>
    <n v="856"/>
    <n v="47"/>
    <x v="1"/>
    <x v="0"/>
    <n v="8"/>
    <x v="0"/>
    <x v="0"/>
    <s v="Lemon"/>
    <n v="40"/>
    <n v="83"/>
    <x v="13"/>
    <n v="20"/>
    <n v="50"/>
    <n v="40"/>
    <n v="70"/>
    <n v="20"/>
    <x v="0"/>
  </r>
  <r>
    <n v="959"/>
    <n v="69"/>
    <n v="26"/>
    <x v="221"/>
    <n v="1060"/>
    <n v="81"/>
    <x v="1"/>
    <x v="2"/>
    <n v="21"/>
    <x v="0"/>
    <x v="0"/>
    <s v="Mint"/>
    <n v="56"/>
    <n v="160"/>
    <x v="5"/>
    <n v="50"/>
    <n v="50"/>
    <n v="30"/>
    <n v="100"/>
    <n v="43"/>
    <x v="0"/>
  </r>
  <r>
    <n v="715"/>
    <n v="49"/>
    <n v="29"/>
    <x v="222"/>
    <n v="454"/>
    <n v="71"/>
    <x v="1"/>
    <x v="0"/>
    <n v="15"/>
    <x v="0"/>
    <x v="1"/>
    <s v="Darjeeling"/>
    <n v="49"/>
    <n v="128"/>
    <x v="13"/>
    <n v="40"/>
    <n v="50"/>
    <n v="20"/>
    <n v="90"/>
    <n v="38"/>
    <x v="1"/>
  </r>
  <r>
    <n v="206"/>
    <n v="49"/>
    <n v="20"/>
    <x v="223"/>
    <n v="454"/>
    <n v="71"/>
    <x v="1"/>
    <x v="3"/>
    <n v="15"/>
    <x v="0"/>
    <x v="1"/>
    <s v="Earl Grey"/>
    <n v="50"/>
    <n v="128"/>
    <x v="14"/>
    <n v="30"/>
    <n v="50"/>
    <n v="30"/>
    <n v="80"/>
    <n v="37"/>
    <x v="1"/>
  </r>
  <r>
    <n v="970"/>
    <n v="43"/>
    <n v="13"/>
    <x v="224"/>
    <n v="531"/>
    <n v="56"/>
    <x v="0"/>
    <x v="0"/>
    <n v="14"/>
    <x v="1"/>
    <x v="3"/>
    <s v="Colombian"/>
    <n v="43"/>
    <n v="106"/>
    <x v="0"/>
    <n v="40"/>
    <n v="50"/>
    <n v="30"/>
    <n v="90"/>
    <n v="27"/>
    <x v="1"/>
  </r>
  <r>
    <n v="330"/>
    <n v="41"/>
    <n v="16"/>
    <x v="225"/>
    <n v="435"/>
    <n v="60"/>
    <x v="0"/>
    <x v="0"/>
    <n v="13"/>
    <x v="1"/>
    <x v="3"/>
    <s v="Colombian"/>
    <n v="36"/>
    <n v="108"/>
    <x v="18"/>
    <n v="40"/>
    <n v="50"/>
    <n v="20"/>
    <n v="90"/>
    <n v="36"/>
    <x v="1"/>
  </r>
  <r>
    <n v="978"/>
    <n v="47"/>
    <n v="-20"/>
    <x v="226"/>
    <n v="571"/>
    <n v="52"/>
    <x v="0"/>
    <x v="2"/>
    <n v="42"/>
    <x v="1"/>
    <x v="2"/>
    <s v="Caffe Mocha"/>
    <n v="-30"/>
    <n v="106"/>
    <x v="15"/>
    <n v="40"/>
    <n v="50"/>
    <n v="-10"/>
    <n v="90"/>
    <n v="72"/>
    <x v="1"/>
  </r>
  <r>
    <n v="312"/>
    <n v="43"/>
    <n v="13"/>
    <x v="227"/>
    <n v="531"/>
    <n v="56"/>
    <x v="0"/>
    <x v="0"/>
    <n v="14"/>
    <x v="0"/>
    <x v="0"/>
    <s v="Lemon"/>
    <n v="43"/>
    <n v="106"/>
    <x v="16"/>
    <n v="40"/>
    <n v="50"/>
    <n v="30"/>
    <n v="90"/>
    <n v="27"/>
    <x v="0"/>
  </r>
  <r>
    <n v="323"/>
    <n v="43"/>
    <n v="13"/>
    <x v="228"/>
    <n v="531"/>
    <n v="56"/>
    <x v="0"/>
    <x v="3"/>
    <n v="14"/>
    <x v="0"/>
    <x v="0"/>
    <s v="Mint"/>
    <n v="43"/>
    <n v="106"/>
    <x v="3"/>
    <n v="40"/>
    <n v="50"/>
    <n v="30"/>
    <n v="90"/>
    <n v="27"/>
    <x v="0"/>
  </r>
  <r>
    <n v="303"/>
    <n v="46"/>
    <n v="-1"/>
    <x v="229"/>
    <n v="422"/>
    <n v="57"/>
    <x v="0"/>
    <x v="0"/>
    <n v="17"/>
    <x v="0"/>
    <x v="1"/>
    <s v="Darjeeling"/>
    <n v="9"/>
    <n v="110"/>
    <x v="0"/>
    <n v="30"/>
    <n v="50"/>
    <n v="10"/>
    <n v="80"/>
    <n v="51"/>
    <x v="1"/>
  </r>
  <r>
    <n v="970"/>
    <n v="53"/>
    <n v="19"/>
    <x v="230"/>
    <n v="1054"/>
    <n v="63"/>
    <x v="0"/>
    <x v="0"/>
    <n v="16"/>
    <x v="0"/>
    <x v="1"/>
    <s v="Earl Grey"/>
    <n v="39"/>
    <n v="124"/>
    <x v="0"/>
    <n v="40"/>
    <n v="50"/>
    <n v="20"/>
    <n v="90"/>
    <n v="37"/>
    <x v="1"/>
  </r>
  <r>
    <n v="978"/>
    <n v="33"/>
    <n v="3"/>
    <x v="231"/>
    <n v="870"/>
    <n v="49"/>
    <x v="0"/>
    <x v="2"/>
    <n v="9"/>
    <x v="0"/>
    <x v="1"/>
    <s v="Darjeeling"/>
    <n v="43"/>
    <n v="87"/>
    <x v="15"/>
    <n v="30"/>
    <n v="50"/>
    <n v="40"/>
    <n v="80"/>
    <n v="20"/>
    <x v="1"/>
  </r>
  <r>
    <n v="321"/>
    <n v="34"/>
    <n v="5"/>
    <x v="232"/>
    <n v="863"/>
    <n v="51"/>
    <x v="0"/>
    <x v="2"/>
    <n v="9"/>
    <x v="0"/>
    <x v="1"/>
    <s v="Green Tea"/>
    <n v="45"/>
    <n v="91"/>
    <x v="2"/>
    <n v="30"/>
    <n v="50"/>
    <n v="40"/>
    <n v="80"/>
    <n v="21"/>
    <x v="1"/>
  </r>
  <r>
    <n v="563"/>
    <n v="0"/>
    <n v="7"/>
    <x v="233"/>
    <n v="344"/>
    <n v="43"/>
    <x v="1"/>
    <x v="0"/>
    <n v="0"/>
    <x v="1"/>
    <x v="2"/>
    <s v="Decaf Espresso"/>
    <n v="47"/>
    <n v="46"/>
    <x v="4"/>
    <n v="0"/>
    <n v="50"/>
    <n v="40"/>
    <n v="50"/>
    <n v="11"/>
    <x v="0"/>
  </r>
  <r>
    <n v="318"/>
    <n v="43"/>
    <n v="20"/>
    <x v="234"/>
    <n v="466"/>
    <n v="63"/>
    <x v="1"/>
    <x v="1"/>
    <n v="13"/>
    <x v="1"/>
    <x v="2"/>
    <s v="Decaf Espresso"/>
    <n v="40"/>
    <n v="113"/>
    <x v="10"/>
    <n v="30"/>
    <n v="50"/>
    <n v="20"/>
    <n v="80"/>
    <n v="36"/>
    <x v="0"/>
  </r>
  <r>
    <n v="775"/>
    <n v="31"/>
    <n v="-18"/>
    <x v="235"/>
    <n v="1009"/>
    <n v="38"/>
    <x v="1"/>
    <x v="3"/>
    <n v="9"/>
    <x v="1"/>
    <x v="3"/>
    <s v="Decaf Irish Cream"/>
    <n v="12"/>
    <n v="74"/>
    <x v="7"/>
    <n v="30"/>
    <n v="50"/>
    <n v="30"/>
    <n v="80"/>
    <n v="30"/>
    <x v="0"/>
  </r>
  <r>
    <n v="515"/>
    <n v="23"/>
    <n v="-15"/>
    <x v="236"/>
    <n v="807"/>
    <n v="35"/>
    <x v="1"/>
    <x v="0"/>
    <n v="6"/>
    <x v="1"/>
    <x v="2"/>
    <s v="Caffe Mocha"/>
    <n v="25"/>
    <n v="62"/>
    <x v="4"/>
    <n v="20"/>
    <n v="50"/>
    <n v="40"/>
    <n v="70"/>
    <n v="18"/>
    <x v="1"/>
  </r>
  <r>
    <n v="225"/>
    <n v="41"/>
    <n v="26"/>
    <x v="237"/>
    <n v="320"/>
    <n v="66"/>
    <x v="1"/>
    <x v="1"/>
    <n v="12"/>
    <x v="1"/>
    <x v="2"/>
    <s v="Caffe Mocha"/>
    <n v="46"/>
    <n v="114"/>
    <x v="10"/>
    <n v="30"/>
    <n v="50"/>
    <n v="20"/>
    <n v="80"/>
    <n v="35"/>
    <x v="1"/>
  </r>
  <r>
    <n v="971"/>
    <n v="46"/>
    <n v="-1"/>
    <x v="238"/>
    <n v="422"/>
    <n v="57"/>
    <x v="1"/>
    <x v="3"/>
    <n v="17"/>
    <x v="1"/>
    <x v="2"/>
    <s v="Caffe Latte"/>
    <n v="9"/>
    <n v="110"/>
    <x v="11"/>
    <n v="40"/>
    <n v="50"/>
    <n v="10"/>
    <n v="90"/>
    <n v="51"/>
    <x v="1"/>
  </r>
  <r>
    <n v="262"/>
    <n v="43"/>
    <n v="22"/>
    <x v="239"/>
    <n v="466"/>
    <n v="63"/>
    <x v="1"/>
    <x v="0"/>
    <n v="13"/>
    <x v="0"/>
    <x v="1"/>
    <s v="Darjeeling"/>
    <n v="42"/>
    <n v="113"/>
    <x v="13"/>
    <n v="30"/>
    <n v="50"/>
    <n v="20"/>
    <n v="80"/>
    <n v="35"/>
    <x v="1"/>
  </r>
  <r>
    <n v="959"/>
    <n v="33"/>
    <n v="2"/>
    <x v="240"/>
    <n v="818"/>
    <n v="49"/>
    <x v="1"/>
    <x v="2"/>
    <n v="9"/>
    <x v="0"/>
    <x v="1"/>
    <s v="Green Tea"/>
    <n v="42"/>
    <n v="87"/>
    <x v="5"/>
    <n v="30"/>
    <n v="50"/>
    <n v="40"/>
    <n v="80"/>
    <n v="21"/>
    <x v="1"/>
  </r>
  <r>
    <n v="435"/>
    <n v="49"/>
    <n v="-6"/>
    <x v="241"/>
    <n v="335"/>
    <n v="69"/>
    <x v="1"/>
    <x v="3"/>
    <n v="44"/>
    <x v="0"/>
    <x v="1"/>
    <s v="Darjeeling"/>
    <n v="-6"/>
    <n v="126"/>
    <x v="8"/>
    <n v="30"/>
    <n v="50"/>
    <n v="0"/>
    <n v="80"/>
    <n v="73"/>
    <x v="1"/>
  </r>
  <r>
    <n v="509"/>
    <n v="55"/>
    <n v="6"/>
    <x v="242"/>
    <n v="627"/>
    <n v="76"/>
    <x v="1"/>
    <x v="3"/>
    <n v="49"/>
    <x v="0"/>
    <x v="1"/>
    <s v="Green Tea"/>
    <n v="-4"/>
    <n v="140"/>
    <x v="14"/>
    <n v="40"/>
    <n v="50"/>
    <n v="-10"/>
    <n v="90"/>
    <n v="79"/>
    <x v="1"/>
  </r>
  <r>
    <n v="630"/>
    <n v="39"/>
    <n v="-13"/>
    <x v="243"/>
    <n v="541"/>
    <n v="51"/>
    <x v="0"/>
    <x v="0"/>
    <n v="12"/>
    <x v="0"/>
    <x v="0"/>
    <s v="Lemon"/>
    <n v="27"/>
    <n v="90"/>
    <x v="16"/>
    <n v="20"/>
    <n v="40"/>
    <n v="40"/>
    <n v="60"/>
    <n v="24"/>
    <x v="0"/>
  </r>
  <r>
    <n v="209"/>
    <n v="39"/>
    <n v="-14"/>
    <x v="244"/>
    <n v="541"/>
    <n v="51"/>
    <x v="0"/>
    <x v="3"/>
    <n v="12"/>
    <x v="0"/>
    <x v="0"/>
    <s v="Mint"/>
    <n v="26"/>
    <n v="90"/>
    <x v="3"/>
    <n v="20"/>
    <n v="40"/>
    <n v="40"/>
    <n v="60"/>
    <n v="25"/>
    <x v="0"/>
  </r>
  <r>
    <n v="505"/>
    <n v="86"/>
    <n v="-36"/>
    <x v="245"/>
    <n v="1698"/>
    <n v="23"/>
    <x v="1"/>
    <x v="1"/>
    <n v="26"/>
    <x v="1"/>
    <x v="3"/>
    <s v="Decaf Irish Cream"/>
    <n v="-26"/>
    <n v="109"/>
    <x v="17"/>
    <n v="110"/>
    <n v="40"/>
    <n v="10"/>
    <n v="150"/>
    <n v="49"/>
    <x v="0"/>
  </r>
  <r>
    <n v="318"/>
    <n v="46"/>
    <n v="-10"/>
    <x v="246"/>
    <n v="449"/>
    <n v="67"/>
    <x v="1"/>
    <x v="1"/>
    <n v="14"/>
    <x v="1"/>
    <x v="2"/>
    <s v="Decaf Espresso"/>
    <n v="30"/>
    <n v="113"/>
    <x v="10"/>
    <n v="20"/>
    <n v="40"/>
    <n v="40"/>
    <n v="60"/>
    <n v="37"/>
    <x v="0"/>
  </r>
  <r>
    <n v="515"/>
    <n v="31"/>
    <n v="-23"/>
    <x v="247"/>
    <n v="1000"/>
    <n v="37"/>
    <x v="1"/>
    <x v="0"/>
    <n v="9"/>
    <x v="1"/>
    <x v="3"/>
    <s v="Colombian"/>
    <n v="7"/>
    <n v="68"/>
    <x v="4"/>
    <n v="20"/>
    <n v="40"/>
    <n v="30"/>
    <n v="60"/>
    <n v="30"/>
    <x v="1"/>
  </r>
  <r>
    <n v="505"/>
    <n v="45"/>
    <n v="-16"/>
    <x v="248"/>
    <n v="320"/>
    <n v="64"/>
    <x v="1"/>
    <x v="1"/>
    <n v="41"/>
    <x v="1"/>
    <x v="2"/>
    <s v="Caffe Mocha"/>
    <n v="-6"/>
    <n v="109"/>
    <x v="17"/>
    <n v="20"/>
    <n v="40"/>
    <n v="10"/>
    <n v="60"/>
    <n v="70"/>
    <x v="1"/>
  </r>
  <r>
    <n v="801"/>
    <n v="32"/>
    <n v="-12"/>
    <x v="249"/>
    <n v="833"/>
    <n v="47"/>
    <x v="1"/>
    <x v="3"/>
    <n v="8"/>
    <x v="1"/>
    <x v="2"/>
    <s v="Caffe Latte"/>
    <n v="28"/>
    <n v="79"/>
    <x v="8"/>
    <n v="20"/>
    <n v="40"/>
    <n v="40"/>
    <n v="60"/>
    <n v="19"/>
    <x v="1"/>
  </r>
  <r>
    <n v="505"/>
    <n v="31"/>
    <n v="-24"/>
    <x v="250"/>
    <n v="1000"/>
    <n v="37"/>
    <x v="1"/>
    <x v="1"/>
    <n v="9"/>
    <x v="0"/>
    <x v="0"/>
    <s v="Lemon"/>
    <n v="6"/>
    <n v="68"/>
    <x v="17"/>
    <n v="10"/>
    <n v="40"/>
    <n v="30"/>
    <n v="50"/>
    <n v="31"/>
    <x v="0"/>
  </r>
  <r>
    <n v="636"/>
    <n v="39"/>
    <n v="-17"/>
    <x v="251"/>
    <n v="244"/>
    <n v="53"/>
    <x v="1"/>
    <x v="0"/>
    <n v="12"/>
    <x v="0"/>
    <x v="1"/>
    <s v="Darjeeling"/>
    <n v="13"/>
    <n v="92"/>
    <x v="12"/>
    <n v="20"/>
    <n v="40"/>
    <n v="30"/>
    <n v="60"/>
    <n v="40"/>
    <x v="1"/>
  </r>
  <r>
    <n v="959"/>
    <n v="24"/>
    <n v="-22"/>
    <x v="252"/>
    <n v="806"/>
    <n v="36"/>
    <x v="1"/>
    <x v="2"/>
    <n v="6"/>
    <x v="0"/>
    <x v="1"/>
    <s v="Green Tea"/>
    <n v="18"/>
    <n v="60"/>
    <x v="5"/>
    <n v="20"/>
    <n v="40"/>
    <n v="40"/>
    <n v="60"/>
    <n v="18"/>
    <x v="1"/>
  </r>
  <r>
    <n v="603"/>
    <n v="0"/>
    <n v="-8"/>
    <x v="253"/>
    <n v="430"/>
    <n v="43"/>
    <x v="1"/>
    <x v="2"/>
    <n v="0"/>
    <x v="0"/>
    <x v="1"/>
    <s v="Green Tea"/>
    <n v="32"/>
    <n v="43"/>
    <x v="9"/>
    <n v="0"/>
    <n v="40"/>
    <n v="40"/>
    <n v="40"/>
    <n v="11"/>
    <x v="1"/>
  </r>
  <r>
    <n v="801"/>
    <n v="45"/>
    <n v="-26"/>
    <x v="254"/>
    <n v="320"/>
    <n v="64"/>
    <x v="1"/>
    <x v="3"/>
    <n v="41"/>
    <x v="0"/>
    <x v="1"/>
    <s v="Darjeeling"/>
    <n v="-6"/>
    <n v="109"/>
    <x v="8"/>
    <n v="10"/>
    <n v="40"/>
    <n v="20"/>
    <n v="50"/>
    <n v="70"/>
    <x v="1"/>
  </r>
  <r>
    <n v="206"/>
    <n v="60"/>
    <n v="-10"/>
    <x v="255"/>
    <n v="606"/>
    <n v="84"/>
    <x v="1"/>
    <x v="3"/>
    <n v="54"/>
    <x v="0"/>
    <x v="1"/>
    <s v="Green Tea"/>
    <n v="0"/>
    <n v="144"/>
    <x v="14"/>
    <n v="20"/>
    <n v="40"/>
    <n v="10"/>
    <n v="60"/>
    <n v="84"/>
    <x v="1"/>
  </r>
  <r>
    <n v="937"/>
    <n v="32"/>
    <n v="-1"/>
    <x v="256"/>
    <n v="482"/>
    <n v="48"/>
    <x v="0"/>
    <x v="0"/>
    <n v="8"/>
    <x v="0"/>
    <x v="0"/>
    <s v="Chamomile"/>
    <n v="29"/>
    <n v="80"/>
    <x v="18"/>
    <n v="30"/>
    <n v="40"/>
    <n v="30"/>
    <n v="70"/>
    <n v="19"/>
    <x v="0"/>
  </r>
  <r>
    <n v="407"/>
    <n v="54"/>
    <n v="3"/>
    <x v="257"/>
    <n v="391"/>
    <n v="67"/>
    <x v="0"/>
    <x v="2"/>
    <n v="20"/>
    <x v="0"/>
    <x v="0"/>
    <s v="Lemon"/>
    <n v="13"/>
    <n v="121"/>
    <x v="2"/>
    <n v="40"/>
    <n v="40"/>
    <n v="10"/>
    <n v="80"/>
    <n v="54"/>
    <x v="0"/>
  </r>
  <r>
    <n v="715"/>
    <n v="22"/>
    <n v="-19"/>
    <x v="258"/>
    <n v="570"/>
    <n v="30"/>
    <x v="1"/>
    <x v="0"/>
    <n v="7"/>
    <x v="1"/>
    <x v="2"/>
    <s v="Decaf Espresso"/>
    <n v="11"/>
    <n v="52"/>
    <x v="13"/>
    <n v="20"/>
    <n v="40"/>
    <n v="30"/>
    <n v="60"/>
    <n v="19"/>
    <x v="0"/>
  </r>
  <r>
    <n v="505"/>
    <n v="35"/>
    <n v="-12"/>
    <x v="259"/>
    <n v="248"/>
    <n v="47"/>
    <x v="1"/>
    <x v="1"/>
    <n v="11"/>
    <x v="1"/>
    <x v="2"/>
    <s v="Decaf Espresso"/>
    <n v="8"/>
    <n v="82"/>
    <x v="17"/>
    <n v="20"/>
    <n v="40"/>
    <n v="20"/>
    <n v="60"/>
    <n v="39"/>
    <x v="0"/>
  </r>
  <r>
    <n v="775"/>
    <n v="29"/>
    <n v="-15"/>
    <x v="260"/>
    <n v="1003"/>
    <n v="35"/>
    <x v="1"/>
    <x v="3"/>
    <n v="8"/>
    <x v="1"/>
    <x v="3"/>
    <s v="Decaf Irish Cream"/>
    <n v="5"/>
    <n v="64"/>
    <x v="7"/>
    <n v="30"/>
    <n v="40"/>
    <n v="20"/>
    <n v="70"/>
    <n v="30"/>
    <x v="0"/>
  </r>
  <r>
    <n v="563"/>
    <n v="29"/>
    <n v="-15"/>
    <x v="261"/>
    <n v="1003"/>
    <n v="35"/>
    <x v="1"/>
    <x v="0"/>
    <n v="8"/>
    <x v="1"/>
    <x v="3"/>
    <s v="Colombian"/>
    <n v="5"/>
    <n v="64"/>
    <x v="4"/>
    <n v="20"/>
    <n v="40"/>
    <n v="20"/>
    <n v="60"/>
    <n v="30"/>
    <x v="1"/>
  </r>
  <r>
    <n v="603"/>
    <n v="34"/>
    <n v="-3"/>
    <x v="262"/>
    <n v="211"/>
    <n v="42"/>
    <x v="1"/>
    <x v="2"/>
    <n v="12"/>
    <x v="1"/>
    <x v="2"/>
    <s v="Regular Espresso"/>
    <n v="-3"/>
    <n v="76"/>
    <x v="9"/>
    <n v="30"/>
    <n v="40"/>
    <n v="0"/>
    <n v="70"/>
    <n v="45"/>
    <x v="1"/>
  </r>
  <r>
    <n v="918"/>
    <n v="32"/>
    <n v="-1"/>
    <x v="263"/>
    <n v="482"/>
    <n v="48"/>
    <x v="1"/>
    <x v="1"/>
    <n v="8"/>
    <x v="1"/>
    <x v="2"/>
    <s v="Caffe Mocha"/>
    <n v="29"/>
    <n v="80"/>
    <x v="6"/>
    <n v="20"/>
    <n v="40"/>
    <n v="30"/>
    <n v="60"/>
    <n v="19"/>
    <x v="1"/>
  </r>
  <r>
    <n v="775"/>
    <n v="0"/>
    <n v="1"/>
    <x v="264"/>
    <n v="387"/>
    <n v="43"/>
    <x v="1"/>
    <x v="3"/>
    <n v="0"/>
    <x v="1"/>
    <x v="2"/>
    <s v="Caffe Latte"/>
    <n v="31"/>
    <n v="43"/>
    <x v="7"/>
    <n v="0"/>
    <n v="40"/>
    <n v="30"/>
    <n v="40"/>
    <n v="12"/>
    <x v="1"/>
  </r>
  <r>
    <n v="435"/>
    <n v="33"/>
    <n v="-3"/>
    <x v="265"/>
    <n v="836"/>
    <n v="48"/>
    <x v="1"/>
    <x v="3"/>
    <n v="9"/>
    <x v="1"/>
    <x v="2"/>
    <s v="Caffe Latte"/>
    <n v="27"/>
    <n v="81"/>
    <x v="8"/>
    <n v="30"/>
    <n v="40"/>
    <n v="30"/>
    <n v="70"/>
    <n v="21"/>
    <x v="1"/>
  </r>
  <r>
    <n v="573"/>
    <n v="82"/>
    <n v="-9"/>
    <x v="266"/>
    <n v="1804"/>
    <n v="40"/>
    <x v="1"/>
    <x v="0"/>
    <n v="25"/>
    <x v="0"/>
    <x v="0"/>
    <s v="Lemon"/>
    <n v="-9"/>
    <n v="122"/>
    <x v="12"/>
    <n v="70"/>
    <n v="40"/>
    <n v="0"/>
    <n v="110"/>
    <n v="49"/>
    <x v="0"/>
  </r>
  <r>
    <n v="801"/>
    <n v="82"/>
    <n v="-8"/>
    <x v="267"/>
    <n v="1804"/>
    <n v="40"/>
    <x v="1"/>
    <x v="3"/>
    <n v="25"/>
    <x v="0"/>
    <x v="0"/>
    <s v="Mint"/>
    <n v="-8"/>
    <n v="122"/>
    <x v="8"/>
    <n v="70"/>
    <n v="40"/>
    <n v="0"/>
    <n v="110"/>
    <n v="48"/>
    <x v="0"/>
  </r>
  <r>
    <n v="417"/>
    <n v="35"/>
    <n v="-1"/>
    <x v="268"/>
    <n v="248"/>
    <n v="47"/>
    <x v="1"/>
    <x v="0"/>
    <n v="11"/>
    <x v="0"/>
    <x v="1"/>
    <s v="Darjeeling"/>
    <n v="9"/>
    <n v="82"/>
    <x v="12"/>
    <n v="20"/>
    <n v="40"/>
    <n v="10"/>
    <n v="60"/>
    <n v="38"/>
    <x v="1"/>
  </r>
  <r>
    <n v="636"/>
    <n v="34"/>
    <n v="-3"/>
    <x v="269"/>
    <n v="211"/>
    <n v="42"/>
    <x v="1"/>
    <x v="0"/>
    <n v="12"/>
    <x v="0"/>
    <x v="1"/>
    <s v="Earl Grey"/>
    <n v="-3"/>
    <n v="76"/>
    <x v="12"/>
    <n v="20"/>
    <n v="40"/>
    <n v="0"/>
    <n v="60"/>
    <n v="45"/>
    <x v="1"/>
  </r>
  <r>
    <n v="314"/>
    <n v="33"/>
    <n v="-4"/>
    <x v="270"/>
    <n v="243"/>
    <n v="41"/>
    <x v="1"/>
    <x v="0"/>
    <n v="12"/>
    <x v="0"/>
    <x v="1"/>
    <s v="Green Tea"/>
    <n v="-4"/>
    <n v="74"/>
    <x v="12"/>
    <n v="20"/>
    <n v="40"/>
    <n v="0"/>
    <n v="60"/>
    <n v="45"/>
    <x v="1"/>
  </r>
  <r>
    <n v="603"/>
    <n v="0"/>
    <n v="2"/>
    <x v="271"/>
    <n v="387"/>
    <n v="43"/>
    <x v="1"/>
    <x v="2"/>
    <n v="0"/>
    <x v="0"/>
    <x v="1"/>
    <s v="Green Tea"/>
    <n v="32"/>
    <n v="43"/>
    <x v="9"/>
    <n v="0"/>
    <n v="40"/>
    <n v="30"/>
    <n v="40"/>
    <n v="11"/>
    <x v="1"/>
  </r>
  <r>
    <n v="435"/>
    <n v="44"/>
    <n v="3"/>
    <x v="272"/>
    <n v="325"/>
    <n v="62"/>
    <x v="1"/>
    <x v="3"/>
    <n v="40"/>
    <x v="0"/>
    <x v="1"/>
    <s v="Darjeeling"/>
    <n v="-7"/>
    <n v="106"/>
    <x v="8"/>
    <n v="30"/>
    <n v="40"/>
    <n v="-10"/>
    <n v="70"/>
    <n v="69"/>
    <x v="1"/>
  </r>
  <r>
    <n v="937"/>
    <n v="29"/>
    <n v="-5"/>
    <x v="273"/>
    <n v="490"/>
    <n v="44"/>
    <x v="0"/>
    <x v="0"/>
    <n v="8"/>
    <x v="0"/>
    <x v="0"/>
    <s v="Chamomile"/>
    <n v="25"/>
    <n v="73"/>
    <x v="18"/>
    <n v="20"/>
    <n v="40"/>
    <n v="30"/>
    <n v="60"/>
    <n v="19"/>
    <x v="0"/>
  </r>
  <r>
    <n v="330"/>
    <n v="33"/>
    <n v="-1"/>
    <x v="274"/>
    <n v="870"/>
    <n v="49"/>
    <x v="0"/>
    <x v="0"/>
    <n v="9"/>
    <x v="0"/>
    <x v="0"/>
    <s v="Lemon"/>
    <n v="29"/>
    <n v="82"/>
    <x v="18"/>
    <n v="30"/>
    <n v="40"/>
    <n v="30"/>
    <n v="70"/>
    <n v="20"/>
    <x v="0"/>
  </r>
  <r>
    <n v="508"/>
    <n v="46"/>
    <n v="-3"/>
    <x v="275"/>
    <n v="422"/>
    <n v="57"/>
    <x v="0"/>
    <x v="2"/>
    <n v="17"/>
    <x v="0"/>
    <x v="0"/>
    <s v="Lemon"/>
    <n v="7"/>
    <n v="103"/>
    <x v="15"/>
    <n v="30"/>
    <n v="40"/>
    <n v="10"/>
    <n v="70"/>
    <n v="50"/>
    <x v="0"/>
  </r>
  <r>
    <n v="813"/>
    <n v="30"/>
    <n v="-4"/>
    <x v="276"/>
    <n v="882"/>
    <n v="45"/>
    <x v="0"/>
    <x v="2"/>
    <n v="8"/>
    <x v="0"/>
    <x v="1"/>
    <s v="Darjeeling"/>
    <n v="26"/>
    <n v="75"/>
    <x v="2"/>
    <n v="30"/>
    <n v="40"/>
    <n v="30"/>
    <n v="70"/>
    <n v="19"/>
    <x v="1"/>
  </r>
  <r>
    <n v="857"/>
    <n v="29"/>
    <n v="-5"/>
    <x v="277"/>
    <n v="490"/>
    <n v="44"/>
    <x v="0"/>
    <x v="2"/>
    <n v="8"/>
    <x v="0"/>
    <x v="1"/>
    <s v="Green Tea"/>
    <n v="25"/>
    <n v="73"/>
    <x v="15"/>
    <n v="30"/>
    <n v="40"/>
    <n v="30"/>
    <n v="70"/>
    <n v="19"/>
    <x v="1"/>
  </r>
  <r>
    <n v="262"/>
    <n v="24"/>
    <n v="-17"/>
    <x v="278"/>
    <n v="567"/>
    <n v="32"/>
    <x v="1"/>
    <x v="0"/>
    <n v="7"/>
    <x v="1"/>
    <x v="2"/>
    <s v="Decaf Espresso"/>
    <n v="13"/>
    <n v="56"/>
    <x v="13"/>
    <n v="30"/>
    <n v="40"/>
    <n v="30"/>
    <n v="70"/>
    <n v="19"/>
    <x v="0"/>
  </r>
  <r>
    <n v="702"/>
    <n v="0"/>
    <n v="1"/>
    <x v="279"/>
    <n v="344"/>
    <n v="43"/>
    <x v="1"/>
    <x v="3"/>
    <n v="0"/>
    <x v="1"/>
    <x v="2"/>
    <s v="Caffe Latte"/>
    <n v="31"/>
    <n v="43"/>
    <x v="7"/>
    <n v="0"/>
    <n v="40"/>
    <n v="30"/>
    <n v="40"/>
    <n v="12"/>
    <x v="1"/>
  </r>
  <r>
    <n v="435"/>
    <n v="31"/>
    <n v="-4"/>
    <x v="280"/>
    <n v="844"/>
    <n v="46"/>
    <x v="1"/>
    <x v="3"/>
    <n v="8"/>
    <x v="1"/>
    <x v="2"/>
    <s v="Caffe Latte"/>
    <n v="26"/>
    <n v="77"/>
    <x v="8"/>
    <n v="30"/>
    <n v="40"/>
    <n v="30"/>
    <n v="70"/>
    <n v="20"/>
    <x v="1"/>
  </r>
  <r>
    <n v="715"/>
    <n v="34"/>
    <n v="0"/>
    <x v="281"/>
    <n v="863"/>
    <n v="51"/>
    <x v="1"/>
    <x v="0"/>
    <n v="9"/>
    <x v="0"/>
    <x v="0"/>
    <s v="Lemon"/>
    <n v="30"/>
    <n v="85"/>
    <x v="13"/>
    <n v="30"/>
    <n v="40"/>
    <n v="30"/>
    <n v="70"/>
    <n v="21"/>
    <x v="0"/>
  </r>
  <r>
    <n v="603"/>
    <n v="39"/>
    <n v="-8"/>
    <x v="282"/>
    <n v="250"/>
    <n v="49"/>
    <x v="1"/>
    <x v="2"/>
    <n v="14"/>
    <x v="0"/>
    <x v="0"/>
    <s v="Lemon"/>
    <n v="2"/>
    <n v="88"/>
    <x v="9"/>
    <n v="20"/>
    <n v="40"/>
    <n v="10"/>
    <n v="60"/>
    <n v="47"/>
    <x v="0"/>
  </r>
  <r>
    <n v="505"/>
    <n v="31"/>
    <n v="-13"/>
    <x v="283"/>
    <n v="1009"/>
    <n v="38"/>
    <x v="1"/>
    <x v="1"/>
    <n v="9"/>
    <x v="0"/>
    <x v="0"/>
    <s v="Lemon"/>
    <n v="7"/>
    <n v="69"/>
    <x v="17"/>
    <n v="20"/>
    <n v="40"/>
    <n v="20"/>
    <n v="60"/>
    <n v="31"/>
    <x v="0"/>
  </r>
  <r>
    <n v="573"/>
    <n v="38"/>
    <n v="1"/>
    <x v="284"/>
    <n v="256"/>
    <n v="51"/>
    <x v="1"/>
    <x v="0"/>
    <n v="12"/>
    <x v="0"/>
    <x v="1"/>
    <s v="Darjeeling"/>
    <n v="11"/>
    <n v="89"/>
    <x v="12"/>
    <n v="30"/>
    <n v="40"/>
    <n v="10"/>
    <n v="70"/>
    <n v="40"/>
    <x v="1"/>
  </r>
  <r>
    <n v="636"/>
    <n v="39"/>
    <n v="2"/>
    <x v="285"/>
    <n v="250"/>
    <n v="49"/>
    <x v="1"/>
    <x v="0"/>
    <n v="14"/>
    <x v="0"/>
    <x v="1"/>
    <s v="Green Tea"/>
    <n v="2"/>
    <n v="88"/>
    <x v="12"/>
    <n v="30"/>
    <n v="40"/>
    <n v="0"/>
    <n v="70"/>
    <n v="47"/>
    <x v="1"/>
  </r>
  <r>
    <n v="603"/>
    <n v="0"/>
    <n v="2"/>
    <x v="286"/>
    <n v="344"/>
    <n v="43"/>
    <x v="1"/>
    <x v="2"/>
    <n v="0"/>
    <x v="0"/>
    <x v="1"/>
    <s v="Green Tea"/>
    <n v="32"/>
    <n v="43"/>
    <x v="9"/>
    <n v="0"/>
    <n v="40"/>
    <n v="30"/>
    <n v="40"/>
    <n v="11"/>
    <x v="1"/>
  </r>
  <r>
    <n v="509"/>
    <n v="41"/>
    <n v="10"/>
    <x v="287"/>
    <n v="320"/>
    <n v="66"/>
    <x v="1"/>
    <x v="3"/>
    <n v="12"/>
    <x v="0"/>
    <x v="1"/>
    <s v="Darjeeling"/>
    <n v="30"/>
    <n v="107"/>
    <x v="14"/>
    <n v="30"/>
    <n v="40"/>
    <n v="20"/>
    <n v="70"/>
    <n v="36"/>
    <x v="1"/>
  </r>
  <r>
    <n v="801"/>
    <n v="38"/>
    <n v="2"/>
    <x v="288"/>
    <n v="256"/>
    <n v="51"/>
    <x v="1"/>
    <x v="3"/>
    <n v="12"/>
    <x v="0"/>
    <x v="1"/>
    <s v="Earl Grey"/>
    <n v="12"/>
    <n v="89"/>
    <x v="8"/>
    <n v="20"/>
    <n v="40"/>
    <n v="10"/>
    <n v="60"/>
    <n v="39"/>
    <x v="1"/>
  </r>
  <r>
    <n v="509"/>
    <n v="43"/>
    <n v="8"/>
    <x v="289"/>
    <n v="466"/>
    <n v="63"/>
    <x v="1"/>
    <x v="3"/>
    <n v="13"/>
    <x v="0"/>
    <x v="1"/>
    <s v="Earl Grey"/>
    <n v="28"/>
    <n v="106"/>
    <x v="14"/>
    <n v="30"/>
    <n v="40"/>
    <n v="20"/>
    <n v="70"/>
    <n v="35"/>
    <x v="1"/>
  </r>
  <r>
    <n v="312"/>
    <n v="39"/>
    <n v="0"/>
    <x v="290"/>
    <n v="541"/>
    <n v="51"/>
    <x v="0"/>
    <x v="0"/>
    <n v="12"/>
    <x v="0"/>
    <x v="0"/>
    <s v="Lemon"/>
    <n v="40"/>
    <n v="96"/>
    <x v="16"/>
    <n v="20"/>
    <n v="40"/>
    <n v="40"/>
    <n v="60"/>
    <n v="24"/>
    <x v="0"/>
  </r>
  <r>
    <n v="530"/>
    <n v="39"/>
    <n v="-1"/>
    <x v="291"/>
    <n v="541"/>
    <n v="51"/>
    <x v="0"/>
    <x v="3"/>
    <n v="12"/>
    <x v="0"/>
    <x v="0"/>
    <s v="Mint"/>
    <n v="39"/>
    <n v="96"/>
    <x v="3"/>
    <n v="20"/>
    <n v="40"/>
    <n v="40"/>
    <n v="60"/>
    <n v="25"/>
    <x v="0"/>
  </r>
  <r>
    <n v="505"/>
    <n v="86"/>
    <n v="-49"/>
    <x v="292"/>
    <n v="1698"/>
    <n v="23"/>
    <x v="1"/>
    <x v="1"/>
    <n v="26"/>
    <x v="1"/>
    <x v="3"/>
    <s v="Decaf Irish Cream"/>
    <n v="-39"/>
    <n v="116"/>
    <x v="17"/>
    <n v="110"/>
    <n v="40"/>
    <n v="10"/>
    <n v="150"/>
    <n v="49"/>
    <x v="0"/>
  </r>
  <r>
    <n v="318"/>
    <n v="46"/>
    <n v="5"/>
    <x v="293"/>
    <n v="449"/>
    <n v="67"/>
    <x v="1"/>
    <x v="1"/>
    <n v="14"/>
    <x v="1"/>
    <x v="2"/>
    <s v="Decaf Espresso"/>
    <n v="45"/>
    <n v="120"/>
    <x v="10"/>
    <n v="20"/>
    <n v="40"/>
    <n v="40"/>
    <n v="60"/>
    <n v="37"/>
    <x v="0"/>
  </r>
  <r>
    <n v="515"/>
    <n v="31"/>
    <n v="-20"/>
    <x v="294"/>
    <n v="1000"/>
    <n v="37"/>
    <x v="1"/>
    <x v="0"/>
    <n v="9"/>
    <x v="1"/>
    <x v="3"/>
    <s v="Colombian"/>
    <n v="10"/>
    <n v="72"/>
    <x v="4"/>
    <n v="20"/>
    <n v="40"/>
    <n v="30"/>
    <n v="60"/>
    <n v="30"/>
    <x v="1"/>
  </r>
  <r>
    <n v="505"/>
    <n v="45"/>
    <n v="-19"/>
    <x v="295"/>
    <n v="320"/>
    <n v="64"/>
    <x v="1"/>
    <x v="1"/>
    <n v="41"/>
    <x v="1"/>
    <x v="2"/>
    <s v="Caffe Mocha"/>
    <n v="-9"/>
    <n v="116"/>
    <x v="17"/>
    <n v="20"/>
    <n v="40"/>
    <n v="10"/>
    <n v="60"/>
    <n v="70"/>
    <x v="1"/>
  </r>
  <r>
    <n v="435"/>
    <n v="32"/>
    <n v="2"/>
    <x v="296"/>
    <n v="833"/>
    <n v="47"/>
    <x v="1"/>
    <x v="3"/>
    <n v="8"/>
    <x v="1"/>
    <x v="2"/>
    <s v="Caffe Latte"/>
    <n v="42"/>
    <n v="84"/>
    <x v="8"/>
    <n v="20"/>
    <n v="40"/>
    <n v="40"/>
    <n v="60"/>
    <n v="19"/>
    <x v="1"/>
  </r>
  <r>
    <n v="505"/>
    <n v="31"/>
    <n v="-21"/>
    <x v="297"/>
    <n v="1000"/>
    <n v="37"/>
    <x v="1"/>
    <x v="1"/>
    <n v="9"/>
    <x v="0"/>
    <x v="0"/>
    <s v="Lemon"/>
    <n v="9"/>
    <n v="72"/>
    <x v="17"/>
    <n v="10"/>
    <n v="40"/>
    <n v="30"/>
    <n v="50"/>
    <n v="31"/>
    <x v="0"/>
  </r>
  <r>
    <n v="314"/>
    <n v="39"/>
    <n v="-11"/>
    <x v="298"/>
    <n v="244"/>
    <n v="53"/>
    <x v="1"/>
    <x v="0"/>
    <n v="12"/>
    <x v="0"/>
    <x v="1"/>
    <s v="Darjeeling"/>
    <n v="19"/>
    <n v="98"/>
    <x v="12"/>
    <n v="20"/>
    <n v="40"/>
    <n v="30"/>
    <n v="60"/>
    <n v="40"/>
    <x v="1"/>
  </r>
  <r>
    <n v="203"/>
    <n v="24"/>
    <n v="-13"/>
    <x v="299"/>
    <n v="806"/>
    <n v="36"/>
    <x v="1"/>
    <x v="2"/>
    <n v="6"/>
    <x v="0"/>
    <x v="1"/>
    <s v="Green Tea"/>
    <n v="27"/>
    <n v="64"/>
    <x v="5"/>
    <n v="20"/>
    <n v="40"/>
    <n v="40"/>
    <n v="60"/>
    <n v="18"/>
    <x v="1"/>
  </r>
  <r>
    <n v="603"/>
    <n v="0"/>
    <n v="7"/>
    <x v="300"/>
    <n v="430"/>
    <n v="43"/>
    <x v="1"/>
    <x v="2"/>
    <n v="0"/>
    <x v="0"/>
    <x v="1"/>
    <s v="Green Tea"/>
    <n v="47"/>
    <n v="46"/>
    <x v="9"/>
    <n v="0"/>
    <n v="40"/>
    <n v="40"/>
    <n v="40"/>
    <n v="11"/>
    <x v="1"/>
  </r>
  <r>
    <n v="435"/>
    <n v="45"/>
    <n v="-29"/>
    <x v="301"/>
    <n v="320"/>
    <n v="64"/>
    <x v="1"/>
    <x v="3"/>
    <n v="41"/>
    <x v="0"/>
    <x v="1"/>
    <s v="Darjeeling"/>
    <n v="-9"/>
    <n v="116"/>
    <x v="8"/>
    <n v="10"/>
    <n v="40"/>
    <n v="20"/>
    <n v="50"/>
    <n v="70"/>
    <x v="1"/>
  </r>
  <r>
    <n v="206"/>
    <n v="60"/>
    <n v="-10"/>
    <x v="302"/>
    <n v="606"/>
    <n v="84"/>
    <x v="1"/>
    <x v="3"/>
    <n v="54"/>
    <x v="0"/>
    <x v="1"/>
    <s v="Green Tea"/>
    <n v="0"/>
    <n v="153"/>
    <x v="14"/>
    <n v="20"/>
    <n v="40"/>
    <n v="10"/>
    <n v="60"/>
    <n v="84"/>
    <x v="1"/>
  </r>
  <r>
    <n v="440"/>
    <n v="32"/>
    <n v="13"/>
    <x v="303"/>
    <n v="482"/>
    <n v="48"/>
    <x v="0"/>
    <x v="0"/>
    <n v="8"/>
    <x v="0"/>
    <x v="0"/>
    <s v="Chamomile"/>
    <n v="43"/>
    <n v="85"/>
    <x v="18"/>
    <n v="30"/>
    <n v="40"/>
    <n v="30"/>
    <n v="70"/>
    <n v="19"/>
    <x v="0"/>
  </r>
  <r>
    <n v="561"/>
    <n v="54"/>
    <n v="9"/>
    <x v="304"/>
    <n v="391"/>
    <n v="67"/>
    <x v="0"/>
    <x v="2"/>
    <n v="20"/>
    <x v="0"/>
    <x v="0"/>
    <s v="Lemon"/>
    <n v="19"/>
    <n v="129"/>
    <x v="2"/>
    <n v="40"/>
    <n v="40"/>
    <n v="10"/>
    <n v="80"/>
    <n v="54"/>
    <x v="0"/>
  </r>
  <r>
    <n v="920"/>
    <n v="22"/>
    <n v="-14"/>
    <x v="305"/>
    <n v="570"/>
    <n v="30"/>
    <x v="1"/>
    <x v="0"/>
    <n v="7"/>
    <x v="1"/>
    <x v="2"/>
    <s v="Decaf Espresso"/>
    <n v="16"/>
    <n v="55"/>
    <x v="13"/>
    <n v="20"/>
    <n v="40"/>
    <n v="30"/>
    <n v="60"/>
    <n v="19"/>
    <x v="0"/>
  </r>
  <r>
    <n v="505"/>
    <n v="35"/>
    <n v="-8"/>
    <x v="306"/>
    <n v="248"/>
    <n v="47"/>
    <x v="1"/>
    <x v="1"/>
    <n v="11"/>
    <x v="1"/>
    <x v="2"/>
    <s v="Decaf Espresso"/>
    <n v="12"/>
    <n v="87"/>
    <x v="17"/>
    <n v="20"/>
    <n v="40"/>
    <n v="20"/>
    <n v="60"/>
    <n v="39"/>
    <x v="0"/>
  </r>
  <r>
    <n v="702"/>
    <n v="29"/>
    <n v="-13"/>
    <x v="307"/>
    <n v="1003"/>
    <n v="35"/>
    <x v="1"/>
    <x v="3"/>
    <n v="8"/>
    <x v="1"/>
    <x v="3"/>
    <s v="Decaf Irish Cream"/>
    <n v="7"/>
    <n v="68"/>
    <x v="7"/>
    <n v="30"/>
    <n v="40"/>
    <n v="20"/>
    <n v="70"/>
    <n v="30"/>
    <x v="0"/>
  </r>
  <r>
    <n v="515"/>
    <n v="29"/>
    <n v="-13"/>
    <x v="308"/>
    <n v="1003"/>
    <n v="35"/>
    <x v="1"/>
    <x v="0"/>
    <n v="8"/>
    <x v="1"/>
    <x v="3"/>
    <s v="Colombian"/>
    <n v="7"/>
    <n v="68"/>
    <x v="4"/>
    <n v="20"/>
    <n v="40"/>
    <n v="20"/>
    <n v="60"/>
    <n v="30"/>
    <x v="1"/>
  </r>
  <r>
    <n v="603"/>
    <n v="34"/>
    <n v="-4"/>
    <x v="309"/>
    <n v="211"/>
    <n v="42"/>
    <x v="1"/>
    <x v="2"/>
    <n v="12"/>
    <x v="1"/>
    <x v="2"/>
    <s v="Regular Espresso"/>
    <n v="-4"/>
    <n v="81"/>
    <x v="9"/>
    <n v="30"/>
    <n v="40"/>
    <n v="0"/>
    <n v="70"/>
    <n v="45"/>
    <x v="1"/>
  </r>
  <r>
    <n v="580"/>
    <n v="32"/>
    <n v="13"/>
    <x v="310"/>
    <n v="482"/>
    <n v="48"/>
    <x v="1"/>
    <x v="1"/>
    <n v="8"/>
    <x v="1"/>
    <x v="2"/>
    <s v="Caffe Mocha"/>
    <n v="43"/>
    <n v="85"/>
    <x v="6"/>
    <n v="20"/>
    <n v="40"/>
    <n v="30"/>
    <n v="60"/>
    <n v="19"/>
    <x v="1"/>
  </r>
  <r>
    <n v="775"/>
    <n v="0"/>
    <n v="16"/>
    <x v="311"/>
    <n v="387"/>
    <n v="43"/>
    <x v="1"/>
    <x v="3"/>
    <n v="0"/>
    <x v="1"/>
    <x v="2"/>
    <s v="Caffe Latte"/>
    <n v="46"/>
    <n v="46"/>
    <x v="7"/>
    <n v="0"/>
    <n v="40"/>
    <n v="30"/>
    <n v="40"/>
    <n v="12"/>
    <x v="1"/>
  </r>
  <r>
    <n v="435"/>
    <n v="33"/>
    <n v="10"/>
    <x v="312"/>
    <n v="836"/>
    <n v="48"/>
    <x v="1"/>
    <x v="3"/>
    <n v="9"/>
    <x v="1"/>
    <x v="2"/>
    <s v="Caffe Latte"/>
    <n v="40"/>
    <n v="86"/>
    <x v="8"/>
    <n v="30"/>
    <n v="40"/>
    <n v="30"/>
    <n v="70"/>
    <n v="21"/>
    <x v="1"/>
  </r>
  <r>
    <n v="314"/>
    <n v="82"/>
    <n v="-13"/>
    <x v="313"/>
    <n v="1804"/>
    <n v="40"/>
    <x v="1"/>
    <x v="0"/>
    <n v="25"/>
    <x v="0"/>
    <x v="0"/>
    <s v="Lemon"/>
    <n v="-13"/>
    <n v="130"/>
    <x v="12"/>
    <n v="70"/>
    <n v="40"/>
    <n v="0"/>
    <n v="110"/>
    <n v="49"/>
    <x v="0"/>
  </r>
  <r>
    <n v="435"/>
    <n v="82"/>
    <n v="-12"/>
    <x v="314"/>
    <n v="1804"/>
    <n v="40"/>
    <x v="1"/>
    <x v="3"/>
    <n v="25"/>
    <x v="0"/>
    <x v="0"/>
    <s v="Mint"/>
    <n v="-12"/>
    <n v="130"/>
    <x v="8"/>
    <n v="70"/>
    <n v="40"/>
    <n v="0"/>
    <n v="110"/>
    <n v="48"/>
    <x v="0"/>
  </r>
  <r>
    <n v="636"/>
    <n v="35"/>
    <n v="3"/>
    <x v="315"/>
    <n v="248"/>
    <n v="47"/>
    <x v="1"/>
    <x v="0"/>
    <n v="11"/>
    <x v="0"/>
    <x v="1"/>
    <s v="Darjeeling"/>
    <n v="13"/>
    <n v="87"/>
    <x v="12"/>
    <n v="20"/>
    <n v="40"/>
    <n v="10"/>
    <n v="60"/>
    <n v="38"/>
    <x v="1"/>
  </r>
  <r>
    <n v="573"/>
    <n v="34"/>
    <n v="-4"/>
    <x v="316"/>
    <n v="211"/>
    <n v="42"/>
    <x v="1"/>
    <x v="0"/>
    <n v="12"/>
    <x v="0"/>
    <x v="1"/>
    <s v="Earl Grey"/>
    <n v="-4"/>
    <n v="81"/>
    <x v="12"/>
    <n v="20"/>
    <n v="40"/>
    <n v="0"/>
    <n v="60"/>
    <n v="45"/>
    <x v="1"/>
  </r>
  <r>
    <n v="314"/>
    <n v="33"/>
    <n v="-6"/>
    <x v="317"/>
    <n v="243"/>
    <n v="41"/>
    <x v="1"/>
    <x v="0"/>
    <n v="12"/>
    <x v="0"/>
    <x v="1"/>
    <s v="Green Tea"/>
    <n v="-6"/>
    <n v="79"/>
    <x v="12"/>
    <n v="20"/>
    <n v="40"/>
    <n v="0"/>
    <n v="60"/>
    <n v="45"/>
    <x v="1"/>
  </r>
  <r>
    <n v="603"/>
    <n v="0"/>
    <n v="17"/>
    <x v="318"/>
    <n v="387"/>
    <n v="43"/>
    <x v="1"/>
    <x v="2"/>
    <n v="0"/>
    <x v="0"/>
    <x v="1"/>
    <s v="Green Tea"/>
    <n v="47"/>
    <n v="46"/>
    <x v="9"/>
    <n v="0"/>
    <n v="40"/>
    <n v="30"/>
    <n v="40"/>
    <n v="11"/>
    <x v="1"/>
  </r>
  <r>
    <n v="435"/>
    <n v="44"/>
    <n v="0"/>
    <x v="319"/>
    <n v="325"/>
    <n v="62"/>
    <x v="1"/>
    <x v="3"/>
    <n v="40"/>
    <x v="0"/>
    <x v="1"/>
    <s v="Darjeeling"/>
    <n v="-10"/>
    <n v="113"/>
    <x v="8"/>
    <n v="30"/>
    <n v="40"/>
    <n v="-10"/>
    <n v="70"/>
    <n v="69"/>
    <x v="1"/>
  </r>
  <r>
    <n v="614"/>
    <n v="29"/>
    <n v="7"/>
    <x v="320"/>
    <n v="490"/>
    <n v="44"/>
    <x v="0"/>
    <x v="0"/>
    <n v="8"/>
    <x v="0"/>
    <x v="0"/>
    <s v="Chamomile"/>
    <n v="37"/>
    <n v="78"/>
    <x v="18"/>
    <n v="20"/>
    <n v="40"/>
    <n v="30"/>
    <n v="60"/>
    <n v="19"/>
    <x v="0"/>
  </r>
  <r>
    <n v="440"/>
    <n v="33"/>
    <n v="13"/>
    <x v="321"/>
    <n v="870"/>
    <n v="49"/>
    <x v="0"/>
    <x v="0"/>
    <n v="9"/>
    <x v="0"/>
    <x v="0"/>
    <s v="Lemon"/>
    <n v="43"/>
    <n v="87"/>
    <x v="18"/>
    <n v="30"/>
    <n v="40"/>
    <n v="30"/>
    <n v="70"/>
    <n v="20"/>
    <x v="0"/>
  </r>
  <r>
    <n v="774"/>
    <n v="46"/>
    <n v="0"/>
    <x v="322"/>
    <n v="422"/>
    <n v="57"/>
    <x v="0"/>
    <x v="2"/>
    <n v="17"/>
    <x v="0"/>
    <x v="0"/>
    <s v="Lemon"/>
    <n v="10"/>
    <n v="110"/>
    <x v="15"/>
    <n v="30"/>
    <n v="40"/>
    <n v="10"/>
    <n v="70"/>
    <n v="50"/>
    <x v="0"/>
  </r>
  <r>
    <n v="321"/>
    <n v="30"/>
    <n v="9"/>
    <x v="323"/>
    <n v="882"/>
    <n v="45"/>
    <x v="0"/>
    <x v="2"/>
    <n v="8"/>
    <x v="0"/>
    <x v="1"/>
    <s v="Darjeeling"/>
    <n v="39"/>
    <n v="80"/>
    <x v="2"/>
    <n v="30"/>
    <n v="40"/>
    <n v="30"/>
    <n v="70"/>
    <n v="19"/>
    <x v="1"/>
  </r>
  <r>
    <n v="774"/>
    <n v="29"/>
    <n v="7"/>
    <x v="324"/>
    <n v="490"/>
    <n v="44"/>
    <x v="0"/>
    <x v="2"/>
    <n v="8"/>
    <x v="0"/>
    <x v="1"/>
    <s v="Green Tea"/>
    <n v="37"/>
    <n v="78"/>
    <x v="15"/>
    <n v="30"/>
    <n v="40"/>
    <n v="30"/>
    <n v="70"/>
    <n v="19"/>
    <x v="1"/>
  </r>
  <r>
    <n v="608"/>
    <n v="24"/>
    <n v="-11"/>
    <x v="325"/>
    <n v="567"/>
    <n v="32"/>
    <x v="1"/>
    <x v="0"/>
    <n v="7"/>
    <x v="1"/>
    <x v="2"/>
    <s v="Decaf Espresso"/>
    <n v="19"/>
    <n v="60"/>
    <x v="13"/>
    <n v="30"/>
    <n v="40"/>
    <n v="30"/>
    <n v="70"/>
    <n v="19"/>
    <x v="0"/>
  </r>
  <r>
    <n v="775"/>
    <n v="0"/>
    <n v="16"/>
    <x v="326"/>
    <n v="344"/>
    <n v="43"/>
    <x v="1"/>
    <x v="3"/>
    <n v="0"/>
    <x v="1"/>
    <x v="2"/>
    <s v="Caffe Latte"/>
    <n v="46"/>
    <n v="46"/>
    <x v="7"/>
    <n v="0"/>
    <n v="40"/>
    <n v="30"/>
    <n v="40"/>
    <n v="12"/>
    <x v="1"/>
  </r>
  <r>
    <n v="435"/>
    <n v="31"/>
    <n v="9"/>
    <x v="327"/>
    <n v="844"/>
    <n v="46"/>
    <x v="1"/>
    <x v="3"/>
    <n v="8"/>
    <x v="1"/>
    <x v="2"/>
    <s v="Caffe Latte"/>
    <n v="39"/>
    <n v="82"/>
    <x v="8"/>
    <n v="30"/>
    <n v="40"/>
    <n v="30"/>
    <n v="70"/>
    <n v="20"/>
    <x v="1"/>
  </r>
  <r>
    <n v="715"/>
    <n v="34"/>
    <n v="15"/>
    <x v="328"/>
    <n v="863"/>
    <n v="51"/>
    <x v="1"/>
    <x v="0"/>
    <n v="9"/>
    <x v="0"/>
    <x v="0"/>
    <s v="Lemon"/>
    <n v="45"/>
    <n v="91"/>
    <x v="13"/>
    <n v="30"/>
    <n v="40"/>
    <n v="30"/>
    <n v="70"/>
    <n v="21"/>
    <x v="0"/>
  </r>
  <r>
    <n v="603"/>
    <n v="39"/>
    <n v="-7"/>
    <x v="329"/>
    <n v="250"/>
    <n v="49"/>
    <x v="1"/>
    <x v="2"/>
    <n v="14"/>
    <x v="0"/>
    <x v="0"/>
    <s v="Lemon"/>
    <n v="3"/>
    <n v="94"/>
    <x v="9"/>
    <n v="20"/>
    <n v="40"/>
    <n v="10"/>
    <n v="60"/>
    <n v="47"/>
    <x v="0"/>
  </r>
  <r>
    <n v="505"/>
    <n v="31"/>
    <n v="-10"/>
    <x v="330"/>
    <n v="1009"/>
    <n v="38"/>
    <x v="1"/>
    <x v="1"/>
    <n v="9"/>
    <x v="0"/>
    <x v="0"/>
    <s v="Lemon"/>
    <n v="10"/>
    <n v="74"/>
    <x v="17"/>
    <n v="20"/>
    <n v="40"/>
    <n v="20"/>
    <n v="60"/>
    <n v="31"/>
    <x v="0"/>
  </r>
  <r>
    <n v="314"/>
    <n v="38"/>
    <n v="6"/>
    <x v="331"/>
    <n v="256"/>
    <n v="51"/>
    <x v="1"/>
    <x v="0"/>
    <n v="12"/>
    <x v="0"/>
    <x v="1"/>
    <s v="Darjeeling"/>
    <n v="16"/>
    <n v="95"/>
    <x v="12"/>
    <n v="30"/>
    <n v="40"/>
    <n v="10"/>
    <n v="70"/>
    <n v="40"/>
    <x v="1"/>
  </r>
  <r>
    <n v="660"/>
    <n v="39"/>
    <n v="3"/>
    <x v="332"/>
    <n v="250"/>
    <n v="49"/>
    <x v="1"/>
    <x v="0"/>
    <n v="14"/>
    <x v="0"/>
    <x v="1"/>
    <s v="Green Tea"/>
    <n v="3"/>
    <n v="94"/>
    <x v="12"/>
    <n v="30"/>
    <n v="40"/>
    <n v="0"/>
    <n v="70"/>
    <n v="47"/>
    <x v="1"/>
  </r>
  <r>
    <n v="603"/>
    <n v="0"/>
    <n v="17"/>
    <x v="333"/>
    <n v="344"/>
    <n v="43"/>
    <x v="1"/>
    <x v="2"/>
    <n v="0"/>
    <x v="0"/>
    <x v="1"/>
    <s v="Green Tea"/>
    <n v="47"/>
    <n v="46"/>
    <x v="9"/>
    <n v="0"/>
    <n v="40"/>
    <n v="30"/>
    <n v="40"/>
    <n v="11"/>
    <x v="1"/>
  </r>
  <r>
    <n v="253"/>
    <n v="41"/>
    <n v="25"/>
    <x v="334"/>
    <n v="320"/>
    <n v="66"/>
    <x v="1"/>
    <x v="3"/>
    <n v="12"/>
    <x v="0"/>
    <x v="1"/>
    <s v="Darjeeling"/>
    <n v="45"/>
    <n v="114"/>
    <x v="14"/>
    <n v="30"/>
    <n v="40"/>
    <n v="20"/>
    <n v="70"/>
    <n v="36"/>
    <x v="1"/>
  </r>
  <r>
    <n v="435"/>
    <n v="38"/>
    <n v="8"/>
    <x v="335"/>
    <n v="256"/>
    <n v="51"/>
    <x v="1"/>
    <x v="3"/>
    <n v="12"/>
    <x v="0"/>
    <x v="1"/>
    <s v="Earl Grey"/>
    <n v="18"/>
    <n v="95"/>
    <x v="8"/>
    <n v="20"/>
    <n v="40"/>
    <n v="10"/>
    <n v="60"/>
    <n v="39"/>
    <x v="1"/>
  </r>
  <r>
    <n v="253"/>
    <n v="43"/>
    <n v="22"/>
    <x v="336"/>
    <n v="466"/>
    <n v="63"/>
    <x v="1"/>
    <x v="3"/>
    <n v="13"/>
    <x v="0"/>
    <x v="1"/>
    <s v="Earl Grey"/>
    <n v="42"/>
    <n v="113"/>
    <x v="14"/>
    <n v="30"/>
    <n v="40"/>
    <n v="20"/>
    <n v="70"/>
    <n v="35"/>
    <x v="1"/>
  </r>
  <r>
    <n v="216"/>
    <n v="51"/>
    <n v="-35"/>
    <x v="337"/>
    <n v="503"/>
    <n v="71"/>
    <x v="0"/>
    <x v="0"/>
    <n v="46"/>
    <x v="1"/>
    <x v="3"/>
    <s v="Decaf Irish Cream"/>
    <n v="-5"/>
    <n v="122"/>
    <x v="18"/>
    <n v="40"/>
    <n v="70"/>
    <n v="30"/>
    <n v="110"/>
    <n v="76"/>
    <x v="0"/>
  </r>
  <r>
    <n v="440"/>
    <n v="52"/>
    <n v="-34"/>
    <x v="338"/>
    <n v="405"/>
    <n v="71"/>
    <x v="0"/>
    <x v="0"/>
    <n v="17"/>
    <x v="1"/>
    <x v="3"/>
    <s v="Amaretto"/>
    <n v="26"/>
    <n v="123"/>
    <x v="18"/>
    <n v="40"/>
    <n v="70"/>
    <n v="60"/>
    <n v="110"/>
    <n v="45"/>
    <x v="1"/>
  </r>
  <r>
    <n v="937"/>
    <n v="43"/>
    <n v="-32"/>
    <x v="339"/>
    <n v="419"/>
    <n v="64"/>
    <x v="0"/>
    <x v="0"/>
    <n v="13"/>
    <x v="1"/>
    <x v="3"/>
    <s v="Colombian"/>
    <n v="28"/>
    <n v="107"/>
    <x v="18"/>
    <n v="30"/>
    <n v="70"/>
    <n v="60"/>
    <n v="100"/>
    <n v="36"/>
    <x v="1"/>
  </r>
  <r>
    <n v="774"/>
    <n v="51"/>
    <n v="-41"/>
    <x v="340"/>
    <n v="542"/>
    <n v="65"/>
    <x v="0"/>
    <x v="2"/>
    <n v="46"/>
    <x v="1"/>
    <x v="2"/>
    <s v="Caffe Mocha"/>
    <n v="-11"/>
    <n v="116"/>
    <x v="15"/>
    <n v="30"/>
    <n v="70"/>
    <n v="30"/>
    <n v="100"/>
    <n v="76"/>
    <x v="1"/>
  </r>
  <r>
    <n v="832"/>
    <n v="72"/>
    <n v="5"/>
    <x v="341"/>
    <n v="-868"/>
    <n v="110"/>
    <x v="0"/>
    <x v="1"/>
    <n v="23"/>
    <x v="1"/>
    <x v="2"/>
    <s v="Caffe Latte"/>
    <n v="55"/>
    <n v="182"/>
    <x v="1"/>
    <n v="40"/>
    <n v="70"/>
    <n v="50"/>
    <n v="110"/>
    <n v="55"/>
    <x v="1"/>
  </r>
  <r>
    <n v="863"/>
    <n v="48"/>
    <n v="-14"/>
    <x v="342"/>
    <n v="851"/>
    <n v="70"/>
    <x v="0"/>
    <x v="2"/>
    <n v="13"/>
    <x v="0"/>
    <x v="1"/>
    <s v="Green Tea"/>
    <n v="46"/>
    <n v="118"/>
    <x v="2"/>
    <n v="50"/>
    <n v="70"/>
    <n v="60"/>
    <n v="120"/>
    <n v="24"/>
    <x v="1"/>
  </r>
  <r>
    <n v="985"/>
    <n v="60"/>
    <n v="-12"/>
    <x v="343"/>
    <n v="329"/>
    <n v="99"/>
    <x v="1"/>
    <x v="1"/>
    <n v="18"/>
    <x v="1"/>
    <x v="2"/>
    <s v="Caffe Mocha"/>
    <n v="58"/>
    <n v="159"/>
    <x v="10"/>
    <n v="30"/>
    <n v="70"/>
    <n v="70"/>
    <n v="100"/>
    <n v="41"/>
    <x v="1"/>
  </r>
  <r>
    <n v="971"/>
    <n v="52"/>
    <n v="-33"/>
    <x v="344"/>
    <n v="405"/>
    <n v="71"/>
    <x v="1"/>
    <x v="3"/>
    <n v="17"/>
    <x v="1"/>
    <x v="2"/>
    <s v="Caffe Mocha"/>
    <n v="27"/>
    <n v="123"/>
    <x v="11"/>
    <n v="30"/>
    <n v="70"/>
    <n v="60"/>
    <n v="100"/>
    <n v="44"/>
    <x v="1"/>
  </r>
  <r>
    <n v="253"/>
    <n v="56"/>
    <n v="-34"/>
    <x v="345"/>
    <n v="385"/>
    <n v="70"/>
    <x v="1"/>
    <x v="3"/>
    <n v="21"/>
    <x v="1"/>
    <x v="2"/>
    <s v="Caffe Mocha"/>
    <n v="16"/>
    <n v="126"/>
    <x v="14"/>
    <n v="40"/>
    <n v="70"/>
    <n v="50"/>
    <n v="110"/>
    <n v="54"/>
    <x v="1"/>
  </r>
  <r>
    <n v="405"/>
    <n v="56"/>
    <n v="-34"/>
    <x v="346"/>
    <n v="385"/>
    <n v="70"/>
    <x v="1"/>
    <x v="1"/>
    <n v="21"/>
    <x v="0"/>
    <x v="0"/>
    <s v="Chamomile"/>
    <n v="16"/>
    <n v="126"/>
    <x v="6"/>
    <n v="40"/>
    <n v="70"/>
    <n v="50"/>
    <n v="110"/>
    <n v="54"/>
    <x v="0"/>
  </r>
  <r>
    <n v="435"/>
    <n v="45"/>
    <n v="-37"/>
    <x v="347"/>
    <n v="447"/>
    <n v="69"/>
    <x v="1"/>
    <x v="3"/>
    <n v="14"/>
    <x v="0"/>
    <x v="0"/>
    <s v="Lemon"/>
    <n v="23"/>
    <n v="114"/>
    <x v="8"/>
    <n v="20"/>
    <n v="70"/>
    <n v="60"/>
    <n v="90"/>
    <n v="46"/>
    <x v="0"/>
  </r>
  <r>
    <n v="567"/>
    <n v="52"/>
    <n v="-13"/>
    <x v="348"/>
    <n v="509"/>
    <n v="73"/>
    <x v="0"/>
    <x v="0"/>
    <n v="47"/>
    <x v="1"/>
    <x v="3"/>
    <s v="Decaf Irish Cream"/>
    <n v="-3"/>
    <n v="125"/>
    <x v="18"/>
    <n v="50"/>
    <n v="70"/>
    <n v="10"/>
    <n v="120"/>
    <n v="76"/>
    <x v="0"/>
  </r>
  <r>
    <n v="614"/>
    <n v="46"/>
    <n v="-8"/>
    <x v="349"/>
    <n v="424"/>
    <n v="68"/>
    <x v="0"/>
    <x v="0"/>
    <n v="14"/>
    <x v="1"/>
    <x v="3"/>
    <s v="Colombian"/>
    <n v="32"/>
    <n v="114"/>
    <x v="18"/>
    <n v="40"/>
    <n v="70"/>
    <n v="40"/>
    <n v="110"/>
    <n v="36"/>
    <x v="1"/>
  </r>
  <r>
    <n v="303"/>
    <n v="52"/>
    <n v="-14"/>
    <x v="350"/>
    <n v="509"/>
    <n v="73"/>
    <x v="0"/>
    <x v="0"/>
    <n v="47"/>
    <x v="0"/>
    <x v="0"/>
    <s v="Lemon"/>
    <n v="-4"/>
    <n v="125"/>
    <x v="0"/>
    <n v="40"/>
    <n v="70"/>
    <n v="10"/>
    <n v="110"/>
    <n v="77"/>
    <x v="0"/>
  </r>
  <r>
    <n v="720"/>
    <n v="59"/>
    <n v="-8"/>
    <x v="351"/>
    <n v="411"/>
    <n v="79"/>
    <x v="0"/>
    <x v="0"/>
    <n v="19"/>
    <x v="0"/>
    <x v="0"/>
    <s v="Mint"/>
    <n v="32"/>
    <n v="138"/>
    <x v="0"/>
    <n v="50"/>
    <n v="70"/>
    <n v="40"/>
    <n v="120"/>
    <n v="47"/>
    <x v="0"/>
  </r>
  <r>
    <n v="713"/>
    <n v="59"/>
    <n v="-8"/>
    <x v="352"/>
    <n v="411"/>
    <n v="79"/>
    <x v="0"/>
    <x v="1"/>
    <n v="19"/>
    <x v="0"/>
    <x v="0"/>
    <s v="Chamomile"/>
    <n v="32"/>
    <n v="138"/>
    <x v="1"/>
    <n v="50"/>
    <n v="70"/>
    <n v="40"/>
    <n v="120"/>
    <n v="47"/>
    <x v="0"/>
  </r>
  <r>
    <n v="718"/>
    <n v="50"/>
    <n v="-3"/>
    <x v="353"/>
    <n v="589"/>
    <n v="73"/>
    <x v="0"/>
    <x v="2"/>
    <n v="14"/>
    <x v="0"/>
    <x v="1"/>
    <s v="Green Tea"/>
    <n v="47"/>
    <n v="123"/>
    <x v="19"/>
    <n v="50"/>
    <n v="70"/>
    <n v="50"/>
    <n v="120"/>
    <n v="26"/>
    <x v="1"/>
  </r>
  <r>
    <n v="860"/>
    <n v="53"/>
    <n v="-14"/>
    <x v="354"/>
    <n v="380"/>
    <n v="71"/>
    <x v="1"/>
    <x v="2"/>
    <n v="17"/>
    <x v="1"/>
    <x v="2"/>
    <s v="Decaf Espresso"/>
    <n v="26"/>
    <n v="124"/>
    <x v="5"/>
    <n v="50"/>
    <n v="70"/>
    <n v="40"/>
    <n v="120"/>
    <n v="45"/>
    <x v="0"/>
  </r>
  <r>
    <n v="435"/>
    <n v="54"/>
    <n v="2"/>
    <x v="355"/>
    <n v="885"/>
    <n v="78"/>
    <x v="1"/>
    <x v="3"/>
    <n v="15"/>
    <x v="1"/>
    <x v="2"/>
    <s v="Decaf Espresso"/>
    <n v="52"/>
    <n v="132"/>
    <x v="8"/>
    <n v="50"/>
    <n v="70"/>
    <n v="50"/>
    <n v="120"/>
    <n v="26"/>
    <x v="0"/>
  </r>
  <r>
    <n v="505"/>
    <n v="43"/>
    <n v="-10"/>
    <x v="356"/>
    <n v="452"/>
    <n v="66"/>
    <x v="1"/>
    <x v="1"/>
    <n v="14"/>
    <x v="1"/>
    <x v="3"/>
    <s v="Colombian"/>
    <n v="20"/>
    <n v="109"/>
    <x v="17"/>
    <n v="50"/>
    <n v="70"/>
    <n v="30"/>
    <n v="120"/>
    <n v="46"/>
    <x v="1"/>
  </r>
  <r>
    <n v="504"/>
    <n v="61"/>
    <n v="-9"/>
    <x v="357"/>
    <n v="-906"/>
    <n v="86"/>
    <x v="1"/>
    <x v="1"/>
    <n v="55"/>
    <x v="1"/>
    <x v="2"/>
    <s v="Caffe Latte"/>
    <n v="1"/>
    <n v="147"/>
    <x v="10"/>
    <n v="40"/>
    <n v="70"/>
    <n v="10"/>
    <n v="110"/>
    <n v="85"/>
    <x v="1"/>
  </r>
  <r>
    <n v="541"/>
    <n v="55"/>
    <n v="-14"/>
    <x v="358"/>
    <n v="410"/>
    <n v="69"/>
    <x v="1"/>
    <x v="3"/>
    <n v="20"/>
    <x v="1"/>
    <x v="2"/>
    <s v="Caffe Latte"/>
    <n v="16"/>
    <n v="124"/>
    <x v="11"/>
    <n v="50"/>
    <n v="70"/>
    <n v="30"/>
    <n v="120"/>
    <n v="53"/>
    <x v="1"/>
  </r>
  <r>
    <n v="860"/>
    <n v="82"/>
    <n v="8"/>
    <x v="359"/>
    <n v="601"/>
    <n v="102"/>
    <x v="1"/>
    <x v="2"/>
    <n v="31"/>
    <x v="0"/>
    <x v="0"/>
    <s v="Lemon"/>
    <n v="38"/>
    <n v="184"/>
    <x v="5"/>
    <n v="60"/>
    <n v="70"/>
    <n v="30"/>
    <n v="130"/>
    <n v="64"/>
    <x v="0"/>
  </r>
  <r>
    <n v="715"/>
    <n v="61"/>
    <n v="2"/>
    <x v="360"/>
    <n v="613"/>
    <n v="86"/>
    <x v="1"/>
    <x v="0"/>
    <n v="55"/>
    <x v="0"/>
    <x v="1"/>
    <s v="Earl Grey"/>
    <n v="2"/>
    <n v="147"/>
    <x v="13"/>
    <n v="50"/>
    <n v="70"/>
    <n v="0"/>
    <n v="120"/>
    <n v="84"/>
    <x v="1"/>
  </r>
  <r>
    <n v="425"/>
    <n v="53"/>
    <n v="-1"/>
    <x v="361"/>
    <n v="321"/>
    <n v="88"/>
    <x v="1"/>
    <x v="3"/>
    <n v="16"/>
    <x v="0"/>
    <x v="1"/>
    <s v="Darjeeling"/>
    <n v="49"/>
    <n v="141"/>
    <x v="14"/>
    <n v="30"/>
    <n v="70"/>
    <n v="50"/>
    <n v="100"/>
    <n v="39"/>
    <x v="1"/>
  </r>
  <r>
    <n v="419"/>
    <n v="47"/>
    <n v="-16"/>
    <x v="362"/>
    <n v="521"/>
    <n v="65"/>
    <x v="0"/>
    <x v="0"/>
    <n v="42"/>
    <x v="1"/>
    <x v="3"/>
    <s v="Decaf Irish Cream"/>
    <n v="-6"/>
    <n v="112"/>
    <x v="18"/>
    <n v="40"/>
    <n v="70"/>
    <n v="10"/>
    <n v="110"/>
    <n v="71"/>
    <x v="0"/>
  </r>
  <r>
    <n v="513"/>
    <n v="54"/>
    <n v="-11"/>
    <x v="363"/>
    <n v="424"/>
    <n v="73"/>
    <x v="0"/>
    <x v="0"/>
    <n v="17"/>
    <x v="1"/>
    <x v="3"/>
    <s v="Amaretto"/>
    <n v="29"/>
    <n v="127"/>
    <x v="18"/>
    <n v="50"/>
    <n v="70"/>
    <n v="40"/>
    <n v="120"/>
    <n v="44"/>
    <x v="1"/>
  </r>
  <r>
    <n v="512"/>
    <n v="67"/>
    <n v="17"/>
    <x v="364"/>
    <n v="-1239"/>
    <n v="101"/>
    <x v="0"/>
    <x v="1"/>
    <n v="22"/>
    <x v="1"/>
    <x v="2"/>
    <s v="Caffe Latte"/>
    <n v="47"/>
    <n v="168"/>
    <x v="1"/>
    <n v="50"/>
    <n v="70"/>
    <n v="30"/>
    <n v="120"/>
    <n v="54"/>
    <x v="1"/>
  </r>
  <r>
    <n v="309"/>
    <n v="54"/>
    <n v="3"/>
    <x v="365"/>
    <n v="601"/>
    <n v="79"/>
    <x v="0"/>
    <x v="0"/>
    <n v="15"/>
    <x v="0"/>
    <x v="1"/>
    <s v="Darjeeling"/>
    <n v="53"/>
    <n v="133"/>
    <x v="16"/>
    <n v="40"/>
    <n v="70"/>
    <n v="50"/>
    <n v="110"/>
    <n v="26"/>
    <x v="1"/>
  </r>
  <r>
    <n v="816"/>
    <n v="63"/>
    <n v="-4"/>
    <x v="366"/>
    <n v="1075"/>
    <n v="76"/>
    <x v="1"/>
    <x v="0"/>
    <n v="19"/>
    <x v="1"/>
    <x v="3"/>
    <s v="Decaf Irish Cream"/>
    <n v="36"/>
    <n v="139"/>
    <x v="12"/>
    <n v="60"/>
    <n v="70"/>
    <n v="40"/>
    <n v="130"/>
    <n v="40"/>
    <x v="0"/>
  </r>
  <r>
    <n v="959"/>
    <n v="49"/>
    <n v="-19"/>
    <x v="367"/>
    <n v="392"/>
    <n v="65"/>
    <x v="1"/>
    <x v="2"/>
    <n v="16"/>
    <x v="1"/>
    <x v="2"/>
    <s v="Decaf Espresso"/>
    <n v="21"/>
    <n v="114"/>
    <x v="5"/>
    <n v="40"/>
    <n v="70"/>
    <n v="40"/>
    <n v="110"/>
    <n v="44"/>
    <x v="0"/>
  </r>
  <r>
    <n v="435"/>
    <n v="50"/>
    <n v="-3"/>
    <x v="368"/>
    <n v="898"/>
    <n v="73"/>
    <x v="1"/>
    <x v="3"/>
    <n v="14"/>
    <x v="1"/>
    <x v="2"/>
    <s v="Decaf Espresso"/>
    <n v="47"/>
    <n v="123"/>
    <x v="8"/>
    <n v="40"/>
    <n v="70"/>
    <n v="50"/>
    <n v="110"/>
    <n v="26"/>
    <x v="0"/>
  </r>
  <r>
    <n v="603"/>
    <n v="52"/>
    <n v="-13"/>
    <x v="369"/>
    <n v="327"/>
    <n v="75"/>
    <x v="1"/>
    <x v="2"/>
    <n v="16"/>
    <x v="1"/>
    <x v="3"/>
    <s v="Amaretto"/>
    <n v="37"/>
    <n v="127"/>
    <x v="9"/>
    <n v="40"/>
    <n v="70"/>
    <n v="50"/>
    <n v="110"/>
    <n v="38"/>
    <x v="1"/>
  </r>
  <r>
    <n v="475"/>
    <n v="55"/>
    <n v="-12"/>
    <x v="370"/>
    <n v="627"/>
    <n v="76"/>
    <x v="1"/>
    <x v="2"/>
    <n v="49"/>
    <x v="1"/>
    <x v="2"/>
    <s v="Caffe Mocha"/>
    <n v="-2"/>
    <n v="131"/>
    <x v="5"/>
    <n v="50"/>
    <n v="70"/>
    <n v="10"/>
    <n v="120"/>
    <n v="78"/>
    <x v="1"/>
  </r>
  <r>
    <n v="603"/>
    <n v="49"/>
    <n v="-14"/>
    <x v="371"/>
    <n v="335"/>
    <n v="69"/>
    <x v="1"/>
    <x v="2"/>
    <n v="44"/>
    <x v="1"/>
    <x v="2"/>
    <s v="Caffe Mocha"/>
    <n v="-4"/>
    <n v="118"/>
    <x v="9"/>
    <n v="40"/>
    <n v="70"/>
    <n v="10"/>
    <n v="110"/>
    <n v="73"/>
    <x v="1"/>
  </r>
  <r>
    <n v="503"/>
    <n v="41"/>
    <n v="-19"/>
    <x v="372"/>
    <n v="482"/>
    <n v="57"/>
    <x v="1"/>
    <x v="3"/>
    <n v="13"/>
    <x v="1"/>
    <x v="3"/>
    <s v="Colombian"/>
    <n v="1"/>
    <n v="98"/>
    <x v="11"/>
    <n v="40"/>
    <n v="70"/>
    <n v="20"/>
    <n v="110"/>
    <n v="56"/>
    <x v="1"/>
  </r>
  <r>
    <n v="503"/>
    <n v="54"/>
    <n v="-12"/>
    <x v="373"/>
    <n v="424"/>
    <n v="73"/>
    <x v="1"/>
    <x v="3"/>
    <n v="17"/>
    <x v="1"/>
    <x v="2"/>
    <s v="Caffe Mocha"/>
    <n v="28"/>
    <n v="127"/>
    <x v="11"/>
    <n v="50"/>
    <n v="70"/>
    <n v="40"/>
    <n v="120"/>
    <n v="45"/>
    <x v="1"/>
  </r>
  <r>
    <n v="405"/>
    <n v="65"/>
    <n v="2"/>
    <x v="374"/>
    <n v="403"/>
    <n v="80"/>
    <x v="1"/>
    <x v="1"/>
    <n v="24"/>
    <x v="0"/>
    <x v="0"/>
    <s v="Chamomile"/>
    <n v="22"/>
    <n v="145"/>
    <x v="6"/>
    <n v="60"/>
    <n v="70"/>
    <n v="20"/>
    <n v="130"/>
    <n v="58"/>
    <x v="0"/>
  </r>
  <r>
    <n v="435"/>
    <n v="52"/>
    <n v="-4"/>
    <x v="375"/>
    <n v="327"/>
    <n v="75"/>
    <x v="1"/>
    <x v="3"/>
    <n v="16"/>
    <x v="0"/>
    <x v="0"/>
    <s v="Chamomile"/>
    <n v="36"/>
    <n v="127"/>
    <x v="8"/>
    <n v="40"/>
    <n v="70"/>
    <n v="40"/>
    <n v="110"/>
    <n v="39"/>
    <x v="0"/>
  </r>
  <r>
    <n v="801"/>
    <n v="48"/>
    <n v="-12"/>
    <x v="376"/>
    <n v="462"/>
    <n v="74"/>
    <x v="1"/>
    <x v="3"/>
    <n v="15"/>
    <x v="0"/>
    <x v="0"/>
    <s v="Lemon"/>
    <n v="28"/>
    <n v="122"/>
    <x v="8"/>
    <n v="40"/>
    <n v="70"/>
    <n v="40"/>
    <n v="110"/>
    <n v="46"/>
    <x v="0"/>
  </r>
  <r>
    <n v="425"/>
    <n v="49"/>
    <n v="-4"/>
    <x v="377"/>
    <n v="845"/>
    <n v="71"/>
    <x v="1"/>
    <x v="3"/>
    <n v="13"/>
    <x v="0"/>
    <x v="0"/>
    <s v="Lemon"/>
    <n v="46"/>
    <n v="120"/>
    <x v="14"/>
    <n v="40"/>
    <n v="70"/>
    <n v="50"/>
    <n v="110"/>
    <n v="25"/>
    <x v="0"/>
  </r>
  <r>
    <n v="860"/>
    <n v="50"/>
    <n v="-3"/>
    <x v="378"/>
    <n v="898"/>
    <n v="73"/>
    <x v="1"/>
    <x v="2"/>
    <n v="14"/>
    <x v="0"/>
    <x v="1"/>
    <s v="Darjeeling"/>
    <n v="47"/>
    <n v="123"/>
    <x v="5"/>
    <n v="50"/>
    <n v="70"/>
    <n v="50"/>
    <n v="120"/>
    <n v="26"/>
    <x v="1"/>
  </r>
  <r>
    <n v="234"/>
    <n v="51"/>
    <n v="-37"/>
    <x v="379"/>
    <n v="503"/>
    <n v="71"/>
    <x v="0"/>
    <x v="0"/>
    <n v="46"/>
    <x v="1"/>
    <x v="3"/>
    <s v="Decaf Irish Cream"/>
    <n v="-7"/>
    <n v="130"/>
    <x v="18"/>
    <n v="40"/>
    <n v="70"/>
    <n v="30"/>
    <n v="110"/>
    <n v="76"/>
    <x v="0"/>
  </r>
  <r>
    <n v="614"/>
    <n v="52"/>
    <n v="-21"/>
    <x v="380"/>
    <n v="405"/>
    <n v="71"/>
    <x v="0"/>
    <x v="0"/>
    <n v="17"/>
    <x v="1"/>
    <x v="3"/>
    <s v="Amaretto"/>
    <n v="39"/>
    <n v="131"/>
    <x v="18"/>
    <n v="40"/>
    <n v="70"/>
    <n v="60"/>
    <n v="110"/>
    <n v="45"/>
    <x v="1"/>
  </r>
  <r>
    <n v="937"/>
    <n v="43"/>
    <n v="-18"/>
    <x v="381"/>
    <n v="419"/>
    <n v="64"/>
    <x v="0"/>
    <x v="0"/>
    <n v="13"/>
    <x v="1"/>
    <x v="3"/>
    <s v="Colombian"/>
    <n v="42"/>
    <n v="114"/>
    <x v="18"/>
    <n v="30"/>
    <n v="70"/>
    <n v="60"/>
    <n v="100"/>
    <n v="36"/>
    <x v="1"/>
  </r>
  <r>
    <n v="774"/>
    <n v="51"/>
    <n v="-46"/>
    <x v="382"/>
    <n v="542"/>
    <n v="65"/>
    <x v="0"/>
    <x v="2"/>
    <n v="46"/>
    <x v="1"/>
    <x v="2"/>
    <s v="Caffe Mocha"/>
    <n v="-16"/>
    <n v="124"/>
    <x v="15"/>
    <n v="30"/>
    <n v="70"/>
    <n v="30"/>
    <n v="100"/>
    <n v="76"/>
    <x v="1"/>
  </r>
  <r>
    <n v="682"/>
    <n v="72"/>
    <n v="32"/>
    <x v="383"/>
    <n v="-868"/>
    <n v="110"/>
    <x v="0"/>
    <x v="1"/>
    <n v="23"/>
    <x v="1"/>
    <x v="2"/>
    <s v="Caffe Latte"/>
    <n v="82"/>
    <n v="194"/>
    <x v="1"/>
    <n v="40"/>
    <n v="70"/>
    <n v="50"/>
    <n v="110"/>
    <n v="55"/>
    <x v="1"/>
  </r>
  <r>
    <n v="772"/>
    <n v="48"/>
    <n v="8"/>
    <x v="384"/>
    <n v="851"/>
    <n v="70"/>
    <x v="0"/>
    <x v="2"/>
    <n v="13"/>
    <x v="0"/>
    <x v="1"/>
    <s v="Green Tea"/>
    <n v="68"/>
    <n v="126"/>
    <x v="2"/>
    <n v="50"/>
    <n v="70"/>
    <n v="60"/>
    <n v="120"/>
    <n v="24"/>
    <x v="1"/>
  </r>
  <r>
    <n v="225"/>
    <n v="60"/>
    <n v="16"/>
    <x v="385"/>
    <n v="329"/>
    <n v="99"/>
    <x v="1"/>
    <x v="1"/>
    <n v="18"/>
    <x v="1"/>
    <x v="2"/>
    <s v="Caffe Mocha"/>
    <n v="86"/>
    <n v="169"/>
    <x v="10"/>
    <n v="30"/>
    <n v="70"/>
    <n v="70"/>
    <n v="100"/>
    <n v="41"/>
    <x v="1"/>
  </r>
  <r>
    <n v="541"/>
    <n v="52"/>
    <n v="-20"/>
    <x v="386"/>
    <n v="405"/>
    <n v="71"/>
    <x v="1"/>
    <x v="3"/>
    <n v="17"/>
    <x v="1"/>
    <x v="2"/>
    <s v="Caffe Mocha"/>
    <n v="40"/>
    <n v="131"/>
    <x v="11"/>
    <n v="30"/>
    <n v="70"/>
    <n v="60"/>
    <n v="100"/>
    <n v="44"/>
    <x v="1"/>
  </r>
  <r>
    <n v="425"/>
    <n v="56"/>
    <n v="-26"/>
    <x v="387"/>
    <n v="385"/>
    <n v="70"/>
    <x v="1"/>
    <x v="3"/>
    <n v="21"/>
    <x v="1"/>
    <x v="2"/>
    <s v="Caffe Mocha"/>
    <n v="24"/>
    <n v="134"/>
    <x v="14"/>
    <n v="40"/>
    <n v="70"/>
    <n v="50"/>
    <n v="110"/>
    <n v="54"/>
    <x v="1"/>
  </r>
  <r>
    <n v="580"/>
    <n v="56"/>
    <n v="-26"/>
    <x v="388"/>
    <n v="385"/>
    <n v="70"/>
    <x v="1"/>
    <x v="1"/>
    <n v="21"/>
    <x v="0"/>
    <x v="0"/>
    <s v="Chamomile"/>
    <n v="24"/>
    <n v="134"/>
    <x v="6"/>
    <n v="40"/>
    <n v="70"/>
    <n v="50"/>
    <n v="110"/>
    <n v="54"/>
    <x v="0"/>
  </r>
  <r>
    <n v="435"/>
    <n v="45"/>
    <n v="-26"/>
    <x v="389"/>
    <n v="447"/>
    <n v="69"/>
    <x v="1"/>
    <x v="3"/>
    <n v="14"/>
    <x v="0"/>
    <x v="0"/>
    <s v="Lemon"/>
    <n v="34"/>
    <n v="121"/>
    <x v="8"/>
    <n v="20"/>
    <n v="70"/>
    <n v="60"/>
    <n v="90"/>
    <n v="46"/>
    <x v="0"/>
  </r>
  <r>
    <n v="614"/>
    <n v="52"/>
    <n v="-14"/>
    <x v="390"/>
    <n v="509"/>
    <n v="73"/>
    <x v="0"/>
    <x v="0"/>
    <n v="47"/>
    <x v="1"/>
    <x v="3"/>
    <s v="Decaf Irish Cream"/>
    <n v="-4"/>
    <n v="133"/>
    <x v="18"/>
    <n v="50"/>
    <n v="70"/>
    <n v="10"/>
    <n v="120"/>
    <n v="76"/>
    <x v="0"/>
  </r>
  <r>
    <n v="234"/>
    <n v="46"/>
    <n v="7"/>
    <x v="391"/>
    <n v="424"/>
    <n v="68"/>
    <x v="0"/>
    <x v="0"/>
    <n v="14"/>
    <x v="1"/>
    <x v="3"/>
    <s v="Colombian"/>
    <n v="47"/>
    <n v="121"/>
    <x v="18"/>
    <n v="40"/>
    <n v="70"/>
    <n v="40"/>
    <n v="110"/>
    <n v="36"/>
    <x v="1"/>
  </r>
  <r>
    <n v="970"/>
    <n v="52"/>
    <n v="-16"/>
    <x v="392"/>
    <n v="509"/>
    <n v="73"/>
    <x v="0"/>
    <x v="0"/>
    <n v="47"/>
    <x v="0"/>
    <x v="0"/>
    <s v="Lemon"/>
    <n v="-6"/>
    <n v="133"/>
    <x v="0"/>
    <n v="40"/>
    <n v="70"/>
    <n v="10"/>
    <n v="110"/>
    <n v="77"/>
    <x v="0"/>
  </r>
  <r>
    <n v="970"/>
    <n v="59"/>
    <n v="7"/>
    <x v="393"/>
    <n v="411"/>
    <n v="79"/>
    <x v="0"/>
    <x v="0"/>
    <n v="19"/>
    <x v="0"/>
    <x v="0"/>
    <s v="Mint"/>
    <n v="47"/>
    <n v="147"/>
    <x v="0"/>
    <n v="50"/>
    <n v="70"/>
    <n v="40"/>
    <n v="120"/>
    <n v="47"/>
    <x v="0"/>
  </r>
  <r>
    <n v="936"/>
    <n v="59"/>
    <n v="7"/>
    <x v="394"/>
    <n v="411"/>
    <n v="79"/>
    <x v="0"/>
    <x v="1"/>
    <n v="19"/>
    <x v="0"/>
    <x v="0"/>
    <s v="Chamomile"/>
    <n v="47"/>
    <n v="147"/>
    <x v="1"/>
    <n v="50"/>
    <n v="70"/>
    <n v="40"/>
    <n v="120"/>
    <n v="47"/>
    <x v="0"/>
  </r>
  <r>
    <n v="914"/>
    <n v="50"/>
    <n v="20"/>
    <x v="395"/>
    <n v="589"/>
    <n v="73"/>
    <x v="0"/>
    <x v="2"/>
    <n v="14"/>
    <x v="0"/>
    <x v="1"/>
    <s v="Green Tea"/>
    <n v="70"/>
    <n v="131"/>
    <x v="19"/>
    <n v="50"/>
    <n v="70"/>
    <n v="50"/>
    <n v="120"/>
    <n v="26"/>
    <x v="1"/>
  </r>
  <r>
    <n v="203"/>
    <n v="53"/>
    <n v="-1"/>
    <x v="396"/>
    <n v="380"/>
    <n v="71"/>
    <x v="1"/>
    <x v="2"/>
    <n v="17"/>
    <x v="1"/>
    <x v="2"/>
    <s v="Decaf Espresso"/>
    <n v="39"/>
    <n v="132"/>
    <x v="5"/>
    <n v="50"/>
    <n v="70"/>
    <n v="40"/>
    <n v="120"/>
    <n v="45"/>
    <x v="0"/>
  </r>
  <r>
    <n v="435"/>
    <n v="54"/>
    <n v="27"/>
    <x v="397"/>
    <n v="885"/>
    <n v="78"/>
    <x v="1"/>
    <x v="3"/>
    <n v="15"/>
    <x v="1"/>
    <x v="2"/>
    <s v="Decaf Espresso"/>
    <n v="77"/>
    <n v="141"/>
    <x v="8"/>
    <n v="50"/>
    <n v="70"/>
    <n v="50"/>
    <n v="120"/>
    <n v="26"/>
    <x v="0"/>
  </r>
  <r>
    <n v="505"/>
    <n v="43"/>
    <n v="0"/>
    <x v="398"/>
    <n v="452"/>
    <n v="66"/>
    <x v="1"/>
    <x v="1"/>
    <n v="14"/>
    <x v="1"/>
    <x v="3"/>
    <s v="Colombian"/>
    <n v="30"/>
    <n v="116"/>
    <x v="17"/>
    <n v="50"/>
    <n v="70"/>
    <n v="30"/>
    <n v="120"/>
    <n v="46"/>
    <x v="1"/>
  </r>
  <r>
    <n v="318"/>
    <n v="61"/>
    <n v="-9"/>
    <x v="399"/>
    <n v="-906"/>
    <n v="86"/>
    <x v="1"/>
    <x v="1"/>
    <n v="55"/>
    <x v="1"/>
    <x v="2"/>
    <s v="Caffe Latte"/>
    <n v="1"/>
    <n v="157"/>
    <x v="10"/>
    <n v="40"/>
    <n v="70"/>
    <n v="10"/>
    <n v="110"/>
    <n v="85"/>
    <x v="1"/>
  </r>
  <r>
    <n v="503"/>
    <n v="55"/>
    <n v="-6"/>
    <x v="400"/>
    <n v="410"/>
    <n v="69"/>
    <x v="1"/>
    <x v="3"/>
    <n v="20"/>
    <x v="1"/>
    <x v="2"/>
    <s v="Caffe Latte"/>
    <n v="24"/>
    <n v="132"/>
    <x v="11"/>
    <n v="50"/>
    <n v="70"/>
    <n v="30"/>
    <n v="120"/>
    <n v="53"/>
    <x v="1"/>
  </r>
  <r>
    <n v="475"/>
    <n v="82"/>
    <n v="26"/>
    <x v="401"/>
    <n v="601"/>
    <n v="102"/>
    <x v="1"/>
    <x v="2"/>
    <n v="31"/>
    <x v="0"/>
    <x v="0"/>
    <s v="Lemon"/>
    <n v="56"/>
    <n v="196"/>
    <x v="5"/>
    <n v="60"/>
    <n v="70"/>
    <n v="30"/>
    <n v="130"/>
    <n v="64"/>
    <x v="0"/>
  </r>
  <r>
    <n v="715"/>
    <n v="61"/>
    <n v="3"/>
    <x v="402"/>
    <n v="613"/>
    <n v="86"/>
    <x v="1"/>
    <x v="0"/>
    <n v="55"/>
    <x v="0"/>
    <x v="1"/>
    <s v="Earl Grey"/>
    <n v="3"/>
    <n v="157"/>
    <x v="13"/>
    <n v="50"/>
    <n v="70"/>
    <n v="0"/>
    <n v="120"/>
    <n v="84"/>
    <x v="1"/>
  </r>
  <r>
    <n v="509"/>
    <n v="53"/>
    <n v="23"/>
    <x v="403"/>
    <n v="321"/>
    <n v="88"/>
    <x v="1"/>
    <x v="3"/>
    <n v="16"/>
    <x v="0"/>
    <x v="1"/>
    <s v="Darjeeling"/>
    <n v="73"/>
    <n v="150"/>
    <x v="14"/>
    <n v="30"/>
    <n v="70"/>
    <n v="50"/>
    <n v="100"/>
    <n v="39"/>
    <x v="1"/>
  </r>
  <r>
    <n v="513"/>
    <n v="47"/>
    <n v="-19"/>
    <x v="404"/>
    <n v="521"/>
    <n v="65"/>
    <x v="0"/>
    <x v="0"/>
    <n v="42"/>
    <x v="1"/>
    <x v="3"/>
    <s v="Decaf Irish Cream"/>
    <n v="-9"/>
    <n v="119"/>
    <x v="18"/>
    <n v="40"/>
    <n v="70"/>
    <n v="10"/>
    <n v="110"/>
    <n v="71"/>
    <x v="0"/>
  </r>
  <r>
    <n v="234"/>
    <n v="54"/>
    <n v="3"/>
    <x v="405"/>
    <n v="424"/>
    <n v="73"/>
    <x v="0"/>
    <x v="0"/>
    <n v="17"/>
    <x v="1"/>
    <x v="3"/>
    <s v="Amaretto"/>
    <n v="43"/>
    <n v="135"/>
    <x v="18"/>
    <n v="50"/>
    <n v="70"/>
    <n v="40"/>
    <n v="120"/>
    <n v="44"/>
    <x v="1"/>
  </r>
  <r>
    <n v="361"/>
    <n v="67"/>
    <n v="40"/>
    <x v="406"/>
    <n v="-1239"/>
    <n v="101"/>
    <x v="0"/>
    <x v="1"/>
    <n v="22"/>
    <x v="1"/>
    <x v="2"/>
    <s v="Caffe Latte"/>
    <n v="70"/>
    <n v="179"/>
    <x v="1"/>
    <n v="50"/>
    <n v="70"/>
    <n v="30"/>
    <n v="120"/>
    <n v="54"/>
    <x v="1"/>
  </r>
  <r>
    <n v="630"/>
    <n v="54"/>
    <n v="29"/>
    <x v="407"/>
    <n v="601"/>
    <n v="79"/>
    <x v="0"/>
    <x v="0"/>
    <n v="15"/>
    <x v="0"/>
    <x v="1"/>
    <s v="Darjeeling"/>
    <n v="79"/>
    <n v="142"/>
    <x v="16"/>
    <n v="40"/>
    <n v="70"/>
    <n v="50"/>
    <n v="110"/>
    <n v="26"/>
    <x v="1"/>
  </r>
  <r>
    <n v="636"/>
    <n v="63"/>
    <n v="13"/>
    <x v="408"/>
    <n v="1075"/>
    <n v="76"/>
    <x v="1"/>
    <x v="0"/>
    <n v="19"/>
    <x v="1"/>
    <x v="3"/>
    <s v="Decaf Irish Cream"/>
    <n v="53"/>
    <n v="148"/>
    <x v="12"/>
    <n v="60"/>
    <n v="70"/>
    <n v="40"/>
    <n v="130"/>
    <n v="40"/>
    <x v="0"/>
  </r>
  <r>
    <n v="203"/>
    <n v="49"/>
    <n v="-9"/>
    <x v="409"/>
    <n v="392"/>
    <n v="65"/>
    <x v="1"/>
    <x v="2"/>
    <n v="16"/>
    <x v="1"/>
    <x v="2"/>
    <s v="Decaf Espresso"/>
    <n v="31"/>
    <n v="121"/>
    <x v="5"/>
    <n v="40"/>
    <n v="70"/>
    <n v="40"/>
    <n v="110"/>
    <n v="44"/>
    <x v="0"/>
  </r>
  <r>
    <n v="435"/>
    <n v="50"/>
    <n v="20"/>
    <x v="410"/>
    <n v="898"/>
    <n v="73"/>
    <x v="1"/>
    <x v="3"/>
    <n v="14"/>
    <x v="1"/>
    <x v="2"/>
    <s v="Decaf Espresso"/>
    <n v="70"/>
    <n v="131"/>
    <x v="8"/>
    <n v="40"/>
    <n v="70"/>
    <n v="50"/>
    <n v="110"/>
    <n v="26"/>
    <x v="0"/>
  </r>
  <r>
    <n v="603"/>
    <n v="52"/>
    <n v="5"/>
    <x v="411"/>
    <n v="327"/>
    <n v="75"/>
    <x v="1"/>
    <x v="2"/>
    <n v="16"/>
    <x v="1"/>
    <x v="3"/>
    <s v="Amaretto"/>
    <n v="55"/>
    <n v="135"/>
    <x v="9"/>
    <n v="40"/>
    <n v="70"/>
    <n v="50"/>
    <n v="110"/>
    <n v="38"/>
    <x v="1"/>
  </r>
  <r>
    <n v="203"/>
    <n v="55"/>
    <n v="-13"/>
    <x v="412"/>
    <n v="627"/>
    <n v="76"/>
    <x v="1"/>
    <x v="2"/>
    <n v="49"/>
    <x v="1"/>
    <x v="2"/>
    <s v="Caffe Mocha"/>
    <n v="-3"/>
    <n v="140"/>
    <x v="5"/>
    <n v="50"/>
    <n v="70"/>
    <n v="10"/>
    <n v="120"/>
    <n v="78"/>
    <x v="1"/>
  </r>
  <r>
    <n v="603"/>
    <n v="49"/>
    <n v="-16"/>
    <x v="413"/>
    <n v="335"/>
    <n v="69"/>
    <x v="1"/>
    <x v="2"/>
    <n v="44"/>
    <x v="1"/>
    <x v="2"/>
    <s v="Caffe Mocha"/>
    <n v="-6"/>
    <n v="126"/>
    <x v="9"/>
    <n v="40"/>
    <n v="70"/>
    <n v="10"/>
    <n v="110"/>
    <n v="73"/>
    <x v="1"/>
  </r>
  <r>
    <n v="541"/>
    <n v="41"/>
    <n v="-19"/>
    <x v="414"/>
    <n v="482"/>
    <n v="57"/>
    <x v="1"/>
    <x v="3"/>
    <n v="13"/>
    <x v="1"/>
    <x v="3"/>
    <s v="Colombian"/>
    <n v="1"/>
    <n v="104"/>
    <x v="11"/>
    <n v="40"/>
    <n v="70"/>
    <n v="20"/>
    <n v="110"/>
    <n v="56"/>
    <x v="1"/>
  </r>
  <r>
    <n v="503"/>
    <n v="54"/>
    <n v="2"/>
    <x v="415"/>
    <n v="424"/>
    <n v="73"/>
    <x v="1"/>
    <x v="3"/>
    <n v="17"/>
    <x v="1"/>
    <x v="2"/>
    <s v="Caffe Mocha"/>
    <n v="42"/>
    <n v="135"/>
    <x v="11"/>
    <n v="50"/>
    <n v="70"/>
    <n v="40"/>
    <n v="120"/>
    <n v="45"/>
    <x v="1"/>
  </r>
  <r>
    <n v="405"/>
    <n v="65"/>
    <n v="13"/>
    <x v="416"/>
    <n v="403"/>
    <n v="80"/>
    <x v="1"/>
    <x v="1"/>
    <n v="24"/>
    <x v="0"/>
    <x v="0"/>
    <s v="Chamomile"/>
    <n v="33"/>
    <n v="155"/>
    <x v="6"/>
    <n v="60"/>
    <n v="70"/>
    <n v="20"/>
    <n v="130"/>
    <n v="58"/>
    <x v="0"/>
  </r>
  <r>
    <n v="435"/>
    <n v="52"/>
    <n v="13"/>
    <x v="417"/>
    <n v="327"/>
    <n v="75"/>
    <x v="1"/>
    <x v="3"/>
    <n v="16"/>
    <x v="0"/>
    <x v="0"/>
    <s v="Chamomile"/>
    <n v="53"/>
    <n v="135"/>
    <x v="8"/>
    <n v="40"/>
    <n v="70"/>
    <n v="40"/>
    <n v="110"/>
    <n v="39"/>
    <x v="0"/>
  </r>
  <r>
    <n v="435"/>
    <n v="48"/>
    <n v="2"/>
    <x v="418"/>
    <n v="462"/>
    <n v="74"/>
    <x v="1"/>
    <x v="3"/>
    <n v="15"/>
    <x v="0"/>
    <x v="0"/>
    <s v="Lemon"/>
    <n v="42"/>
    <n v="130"/>
    <x v="8"/>
    <n v="40"/>
    <n v="70"/>
    <n v="40"/>
    <n v="110"/>
    <n v="46"/>
    <x v="0"/>
  </r>
  <r>
    <n v="425"/>
    <n v="49"/>
    <n v="18"/>
    <x v="419"/>
    <n v="845"/>
    <n v="71"/>
    <x v="1"/>
    <x v="3"/>
    <n v="13"/>
    <x v="0"/>
    <x v="0"/>
    <s v="Lemon"/>
    <n v="68"/>
    <n v="128"/>
    <x v="14"/>
    <n v="40"/>
    <n v="70"/>
    <n v="50"/>
    <n v="110"/>
    <n v="25"/>
    <x v="0"/>
  </r>
  <r>
    <n v="959"/>
    <n v="50"/>
    <n v="20"/>
    <x v="420"/>
    <n v="898"/>
    <n v="73"/>
    <x v="1"/>
    <x v="2"/>
    <n v="14"/>
    <x v="0"/>
    <x v="1"/>
    <s v="Darjeeling"/>
    <n v="70"/>
    <n v="131"/>
    <x v="5"/>
    <n v="50"/>
    <n v="70"/>
    <n v="50"/>
    <n v="120"/>
    <n v="26"/>
    <x v="1"/>
  </r>
  <r>
    <n v="937"/>
    <n v="21"/>
    <n v="-14"/>
    <x v="421"/>
    <n v="480"/>
    <n v="32"/>
    <x v="0"/>
    <x v="0"/>
    <n v="5"/>
    <x v="0"/>
    <x v="0"/>
    <s v="Chamomile"/>
    <n v="16"/>
    <n v="53"/>
    <x v="18"/>
    <n v="0"/>
    <n v="30"/>
    <n v="30"/>
    <n v="30"/>
    <n v="16"/>
    <x v="0"/>
  </r>
  <r>
    <n v="513"/>
    <n v="27"/>
    <n v="-10"/>
    <x v="422"/>
    <n v="859"/>
    <n v="39"/>
    <x v="0"/>
    <x v="0"/>
    <n v="7"/>
    <x v="0"/>
    <x v="0"/>
    <s v="Lemon"/>
    <n v="20"/>
    <n v="66"/>
    <x v="18"/>
    <n v="10"/>
    <n v="30"/>
    <n v="30"/>
    <n v="40"/>
    <n v="19"/>
    <x v="0"/>
  </r>
  <r>
    <n v="850"/>
    <n v="56"/>
    <n v="-4"/>
    <x v="423"/>
    <n v="385"/>
    <n v="70"/>
    <x v="0"/>
    <x v="2"/>
    <n v="21"/>
    <x v="0"/>
    <x v="0"/>
    <s v="Lemon"/>
    <n v="16"/>
    <n v="126"/>
    <x v="2"/>
    <n v="30"/>
    <n v="30"/>
    <n v="20"/>
    <n v="60"/>
    <n v="54"/>
    <x v="0"/>
  </r>
  <r>
    <n v="781"/>
    <n v="54"/>
    <n v="-7"/>
    <x v="424"/>
    <n v="404"/>
    <n v="66"/>
    <x v="0"/>
    <x v="2"/>
    <n v="20"/>
    <x v="0"/>
    <x v="0"/>
    <s v="Lemon"/>
    <n v="13"/>
    <n v="120"/>
    <x v="15"/>
    <n v="30"/>
    <n v="30"/>
    <n v="20"/>
    <n v="60"/>
    <n v="53"/>
    <x v="0"/>
  </r>
  <r>
    <n v="413"/>
    <n v="21"/>
    <n v="-15"/>
    <x v="425"/>
    <n v="480"/>
    <n v="32"/>
    <x v="0"/>
    <x v="2"/>
    <n v="5"/>
    <x v="0"/>
    <x v="1"/>
    <s v="Green Tea"/>
    <n v="15"/>
    <n v="53"/>
    <x v="15"/>
    <n v="20"/>
    <n v="30"/>
    <n v="30"/>
    <n v="50"/>
    <n v="17"/>
    <x v="1"/>
  </r>
  <r>
    <n v="505"/>
    <n v="39"/>
    <n v="-6"/>
    <x v="426"/>
    <n v="244"/>
    <n v="53"/>
    <x v="1"/>
    <x v="1"/>
    <n v="12"/>
    <x v="1"/>
    <x v="2"/>
    <s v="Decaf Espresso"/>
    <n v="14"/>
    <n v="92"/>
    <x v="17"/>
    <n v="20"/>
    <n v="30"/>
    <n v="20"/>
    <n v="50"/>
    <n v="39"/>
    <x v="0"/>
  </r>
  <r>
    <n v="702"/>
    <n v="23"/>
    <n v="-13"/>
    <x v="427"/>
    <n v="800"/>
    <n v="35"/>
    <x v="1"/>
    <x v="3"/>
    <n v="6"/>
    <x v="1"/>
    <x v="2"/>
    <s v="Decaf Espresso"/>
    <n v="17"/>
    <n v="58"/>
    <x v="7"/>
    <n v="10"/>
    <n v="30"/>
    <n v="30"/>
    <n v="40"/>
    <n v="18"/>
    <x v="0"/>
  </r>
  <r>
    <n v="563"/>
    <n v="21"/>
    <n v="-15"/>
    <x v="428"/>
    <n v="846"/>
    <n v="31"/>
    <x v="1"/>
    <x v="0"/>
    <n v="5"/>
    <x v="1"/>
    <x v="3"/>
    <s v="Amaretto"/>
    <n v="15"/>
    <n v="52"/>
    <x v="4"/>
    <n v="10"/>
    <n v="30"/>
    <n v="30"/>
    <n v="40"/>
    <n v="16"/>
    <x v="1"/>
  </r>
  <r>
    <n v="603"/>
    <n v="25"/>
    <n v="-22"/>
    <x v="429"/>
    <n v="209"/>
    <n v="31"/>
    <x v="1"/>
    <x v="2"/>
    <n v="9"/>
    <x v="1"/>
    <x v="2"/>
    <s v="Regular Espresso"/>
    <n v="-12"/>
    <n v="56"/>
    <x v="9"/>
    <n v="10"/>
    <n v="30"/>
    <n v="10"/>
    <n v="40"/>
    <n v="43"/>
    <x v="1"/>
  </r>
  <r>
    <n v="405"/>
    <n v="21"/>
    <n v="-15"/>
    <x v="430"/>
    <n v="480"/>
    <n v="32"/>
    <x v="1"/>
    <x v="1"/>
    <n v="5"/>
    <x v="1"/>
    <x v="2"/>
    <s v="Caffe Mocha"/>
    <n v="15"/>
    <n v="53"/>
    <x v="6"/>
    <n v="0"/>
    <n v="30"/>
    <n v="30"/>
    <n v="30"/>
    <n v="17"/>
    <x v="1"/>
  </r>
  <r>
    <n v="702"/>
    <n v="0"/>
    <n v="2"/>
    <x v="431"/>
    <n v="430"/>
    <n v="43"/>
    <x v="1"/>
    <x v="3"/>
    <n v="0"/>
    <x v="1"/>
    <x v="2"/>
    <s v="Caffe Latte"/>
    <n v="32"/>
    <n v="43"/>
    <x v="7"/>
    <n v="0"/>
    <n v="30"/>
    <n v="30"/>
    <n v="30"/>
    <n v="11"/>
    <x v="1"/>
  </r>
  <r>
    <n v="603"/>
    <n v="34"/>
    <n v="-23"/>
    <x v="432"/>
    <n v="240"/>
    <n v="43"/>
    <x v="1"/>
    <x v="2"/>
    <n v="12"/>
    <x v="0"/>
    <x v="0"/>
    <s v="Lemon"/>
    <n v="-3"/>
    <n v="77"/>
    <x v="9"/>
    <n v="10"/>
    <n v="30"/>
    <n v="20"/>
    <n v="40"/>
    <n v="46"/>
    <x v="0"/>
  </r>
  <r>
    <n v="505"/>
    <n v="21"/>
    <n v="-16"/>
    <x v="433"/>
    <n v="846"/>
    <n v="31"/>
    <x v="1"/>
    <x v="1"/>
    <n v="5"/>
    <x v="0"/>
    <x v="0"/>
    <s v="Chamomile"/>
    <n v="14"/>
    <n v="52"/>
    <x v="17"/>
    <n v="10"/>
    <n v="30"/>
    <n v="30"/>
    <n v="40"/>
    <n v="17"/>
    <x v="0"/>
  </r>
  <r>
    <n v="971"/>
    <n v="25"/>
    <n v="-13"/>
    <x v="434"/>
    <n v="820"/>
    <n v="36"/>
    <x v="1"/>
    <x v="3"/>
    <n v="7"/>
    <x v="0"/>
    <x v="0"/>
    <s v="Chamomile"/>
    <n v="17"/>
    <n v="61"/>
    <x v="11"/>
    <n v="10"/>
    <n v="30"/>
    <n v="30"/>
    <n v="40"/>
    <n v="19"/>
    <x v="0"/>
  </r>
  <r>
    <n v="314"/>
    <n v="34"/>
    <n v="-13"/>
    <x v="435"/>
    <n v="240"/>
    <n v="43"/>
    <x v="1"/>
    <x v="0"/>
    <n v="12"/>
    <x v="0"/>
    <x v="1"/>
    <s v="Green Tea"/>
    <n v="-3"/>
    <n v="77"/>
    <x v="12"/>
    <n v="10"/>
    <n v="30"/>
    <n v="10"/>
    <n v="40"/>
    <n v="46"/>
    <x v="1"/>
  </r>
  <r>
    <n v="603"/>
    <n v="21"/>
    <n v="-16"/>
    <x v="436"/>
    <n v="846"/>
    <n v="31"/>
    <x v="1"/>
    <x v="2"/>
    <n v="5"/>
    <x v="0"/>
    <x v="1"/>
    <s v="Darjeeling"/>
    <n v="14"/>
    <n v="52"/>
    <x v="9"/>
    <n v="20"/>
    <n v="30"/>
    <n v="30"/>
    <n v="50"/>
    <n v="17"/>
    <x v="1"/>
  </r>
  <r>
    <n v="435"/>
    <n v="39"/>
    <n v="-6"/>
    <x v="437"/>
    <n v="244"/>
    <n v="53"/>
    <x v="1"/>
    <x v="3"/>
    <n v="12"/>
    <x v="0"/>
    <x v="1"/>
    <s v="Earl Grey"/>
    <n v="14"/>
    <n v="92"/>
    <x v="8"/>
    <n v="10"/>
    <n v="30"/>
    <n v="20"/>
    <n v="40"/>
    <n v="39"/>
    <x v="1"/>
  </r>
  <r>
    <n v="360"/>
    <n v="46"/>
    <n v="1"/>
    <x v="438"/>
    <n v="449"/>
    <n v="67"/>
    <x v="1"/>
    <x v="3"/>
    <n v="14"/>
    <x v="0"/>
    <x v="1"/>
    <s v="Earl Grey"/>
    <n v="31"/>
    <n v="113"/>
    <x v="14"/>
    <n v="20"/>
    <n v="30"/>
    <n v="30"/>
    <n v="50"/>
    <n v="36"/>
    <x v="1"/>
  </r>
  <r>
    <n v="775"/>
    <n v="22"/>
    <n v="-3"/>
    <x v="439"/>
    <n v="802"/>
    <n v="34"/>
    <x v="1"/>
    <x v="3"/>
    <n v="6"/>
    <x v="1"/>
    <x v="2"/>
    <s v="Decaf Espresso"/>
    <n v="17"/>
    <n v="56"/>
    <x v="7"/>
    <n v="20"/>
    <n v="30"/>
    <n v="20"/>
    <n v="50"/>
    <n v="17"/>
    <x v="0"/>
  </r>
  <r>
    <n v="505"/>
    <n v="34"/>
    <n v="6"/>
    <x v="440"/>
    <n v="-522"/>
    <n v="42"/>
    <x v="1"/>
    <x v="1"/>
    <n v="12"/>
    <x v="1"/>
    <x v="2"/>
    <s v="Caffe Latte"/>
    <n v="-4"/>
    <n v="76"/>
    <x v="17"/>
    <n v="20"/>
    <n v="30"/>
    <n v="-10"/>
    <n v="50"/>
    <n v="46"/>
    <x v="1"/>
  </r>
  <r>
    <n v="253"/>
    <n v="22"/>
    <n v="-9"/>
    <x v="441"/>
    <n v="570"/>
    <n v="30"/>
    <x v="1"/>
    <x v="3"/>
    <n v="7"/>
    <x v="1"/>
    <x v="2"/>
    <s v="Caffe Latte"/>
    <n v="11"/>
    <n v="52"/>
    <x v="14"/>
    <n v="20"/>
    <n v="30"/>
    <n v="20"/>
    <n v="50"/>
    <n v="19"/>
    <x v="1"/>
  </r>
  <r>
    <n v="603"/>
    <n v="33"/>
    <n v="-4"/>
    <x v="442"/>
    <n v="243"/>
    <n v="41"/>
    <x v="1"/>
    <x v="2"/>
    <n v="12"/>
    <x v="0"/>
    <x v="0"/>
    <s v="Lemon"/>
    <n v="-4"/>
    <n v="74"/>
    <x v="9"/>
    <n v="20"/>
    <n v="30"/>
    <n v="0"/>
    <n v="50"/>
    <n v="45"/>
    <x v="0"/>
  </r>
  <r>
    <n v="505"/>
    <n v="29"/>
    <n v="-5"/>
    <x v="443"/>
    <n v="1003"/>
    <n v="35"/>
    <x v="1"/>
    <x v="1"/>
    <n v="8"/>
    <x v="0"/>
    <x v="0"/>
    <s v="Lemon"/>
    <n v="5"/>
    <n v="64"/>
    <x v="17"/>
    <n v="20"/>
    <n v="30"/>
    <n v="10"/>
    <n v="50"/>
    <n v="30"/>
    <x v="0"/>
  </r>
  <r>
    <n v="503"/>
    <n v="25"/>
    <n v="-1"/>
    <x v="444"/>
    <n v="823"/>
    <n v="38"/>
    <x v="1"/>
    <x v="3"/>
    <n v="7"/>
    <x v="0"/>
    <x v="0"/>
    <s v="Chamomile"/>
    <n v="19"/>
    <n v="63"/>
    <x v="11"/>
    <n v="20"/>
    <n v="30"/>
    <n v="20"/>
    <n v="50"/>
    <n v="19"/>
    <x v="0"/>
  </r>
  <r>
    <n v="603"/>
    <n v="15"/>
    <n v="-12"/>
    <x v="445"/>
    <n v="848"/>
    <n v="24"/>
    <x v="1"/>
    <x v="2"/>
    <n v="4"/>
    <x v="0"/>
    <x v="1"/>
    <s v="Darjeeling"/>
    <n v="8"/>
    <n v="39"/>
    <x v="9"/>
    <n v="10"/>
    <n v="30"/>
    <n v="20"/>
    <n v="40"/>
    <n v="16"/>
    <x v="1"/>
  </r>
  <r>
    <n v="541"/>
    <n v="32"/>
    <n v="-2"/>
    <x v="446"/>
    <n v="482"/>
    <n v="48"/>
    <x v="1"/>
    <x v="3"/>
    <n v="8"/>
    <x v="0"/>
    <x v="1"/>
    <s v="Darjeeling"/>
    <n v="28"/>
    <n v="80"/>
    <x v="11"/>
    <n v="20"/>
    <n v="30"/>
    <n v="30"/>
    <n v="50"/>
    <n v="20"/>
    <x v="1"/>
  </r>
  <r>
    <n v="435"/>
    <n v="35"/>
    <n v="-1"/>
    <x v="447"/>
    <n v="248"/>
    <n v="47"/>
    <x v="1"/>
    <x v="3"/>
    <n v="11"/>
    <x v="0"/>
    <x v="1"/>
    <s v="Earl Grey"/>
    <n v="9"/>
    <n v="82"/>
    <x v="8"/>
    <n v="20"/>
    <n v="30"/>
    <n v="10"/>
    <n v="50"/>
    <n v="38"/>
    <x v="1"/>
  </r>
  <r>
    <n v="801"/>
    <n v="34"/>
    <n v="-3"/>
    <x v="448"/>
    <n v="211"/>
    <n v="42"/>
    <x v="1"/>
    <x v="3"/>
    <n v="12"/>
    <x v="0"/>
    <x v="1"/>
    <s v="Green Tea"/>
    <n v="-3"/>
    <n v="76"/>
    <x v="8"/>
    <n v="20"/>
    <n v="30"/>
    <n v="0"/>
    <n v="50"/>
    <n v="45"/>
    <x v="1"/>
  </r>
  <r>
    <n v="772"/>
    <n v="24"/>
    <n v="-8"/>
    <x v="449"/>
    <n v="567"/>
    <n v="32"/>
    <x v="0"/>
    <x v="2"/>
    <n v="7"/>
    <x v="0"/>
    <x v="0"/>
    <s v="Chamomile"/>
    <n v="12"/>
    <n v="56"/>
    <x v="2"/>
    <n v="10"/>
    <n v="30"/>
    <n v="20"/>
    <n v="40"/>
    <n v="20"/>
    <x v="0"/>
  </r>
  <r>
    <n v="505"/>
    <n v="38"/>
    <n v="12"/>
    <x v="450"/>
    <n v="256"/>
    <n v="51"/>
    <x v="1"/>
    <x v="1"/>
    <n v="12"/>
    <x v="1"/>
    <x v="2"/>
    <s v="Decaf Espresso"/>
    <n v="12"/>
    <n v="89"/>
    <x v="17"/>
    <n v="30"/>
    <n v="30"/>
    <n v="0"/>
    <n v="60"/>
    <n v="39"/>
    <x v="0"/>
  </r>
  <r>
    <n v="702"/>
    <n v="23"/>
    <n v="-3"/>
    <x v="451"/>
    <n v="807"/>
    <n v="35"/>
    <x v="1"/>
    <x v="3"/>
    <n v="6"/>
    <x v="1"/>
    <x v="2"/>
    <s v="Decaf Espresso"/>
    <n v="17"/>
    <n v="58"/>
    <x v="7"/>
    <n v="20"/>
    <n v="30"/>
    <n v="20"/>
    <n v="50"/>
    <n v="18"/>
    <x v="0"/>
  </r>
  <r>
    <n v="641"/>
    <n v="16"/>
    <n v="-10"/>
    <x v="452"/>
    <n v="851"/>
    <n v="25"/>
    <x v="1"/>
    <x v="0"/>
    <n v="4"/>
    <x v="1"/>
    <x v="3"/>
    <s v="Amaretto"/>
    <n v="10"/>
    <n v="41"/>
    <x v="4"/>
    <n v="10"/>
    <n v="30"/>
    <n v="20"/>
    <n v="40"/>
    <n v="15"/>
    <x v="1"/>
  </r>
  <r>
    <n v="563"/>
    <n v="31"/>
    <n v="-2"/>
    <x v="453"/>
    <n v="1009"/>
    <n v="38"/>
    <x v="1"/>
    <x v="0"/>
    <n v="9"/>
    <x v="1"/>
    <x v="3"/>
    <s v="Colombian"/>
    <n v="8"/>
    <n v="69"/>
    <x v="4"/>
    <n v="30"/>
    <n v="30"/>
    <n v="10"/>
    <n v="60"/>
    <n v="30"/>
    <x v="1"/>
  </r>
  <r>
    <n v="603"/>
    <n v="20"/>
    <n v="-16"/>
    <x v="454"/>
    <n v="218"/>
    <n v="25"/>
    <x v="1"/>
    <x v="2"/>
    <n v="7"/>
    <x v="1"/>
    <x v="2"/>
    <s v="Regular Espresso"/>
    <n v="-16"/>
    <n v="45"/>
    <x v="9"/>
    <n v="10"/>
    <n v="30"/>
    <n v="0"/>
    <n v="40"/>
    <n v="41"/>
    <x v="1"/>
  </r>
  <r>
    <n v="580"/>
    <n v="29"/>
    <n v="4"/>
    <x v="455"/>
    <n v="490"/>
    <n v="44"/>
    <x v="1"/>
    <x v="1"/>
    <n v="8"/>
    <x v="1"/>
    <x v="2"/>
    <s v="Caffe Mocha"/>
    <n v="24"/>
    <n v="73"/>
    <x v="6"/>
    <n v="20"/>
    <n v="30"/>
    <n v="20"/>
    <n v="50"/>
    <n v="20"/>
    <x v="1"/>
  </r>
  <r>
    <n v="253"/>
    <n v="24"/>
    <n v="-7"/>
    <x v="456"/>
    <n v="567"/>
    <n v="32"/>
    <x v="1"/>
    <x v="3"/>
    <n v="7"/>
    <x v="1"/>
    <x v="2"/>
    <s v="Caffe Latte"/>
    <n v="13"/>
    <n v="56"/>
    <x v="14"/>
    <n v="20"/>
    <n v="30"/>
    <n v="20"/>
    <n v="50"/>
    <n v="19"/>
    <x v="1"/>
  </r>
  <r>
    <n v="541"/>
    <n v="24"/>
    <n v="-1"/>
    <x v="457"/>
    <n v="829"/>
    <n v="36"/>
    <x v="1"/>
    <x v="3"/>
    <n v="6"/>
    <x v="0"/>
    <x v="0"/>
    <s v="Chamomile"/>
    <n v="19"/>
    <n v="60"/>
    <x v="11"/>
    <n v="20"/>
    <n v="30"/>
    <n v="20"/>
    <n v="50"/>
    <n v="17"/>
    <x v="0"/>
  </r>
  <r>
    <n v="603"/>
    <n v="16"/>
    <n v="-10"/>
    <x v="458"/>
    <n v="851"/>
    <n v="25"/>
    <x v="1"/>
    <x v="2"/>
    <n v="4"/>
    <x v="0"/>
    <x v="1"/>
    <s v="Darjeeling"/>
    <n v="10"/>
    <n v="41"/>
    <x v="9"/>
    <n v="10"/>
    <n v="30"/>
    <n v="20"/>
    <n v="40"/>
    <n v="15"/>
    <x v="1"/>
  </r>
  <r>
    <n v="971"/>
    <n v="29"/>
    <n v="-5"/>
    <x v="459"/>
    <n v="490"/>
    <n v="44"/>
    <x v="1"/>
    <x v="3"/>
    <n v="8"/>
    <x v="0"/>
    <x v="1"/>
    <s v="Darjeeling"/>
    <n v="25"/>
    <n v="73"/>
    <x v="11"/>
    <n v="20"/>
    <n v="30"/>
    <n v="30"/>
    <n v="50"/>
    <n v="19"/>
    <x v="1"/>
  </r>
  <r>
    <n v="937"/>
    <n v="21"/>
    <n v="-6"/>
    <x v="460"/>
    <n v="480"/>
    <n v="32"/>
    <x v="0"/>
    <x v="0"/>
    <n v="5"/>
    <x v="0"/>
    <x v="0"/>
    <s v="Chamomile"/>
    <n v="24"/>
    <n v="56"/>
    <x v="18"/>
    <n v="0"/>
    <n v="30"/>
    <n v="30"/>
    <n v="30"/>
    <n v="16"/>
    <x v="0"/>
  </r>
  <r>
    <n v="937"/>
    <n v="27"/>
    <n v="0"/>
    <x v="461"/>
    <n v="859"/>
    <n v="39"/>
    <x v="0"/>
    <x v="0"/>
    <n v="7"/>
    <x v="0"/>
    <x v="0"/>
    <s v="Lemon"/>
    <n v="30"/>
    <n v="70"/>
    <x v="18"/>
    <n v="10"/>
    <n v="30"/>
    <n v="30"/>
    <n v="40"/>
    <n v="19"/>
    <x v="0"/>
  </r>
  <r>
    <n v="786"/>
    <n v="56"/>
    <n v="4"/>
    <x v="462"/>
    <n v="385"/>
    <n v="70"/>
    <x v="0"/>
    <x v="2"/>
    <n v="21"/>
    <x v="0"/>
    <x v="0"/>
    <s v="Lemon"/>
    <n v="24"/>
    <n v="134"/>
    <x v="2"/>
    <n v="30"/>
    <n v="30"/>
    <n v="20"/>
    <n v="60"/>
    <n v="54"/>
    <x v="0"/>
  </r>
  <r>
    <n v="339"/>
    <n v="54"/>
    <n v="-1"/>
    <x v="463"/>
    <n v="404"/>
    <n v="66"/>
    <x v="0"/>
    <x v="2"/>
    <n v="20"/>
    <x v="0"/>
    <x v="0"/>
    <s v="Lemon"/>
    <n v="19"/>
    <n v="128"/>
    <x v="15"/>
    <n v="30"/>
    <n v="30"/>
    <n v="20"/>
    <n v="60"/>
    <n v="53"/>
    <x v="0"/>
  </r>
  <r>
    <n v="781"/>
    <n v="21"/>
    <n v="-8"/>
    <x v="464"/>
    <n v="480"/>
    <n v="32"/>
    <x v="0"/>
    <x v="2"/>
    <n v="5"/>
    <x v="0"/>
    <x v="1"/>
    <s v="Green Tea"/>
    <n v="22"/>
    <n v="56"/>
    <x v="15"/>
    <n v="20"/>
    <n v="30"/>
    <n v="30"/>
    <n v="50"/>
    <n v="17"/>
    <x v="1"/>
  </r>
  <r>
    <n v="505"/>
    <n v="39"/>
    <n v="1"/>
    <x v="465"/>
    <n v="244"/>
    <n v="53"/>
    <x v="1"/>
    <x v="1"/>
    <n v="12"/>
    <x v="1"/>
    <x v="2"/>
    <s v="Decaf Espresso"/>
    <n v="21"/>
    <n v="98"/>
    <x v="17"/>
    <n v="20"/>
    <n v="30"/>
    <n v="20"/>
    <n v="50"/>
    <n v="39"/>
    <x v="0"/>
  </r>
  <r>
    <n v="775"/>
    <n v="23"/>
    <n v="-5"/>
    <x v="466"/>
    <n v="800"/>
    <n v="35"/>
    <x v="1"/>
    <x v="3"/>
    <n v="6"/>
    <x v="1"/>
    <x v="2"/>
    <s v="Decaf Espresso"/>
    <n v="25"/>
    <n v="62"/>
    <x v="7"/>
    <n v="10"/>
    <n v="30"/>
    <n v="30"/>
    <n v="40"/>
    <n v="18"/>
    <x v="0"/>
  </r>
  <r>
    <n v="515"/>
    <n v="21"/>
    <n v="-8"/>
    <x v="467"/>
    <n v="846"/>
    <n v="31"/>
    <x v="1"/>
    <x v="0"/>
    <n v="5"/>
    <x v="1"/>
    <x v="3"/>
    <s v="Amaretto"/>
    <n v="22"/>
    <n v="55"/>
    <x v="4"/>
    <n v="10"/>
    <n v="30"/>
    <n v="30"/>
    <n v="40"/>
    <n v="16"/>
    <x v="1"/>
  </r>
  <r>
    <n v="603"/>
    <n v="25"/>
    <n v="-28"/>
    <x v="468"/>
    <n v="209"/>
    <n v="31"/>
    <x v="1"/>
    <x v="2"/>
    <n v="9"/>
    <x v="1"/>
    <x v="2"/>
    <s v="Regular Espresso"/>
    <n v="-18"/>
    <n v="60"/>
    <x v="9"/>
    <n v="10"/>
    <n v="30"/>
    <n v="10"/>
    <n v="40"/>
    <n v="43"/>
    <x v="1"/>
  </r>
  <r>
    <n v="580"/>
    <n v="21"/>
    <n v="-8"/>
    <x v="469"/>
    <n v="480"/>
    <n v="32"/>
    <x v="1"/>
    <x v="1"/>
    <n v="5"/>
    <x v="1"/>
    <x v="2"/>
    <s v="Caffe Mocha"/>
    <n v="22"/>
    <n v="56"/>
    <x v="6"/>
    <n v="0"/>
    <n v="30"/>
    <n v="30"/>
    <n v="30"/>
    <n v="17"/>
    <x v="1"/>
  </r>
  <r>
    <n v="702"/>
    <n v="0"/>
    <n v="17"/>
    <x v="470"/>
    <n v="430"/>
    <n v="43"/>
    <x v="1"/>
    <x v="3"/>
    <n v="0"/>
    <x v="1"/>
    <x v="2"/>
    <s v="Caffe Latte"/>
    <n v="47"/>
    <n v="46"/>
    <x v="7"/>
    <n v="0"/>
    <n v="30"/>
    <n v="30"/>
    <n v="30"/>
    <n v="11"/>
    <x v="1"/>
  </r>
  <r>
    <n v="603"/>
    <n v="34"/>
    <n v="-24"/>
    <x v="471"/>
    <n v="240"/>
    <n v="43"/>
    <x v="1"/>
    <x v="2"/>
    <n v="12"/>
    <x v="0"/>
    <x v="0"/>
    <s v="Lemon"/>
    <n v="-4"/>
    <n v="82"/>
    <x v="9"/>
    <n v="10"/>
    <n v="30"/>
    <n v="20"/>
    <n v="40"/>
    <n v="46"/>
    <x v="0"/>
  </r>
  <r>
    <n v="505"/>
    <n v="21"/>
    <n v="-9"/>
    <x v="472"/>
    <n v="846"/>
    <n v="31"/>
    <x v="1"/>
    <x v="1"/>
    <n v="5"/>
    <x v="0"/>
    <x v="0"/>
    <s v="Chamomile"/>
    <n v="21"/>
    <n v="55"/>
    <x v="17"/>
    <n v="10"/>
    <n v="30"/>
    <n v="30"/>
    <n v="40"/>
    <n v="17"/>
    <x v="0"/>
  </r>
  <r>
    <n v="971"/>
    <n v="25"/>
    <n v="-5"/>
    <x v="473"/>
    <n v="820"/>
    <n v="36"/>
    <x v="1"/>
    <x v="3"/>
    <n v="7"/>
    <x v="0"/>
    <x v="0"/>
    <s v="Chamomile"/>
    <n v="25"/>
    <n v="65"/>
    <x v="11"/>
    <n v="10"/>
    <n v="30"/>
    <n v="30"/>
    <n v="40"/>
    <n v="19"/>
    <x v="0"/>
  </r>
  <r>
    <n v="314"/>
    <n v="34"/>
    <n v="-14"/>
    <x v="474"/>
    <n v="240"/>
    <n v="43"/>
    <x v="1"/>
    <x v="0"/>
    <n v="12"/>
    <x v="0"/>
    <x v="1"/>
    <s v="Green Tea"/>
    <n v="-4"/>
    <n v="82"/>
    <x v="12"/>
    <n v="10"/>
    <n v="30"/>
    <n v="10"/>
    <n v="40"/>
    <n v="46"/>
    <x v="1"/>
  </r>
  <r>
    <n v="603"/>
    <n v="21"/>
    <n v="-9"/>
    <x v="475"/>
    <n v="846"/>
    <n v="31"/>
    <x v="1"/>
    <x v="2"/>
    <n v="5"/>
    <x v="0"/>
    <x v="1"/>
    <s v="Darjeeling"/>
    <n v="21"/>
    <n v="55"/>
    <x v="9"/>
    <n v="20"/>
    <n v="30"/>
    <n v="30"/>
    <n v="50"/>
    <n v="17"/>
    <x v="1"/>
  </r>
  <r>
    <n v="435"/>
    <n v="39"/>
    <n v="1"/>
    <x v="476"/>
    <n v="244"/>
    <n v="53"/>
    <x v="1"/>
    <x v="3"/>
    <n v="12"/>
    <x v="0"/>
    <x v="1"/>
    <s v="Earl Grey"/>
    <n v="21"/>
    <n v="98"/>
    <x v="8"/>
    <n v="10"/>
    <n v="30"/>
    <n v="20"/>
    <n v="40"/>
    <n v="39"/>
    <x v="1"/>
  </r>
  <r>
    <n v="509"/>
    <n v="46"/>
    <n v="16"/>
    <x v="477"/>
    <n v="449"/>
    <n v="67"/>
    <x v="1"/>
    <x v="3"/>
    <n v="14"/>
    <x v="0"/>
    <x v="1"/>
    <s v="Earl Grey"/>
    <n v="46"/>
    <n v="120"/>
    <x v="14"/>
    <n v="20"/>
    <n v="30"/>
    <n v="30"/>
    <n v="50"/>
    <n v="36"/>
    <x v="1"/>
  </r>
  <r>
    <n v="775"/>
    <n v="22"/>
    <n v="5"/>
    <x v="478"/>
    <n v="802"/>
    <n v="34"/>
    <x v="1"/>
    <x v="3"/>
    <n v="6"/>
    <x v="1"/>
    <x v="2"/>
    <s v="Decaf Espresso"/>
    <n v="25"/>
    <n v="60"/>
    <x v="7"/>
    <n v="20"/>
    <n v="30"/>
    <n v="20"/>
    <n v="50"/>
    <n v="17"/>
    <x v="0"/>
  </r>
  <r>
    <n v="505"/>
    <n v="34"/>
    <n v="4"/>
    <x v="479"/>
    <n v="-522"/>
    <n v="42"/>
    <x v="1"/>
    <x v="1"/>
    <n v="12"/>
    <x v="1"/>
    <x v="2"/>
    <s v="Caffe Latte"/>
    <n v="-6"/>
    <n v="81"/>
    <x v="17"/>
    <n v="20"/>
    <n v="30"/>
    <n v="-10"/>
    <n v="50"/>
    <n v="46"/>
    <x v="1"/>
  </r>
  <r>
    <n v="425"/>
    <n v="22"/>
    <n v="-4"/>
    <x v="480"/>
    <n v="570"/>
    <n v="30"/>
    <x v="1"/>
    <x v="3"/>
    <n v="7"/>
    <x v="1"/>
    <x v="2"/>
    <s v="Caffe Latte"/>
    <n v="16"/>
    <n v="55"/>
    <x v="14"/>
    <n v="20"/>
    <n v="30"/>
    <n v="20"/>
    <n v="50"/>
    <n v="19"/>
    <x v="1"/>
  </r>
  <r>
    <n v="603"/>
    <n v="33"/>
    <n v="-6"/>
    <x v="481"/>
    <n v="243"/>
    <n v="41"/>
    <x v="1"/>
    <x v="2"/>
    <n v="12"/>
    <x v="0"/>
    <x v="0"/>
    <s v="Lemon"/>
    <n v="-6"/>
    <n v="79"/>
    <x v="9"/>
    <n v="20"/>
    <n v="30"/>
    <n v="0"/>
    <n v="50"/>
    <n v="45"/>
    <x v="0"/>
  </r>
  <r>
    <n v="505"/>
    <n v="29"/>
    <n v="-3"/>
    <x v="482"/>
    <n v="1003"/>
    <n v="35"/>
    <x v="1"/>
    <x v="1"/>
    <n v="8"/>
    <x v="0"/>
    <x v="0"/>
    <s v="Lemon"/>
    <n v="7"/>
    <n v="68"/>
    <x v="17"/>
    <n v="20"/>
    <n v="30"/>
    <n v="10"/>
    <n v="50"/>
    <n v="30"/>
    <x v="0"/>
  </r>
  <r>
    <n v="541"/>
    <n v="25"/>
    <n v="8"/>
    <x v="483"/>
    <n v="823"/>
    <n v="38"/>
    <x v="1"/>
    <x v="3"/>
    <n v="7"/>
    <x v="0"/>
    <x v="0"/>
    <s v="Chamomile"/>
    <n v="28"/>
    <n v="67"/>
    <x v="11"/>
    <n v="20"/>
    <n v="30"/>
    <n v="20"/>
    <n v="50"/>
    <n v="19"/>
    <x v="0"/>
  </r>
  <r>
    <n v="603"/>
    <n v="15"/>
    <n v="-8"/>
    <x v="484"/>
    <n v="848"/>
    <n v="24"/>
    <x v="1"/>
    <x v="2"/>
    <n v="4"/>
    <x v="0"/>
    <x v="1"/>
    <s v="Darjeeling"/>
    <n v="12"/>
    <n v="42"/>
    <x v="9"/>
    <n v="10"/>
    <n v="30"/>
    <n v="20"/>
    <n v="40"/>
    <n v="16"/>
    <x v="1"/>
  </r>
  <r>
    <n v="503"/>
    <n v="32"/>
    <n v="12"/>
    <x v="485"/>
    <n v="482"/>
    <n v="48"/>
    <x v="1"/>
    <x v="3"/>
    <n v="8"/>
    <x v="0"/>
    <x v="1"/>
    <s v="Darjeeling"/>
    <n v="42"/>
    <n v="85"/>
    <x v="11"/>
    <n v="20"/>
    <n v="30"/>
    <n v="30"/>
    <n v="50"/>
    <n v="20"/>
    <x v="1"/>
  </r>
  <r>
    <n v="435"/>
    <n v="35"/>
    <n v="3"/>
    <x v="486"/>
    <n v="248"/>
    <n v="47"/>
    <x v="1"/>
    <x v="3"/>
    <n v="11"/>
    <x v="0"/>
    <x v="1"/>
    <s v="Earl Grey"/>
    <n v="13"/>
    <n v="87"/>
    <x v="8"/>
    <n v="20"/>
    <n v="30"/>
    <n v="10"/>
    <n v="50"/>
    <n v="38"/>
    <x v="1"/>
  </r>
  <r>
    <n v="435"/>
    <n v="34"/>
    <n v="-4"/>
    <x v="487"/>
    <n v="211"/>
    <n v="42"/>
    <x v="1"/>
    <x v="3"/>
    <n v="12"/>
    <x v="0"/>
    <x v="1"/>
    <s v="Green Tea"/>
    <n v="-4"/>
    <n v="81"/>
    <x v="8"/>
    <n v="20"/>
    <n v="30"/>
    <n v="0"/>
    <n v="50"/>
    <n v="45"/>
    <x v="1"/>
  </r>
  <r>
    <n v="904"/>
    <n v="24"/>
    <n v="-2"/>
    <x v="488"/>
    <n v="567"/>
    <n v="32"/>
    <x v="0"/>
    <x v="2"/>
    <n v="7"/>
    <x v="0"/>
    <x v="0"/>
    <s v="Chamomile"/>
    <n v="18"/>
    <n v="60"/>
    <x v="2"/>
    <n v="10"/>
    <n v="30"/>
    <n v="20"/>
    <n v="40"/>
    <n v="20"/>
    <x v="0"/>
  </r>
  <r>
    <n v="505"/>
    <n v="38"/>
    <n v="18"/>
    <x v="489"/>
    <n v="256"/>
    <n v="51"/>
    <x v="1"/>
    <x v="1"/>
    <n v="12"/>
    <x v="1"/>
    <x v="2"/>
    <s v="Decaf Espresso"/>
    <n v="18"/>
    <n v="95"/>
    <x v="17"/>
    <n v="30"/>
    <n v="30"/>
    <n v="0"/>
    <n v="60"/>
    <n v="39"/>
    <x v="0"/>
  </r>
  <r>
    <n v="775"/>
    <n v="23"/>
    <n v="5"/>
    <x v="490"/>
    <n v="807"/>
    <n v="35"/>
    <x v="1"/>
    <x v="3"/>
    <n v="6"/>
    <x v="1"/>
    <x v="2"/>
    <s v="Decaf Espresso"/>
    <n v="25"/>
    <n v="62"/>
    <x v="7"/>
    <n v="20"/>
    <n v="30"/>
    <n v="20"/>
    <n v="50"/>
    <n v="18"/>
    <x v="0"/>
  </r>
  <r>
    <n v="563"/>
    <n v="16"/>
    <n v="-5"/>
    <x v="491"/>
    <n v="851"/>
    <n v="25"/>
    <x v="1"/>
    <x v="0"/>
    <n v="4"/>
    <x v="1"/>
    <x v="3"/>
    <s v="Amaretto"/>
    <n v="15"/>
    <n v="44"/>
    <x v="4"/>
    <n v="10"/>
    <n v="30"/>
    <n v="20"/>
    <n v="40"/>
    <n v="15"/>
    <x v="1"/>
  </r>
  <r>
    <n v="641"/>
    <n v="31"/>
    <n v="2"/>
    <x v="492"/>
    <n v="1009"/>
    <n v="38"/>
    <x v="1"/>
    <x v="0"/>
    <n v="9"/>
    <x v="1"/>
    <x v="3"/>
    <s v="Colombian"/>
    <n v="12"/>
    <n v="74"/>
    <x v="4"/>
    <n v="30"/>
    <n v="30"/>
    <n v="10"/>
    <n v="60"/>
    <n v="30"/>
    <x v="1"/>
  </r>
  <r>
    <n v="603"/>
    <n v="20"/>
    <n v="-24"/>
    <x v="493"/>
    <n v="218"/>
    <n v="25"/>
    <x v="1"/>
    <x v="2"/>
    <n v="7"/>
    <x v="1"/>
    <x v="2"/>
    <s v="Regular Espresso"/>
    <n v="-24"/>
    <n v="48"/>
    <x v="9"/>
    <n v="10"/>
    <n v="30"/>
    <n v="0"/>
    <n v="40"/>
    <n v="41"/>
    <x v="1"/>
  </r>
  <r>
    <n v="580"/>
    <n v="29"/>
    <n v="16"/>
    <x v="494"/>
    <n v="490"/>
    <n v="44"/>
    <x v="1"/>
    <x v="1"/>
    <n v="8"/>
    <x v="1"/>
    <x v="2"/>
    <s v="Caffe Mocha"/>
    <n v="36"/>
    <n v="78"/>
    <x v="6"/>
    <n v="20"/>
    <n v="30"/>
    <n v="20"/>
    <n v="50"/>
    <n v="20"/>
    <x v="1"/>
  </r>
  <r>
    <n v="206"/>
    <n v="24"/>
    <n v="-1"/>
    <x v="495"/>
    <n v="567"/>
    <n v="32"/>
    <x v="1"/>
    <x v="3"/>
    <n v="7"/>
    <x v="1"/>
    <x v="2"/>
    <s v="Caffe Latte"/>
    <n v="19"/>
    <n v="60"/>
    <x v="14"/>
    <n v="20"/>
    <n v="30"/>
    <n v="20"/>
    <n v="50"/>
    <n v="19"/>
    <x v="1"/>
  </r>
  <r>
    <n v="503"/>
    <n v="24"/>
    <n v="8"/>
    <x v="496"/>
    <n v="829"/>
    <n v="36"/>
    <x v="1"/>
    <x v="3"/>
    <n v="6"/>
    <x v="0"/>
    <x v="0"/>
    <s v="Chamomile"/>
    <n v="28"/>
    <n v="64"/>
    <x v="11"/>
    <n v="20"/>
    <n v="30"/>
    <n v="20"/>
    <n v="50"/>
    <n v="17"/>
    <x v="0"/>
  </r>
  <r>
    <n v="603"/>
    <n v="16"/>
    <n v="-5"/>
    <x v="497"/>
    <n v="851"/>
    <n v="25"/>
    <x v="1"/>
    <x v="2"/>
    <n v="4"/>
    <x v="0"/>
    <x v="1"/>
    <s v="Darjeeling"/>
    <n v="15"/>
    <n v="44"/>
    <x v="9"/>
    <n v="10"/>
    <n v="30"/>
    <n v="20"/>
    <n v="40"/>
    <n v="15"/>
    <x v="1"/>
  </r>
  <r>
    <n v="541"/>
    <n v="29"/>
    <n v="7"/>
    <x v="498"/>
    <n v="490"/>
    <n v="44"/>
    <x v="1"/>
    <x v="3"/>
    <n v="8"/>
    <x v="0"/>
    <x v="1"/>
    <s v="Darjeeling"/>
    <n v="37"/>
    <n v="78"/>
    <x v="11"/>
    <n v="20"/>
    <n v="30"/>
    <n v="30"/>
    <n v="50"/>
    <n v="19"/>
    <x v="1"/>
  </r>
  <r>
    <n v="915"/>
    <n v="76"/>
    <n v="-2"/>
    <x v="499"/>
    <n v="580"/>
    <n v="111"/>
    <x v="0"/>
    <x v="1"/>
    <n v="21"/>
    <x v="1"/>
    <x v="2"/>
    <s v="Decaf Espresso"/>
    <n v="78"/>
    <n v="187"/>
    <x v="1"/>
    <n v="40"/>
    <n v="80"/>
    <n v="80"/>
    <n v="120"/>
    <n v="33"/>
    <x v="0"/>
  </r>
  <r>
    <n v="713"/>
    <n v="52"/>
    <n v="-44"/>
    <x v="500"/>
    <n v="405"/>
    <n v="71"/>
    <x v="0"/>
    <x v="1"/>
    <n v="17"/>
    <x v="0"/>
    <x v="0"/>
    <s v="Chamomile"/>
    <n v="26"/>
    <n v="123"/>
    <x v="1"/>
    <n v="30"/>
    <n v="80"/>
    <n v="70"/>
    <n v="110"/>
    <n v="45"/>
    <x v="0"/>
  </r>
  <r>
    <n v="217"/>
    <n v="76"/>
    <n v="-2"/>
    <x v="501"/>
    <n v="580"/>
    <n v="111"/>
    <x v="0"/>
    <x v="0"/>
    <n v="21"/>
    <x v="0"/>
    <x v="1"/>
    <s v="Darjeeling"/>
    <n v="78"/>
    <n v="187"/>
    <x v="16"/>
    <n v="50"/>
    <n v="80"/>
    <n v="80"/>
    <n v="130"/>
    <n v="33"/>
    <x v="1"/>
  </r>
  <r>
    <n v="847"/>
    <n v="72"/>
    <n v="5"/>
    <x v="502"/>
    <n v="650"/>
    <n v="110"/>
    <x v="0"/>
    <x v="0"/>
    <n v="23"/>
    <x v="0"/>
    <x v="1"/>
    <s v="Earl Grey"/>
    <n v="55"/>
    <n v="182"/>
    <x v="16"/>
    <n v="50"/>
    <n v="80"/>
    <n v="50"/>
    <n v="130"/>
    <n v="55"/>
    <x v="1"/>
  </r>
  <r>
    <n v="660"/>
    <n v="65"/>
    <n v="-35"/>
    <x v="503"/>
    <n v="1053"/>
    <n v="77"/>
    <x v="1"/>
    <x v="0"/>
    <n v="20"/>
    <x v="1"/>
    <x v="3"/>
    <s v="Decaf Irish Cream"/>
    <n v="35"/>
    <n v="142"/>
    <x v="12"/>
    <n v="50"/>
    <n v="80"/>
    <n v="70"/>
    <n v="130"/>
    <n v="42"/>
    <x v="0"/>
  </r>
  <r>
    <n v="660"/>
    <n v="32"/>
    <n v="-52"/>
    <x v="504"/>
    <n v="833"/>
    <n v="47"/>
    <x v="1"/>
    <x v="0"/>
    <n v="8"/>
    <x v="1"/>
    <x v="2"/>
    <s v="Decaf Espresso"/>
    <n v="28"/>
    <n v="79"/>
    <x v="12"/>
    <n v="30"/>
    <n v="80"/>
    <n v="80"/>
    <n v="110"/>
    <n v="19"/>
    <x v="0"/>
  </r>
  <r>
    <n v="405"/>
    <n v="82"/>
    <n v="5"/>
    <x v="505"/>
    <n v="788"/>
    <n v="123"/>
    <x v="1"/>
    <x v="1"/>
    <n v="27"/>
    <x v="1"/>
    <x v="2"/>
    <s v="Decaf Espresso"/>
    <n v="65"/>
    <n v="205"/>
    <x v="6"/>
    <n v="50"/>
    <n v="80"/>
    <n v="60"/>
    <n v="130"/>
    <n v="58"/>
    <x v="0"/>
  </r>
  <r>
    <n v="715"/>
    <n v="56"/>
    <n v="-35"/>
    <x v="506"/>
    <n v="385"/>
    <n v="70"/>
    <x v="1"/>
    <x v="0"/>
    <n v="21"/>
    <x v="1"/>
    <x v="3"/>
    <s v="Amaretto"/>
    <n v="15"/>
    <n v="126"/>
    <x v="13"/>
    <n v="40"/>
    <n v="80"/>
    <n v="50"/>
    <n v="120"/>
    <n v="55"/>
    <x v="1"/>
  </r>
  <r>
    <n v="405"/>
    <n v="91"/>
    <n v="6"/>
    <x v="507"/>
    <n v="-1785"/>
    <n v="127"/>
    <x v="1"/>
    <x v="1"/>
    <n v="28"/>
    <x v="1"/>
    <x v="2"/>
    <s v="Caffe Latte"/>
    <n v="76"/>
    <n v="218"/>
    <x v="6"/>
    <n v="50"/>
    <n v="80"/>
    <n v="70"/>
    <n v="130"/>
    <n v="51"/>
    <x v="1"/>
  </r>
  <r>
    <n v="414"/>
    <n v="60"/>
    <n v="-23"/>
    <x v="508"/>
    <n v="329"/>
    <n v="99"/>
    <x v="1"/>
    <x v="0"/>
    <n v="18"/>
    <x v="0"/>
    <x v="0"/>
    <s v="Chamomile"/>
    <n v="57"/>
    <n v="159"/>
    <x v="13"/>
    <n v="40"/>
    <n v="80"/>
    <n v="80"/>
    <n v="120"/>
    <n v="42"/>
    <x v="0"/>
  </r>
  <r>
    <n v="419"/>
    <n v="55"/>
    <n v="-24"/>
    <x v="509"/>
    <n v="410"/>
    <n v="69"/>
    <x v="0"/>
    <x v="0"/>
    <n v="20"/>
    <x v="1"/>
    <x v="2"/>
    <s v="Decaf Espresso"/>
    <n v="16"/>
    <n v="124"/>
    <x v="18"/>
    <n v="70"/>
    <n v="80"/>
    <n v="40"/>
    <n v="150"/>
    <n v="53"/>
    <x v="0"/>
  </r>
  <r>
    <n v="330"/>
    <n v="59"/>
    <n v="-17"/>
    <x v="510"/>
    <n v="411"/>
    <n v="79"/>
    <x v="0"/>
    <x v="0"/>
    <n v="19"/>
    <x v="1"/>
    <x v="3"/>
    <s v="Amaretto"/>
    <n v="33"/>
    <n v="138"/>
    <x v="18"/>
    <n v="50"/>
    <n v="80"/>
    <n v="50"/>
    <n v="130"/>
    <n v="46"/>
    <x v="1"/>
  </r>
  <r>
    <n v="650"/>
    <n v="75"/>
    <n v="19"/>
    <x v="511"/>
    <n v="659"/>
    <n v="114"/>
    <x v="0"/>
    <x v="3"/>
    <n v="24"/>
    <x v="0"/>
    <x v="1"/>
    <s v="Green Tea"/>
    <n v="59"/>
    <n v="189"/>
    <x v="3"/>
    <n v="50"/>
    <n v="80"/>
    <n v="40"/>
    <n v="130"/>
    <n v="55"/>
    <x v="1"/>
  </r>
  <r>
    <n v="314"/>
    <n v="69"/>
    <n v="-2"/>
    <x v="512"/>
    <n v="1060"/>
    <n v="81"/>
    <x v="1"/>
    <x v="0"/>
    <n v="21"/>
    <x v="1"/>
    <x v="3"/>
    <s v="Decaf Irish Cream"/>
    <n v="38"/>
    <n v="150"/>
    <x v="12"/>
    <n v="60"/>
    <n v="80"/>
    <n v="40"/>
    <n v="140"/>
    <n v="43"/>
    <x v="0"/>
  </r>
  <r>
    <n v="503"/>
    <n v="46"/>
    <n v="-18"/>
    <x v="513"/>
    <n v="424"/>
    <n v="68"/>
    <x v="1"/>
    <x v="3"/>
    <n v="14"/>
    <x v="1"/>
    <x v="3"/>
    <s v="Decaf Irish Cream"/>
    <n v="32"/>
    <n v="114"/>
    <x v="11"/>
    <n v="50"/>
    <n v="80"/>
    <n v="50"/>
    <n v="130"/>
    <n v="36"/>
    <x v="0"/>
  </r>
  <r>
    <n v="206"/>
    <n v="75"/>
    <n v="5"/>
    <x v="514"/>
    <n v="1063"/>
    <n v="89"/>
    <x v="1"/>
    <x v="3"/>
    <n v="23"/>
    <x v="1"/>
    <x v="2"/>
    <s v="Decaf Espresso"/>
    <n v="45"/>
    <n v="164"/>
    <x v="14"/>
    <n v="70"/>
    <n v="80"/>
    <n v="40"/>
    <n v="150"/>
    <n v="44"/>
    <x v="0"/>
  </r>
  <r>
    <n v="203"/>
    <n v="61"/>
    <n v="-8"/>
    <x v="515"/>
    <n v="613"/>
    <n v="86"/>
    <x v="1"/>
    <x v="2"/>
    <n v="55"/>
    <x v="1"/>
    <x v="2"/>
    <s v="Caffe Mocha"/>
    <n v="2"/>
    <n v="147"/>
    <x v="5"/>
    <n v="60"/>
    <n v="80"/>
    <n v="10"/>
    <n v="140"/>
    <n v="84"/>
    <x v="1"/>
  </r>
  <r>
    <n v="225"/>
    <n v="47"/>
    <n v="-16"/>
    <x v="516"/>
    <n v="834"/>
    <n v="68"/>
    <x v="1"/>
    <x v="1"/>
    <n v="13"/>
    <x v="1"/>
    <x v="3"/>
    <s v="Colombian"/>
    <n v="44"/>
    <n v="115"/>
    <x v="10"/>
    <n v="50"/>
    <n v="80"/>
    <n v="60"/>
    <n v="130"/>
    <n v="24"/>
    <x v="1"/>
  </r>
  <r>
    <n v="541"/>
    <n v="52"/>
    <n v="-14"/>
    <x v="517"/>
    <n v="509"/>
    <n v="73"/>
    <x v="1"/>
    <x v="3"/>
    <n v="47"/>
    <x v="1"/>
    <x v="3"/>
    <s v="Amaretto"/>
    <n v="-4"/>
    <n v="125"/>
    <x v="11"/>
    <n v="60"/>
    <n v="80"/>
    <n v="10"/>
    <n v="140"/>
    <n v="77"/>
    <x v="1"/>
  </r>
  <r>
    <n v="435"/>
    <n v="53"/>
    <n v="-23"/>
    <x v="518"/>
    <n v="380"/>
    <n v="71"/>
    <x v="1"/>
    <x v="3"/>
    <n v="17"/>
    <x v="1"/>
    <x v="3"/>
    <s v="Colombian"/>
    <n v="27"/>
    <n v="124"/>
    <x v="8"/>
    <n v="60"/>
    <n v="80"/>
    <n v="50"/>
    <n v="140"/>
    <n v="44"/>
    <x v="1"/>
  </r>
  <r>
    <n v="503"/>
    <n v="59"/>
    <n v="-17"/>
    <x v="519"/>
    <n v="411"/>
    <n v="79"/>
    <x v="1"/>
    <x v="3"/>
    <n v="19"/>
    <x v="1"/>
    <x v="2"/>
    <s v="Caffe Mocha"/>
    <n v="33"/>
    <n v="138"/>
    <x v="11"/>
    <n v="50"/>
    <n v="80"/>
    <n v="50"/>
    <n v="130"/>
    <n v="46"/>
    <x v="1"/>
  </r>
  <r>
    <n v="920"/>
    <n v="53"/>
    <n v="-2"/>
    <x v="520"/>
    <n v="321"/>
    <n v="88"/>
    <x v="1"/>
    <x v="0"/>
    <n v="16"/>
    <x v="0"/>
    <x v="0"/>
    <s v="Chamomile"/>
    <n v="48"/>
    <n v="141"/>
    <x v="13"/>
    <n v="50"/>
    <n v="80"/>
    <n v="50"/>
    <n v="130"/>
    <n v="40"/>
    <x v="0"/>
  </r>
  <r>
    <n v="959"/>
    <n v="54"/>
    <n v="-9"/>
    <x v="521"/>
    <n v="885"/>
    <n v="78"/>
    <x v="1"/>
    <x v="2"/>
    <n v="15"/>
    <x v="0"/>
    <x v="1"/>
    <s v="Darjeeling"/>
    <n v="51"/>
    <n v="132"/>
    <x v="5"/>
    <n v="50"/>
    <n v="80"/>
    <n v="60"/>
    <n v="130"/>
    <n v="27"/>
    <x v="1"/>
  </r>
  <r>
    <n v="740"/>
    <n v="46"/>
    <n v="-34"/>
    <x v="522"/>
    <n v="422"/>
    <n v="57"/>
    <x v="0"/>
    <x v="0"/>
    <n v="17"/>
    <x v="1"/>
    <x v="2"/>
    <s v="Decaf Espresso"/>
    <n v="6"/>
    <n v="103"/>
    <x v="18"/>
    <n v="50"/>
    <n v="80"/>
    <n v="40"/>
    <n v="130"/>
    <n v="51"/>
    <x v="0"/>
  </r>
  <r>
    <n v="630"/>
    <n v="67"/>
    <n v="7"/>
    <x v="523"/>
    <n v="677"/>
    <n v="101"/>
    <x v="0"/>
    <x v="0"/>
    <n v="22"/>
    <x v="0"/>
    <x v="1"/>
    <s v="Earl Grey"/>
    <n v="47"/>
    <n v="168"/>
    <x v="16"/>
    <n v="50"/>
    <n v="80"/>
    <n v="40"/>
    <n v="130"/>
    <n v="54"/>
    <x v="1"/>
  </r>
  <r>
    <n v="518"/>
    <n v="54"/>
    <n v="-8"/>
    <x v="524"/>
    <n v="601"/>
    <n v="79"/>
    <x v="0"/>
    <x v="2"/>
    <n v="15"/>
    <x v="0"/>
    <x v="1"/>
    <s v="Green Tea"/>
    <n v="52"/>
    <n v="133"/>
    <x v="19"/>
    <n v="50"/>
    <n v="80"/>
    <n v="60"/>
    <n v="130"/>
    <n v="27"/>
    <x v="1"/>
  </r>
  <r>
    <n v="213"/>
    <n v="67"/>
    <n v="-3"/>
    <x v="525"/>
    <n v="677"/>
    <n v="101"/>
    <x v="0"/>
    <x v="3"/>
    <n v="22"/>
    <x v="0"/>
    <x v="1"/>
    <s v="Green Tea"/>
    <n v="47"/>
    <n v="168"/>
    <x v="3"/>
    <n v="40"/>
    <n v="80"/>
    <n v="50"/>
    <n v="120"/>
    <n v="54"/>
    <x v="1"/>
  </r>
  <r>
    <n v="503"/>
    <n v="41"/>
    <n v="-25"/>
    <x v="526"/>
    <n v="435"/>
    <n v="60"/>
    <x v="1"/>
    <x v="3"/>
    <n v="13"/>
    <x v="1"/>
    <x v="3"/>
    <s v="Decaf Irish Cream"/>
    <n v="25"/>
    <n v="101"/>
    <x v="11"/>
    <n v="40"/>
    <n v="80"/>
    <n v="50"/>
    <n v="120"/>
    <n v="35"/>
    <x v="0"/>
  </r>
  <r>
    <n v="715"/>
    <n v="65"/>
    <n v="-8"/>
    <x v="527"/>
    <n v="403"/>
    <n v="80"/>
    <x v="1"/>
    <x v="0"/>
    <n v="24"/>
    <x v="1"/>
    <x v="3"/>
    <s v="Amaretto"/>
    <n v="22"/>
    <n v="145"/>
    <x v="13"/>
    <n v="60"/>
    <n v="80"/>
    <n v="30"/>
    <n v="140"/>
    <n v="58"/>
    <x v="1"/>
  </r>
  <r>
    <n v="503"/>
    <n v="47"/>
    <n v="-27"/>
    <x v="528"/>
    <n v="521"/>
    <n v="65"/>
    <x v="1"/>
    <x v="3"/>
    <n v="42"/>
    <x v="1"/>
    <x v="3"/>
    <s v="Amaretto"/>
    <n v="-7"/>
    <n v="112"/>
    <x v="11"/>
    <n v="50"/>
    <n v="80"/>
    <n v="20"/>
    <n v="130"/>
    <n v="72"/>
    <x v="1"/>
  </r>
  <r>
    <n v="801"/>
    <n v="49"/>
    <n v="-29"/>
    <x v="529"/>
    <n v="392"/>
    <n v="65"/>
    <x v="1"/>
    <x v="3"/>
    <n v="16"/>
    <x v="1"/>
    <x v="3"/>
    <s v="Colombian"/>
    <n v="21"/>
    <n v="114"/>
    <x v="8"/>
    <n v="50"/>
    <n v="80"/>
    <n v="50"/>
    <n v="130"/>
    <n v="44"/>
    <x v="1"/>
  </r>
  <r>
    <n v="509"/>
    <n v="65"/>
    <n v="-7"/>
    <x v="530"/>
    <n v="403"/>
    <n v="80"/>
    <x v="1"/>
    <x v="3"/>
    <n v="24"/>
    <x v="1"/>
    <x v="2"/>
    <s v="Caffe Mocha"/>
    <n v="23"/>
    <n v="145"/>
    <x v="14"/>
    <n v="60"/>
    <n v="80"/>
    <n v="30"/>
    <n v="140"/>
    <n v="57"/>
    <x v="1"/>
  </r>
  <r>
    <n v="985"/>
    <n v="68"/>
    <n v="-4"/>
    <x v="531"/>
    <n v="619"/>
    <n v="85"/>
    <x v="1"/>
    <x v="1"/>
    <n v="25"/>
    <x v="0"/>
    <x v="0"/>
    <s v="Lemon"/>
    <n v="26"/>
    <n v="153"/>
    <x v="10"/>
    <n v="60"/>
    <n v="80"/>
    <n v="30"/>
    <n v="140"/>
    <n v="59"/>
    <x v="0"/>
  </r>
  <r>
    <n v="432"/>
    <n v="76"/>
    <n v="36"/>
    <x v="532"/>
    <n v="580"/>
    <n v="111"/>
    <x v="0"/>
    <x v="1"/>
    <n v="21"/>
    <x v="1"/>
    <x v="2"/>
    <s v="Decaf Espresso"/>
    <n v="116"/>
    <n v="199"/>
    <x v="1"/>
    <n v="40"/>
    <n v="80"/>
    <n v="80"/>
    <n v="120"/>
    <n v="33"/>
    <x v="0"/>
  </r>
  <r>
    <n v="325"/>
    <n v="52"/>
    <n v="-31"/>
    <x v="533"/>
    <n v="405"/>
    <n v="71"/>
    <x v="0"/>
    <x v="1"/>
    <n v="17"/>
    <x v="0"/>
    <x v="0"/>
    <s v="Chamomile"/>
    <n v="39"/>
    <n v="131"/>
    <x v="1"/>
    <n v="30"/>
    <n v="80"/>
    <n v="70"/>
    <n v="110"/>
    <n v="45"/>
    <x v="0"/>
  </r>
  <r>
    <n v="815"/>
    <n v="76"/>
    <n v="36"/>
    <x v="534"/>
    <n v="580"/>
    <n v="111"/>
    <x v="0"/>
    <x v="0"/>
    <n v="21"/>
    <x v="0"/>
    <x v="1"/>
    <s v="Darjeeling"/>
    <n v="116"/>
    <n v="199"/>
    <x v="16"/>
    <n v="50"/>
    <n v="80"/>
    <n v="80"/>
    <n v="130"/>
    <n v="33"/>
    <x v="1"/>
  </r>
  <r>
    <n v="815"/>
    <n v="72"/>
    <n v="32"/>
    <x v="535"/>
    <n v="650"/>
    <n v="110"/>
    <x v="0"/>
    <x v="0"/>
    <n v="23"/>
    <x v="0"/>
    <x v="1"/>
    <s v="Earl Grey"/>
    <n v="82"/>
    <n v="194"/>
    <x v="16"/>
    <n v="50"/>
    <n v="80"/>
    <n v="50"/>
    <n v="130"/>
    <n v="55"/>
    <x v="1"/>
  </r>
  <r>
    <n v="636"/>
    <n v="65"/>
    <n v="-18"/>
    <x v="536"/>
    <n v="1053"/>
    <n v="77"/>
    <x v="1"/>
    <x v="0"/>
    <n v="20"/>
    <x v="1"/>
    <x v="3"/>
    <s v="Decaf Irish Cream"/>
    <n v="52"/>
    <n v="151"/>
    <x v="12"/>
    <n v="50"/>
    <n v="80"/>
    <n v="70"/>
    <n v="130"/>
    <n v="42"/>
    <x v="0"/>
  </r>
  <r>
    <n v="417"/>
    <n v="32"/>
    <n v="-38"/>
    <x v="537"/>
    <n v="833"/>
    <n v="47"/>
    <x v="1"/>
    <x v="0"/>
    <n v="8"/>
    <x v="1"/>
    <x v="2"/>
    <s v="Decaf Espresso"/>
    <n v="42"/>
    <n v="84"/>
    <x v="12"/>
    <n v="30"/>
    <n v="80"/>
    <n v="80"/>
    <n v="110"/>
    <n v="19"/>
    <x v="0"/>
  </r>
  <r>
    <n v="405"/>
    <n v="82"/>
    <n v="36"/>
    <x v="538"/>
    <n v="788"/>
    <n v="123"/>
    <x v="1"/>
    <x v="1"/>
    <n v="27"/>
    <x v="1"/>
    <x v="2"/>
    <s v="Decaf Espresso"/>
    <n v="96"/>
    <n v="218"/>
    <x v="6"/>
    <n v="50"/>
    <n v="80"/>
    <n v="60"/>
    <n v="130"/>
    <n v="58"/>
    <x v="0"/>
  </r>
  <r>
    <n v="414"/>
    <n v="56"/>
    <n v="-28"/>
    <x v="539"/>
    <n v="385"/>
    <n v="70"/>
    <x v="1"/>
    <x v="0"/>
    <n v="21"/>
    <x v="1"/>
    <x v="3"/>
    <s v="Amaretto"/>
    <n v="22"/>
    <n v="134"/>
    <x v="13"/>
    <n v="40"/>
    <n v="80"/>
    <n v="50"/>
    <n v="120"/>
    <n v="55"/>
    <x v="1"/>
  </r>
  <r>
    <n v="405"/>
    <n v="91"/>
    <n v="43"/>
    <x v="540"/>
    <n v="-1785"/>
    <n v="127"/>
    <x v="1"/>
    <x v="1"/>
    <n v="28"/>
    <x v="1"/>
    <x v="2"/>
    <s v="Caffe Latte"/>
    <n v="113"/>
    <n v="232"/>
    <x v="6"/>
    <n v="50"/>
    <n v="80"/>
    <n v="70"/>
    <n v="130"/>
    <n v="51"/>
    <x v="1"/>
  </r>
  <r>
    <n v="715"/>
    <n v="60"/>
    <n v="5"/>
    <x v="541"/>
    <n v="329"/>
    <n v="99"/>
    <x v="1"/>
    <x v="0"/>
    <n v="18"/>
    <x v="0"/>
    <x v="0"/>
    <s v="Chamomile"/>
    <n v="85"/>
    <n v="169"/>
    <x v="13"/>
    <n v="40"/>
    <n v="80"/>
    <n v="80"/>
    <n v="120"/>
    <n v="42"/>
    <x v="0"/>
  </r>
  <r>
    <n v="937"/>
    <n v="55"/>
    <n v="-16"/>
    <x v="542"/>
    <n v="410"/>
    <n v="69"/>
    <x v="0"/>
    <x v="0"/>
    <n v="20"/>
    <x v="1"/>
    <x v="2"/>
    <s v="Decaf Espresso"/>
    <n v="24"/>
    <n v="132"/>
    <x v="18"/>
    <n v="70"/>
    <n v="80"/>
    <n v="40"/>
    <n v="150"/>
    <n v="53"/>
    <x v="0"/>
  </r>
  <r>
    <n v="234"/>
    <n v="59"/>
    <n v="-1"/>
    <x v="543"/>
    <n v="411"/>
    <n v="79"/>
    <x v="0"/>
    <x v="0"/>
    <n v="19"/>
    <x v="1"/>
    <x v="3"/>
    <s v="Amaretto"/>
    <n v="49"/>
    <n v="147"/>
    <x v="18"/>
    <n v="50"/>
    <n v="80"/>
    <n v="50"/>
    <n v="130"/>
    <n v="46"/>
    <x v="1"/>
  </r>
  <r>
    <n v="209"/>
    <n v="75"/>
    <n v="48"/>
    <x v="544"/>
    <n v="659"/>
    <n v="114"/>
    <x v="0"/>
    <x v="3"/>
    <n v="24"/>
    <x v="0"/>
    <x v="1"/>
    <s v="Green Tea"/>
    <n v="88"/>
    <n v="201"/>
    <x v="3"/>
    <n v="50"/>
    <n v="80"/>
    <n v="40"/>
    <n v="130"/>
    <n v="55"/>
    <x v="1"/>
  </r>
  <r>
    <n v="417"/>
    <n v="69"/>
    <n v="16"/>
    <x v="545"/>
    <n v="1060"/>
    <n v="81"/>
    <x v="1"/>
    <x v="0"/>
    <n v="21"/>
    <x v="1"/>
    <x v="3"/>
    <s v="Decaf Irish Cream"/>
    <n v="56"/>
    <n v="160"/>
    <x v="12"/>
    <n v="60"/>
    <n v="80"/>
    <n v="40"/>
    <n v="140"/>
    <n v="43"/>
    <x v="0"/>
  </r>
  <r>
    <n v="503"/>
    <n v="46"/>
    <n v="-3"/>
    <x v="546"/>
    <n v="424"/>
    <n v="68"/>
    <x v="1"/>
    <x v="3"/>
    <n v="14"/>
    <x v="1"/>
    <x v="3"/>
    <s v="Decaf Irish Cream"/>
    <n v="47"/>
    <n v="121"/>
    <x v="11"/>
    <n v="50"/>
    <n v="80"/>
    <n v="50"/>
    <n v="130"/>
    <n v="36"/>
    <x v="0"/>
  </r>
  <r>
    <n v="425"/>
    <n v="75"/>
    <n v="27"/>
    <x v="547"/>
    <n v="1063"/>
    <n v="89"/>
    <x v="1"/>
    <x v="3"/>
    <n v="23"/>
    <x v="1"/>
    <x v="2"/>
    <s v="Decaf Espresso"/>
    <n v="67"/>
    <n v="175"/>
    <x v="14"/>
    <n v="70"/>
    <n v="80"/>
    <n v="40"/>
    <n v="150"/>
    <n v="44"/>
    <x v="0"/>
  </r>
  <r>
    <n v="475"/>
    <n v="61"/>
    <n v="-7"/>
    <x v="548"/>
    <n v="613"/>
    <n v="86"/>
    <x v="1"/>
    <x v="2"/>
    <n v="55"/>
    <x v="1"/>
    <x v="2"/>
    <s v="Caffe Mocha"/>
    <n v="3"/>
    <n v="157"/>
    <x v="5"/>
    <n v="60"/>
    <n v="80"/>
    <n v="10"/>
    <n v="140"/>
    <n v="84"/>
    <x v="1"/>
  </r>
  <r>
    <n v="318"/>
    <n v="47"/>
    <n v="5"/>
    <x v="549"/>
    <n v="834"/>
    <n v="68"/>
    <x v="1"/>
    <x v="1"/>
    <n v="13"/>
    <x v="1"/>
    <x v="3"/>
    <s v="Colombian"/>
    <n v="65"/>
    <n v="123"/>
    <x v="10"/>
    <n v="50"/>
    <n v="80"/>
    <n v="60"/>
    <n v="130"/>
    <n v="24"/>
    <x v="1"/>
  </r>
  <r>
    <n v="971"/>
    <n v="52"/>
    <n v="-16"/>
    <x v="550"/>
    <n v="509"/>
    <n v="73"/>
    <x v="1"/>
    <x v="3"/>
    <n v="47"/>
    <x v="1"/>
    <x v="3"/>
    <s v="Amaretto"/>
    <n v="-6"/>
    <n v="133"/>
    <x v="11"/>
    <n v="60"/>
    <n v="80"/>
    <n v="10"/>
    <n v="140"/>
    <n v="77"/>
    <x v="1"/>
  </r>
  <r>
    <n v="435"/>
    <n v="53"/>
    <n v="-10"/>
    <x v="551"/>
    <n v="380"/>
    <n v="71"/>
    <x v="1"/>
    <x v="3"/>
    <n v="17"/>
    <x v="1"/>
    <x v="3"/>
    <s v="Colombian"/>
    <n v="40"/>
    <n v="132"/>
    <x v="8"/>
    <n v="60"/>
    <n v="80"/>
    <n v="50"/>
    <n v="140"/>
    <n v="44"/>
    <x v="1"/>
  </r>
  <r>
    <n v="541"/>
    <n v="59"/>
    <n v="-1"/>
    <x v="552"/>
    <n v="411"/>
    <n v="79"/>
    <x v="1"/>
    <x v="3"/>
    <n v="19"/>
    <x v="1"/>
    <x v="2"/>
    <s v="Caffe Mocha"/>
    <n v="49"/>
    <n v="147"/>
    <x v="11"/>
    <n v="50"/>
    <n v="80"/>
    <n v="50"/>
    <n v="130"/>
    <n v="46"/>
    <x v="1"/>
  </r>
  <r>
    <n v="262"/>
    <n v="53"/>
    <n v="21"/>
    <x v="553"/>
    <n v="321"/>
    <n v="88"/>
    <x v="1"/>
    <x v="0"/>
    <n v="16"/>
    <x v="0"/>
    <x v="0"/>
    <s v="Chamomile"/>
    <n v="71"/>
    <n v="150"/>
    <x v="13"/>
    <n v="50"/>
    <n v="80"/>
    <n v="50"/>
    <n v="130"/>
    <n v="40"/>
    <x v="0"/>
  </r>
  <r>
    <n v="860"/>
    <n v="54"/>
    <n v="16"/>
    <x v="554"/>
    <n v="885"/>
    <n v="78"/>
    <x v="1"/>
    <x v="2"/>
    <n v="15"/>
    <x v="0"/>
    <x v="1"/>
    <s v="Darjeeling"/>
    <n v="76"/>
    <n v="141"/>
    <x v="5"/>
    <n v="50"/>
    <n v="80"/>
    <n v="60"/>
    <n v="130"/>
    <n v="27"/>
    <x v="1"/>
  </r>
  <r>
    <n v="419"/>
    <n v="46"/>
    <n v="-31"/>
    <x v="555"/>
    <n v="422"/>
    <n v="57"/>
    <x v="0"/>
    <x v="0"/>
    <n v="17"/>
    <x v="1"/>
    <x v="2"/>
    <s v="Decaf Espresso"/>
    <n v="9"/>
    <n v="110"/>
    <x v="18"/>
    <n v="50"/>
    <n v="80"/>
    <n v="40"/>
    <n v="130"/>
    <n v="51"/>
    <x v="0"/>
  </r>
  <r>
    <n v="708"/>
    <n v="67"/>
    <n v="30"/>
    <x v="556"/>
    <n v="677"/>
    <n v="101"/>
    <x v="0"/>
    <x v="0"/>
    <n v="22"/>
    <x v="0"/>
    <x v="1"/>
    <s v="Earl Grey"/>
    <n v="70"/>
    <n v="179"/>
    <x v="16"/>
    <n v="50"/>
    <n v="80"/>
    <n v="40"/>
    <n v="130"/>
    <n v="54"/>
    <x v="1"/>
  </r>
  <r>
    <n v="585"/>
    <n v="54"/>
    <n v="17"/>
    <x v="557"/>
    <n v="601"/>
    <n v="79"/>
    <x v="0"/>
    <x v="2"/>
    <n v="15"/>
    <x v="0"/>
    <x v="1"/>
    <s v="Green Tea"/>
    <n v="77"/>
    <n v="142"/>
    <x v="19"/>
    <n v="50"/>
    <n v="80"/>
    <n v="60"/>
    <n v="130"/>
    <n v="27"/>
    <x v="1"/>
  </r>
  <r>
    <n v="510"/>
    <n v="67"/>
    <n v="20"/>
    <x v="558"/>
    <n v="677"/>
    <n v="101"/>
    <x v="0"/>
    <x v="3"/>
    <n v="22"/>
    <x v="0"/>
    <x v="1"/>
    <s v="Green Tea"/>
    <n v="70"/>
    <n v="179"/>
    <x v="3"/>
    <n v="40"/>
    <n v="80"/>
    <n v="50"/>
    <n v="120"/>
    <n v="54"/>
    <x v="1"/>
  </r>
  <r>
    <n v="541"/>
    <n v="41"/>
    <n v="-13"/>
    <x v="559"/>
    <n v="435"/>
    <n v="60"/>
    <x v="1"/>
    <x v="3"/>
    <n v="13"/>
    <x v="1"/>
    <x v="3"/>
    <s v="Decaf Irish Cream"/>
    <n v="37"/>
    <n v="108"/>
    <x v="11"/>
    <n v="40"/>
    <n v="80"/>
    <n v="50"/>
    <n v="120"/>
    <n v="35"/>
    <x v="0"/>
  </r>
  <r>
    <n v="920"/>
    <n v="65"/>
    <n v="3"/>
    <x v="560"/>
    <n v="403"/>
    <n v="80"/>
    <x v="1"/>
    <x v="0"/>
    <n v="24"/>
    <x v="1"/>
    <x v="3"/>
    <s v="Amaretto"/>
    <n v="33"/>
    <n v="155"/>
    <x v="13"/>
    <n v="60"/>
    <n v="80"/>
    <n v="30"/>
    <n v="140"/>
    <n v="58"/>
    <x v="1"/>
  </r>
  <r>
    <n v="541"/>
    <n v="47"/>
    <n v="-30"/>
    <x v="561"/>
    <n v="521"/>
    <n v="65"/>
    <x v="1"/>
    <x v="3"/>
    <n v="42"/>
    <x v="1"/>
    <x v="3"/>
    <s v="Amaretto"/>
    <n v="-10"/>
    <n v="119"/>
    <x v="11"/>
    <n v="50"/>
    <n v="80"/>
    <n v="20"/>
    <n v="130"/>
    <n v="72"/>
    <x v="1"/>
  </r>
  <r>
    <n v="435"/>
    <n v="49"/>
    <n v="-19"/>
    <x v="562"/>
    <n v="392"/>
    <n v="65"/>
    <x v="1"/>
    <x v="3"/>
    <n v="16"/>
    <x v="1"/>
    <x v="3"/>
    <s v="Colombian"/>
    <n v="31"/>
    <n v="121"/>
    <x v="8"/>
    <n v="50"/>
    <n v="80"/>
    <n v="50"/>
    <n v="130"/>
    <n v="44"/>
    <x v="1"/>
  </r>
  <r>
    <n v="509"/>
    <n v="65"/>
    <n v="4"/>
    <x v="563"/>
    <n v="403"/>
    <n v="80"/>
    <x v="1"/>
    <x v="3"/>
    <n v="24"/>
    <x v="1"/>
    <x v="2"/>
    <s v="Caffe Mocha"/>
    <n v="34"/>
    <n v="155"/>
    <x v="14"/>
    <n v="60"/>
    <n v="80"/>
    <n v="30"/>
    <n v="140"/>
    <n v="57"/>
    <x v="1"/>
  </r>
  <r>
    <n v="318"/>
    <n v="68"/>
    <n v="9"/>
    <x v="564"/>
    <n v="619"/>
    <n v="85"/>
    <x v="1"/>
    <x v="1"/>
    <n v="25"/>
    <x v="0"/>
    <x v="0"/>
    <s v="Lemon"/>
    <n v="39"/>
    <n v="163"/>
    <x v="10"/>
    <n v="60"/>
    <n v="80"/>
    <n v="30"/>
    <n v="140"/>
    <n v="59"/>
    <x v="0"/>
  </r>
  <r>
    <n v="214"/>
    <n v="39"/>
    <n v="-54"/>
    <x v="565"/>
    <n v="541"/>
    <n v="51"/>
    <x v="0"/>
    <x v="1"/>
    <n v="12"/>
    <x v="1"/>
    <x v="3"/>
    <s v="Decaf Irish Cream"/>
    <n v="26"/>
    <n v="90"/>
    <x v="1"/>
    <n v="40"/>
    <n v="90"/>
    <n v="80"/>
    <n v="130"/>
    <n v="25"/>
    <x v="0"/>
  </r>
  <r>
    <n v="936"/>
    <n v="239"/>
    <n v="-155"/>
    <x v="566"/>
    <n v="1246"/>
    <n v="281"/>
    <x v="0"/>
    <x v="1"/>
    <n v="74"/>
    <x v="1"/>
    <x v="3"/>
    <s v="Colombian"/>
    <n v="185"/>
    <n v="520"/>
    <x v="1"/>
    <n v="350"/>
    <n v="420"/>
    <n v="340"/>
    <n v="770"/>
    <n v="96"/>
    <x v="1"/>
  </r>
  <r>
    <n v="210"/>
    <n v="123"/>
    <n v="33"/>
    <x v="567"/>
    <n v="915"/>
    <n v="179"/>
    <x v="0"/>
    <x v="1"/>
    <n v="34"/>
    <x v="1"/>
    <x v="2"/>
    <s v="Caffe Mocha"/>
    <n v="133"/>
    <n v="302"/>
    <x v="1"/>
    <n v="70"/>
    <n v="120"/>
    <n v="100"/>
    <n v="190"/>
    <n v="46"/>
    <x v="1"/>
  </r>
  <r>
    <n v="225"/>
    <n v="48"/>
    <n v="-35"/>
    <x v="568"/>
    <n v="851"/>
    <n v="70"/>
    <x v="1"/>
    <x v="1"/>
    <n v="13"/>
    <x v="1"/>
    <x v="3"/>
    <s v="Decaf Irish Cream"/>
    <n v="45"/>
    <n v="118"/>
    <x v="10"/>
    <n v="70"/>
    <n v="90"/>
    <n v="80"/>
    <n v="160"/>
    <n v="25"/>
    <x v="0"/>
  </r>
  <r>
    <n v="225"/>
    <n v="48"/>
    <n v="-33"/>
    <x v="569"/>
    <n v="829"/>
    <n v="71"/>
    <x v="1"/>
    <x v="1"/>
    <n v="13"/>
    <x v="1"/>
    <x v="3"/>
    <s v="Colombian"/>
    <n v="47"/>
    <n v="119"/>
    <x v="10"/>
    <n v="70"/>
    <n v="90"/>
    <n v="80"/>
    <n v="160"/>
    <n v="24"/>
    <x v="1"/>
  </r>
  <r>
    <n v="505"/>
    <n v="45"/>
    <n v="-57"/>
    <x v="570"/>
    <n v="447"/>
    <n v="69"/>
    <x v="1"/>
    <x v="1"/>
    <n v="14"/>
    <x v="1"/>
    <x v="3"/>
    <s v="Colombian"/>
    <n v="23"/>
    <n v="114"/>
    <x v="17"/>
    <n v="50"/>
    <n v="110"/>
    <n v="80"/>
    <n v="160"/>
    <n v="46"/>
    <x v="1"/>
  </r>
  <r>
    <n v="918"/>
    <n v="90"/>
    <n v="-66"/>
    <x v="571"/>
    <n v="572"/>
    <n v="115"/>
    <x v="1"/>
    <x v="1"/>
    <n v="29"/>
    <x v="1"/>
    <x v="3"/>
    <s v="Colombian"/>
    <n v="74"/>
    <n v="205"/>
    <x v="6"/>
    <n v="130"/>
    <n v="160"/>
    <n v="140"/>
    <n v="290"/>
    <n v="41"/>
    <x v="1"/>
  </r>
  <r>
    <n v="505"/>
    <n v="25"/>
    <n v="-22"/>
    <x v="572"/>
    <n v="-466"/>
    <n v="31"/>
    <x v="1"/>
    <x v="1"/>
    <n v="9"/>
    <x v="1"/>
    <x v="2"/>
    <s v="Caffe Latte"/>
    <n v="-12"/>
    <n v="56"/>
    <x v="17"/>
    <n v="10"/>
    <n v="20"/>
    <n v="10"/>
    <n v="30"/>
    <n v="43"/>
    <x v="1"/>
  </r>
  <r>
    <n v="225"/>
    <n v="103"/>
    <n v="-23"/>
    <x v="573"/>
    <n v="564"/>
    <n v="133"/>
    <x v="1"/>
    <x v="1"/>
    <n v="33"/>
    <x v="0"/>
    <x v="0"/>
    <s v="Chamomile"/>
    <n v="87"/>
    <n v="236"/>
    <x v="10"/>
    <n v="80"/>
    <n v="130"/>
    <n v="110"/>
    <n v="210"/>
    <n v="46"/>
    <x v="0"/>
  </r>
  <r>
    <n v="504"/>
    <n v="79"/>
    <n v="-26"/>
    <x v="574"/>
    <n v="593"/>
    <n v="98"/>
    <x v="1"/>
    <x v="1"/>
    <n v="30"/>
    <x v="0"/>
    <x v="0"/>
    <s v="Lemon"/>
    <n v="34"/>
    <n v="177"/>
    <x v="10"/>
    <n v="60"/>
    <n v="90"/>
    <n v="60"/>
    <n v="150"/>
    <n v="64"/>
    <x v="0"/>
  </r>
  <r>
    <n v="405"/>
    <n v="96"/>
    <n v="-23"/>
    <x v="575"/>
    <n v="683"/>
    <n v="134"/>
    <x v="1"/>
    <x v="1"/>
    <n v="87"/>
    <x v="0"/>
    <x v="0"/>
    <s v="Lemon"/>
    <n v="17"/>
    <n v="230"/>
    <x v="6"/>
    <n v="80"/>
    <n v="120"/>
    <n v="40"/>
    <n v="200"/>
    <n v="117"/>
    <x v="0"/>
  </r>
  <r>
    <n v="956"/>
    <n v="225"/>
    <n v="-56"/>
    <x v="576"/>
    <n v="1272"/>
    <n v="265"/>
    <x v="0"/>
    <x v="1"/>
    <n v="69"/>
    <x v="1"/>
    <x v="3"/>
    <s v="Colombian"/>
    <n v="174"/>
    <n v="490"/>
    <x v="1"/>
    <n v="260"/>
    <n v="320"/>
    <n v="230"/>
    <n v="580"/>
    <n v="91"/>
    <x v="1"/>
  </r>
  <r>
    <n v="817"/>
    <n v="75"/>
    <n v="19"/>
    <x v="577"/>
    <n v="-1050"/>
    <n v="114"/>
    <x v="0"/>
    <x v="1"/>
    <n v="24"/>
    <x v="1"/>
    <x v="2"/>
    <s v="Caffe Latte"/>
    <n v="59"/>
    <n v="189"/>
    <x v="1"/>
    <n v="50"/>
    <n v="90"/>
    <n v="40"/>
    <n v="140"/>
    <n v="55"/>
    <x v="1"/>
  </r>
  <r>
    <n v="409"/>
    <n v="118"/>
    <n v="27"/>
    <x v="578"/>
    <n v="930"/>
    <n v="172"/>
    <x v="0"/>
    <x v="1"/>
    <n v="33"/>
    <x v="1"/>
    <x v="2"/>
    <s v="Caffe Mocha"/>
    <n v="127"/>
    <n v="290"/>
    <x v="1"/>
    <n v="90"/>
    <n v="130"/>
    <n v="100"/>
    <n v="220"/>
    <n v="45"/>
    <x v="1"/>
  </r>
  <r>
    <n v="918"/>
    <n v="78"/>
    <n v="22"/>
    <x v="579"/>
    <n v="798"/>
    <n v="119"/>
    <x v="1"/>
    <x v="1"/>
    <n v="25"/>
    <x v="1"/>
    <x v="2"/>
    <s v="Decaf Espresso"/>
    <n v="62"/>
    <n v="197"/>
    <x v="6"/>
    <n v="60"/>
    <n v="90"/>
    <n v="40"/>
    <n v="150"/>
    <n v="57"/>
    <x v="0"/>
  </r>
  <r>
    <n v="918"/>
    <n v="88"/>
    <n v="-19"/>
    <x v="580"/>
    <n v="561"/>
    <n v="112"/>
    <x v="1"/>
    <x v="1"/>
    <n v="29"/>
    <x v="1"/>
    <x v="3"/>
    <s v="Colombian"/>
    <n v="71"/>
    <n v="200"/>
    <x v="6"/>
    <n v="100"/>
    <n v="130"/>
    <n v="90"/>
    <n v="230"/>
    <n v="41"/>
    <x v="1"/>
  </r>
  <r>
    <n v="918"/>
    <n v="102"/>
    <n v="29"/>
    <x v="581"/>
    <n v="-2003"/>
    <n v="143"/>
    <x v="1"/>
    <x v="1"/>
    <n v="31"/>
    <x v="1"/>
    <x v="2"/>
    <s v="Caffe Latte"/>
    <n v="89"/>
    <n v="245"/>
    <x v="6"/>
    <n v="80"/>
    <n v="100"/>
    <n v="60"/>
    <n v="180"/>
    <n v="54"/>
    <x v="1"/>
  </r>
  <r>
    <n v="337"/>
    <n v="101"/>
    <n v="5"/>
    <x v="582"/>
    <n v="552"/>
    <n v="130"/>
    <x v="1"/>
    <x v="1"/>
    <n v="33"/>
    <x v="0"/>
    <x v="0"/>
    <s v="Chamomile"/>
    <n v="85"/>
    <n v="231"/>
    <x v="10"/>
    <n v="90"/>
    <n v="120"/>
    <n v="80"/>
    <n v="210"/>
    <n v="45"/>
    <x v="0"/>
  </r>
  <r>
    <n v="505"/>
    <n v="15"/>
    <n v="-1"/>
    <x v="583"/>
    <n v="848"/>
    <n v="24"/>
    <x v="1"/>
    <x v="1"/>
    <n v="4"/>
    <x v="0"/>
    <x v="0"/>
    <s v="Chamomile"/>
    <n v="9"/>
    <n v="39"/>
    <x v="17"/>
    <n v="10"/>
    <n v="20"/>
    <n v="10"/>
    <n v="30"/>
    <n v="15"/>
    <x v="0"/>
  </r>
  <r>
    <n v="337"/>
    <n v="82"/>
    <n v="-2"/>
    <x v="584"/>
    <n v="601"/>
    <n v="102"/>
    <x v="1"/>
    <x v="1"/>
    <n v="31"/>
    <x v="0"/>
    <x v="0"/>
    <s v="Lemon"/>
    <n v="38"/>
    <n v="184"/>
    <x v="10"/>
    <n v="70"/>
    <n v="100"/>
    <n v="40"/>
    <n v="170"/>
    <n v="64"/>
    <x v="0"/>
  </r>
  <r>
    <n v="580"/>
    <n v="94"/>
    <n v="-5"/>
    <x v="585"/>
    <n v="694"/>
    <n v="130"/>
    <x v="1"/>
    <x v="1"/>
    <n v="85"/>
    <x v="0"/>
    <x v="0"/>
    <s v="Lemon"/>
    <n v="15"/>
    <n v="224"/>
    <x v="6"/>
    <n v="80"/>
    <n v="120"/>
    <n v="20"/>
    <n v="200"/>
    <n v="115"/>
    <x v="0"/>
  </r>
  <r>
    <n v="972"/>
    <n v="241"/>
    <n v="-52"/>
    <x v="586"/>
    <n v="1321"/>
    <n v="284"/>
    <x v="0"/>
    <x v="1"/>
    <n v="74"/>
    <x v="1"/>
    <x v="3"/>
    <s v="Colombian"/>
    <n v="188"/>
    <n v="525"/>
    <x v="1"/>
    <n v="280"/>
    <n v="340"/>
    <n v="240"/>
    <n v="620"/>
    <n v="96"/>
    <x v="1"/>
  </r>
  <r>
    <n v="972"/>
    <n v="123"/>
    <n v="23"/>
    <x v="587"/>
    <n v="959"/>
    <n v="179"/>
    <x v="0"/>
    <x v="1"/>
    <n v="34"/>
    <x v="1"/>
    <x v="2"/>
    <s v="Caffe Mocha"/>
    <n v="133"/>
    <n v="302"/>
    <x v="1"/>
    <n v="90"/>
    <n v="140"/>
    <n v="110"/>
    <n v="230"/>
    <n v="46"/>
    <x v="1"/>
  </r>
  <r>
    <n v="505"/>
    <n v="92"/>
    <n v="-24"/>
    <x v="588"/>
    <n v="1898"/>
    <n v="68"/>
    <x v="1"/>
    <x v="1"/>
    <n v="28"/>
    <x v="1"/>
    <x v="3"/>
    <s v="Decaf Irish Cream"/>
    <n v="16"/>
    <n v="160"/>
    <x v="17"/>
    <n v="100"/>
    <n v="90"/>
    <n v="40"/>
    <n v="190"/>
    <n v="52"/>
    <x v="0"/>
  </r>
  <r>
    <n v="405"/>
    <n v="88"/>
    <n v="12"/>
    <x v="589"/>
    <n v="817"/>
    <n v="133"/>
    <x v="1"/>
    <x v="1"/>
    <n v="29"/>
    <x v="1"/>
    <x v="2"/>
    <s v="Decaf Espresso"/>
    <n v="72"/>
    <n v="221"/>
    <x v="6"/>
    <n v="60"/>
    <n v="110"/>
    <n v="60"/>
    <n v="170"/>
    <n v="61"/>
    <x v="0"/>
  </r>
  <r>
    <n v="318"/>
    <n v="49"/>
    <n v="-24"/>
    <x v="590"/>
    <n v="845"/>
    <n v="71"/>
    <x v="1"/>
    <x v="1"/>
    <n v="13"/>
    <x v="1"/>
    <x v="3"/>
    <s v="Colombian"/>
    <n v="46"/>
    <n v="120"/>
    <x v="10"/>
    <n v="50"/>
    <n v="90"/>
    <n v="70"/>
    <n v="140"/>
    <n v="25"/>
    <x v="1"/>
  </r>
  <r>
    <n v="505"/>
    <n v="48"/>
    <n v="-23"/>
    <x v="591"/>
    <n v="462"/>
    <n v="74"/>
    <x v="1"/>
    <x v="1"/>
    <n v="15"/>
    <x v="1"/>
    <x v="3"/>
    <s v="Colombian"/>
    <n v="27"/>
    <n v="122"/>
    <x v="17"/>
    <n v="50"/>
    <n v="90"/>
    <n v="50"/>
    <n v="140"/>
    <n v="47"/>
    <x v="1"/>
  </r>
  <r>
    <n v="405"/>
    <n v="81"/>
    <n v="-34"/>
    <x v="592"/>
    <n v="551"/>
    <n v="104"/>
    <x v="1"/>
    <x v="1"/>
    <n v="26"/>
    <x v="1"/>
    <x v="3"/>
    <s v="Colombian"/>
    <n v="66"/>
    <n v="185"/>
    <x v="6"/>
    <n v="90"/>
    <n v="130"/>
    <n v="100"/>
    <n v="220"/>
    <n v="38"/>
    <x v="1"/>
  </r>
  <r>
    <n v="505"/>
    <n v="20"/>
    <n v="-5"/>
    <x v="593"/>
    <n v="-598"/>
    <n v="25"/>
    <x v="1"/>
    <x v="1"/>
    <n v="7"/>
    <x v="1"/>
    <x v="2"/>
    <s v="Caffe Latte"/>
    <n v="-15"/>
    <n v="45"/>
    <x v="17"/>
    <n v="10"/>
    <n v="20"/>
    <n v="-10"/>
    <n v="30"/>
    <n v="40"/>
    <x v="1"/>
  </r>
  <r>
    <n v="918"/>
    <n v="134"/>
    <n v="31"/>
    <x v="594"/>
    <n v="-2248"/>
    <n v="186"/>
    <x v="1"/>
    <x v="1"/>
    <n v="41"/>
    <x v="1"/>
    <x v="2"/>
    <s v="Caffe Latte"/>
    <n v="121"/>
    <n v="320"/>
    <x v="6"/>
    <n v="100"/>
    <n v="140"/>
    <n v="90"/>
    <n v="240"/>
    <n v="65"/>
    <x v="1"/>
  </r>
  <r>
    <n v="225"/>
    <n v="94"/>
    <n v="7"/>
    <x v="595"/>
    <n v="540"/>
    <n v="120"/>
    <x v="1"/>
    <x v="1"/>
    <n v="31"/>
    <x v="0"/>
    <x v="0"/>
    <s v="Chamomile"/>
    <n v="77"/>
    <n v="214"/>
    <x v="10"/>
    <n v="80"/>
    <n v="110"/>
    <n v="70"/>
    <n v="190"/>
    <n v="43"/>
    <x v="0"/>
  </r>
  <r>
    <n v="505"/>
    <n v="16"/>
    <n v="-1"/>
    <x v="596"/>
    <n v="851"/>
    <n v="25"/>
    <x v="1"/>
    <x v="1"/>
    <n v="4"/>
    <x v="0"/>
    <x v="0"/>
    <s v="Chamomile"/>
    <n v="9"/>
    <n v="41"/>
    <x v="17"/>
    <n v="10"/>
    <n v="20"/>
    <n v="10"/>
    <n v="30"/>
    <n v="16"/>
    <x v="0"/>
  </r>
  <r>
    <n v="580"/>
    <n v="105"/>
    <n v="-10"/>
    <x v="597"/>
    <n v="716"/>
    <n v="145"/>
    <x v="1"/>
    <x v="1"/>
    <n v="95"/>
    <x v="0"/>
    <x v="0"/>
    <s v="Lemon"/>
    <n v="20"/>
    <n v="250"/>
    <x v="6"/>
    <n v="90"/>
    <n v="140"/>
    <n v="30"/>
    <n v="230"/>
    <n v="125"/>
    <x v="0"/>
  </r>
  <r>
    <n v="281"/>
    <n v="39"/>
    <n v="-41"/>
    <x v="598"/>
    <n v="541"/>
    <n v="51"/>
    <x v="0"/>
    <x v="1"/>
    <n v="12"/>
    <x v="1"/>
    <x v="3"/>
    <s v="Decaf Irish Cream"/>
    <n v="39"/>
    <n v="96"/>
    <x v="1"/>
    <n v="40"/>
    <n v="90"/>
    <n v="80"/>
    <n v="130"/>
    <n v="25"/>
    <x v="0"/>
  </r>
  <r>
    <n v="432"/>
    <n v="239"/>
    <n v="-65"/>
    <x v="599"/>
    <n v="1246"/>
    <n v="281"/>
    <x v="0"/>
    <x v="1"/>
    <n v="74"/>
    <x v="1"/>
    <x v="3"/>
    <s v="Colombian"/>
    <n v="275"/>
    <n v="554"/>
    <x v="1"/>
    <n v="350"/>
    <n v="420"/>
    <n v="340"/>
    <n v="770"/>
    <n v="96"/>
    <x v="1"/>
  </r>
  <r>
    <n v="817"/>
    <n v="123"/>
    <n v="97"/>
    <x v="600"/>
    <n v="915"/>
    <n v="179"/>
    <x v="0"/>
    <x v="1"/>
    <n v="34"/>
    <x v="1"/>
    <x v="2"/>
    <s v="Caffe Mocha"/>
    <n v="197"/>
    <n v="322"/>
    <x v="1"/>
    <n v="70"/>
    <n v="120"/>
    <n v="100"/>
    <n v="190"/>
    <n v="46"/>
    <x v="1"/>
  </r>
  <r>
    <n v="985"/>
    <n v="48"/>
    <n v="-13"/>
    <x v="601"/>
    <n v="851"/>
    <n v="70"/>
    <x v="1"/>
    <x v="1"/>
    <n v="13"/>
    <x v="1"/>
    <x v="3"/>
    <s v="Decaf Irish Cream"/>
    <n v="67"/>
    <n v="126"/>
    <x v="10"/>
    <n v="70"/>
    <n v="90"/>
    <n v="80"/>
    <n v="160"/>
    <n v="25"/>
    <x v="0"/>
  </r>
  <r>
    <n v="337"/>
    <n v="48"/>
    <n v="-10"/>
    <x v="602"/>
    <n v="829"/>
    <n v="71"/>
    <x v="1"/>
    <x v="1"/>
    <n v="13"/>
    <x v="1"/>
    <x v="3"/>
    <s v="Colombian"/>
    <n v="70"/>
    <n v="127"/>
    <x v="10"/>
    <n v="70"/>
    <n v="90"/>
    <n v="80"/>
    <n v="160"/>
    <n v="24"/>
    <x v="1"/>
  </r>
  <r>
    <n v="505"/>
    <n v="45"/>
    <n v="-46"/>
    <x v="603"/>
    <n v="447"/>
    <n v="69"/>
    <x v="1"/>
    <x v="1"/>
    <n v="14"/>
    <x v="1"/>
    <x v="3"/>
    <s v="Colombian"/>
    <n v="34"/>
    <n v="121"/>
    <x v="17"/>
    <n v="50"/>
    <n v="110"/>
    <n v="80"/>
    <n v="160"/>
    <n v="46"/>
    <x v="1"/>
  </r>
  <r>
    <n v="918"/>
    <n v="90"/>
    <n v="-30"/>
    <x v="604"/>
    <n v="572"/>
    <n v="115"/>
    <x v="1"/>
    <x v="1"/>
    <n v="29"/>
    <x v="1"/>
    <x v="3"/>
    <s v="Colombian"/>
    <n v="110"/>
    <n v="218"/>
    <x v="6"/>
    <n v="130"/>
    <n v="160"/>
    <n v="140"/>
    <n v="290"/>
    <n v="41"/>
    <x v="1"/>
  </r>
  <r>
    <n v="505"/>
    <n v="25"/>
    <n v="-28"/>
    <x v="605"/>
    <n v="-466"/>
    <n v="31"/>
    <x v="1"/>
    <x v="1"/>
    <n v="9"/>
    <x v="1"/>
    <x v="2"/>
    <s v="Caffe Latte"/>
    <n v="-18"/>
    <n v="60"/>
    <x v="17"/>
    <n v="10"/>
    <n v="20"/>
    <n v="10"/>
    <n v="30"/>
    <n v="43"/>
    <x v="1"/>
  </r>
  <r>
    <n v="318"/>
    <n v="103"/>
    <n v="19"/>
    <x v="606"/>
    <n v="564"/>
    <n v="133"/>
    <x v="1"/>
    <x v="1"/>
    <n v="33"/>
    <x v="0"/>
    <x v="0"/>
    <s v="Chamomile"/>
    <n v="129"/>
    <n v="251"/>
    <x v="10"/>
    <n v="80"/>
    <n v="130"/>
    <n v="110"/>
    <n v="210"/>
    <n v="46"/>
    <x v="0"/>
  </r>
  <r>
    <n v="225"/>
    <n v="79"/>
    <n v="-10"/>
    <x v="607"/>
    <n v="593"/>
    <n v="98"/>
    <x v="1"/>
    <x v="1"/>
    <n v="30"/>
    <x v="0"/>
    <x v="0"/>
    <s v="Lemon"/>
    <n v="50"/>
    <n v="189"/>
    <x v="10"/>
    <n v="60"/>
    <n v="90"/>
    <n v="60"/>
    <n v="150"/>
    <n v="64"/>
    <x v="0"/>
  </r>
  <r>
    <n v="918"/>
    <n v="96"/>
    <n v="-15"/>
    <x v="608"/>
    <n v="683"/>
    <n v="134"/>
    <x v="1"/>
    <x v="1"/>
    <n v="87"/>
    <x v="0"/>
    <x v="0"/>
    <s v="Lemon"/>
    <n v="25"/>
    <n v="245"/>
    <x v="6"/>
    <n v="80"/>
    <n v="120"/>
    <n v="40"/>
    <n v="200"/>
    <n v="117"/>
    <x v="0"/>
  </r>
  <r>
    <n v="432"/>
    <n v="225"/>
    <n v="28"/>
    <x v="609"/>
    <n v="1272"/>
    <n v="265"/>
    <x v="0"/>
    <x v="1"/>
    <n v="69"/>
    <x v="1"/>
    <x v="3"/>
    <s v="Colombian"/>
    <n v="258"/>
    <n v="522"/>
    <x v="1"/>
    <n v="260"/>
    <n v="320"/>
    <n v="230"/>
    <n v="580"/>
    <n v="91"/>
    <x v="1"/>
  </r>
  <r>
    <n v="806"/>
    <n v="75"/>
    <n v="48"/>
    <x v="610"/>
    <n v="-1050"/>
    <n v="114"/>
    <x v="0"/>
    <x v="1"/>
    <n v="24"/>
    <x v="1"/>
    <x v="2"/>
    <s v="Caffe Latte"/>
    <n v="88"/>
    <n v="201"/>
    <x v="1"/>
    <n v="50"/>
    <n v="90"/>
    <n v="40"/>
    <n v="140"/>
    <n v="55"/>
    <x v="1"/>
  </r>
  <r>
    <n v="915"/>
    <n v="118"/>
    <n v="88"/>
    <x v="611"/>
    <n v="930"/>
    <n v="172"/>
    <x v="0"/>
    <x v="1"/>
    <n v="33"/>
    <x v="1"/>
    <x v="2"/>
    <s v="Caffe Mocha"/>
    <n v="188"/>
    <n v="309"/>
    <x v="1"/>
    <n v="90"/>
    <n v="130"/>
    <n v="100"/>
    <n v="220"/>
    <n v="45"/>
    <x v="1"/>
  </r>
  <r>
    <n v="580"/>
    <n v="78"/>
    <n v="52"/>
    <x v="612"/>
    <n v="798"/>
    <n v="119"/>
    <x v="1"/>
    <x v="1"/>
    <n v="25"/>
    <x v="1"/>
    <x v="2"/>
    <s v="Decaf Espresso"/>
    <n v="92"/>
    <n v="210"/>
    <x v="6"/>
    <n v="60"/>
    <n v="90"/>
    <n v="40"/>
    <n v="150"/>
    <n v="57"/>
    <x v="0"/>
  </r>
  <r>
    <n v="918"/>
    <n v="88"/>
    <n v="15"/>
    <x v="613"/>
    <n v="561"/>
    <n v="112"/>
    <x v="1"/>
    <x v="1"/>
    <n v="29"/>
    <x v="1"/>
    <x v="3"/>
    <s v="Colombian"/>
    <n v="105"/>
    <n v="213"/>
    <x v="6"/>
    <n v="100"/>
    <n v="130"/>
    <n v="90"/>
    <n v="230"/>
    <n v="41"/>
    <x v="1"/>
  </r>
  <r>
    <n v="405"/>
    <n v="102"/>
    <n v="72"/>
    <x v="614"/>
    <n v="-2003"/>
    <n v="143"/>
    <x v="1"/>
    <x v="1"/>
    <n v="31"/>
    <x v="1"/>
    <x v="2"/>
    <s v="Caffe Latte"/>
    <n v="132"/>
    <n v="261"/>
    <x v="6"/>
    <n v="80"/>
    <n v="100"/>
    <n v="60"/>
    <n v="180"/>
    <n v="54"/>
    <x v="1"/>
  </r>
  <r>
    <n v="985"/>
    <n v="101"/>
    <n v="46"/>
    <x v="615"/>
    <n v="552"/>
    <n v="130"/>
    <x v="1"/>
    <x v="1"/>
    <n v="33"/>
    <x v="0"/>
    <x v="0"/>
    <s v="Chamomile"/>
    <n v="126"/>
    <n v="246"/>
    <x v="10"/>
    <n v="90"/>
    <n v="120"/>
    <n v="80"/>
    <n v="210"/>
    <n v="45"/>
    <x v="0"/>
  </r>
  <r>
    <n v="505"/>
    <n v="15"/>
    <n v="3"/>
    <x v="616"/>
    <n v="848"/>
    <n v="24"/>
    <x v="1"/>
    <x v="1"/>
    <n v="4"/>
    <x v="0"/>
    <x v="0"/>
    <s v="Chamomile"/>
    <n v="13"/>
    <n v="42"/>
    <x v="17"/>
    <n v="10"/>
    <n v="20"/>
    <n v="10"/>
    <n v="30"/>
    <n v="15"/>
    <x v="0"/>
  </r>
  <r>
    <n v="337"/>
    <n v="82"/>
    <n v="16"/>
    <x v="617"/>
    <n v="601"/>
    <n v="102"/>
    <x v="1"/>
    <x v="1"/>
    <n v="31"/>
    <x v="0"/>
    <x v="0"/>
    <s v="Lemon"/>
    <n v="56"/>
    <n v="196"/>
    <x v="10"/>
    <n v="70"/>
    <n v="100"/>
    <n v="40"/>
    <n v="170"/>
    <n v="64"/>
    <x v="0"/>
  </r>
  <r>
    <n v="405"/>
    <n v="94"/>
    <n v="2"/>
    <x v="618"/>
    <n v="694"/>
    <n v="130"/>
    <x v="1"/>
    <x v="1"/>
    <n v="85"/>
    <x v="0"/>
    <x v="0"/>
    <s v="Lemon"/>
    <n v="22"/>
    <n v="239"/>
    <x v="6"/>
    <n v="80"/>
    <n v="120"/>
    <n v="20"/>
    <n v="200"/>
    <n v="115"/>
    <x v="0"/>
  </r>
  <r>
    <n v="409"/>
    <n v="241"/>
    <n v="39"/>
    <x v="619"/>
    <n v="1321"/>
    <n v="284"/>
    <x v="0"/>
    <x v="1"/>
    <n v="74"/>
    <x v="1"/>
    <x v="3"/>
    <s v="Colombian"/>
    <n v="279"/>
    <n v="559"/>
    <x v="1"/>
    <n v="280"/>
    <n v="340"/>
    <n v="240"/>
    <n v="620"/>
    <n v="96"/>
    <x v="1"/>
  </r>
  <r>
    <n v="254"/>
    <n v="123"/>
    <n v="87"/>
    <x v="620"/>
    <n v="959"/>
    <n v="179"/>
    <x v="0"/>
    <x v="1"/>
    <n v="34"/>
    <x v="1"/>
    <x v="2"/>
    <s v="Caffe Mocha"/>
    <n v="197"/>
    <n v="322"/>
    <x v="1"/>
    <n v="90"/>
    <n v="140"/>
    <n v="110"/>
    <n v="230"/>
    <n v="46"/>
    <x v="1"/>
  </r>
  <r>
    <n v="505"/>
    <n v="92"/>
    <n v="-16"/>
    <x v="621"/>
    <n v="1898"/>
    <n v="68"/>
    <x v="1"/>
    <x v="1"/>
    <n v="28"/>
    <x v="1"/>
    <x v="3"/>
    <s v="Decaf Irish Cream"/>
    <n v="24"/>
    <n v="171"/>
    <x v="17"/>
    <n v="100"/>
    <n v="90"/>
    <n v="40"/>
    <n v="190"/>
    <n v="52"/>
    <x v="0"/>
  </r>
  <r>
    <n v="918"/>
    <n v="88"/>
    <n v="47"/>
    <x v="622"/>
    <n v="817"/>
    <n v="133"/>
    <x v="1"/>
    <x v="1"/>
    <n v="29"/>
    <x v="1"/>
    <x v="2"/>
    <s v="Decaf Espresso"/>
    <n v="107"/>
    <n v="236"/>
    <x v="6"/>
    <n v="60"/>
    <n v="110"/>
    <n v="60"/>
    <n v="170"/>
    <n v="61"/>
    <x v="0"/>
  </r>
  <r>
    <n v="985"/>
    <n v="49"/>
    <n v="-2"/>
    <x v="623"/>
    <n v="845"/>
    <n v="71"/>
    <x v="1"/>
    <x v="1"/>
    <n v="13"/>
    <x v="1"/>
    <x v="3"/>
    <s v="Colombian"/>
    <n v="68"/>
    <n v="128"/>
    <x v="10"/>
    <n v="50"/>
    <n v="90"/>
    <n v="70"/>
    <n v="140"/>
    <n v="25"/>
    <x v="1"/>
  </r>
  <r>
    <n v="505"/>
    <n v="48"/>
    <n v="-10"/>
    <x v="624"/>
    <n v="462"/>
    <n v="74"/>
    <x v="1"/>
    <x v="1"/>
    <n v="15"/>
    <x v="1"/>
    <x v="3"/>
    <s v="Colombian"/>
    <n v="40"/>
    <n v="130"/>
    <x v="17"/>
    <n v="50"/>
    <n v="90"/>
    <n v="50"/>
    <n v="140"/>
    <n v="47"/>
    <x v="1"/>
  </r>
  <r>
    <n v="580"/>
    <n v="81"/>
    <n v="-2"/>
    <x v="625"/>
    <n v="551"/>
    <n v="104"/>
    <x v="1"/>
    <x v="1"/>
    <n v="26"/>
    <x v="1"/>
    <x v="3"/>
    <s v="Colombian"/>
    <n v="98"/>
    <n v="197"/>
    <x v="6"/>
    <n v="90"/>
    <n v="130"/>
    <n v="100"/>
    <n v="220"/>
    <n v="38"/>
    <x v="1"/>
  </r>
  <r>
    <n v="505"/>
    <n v="20"/>
    <n v="-12"/>
    <x v="626"/>
    <n v="-598"/>
    <n v="25"/>
    <x v="1"/>
    <x v="1"/>
    <n v="7"/>
    <x v="1"/>
    <x v="2"/>
    <s v="Caffe Latte"/>
    <n v="-22"/>
    <n v="48"/>
    <x v="17"/>
    <n v="10"/>
    <n v="20"/>
    <n v="-10"/>
    <n v="30"/>
    <n v="40"/>
    <x v="1"/>
  </r>
  <r>
    <n v="918"/>
    <n v="134"/>
    <n v="90"/>
    <x v="627"/>
    <n v="-2248"/>
    <n v="186"/>
    <x v="1"/>
    <x v="1"/>
    <n v="41"/>
    <x v="1"/>
    <x v="2"/>
    <s v="Caffe Latte"/>
    <n v="180"/>
    <n v="341"/>
    <x v="6"/>
    <n v="100"/>
    <n v="140"/>
    <n v="90"/>
    <n v="240"/>
    <n v="65"/>
    <x v="1"/>
  </r>
  <r>
    <n v="985"/>
    <n v="94"/>
    <n v="44"/>
    <x v="628"/>
    <n v="540"/>
    <n v="120"/>
    <x v="1"/>
    <x v="1"/>
    <n v="31"/>
    <x v="0"/>
    <x v="0"/>
    <s v="Chamomile"/>
    <n v="114"/>
    <n v="228"/>
    <x v="10"/>
    <n v="80"/>
    <n v="110"/>
    <n v="70"/>
    <n v="190"/>
    <n v="43"/>
    <x v="0"/>
  </r>
  <r>
    <n v="505"/>
    <n v="16"/>
    <n v="3"/>
    <x v="629"/>
    <n v="851"/>
    <n v="25"/>
    <x v="1"/>
    <x v="1"/>
    <n v="4"/>
    <x v="0"/>
    <x v="0"/>
    <s v="Chamomile"/>
    <n v="13"/>
    <n v="44"/>
    <x v="17"/>
    <n v="10"/>
    <n v="20"/>
    <n v="10"/>
    <n v="30"/>
    <n v="16"/>
    <x v="0"/>
  </r>
  <r>
    <n v="580"/>
    <n v="105"/>
    <n v="0"/>
    <x v="630"/>
    <n v="716"/>
    <n v="145"/>
    <x v="1"/>
    <x v="1"/>
    <n v="95"/>
    <x v="0"/>
    <x v="0"/>
    <s v="Lemon"/>
    <n v="30"/>
    <n v="266"/>
    <x v="6"/>
    <n v="90"/>
    <n v="140"/>
    <n v="30"/>
    <n v="230"/>
    <n v="125"/>
    <x v="0"/>
  </r>
  <r>
    <n v="860"/>
    <n v="125"/>
    <n v="-15"/>
    <x v="631"/>
    <n v="1119"/>
    <n v="188"/>
    <x v="1"/>
    <x v="2"/>
    <n v="41"/>
    <x v="1"/>
    <x v="3"/>
    <s v="Colombian"/>
    <n v="115"/>
    <n v="313"/>
    <x v="5"/>
    <n v="100"/>
    <n v="160"/>
    <n v="130"/>
    <n v="260"/>
    <n v="73"/>
    <x v="1"/>
  </r>
  <r>
    <n v="203"/>
    <n v="60"/>
    <n v="-39"/>
    <x v="632"/>
    <n v="606"/>
    <n v="84"/>
    <x v="1"/>
    <x v="2"/>
    <n v="54"/>
    <x v="1"/>
    <x v="2"/>
    <s v="Caffe Mocha"/>
    <n v="1"/>
    <n v="144"/>
    <x v="5"/>
    <n v="40"/>
    <n v="90"/>
    <n v="40"/>
    <n v="130"/>
    <n v="83"/>
    <x v="1"/>
  </r>
  <r>
    <n v="203"/>
    <n v="130"/>
    <n v="-8"/>
    <x v="633"/>
    <n v="1134"/>
    <n v="195"/>
    <x v="1"/>
    <x v="2"/>
    <n v="42"/>
    <x v="1"/>
    <x v="3"/>
    <s v="Colombian"/>
    <n v="122"/>
    <n v="325"/>
    <x v="5"/>
    <n v="110"/>
    <n v="180"/>
    <n v="130"/>
    <n v="290"/>
    <n v="73"/>
    <x v="1"/>
  </r>
  <r>
    <n v="203"/>
    <n v="115"/>
    <n v="-5"/>
    <x v="634"/>
    <n v="1166"/>
    <n v="174"/>
    <x v="1"/>
    <x v="2"/>
    <n v="37"/>
    <x v="1"/>
    <x v="3"/>
    <s v="Colombian"/>
    <n v="105"/>
    <n v="289"/>
    <x v="5"/>
    <n v="100"/>
    <n v="160"/>
    <n v="110"/>
    <n v="260"/>
    <n v="69"/>
    <x v="1"/>
  </r>
  <r>
    <n v="203"/>
    <n v="125"/>
    <n v="41"/>
    <x v="635"/>
    <n v="1119"/>
    <n v="188"/>
    <x v="1"/>
    <x v="2"/>
    <n v="41"/>
    <x v="1"/>
    <x v="3"/>
    <s v="Colombian"/>
    <n v="171"/>
    <n v="334"/>
    <x v="5"/>
    <n v="100"/>
    <n v="160"/>
    <n v="130"/>
    <n v="260"/>
    <n v="73"/>
    <x v="1"/>
  </r>
  <r>
    <n v="959"/>
    <n v="60"/>
    <n v="-39"/>
    <x v="636"/>
    <n v="606"/>
    <n v="84"/>
    <x v="1"/>
    <x v="2"/>
    <n v="54"/>
    <x v="1"/>
    <x v="2"/>
    <s v="Caffe Mocha"/>
    <n v="1"/>
    <n v="153"/>
    <x v="5"/>
    <n v="40"/>
    <n v="90"/>
    <n v="40"/>
    <n v="130"/>
    <n v="83"/>
    <x v="1"/>
  </r>
  <r>
    <n v="203"/>
    <n v="130"/>
    <n v="51"/>
    <x v="637"/>
    <n v="1134"/>
    <n v="195"/>
    <x v="1"/>
    <x v="2"/>
    <n v="42"/>
    <x v="1"/>
    <x v="3"/>
    <s v="Colombian"/>
    <n v="181"/>
    <n v="346"/>
    <x v="5"/>
    <n v="110"/>
    <n v="180"/>
    <n v="130"/>
    <n v="290"/>
    <n v="73"/>
    <x v="1"/>
  </r>
  <r>
    <n v="959"/>
    <n v="115"/>
    <n v="46"/>
    <x v="638"/>
    <n v="1166"/>
    <n v="174"/>
    <x v="1"/>
    <x v="2"/>
    <n v="37"/>
    <x v="1"/>
    <x v="3"/>
    <s v="Colombian"/>
    <n v="156"/>
    <n v="308"/>
    <x v="5"/>
    <n v="100"/>
    <n v="160"/>
    <n v="110"/>
    <n v="260"/>
    <n v="69"/>
    <x v="1"/>
  </r>
  <r>
    <n v="561"/>
    <n v="91"/>
    <n v="-14"/>
    <x v="639"/>
    <n v="656"/>
    <n v="127"/>
    <x v="0"/>
    <x v="2"/>
    <n v="28"/>
    <x v="1"/>
    <x v="3"/>
    <s v="Decaf Irish Cream"/>
    <n v="76"/>
    <n v="218"/>
    <x v="2"/>
    <n v="70"/>
    <n v="110"/>
    <n v="90"/>
    <n v="180"/>
    <n v="51"/>
    <x v="0"/>
  </r>
  <r>
    <n v="239"/>
    <n v="86"/>
    <n v="-30"/>
    <x v="640"/>
    <n v="547"/>
    <n v="116"/>
    <x v="0"/>
    <x v="2"/>
    <n v="28"/>
    <x v="1"/>
    <x v="2"/>
    <s v="Decaf Espresso"/>
    <n v="60"/>
    <n v="202"/>
    <x v="2"/>
    <n v="70"/>
    <n v="110"/>
    <n v="90"/>
    <n v="180"/>
    <n v="56"/>
    <x v="0"/>
  </r>
  <r>
    <n v="407"/>
    <n v="82"/>
    <n v="-26"/>
    <x v="641"/>
    <n v="788"/>
    <n v="123"/>
    <x v="0"/>
    <x v="2"/>
    <n v="27"/>
    <x v="1"/>
    <x v="3"/>
    <s v="Colombian"/>
    <n v="64"/>
    <n v="205"/>
    <x v="2"/>
    <n v="60"/>
    <n v="110"/>
    <n v="90"/>
    <n v="170"/>
    <n v="59"/>
    <x v="1"/>
  </r>
  <r>
    <n v="857"/>
    <n v="72"/>
    <n v="18"/>
    <x v="642"/>
    <n v="-3004"/>
    <n v="402"/>
    <x v="0"/>
    <x v="2"/>
    <n v="23"/>
    <x v="1"/>
    <x v="3"/>
    <s v="Colombian"/>
    <n v="348"/>
    <n v="474"/>
    <x v="15"/>
    <n v="50"/>
    <n v="350"/>
    <n v="330"/>
    <n v="400"/>
    <n v="54"/>
    <x v="1"/>
  </r>
  <r>
    <n v="315"/>
    <n v="260"/>
    <n v="17"/>
    <x v="643"/>
    <n v="2548"/>
    <n v="390"/>
    <x v="0"/>
    <x v="2"/>
    <n v="91"/>
    <x v="1"/>
    <x v="3"/>
    <s v="Colombian"/>
    <n v="247"/>
    <n v="650"/>
    <x v="19"/>
    <n v="210"/>
    <n v="330"/>
    <n v="230"/>
    <n v="540"/>
    <n v="143"/>
    <x v="1"/>
  </r>
  <r>
    <n v="239"/>
    <n v="96"/>
    <n v="-32"/>
    <x v="644"/>
    <n v="683"/>
    <n v="134"/>
    <x v="0"/>
    <x v="2"/>
    <n v="87"/>
    <x v="1"/>
    <x v="2"/>
    <s v="Caffe Mocha"/>
    <n v="18"/>
    <n v="230"/>
    <x v="2"/>
    <n v="80"/>
    <n v="130"/>
    <n v="50"/>
    <n v="210"/>
    <n v="116"/>
    <x v="1"/>
  </r>
  <r>
    <n v="845"/>
    <n v="125"/>
    <n v="-32"/>
    <x v="645"/>
    <n v="3142"/>
    <n v="-56"/>
    <x v="0"/>
    <x v="2"/>
    <n v="113"/>
    <x v="1"/>
    <x v="2"/>
    <s v="Caffe Mocha"/>
    <n v="-202"/>
    <n v="69"/>
    <x v="19"/>
    <n v="110"/>
    <n v="-60"/>
    <n v="-170"/>
    <n v="50"/>
    <n v="146"/>
    <x v="1"/>
  </r>
  <r>
    <n v="781"/>
    <n v="161"/>
    <n v="-28"/>
    <x v="646"/>
    <n v="1267"/>
    <n v="161"/>
    <x v="0"/>
    <x v="2"/>
    <n v="45"/>
    <x v="1"/>
    <x v="2"/>
    <s v="Regular Espresso"/>
    <n v="92"/>
    <n v="322"/>
    <x v="15"/>
    <n v="140"/>
    <n v="160"/>
    <n v="120"/>
    <n v="300"/>
    <n v="69"/>
    <x v="1"/>
  </r>
  <r>
    <n v="718"/>
    <n v="239"/>
    <n v="-15"/>
    <x v="647"/>
    <n v="1197"/>
    <n v="526"/>
    <x v="0"/>
    <x v="2"/>
    <n v="66"/>
    <x v="1"/>
    <x v="2"/>
    <s v="Regular Espresso"/>
    <n v="435"/>
    <n v="765"/>
    <x v="19"/>
    <n v="210"/>
    <n v="510"/>
    <n v="450"/>
    <n v="720"/>
    <n v="91"/>
    <x v="1"/>
  </r>
  <r>
    <n v="386"/>
    <n v="22"/>
    <n v="-10"/>
    <x v="648"/>
    <n v="573"/>
    <n v="29"/>
    <x v="0"/>
    <x v="2"/>
    <n v="7"/>
    <x v="0"/>
    <x v="0"/>
    <s v="Chamomile"/>
    <n v="10"/>
    <n v="51"/>
    <x v="2"/>
    <n v="0"/>
    <n v="20"/>
    <n v="20"/>
    <n v="20"/>
    <n v="19"/>
    <x v="0"/>
  </r>
  <r>
    <n v="845"/>
    <n v="255"/>
    <n v="59"/>
    <x v="649"/>
    <n v="1622"/>
    <n v="258"/>
    <x v="0"/>
    <x v="2"/>
    <n v="96"/>
    <x v="0"/>
    <x v="0"/>
    <s v="Lemon"/>
    <n v="129"/>
    <n v="513"/>
    <x v="19"/>
    <n v="140"/>
    <n v="150"/>
    <n v="70"/>
    <n v="290"/>
    <n v="129"/>
    <x v="0"/>
  </r>
  <r>
    <n v="315"/>
    <n v="239"/>
    <n v="-70"/>
    <x v="650"/>
    <n v="4360"/>
    <n v="-75"/>
    <x v="0"/>
    <x v="2"/>
    <n v="74"/>
    <x v="0"/>
    <x v="0"/>
    <s v="Mint"/>
    <n v="-170"/>
    <n v="164"/>
    <x v="19"/>
    <n v="130"/>
    <n v="-50"/>
    <n v="-100"/>
    <n v="80"/>
    <n v="95"/>
    <x v="0"/>
  </r>
  <r>
    <n v="516"/>
    <n v="108"/>
    <n v="-25"/>
    <x v="651"/>
    <n v="971"/>
    <n v="157"/>
    <x v="0"/>
    <x v="2"/>
    <n v="30"/>
    <x v="0"/>
    <x v="1"/>
    <s v="Darjeeling"/>
    <n v="115"/>
    <n v="265"/>
    <x v="19"/>
    <n v="110"/>
    <n v="170"/>
    <n v="140"/>
    <n v="280"/>
    <n v="42"/>
    <x v="1"/>
  </r>
  <r>
    <n v="716"/>
    <n v="123"/>
    <n v="-26"/>
    <x v="652"/>
    <n v="915"/>
    <n v="179"/>
    <x v="0"/>
    <x v="2"/>
    <n v="34"/>
    <x v="0"/>
    <x v="1"/>
    <s v="Earl Grey"/>
    <n v="134"/>
    <n v="302"/>
    <x v="19"/>
    <n v="130"/>
    <n v="190"/>
    <n v="160"/>
    <n v="320"/>
    <n v="45"/>
    <x v="1"/>
  </r>
  <r>
    <n v="518"/>
    <n v="76"/>
    <n v="-22"/>
    <x v="653"/>
    <n v="580"/>
    <n v="111"/>
    <x v="0"/>
    <x v="2"/>
    <n v="21"/>
    <x v="0"/>
    <x v="1"/>
    <s v="Green Tea"/>
    <n v="78"/>
    <n v="187"/>
    <x v="19"/>
    <n v="80"/>
    <n v="120"/>
    <n v="100"/>
    <n v="200"/>
    <n v="33"/>
    <x v="1"/>
  </r>
  <r>
    <n v="772"/>
    <n v="102"/>
    <n v="-1"/>
    <x v="654"/>
    <n v="666"/>
    <n v="143"/>
    <x v="0"/>
    <x v="2"/>
    <n v="31"/>
    <x v="1"/>
    <x v="3"/>
    <s v="Decaf Irish Cream"/>
    <n v="89"/>
    <n v="245"/>
    <x v="2"/>
    <n v="90"/>
    <n v="130"/>
    <n v="90"/>
    <n v="220"/>
    <n v="54"/>
    <x v="0"/>
  </r>
  <r>
    <n v="561"/>
    <n v="77"/>
    <n v="-9"/>
    <x v="655"/>
    <n v="557"/>
    <n v="103"/>
    <x v="0"/>
    <x v="2"/>
    <n v="25"/>
    <x v="1"/>
    <x v="2"/>
    <s v="Decaf Espresso"/>
    <n v="51"/>
    <n v="180"/>
    <x v="2"/>
    <n v="70"/>
    <n v="100"/>
    <n v="60"/>
    <n v="170"/>
    <n v="52"/>
    <x v="0"/>
  </r>
  <r>
    <n v="754"/>
    <n v="78"/>
    <n v="3"/>
    <x v="656"/>
    <n v="798"/>
    <n v="119"/>
    <x v="0"/>
    <x v="2"/>
    <n v="25"/>
    <x v="1"/>
    <x v="3"/>
    <s v="Colombian"/>
    <n v="63"/>
    <n v="197"/>
    <x v="2"/>
    <n v="70"/>
    <n v="100"/>
    <n v="60"/>
    <n v="170"/>
    <n v="56"/>
    <x v="1"/>
  </r>
  <r>
    <n v="978"/>
    <n v="75"/>
    <n v="24"/>
    <x v="657"/>
    <n v="-3287"/>
    <n v="379"/>
    <x v="0"/>
    <x v="2"/>
    <n v="24"/>
    <x v="1"/>
    <x v="3"/>
    <s v="Colombian"/>
    <n v="324"/>
    <n v="454"/>
    <x v="15"/>
    <n v="60"/>
    <n v="340"/>
    <n v="300"/>
    <n v="400"/>
    <n v="55"/>
    <x v="1"/>
  </r>
  <r>
    <n v="347"/>
    <n v="249"/>
    <n v="6"/>
    <x v="658"/>
    <n v="2580"/>
    <n v="374"/>
    <x v="0"/>
    <x v="2"/>
    <n v="87"/>
    <x v="1"/>
    <x v="3"/>
    <s v="Colombian"/>
    <n v="236"/>
    <n v="623"/>
    <x v="19"/>
    <n v="220"/>
    <n v="340"/>
    <n v="230"/>
    <n v="560"/>
    <n v="138"/>
    <x v="1"/>
  </r>
  <r>
    <n v="754"/>
    <n v="94"/>
    <n v="-5"/>
    <x v="659"/>
    <n v="694"/>
    <n v="130"/>
    <x v="0"/>
    <x v="2"/>
    <n v="85"/>
    <x v="1"/>
    <x v="2"/>
    <s v="Caffe Mocha"/>
    <n v="15"/>
    <n v="224"/>
    <x v="2"/>
    <n v="90"/>
    <n v="120"/>
    <n v="20"/>
    <n v="210"/>
    <n v="115"/>
    <x v="1"/>
  </r>
  <r>
    <n v="347"/>
    <n v="121"/>
    <n v="-12"/>
    <x v="660"/>
    <n v="3385"/>
    <n v="-60"/>
    <x v="0"/>
    <x v="2"/>
    <n v="109"/>
    <x v="1"/>
    <x v="2"/>
    <s v="Caffe Mocha"/>
    <n v="-202"/>
    <n v="61"/>
    <x v="19"/>
    <n v="110"/>
    <n v="-60"/>
    <n v="-190"/>
    <n v="50"/>
    <n v="142"/>
    <x v="1"/>
  </r>
  <r>
    <n v="508"/>
    <n v="181"/>
    <n v="-12"/>
    <x v="661"/>
    <n v="1283"/>
    <n v="182"/>
    <x v="0"/>
    <x v="2"/>
    <n v="50"/>
    <x v="1"/>
    <x v="2"/>
    <s v="Regular Espresso"/>
    <n v="108"/>
    <n v="363"/>
    <x v="15"/>
    <n v="170"/>
    <n v="180"/>
    <n v="120"/>
    <n v="350"/>
    <n v="74"/>
    <x v="1"/>
  </r>
  <r>
    <n v="646"/>
    <n v="211"/>
    <n v="-9"/>
    <x v="662"/>
    <n v="933"/>
    <n v="464"/>
    <x v="0"/>
    <x v="2"/>
    <n v="59"/>
    <x v="1"/>
    <x v="2"/>
    <s v="Regular Espresso"/>
    <n v="381"/>
    <n v="675"/>
    <x v="19"/>
    <n v="200"/>
    <n v="460"/>
    <n v="390"/>
    <n v="660"/>
    <n v="83"/>
    <x v="1"/>
  </r>
  <r>
    <n v="561"/>
    <n v="22"/>
    <n v="1"/>
    <x v="663"/>
    <n v="570"/>
    <n v="30"/>
    <x v="0"/>
    <x v="2"/>
    <n v="7"/>
    <x v="0"/>
    <x v="0"/>
    <s v="Chamomile"/>
    <n v="11"/>
    <n v="52"/>
    <x v="2"/>
    <n v="10"/>
    <n v="20"/>
    <n v="10"/>
    <n v="30"/>
    <n v="19"/>
    <x v="0"/>
  </r>
  <r>
    <n v="631"/>
    <n v="245"/>
    <n v="64"/>
    <x v="664"/>
    <n v="1704"/>
    <n v="331"/>
    <x v="0"/>
    <x v="2"/>
    <n v="93"/>
    <x v="0"/>
    <x v="0"/>
    <s v="Lemon"/>
    <n v="204"/>
    <n v="576"/>
    <x v="19"/>
    <n v="180"/>
    <n v="240"/>
    <n v="140"/>
    <n v="420"/>
    <n v="127"/>
    <x v="0"/>
  </r>
  <r>
    <n v="914"/>
    <n v="225"/>
    <n v="-36"/>
    <x v="665"/>
    <n v="4742"/>
    <n v="-65"/>
    <x v="0"/>
    <x v="2"/>
    <n v="69"/>
    <x v="0"/>
    <x v="0"/>
    <s v="Mint"/>
    <n v="-156"/>
    <n v="160"/>
    <x v="19"/>
    <n v="160"/>
    <n v="-50"/>
    <n v="-120"/>
    <n v="110"/>
    <n v="91"/>
    <x v="0"/>
  </r>
  <r>
    <n v="518"/>
    <n v="81"/>
    <n v="-6"/>
    <x v="666"/>
    <n v="984"/>
    <n v="117"/>
    <x v="0"/>
    <x v="2"/>
    <n v="22"/>
    <x v="0"/>
    <x v="1"/>
    <s v="Darjeeling"/>
    <n v="84"/>
    <n v="198"/>
    <x v="19"/>
    <n v="80"/>
    <n v="120"/>
    <n v="90"/>
    <n v="200"/>
    <n v="33"/>
    <x v="1"/>
  </r>
  <r>
    <n v="315"/>
    <n v="118"/>
    <n v="-3"/>
    <x v="667"/>
    <n v="930"/>
    <n v="172"/>
    <x v="0"/>
    <x v="2"/>
    <n v="33"/>
    <x v="0"/>
    <x v="1"/>
    <s v="Earl Grey"/>
    <n v="127"/>
    <n v="290"/>
    <x v="19"/>
    <n v="120"/>
    <n v="170"/>
    <n v="130"/>
    <n v="290"/>
    <n v="45"/>
    <x v="1"/>
  </r>
  <r>
    <n v="813"/>
    <n v="134"/>
    <n v="12"/>
    <x v="668"/>
    <n v="690"/>
    <n v="186"/>
    <x v="0"/>
    <x v="2"/>
    <n v="41"/>
    <x v="1"/>
    <x v="3"/>
    <s v="Decaf Irish Cream"/>
    <n v="122"/>
    <n v="320"/>
    <x v="2"/>
    <n v="120"/>
    <n v="160"/>
    <n v="110"/>
    <n v="280"/>
    <n v="64"/>
    <x v="0"/>
  </r>
  <r>
    <n v="407"/>
    <n v="83"/>
    <n v="-12"/>
    <x v="669"/>
    <n v="575"/>
    <n v="112"/>
    <x v="0"/>
    <x v="2"/>
    <n v="27"/>
    <x v="1"/>
    <x v="2"/>
    <s v="Decaf Espresso"/>
    <n v="58"/>
    <n v="195"/>
    <x v="2"/>
    <n v="80"/>
    <n v="110"/>
    <n v="70"/>
    <n v="190"/>
    <n v="54"/>
    <x v="0"/>
  </r>
  <r>
    <n v="754"/>
    <n v="88"/>
    <n v="-7"/>
    <x v="670"/>
    <n v="817"/>
    <n v="133"/>
    <x v="0"/>
    <x v="2"/>
    <n v="29"/>
    <x v="1"/>
    <x v="3"/>
    <s v="Colombian"/>
    <n v="73"/>
    <n v="221"/>
    <x v="2"/>
    <n v="70"/>
    <n v="120"/>
    <n v="80"/>
    <n v="190"/>
    <n v="60"/>
    <x v="1"/>
  </r>
  <r>
    <n v="351"/>
    <n v="67"/>
    <n v="30"/>
    <x v="671"/>
    <n v="-3534"/>
    <n v="443"/>
    <x v="0"/>
    <x v="2"/>
    <n v="22"/>
    <x v="1"/>
    <x v="3"/>
    <s v="Colombian"/>
    <n v="390"/>
    <n v="510"/>
    <x v="15"/>
    <n v="60"/>
    <n v="390"/>
    <n v="360"/>
    <n v="450"/>
    <n v="53"/>
    <x v="1"/>
  </r>
  <r>
    <n v="845"/>
    <n v="279"/>
    <n v="21"/>
    <x v="672"/>
    <n v="2642"/>
    <n v="420"/>
    <x v="0"/>
    <x v="2"/>
    <n v="97"/>
    <x v="1"/>
    <x v="3"/>
    <s v="Colombian"/>
    <n v="271"/>
    <n v="699"/>
    <x v="19"/>
    <n v="250"/>
    <n v="370"/>
    <n v="250"/>
    <n v="620"/>
    <n v="149"/>
    <x v="1"/>
  </r>
  <r>
    <n v="305"/>
    <n v="105"/>
    <n v="-9"/>
    <x v="673"/>
    <n v="716"/>
    <n v="145"/>
    <x v="0"/>
    <x v="2"/>
    <n v="95"/>
    <x v="1"/>
    <x v="2"/>
    <s v="Caffe Mocha"/>
    <n v="21"/>
    <n v="250"/>
    <x v="2"/>
    <n v="100"/>
    <n v="140"/>
    <n v="30"/>
    <n v="240"/>
    <n v="124"/>
    <x v="1"/>
  </r>
  <r>
    <n v="212"/>
    <n v="135"/>
    <n v="-14"/>
    <x v="674"/>
    <n v="3641"/>
    <n v="-69"/>
    <x v="0"/>
    <x v="2"/>
    <n v="122"/>
    <x v="1"/>
    <x v="2"/>
    <s v="Caffe Mocha"/>
    <n v="-224"/>
    <n v="66"/>
    <x v="19"/>
    <n v="130"/>
    <n v="-70"/>
    <n v="-210"/>
    <n v="60"/>
    <n v="155"/>
    <x v="1"/>
  </r>
  <r>
    <n v="351"/>
    <n v="153"/>
    <n v="7"/>
    <x v="675"/>
    <n v="1319"/>
    <n v="153"/>
    <x v="0"/>
    <x v="2"/>
    <n v="42"/>
    <x v="1"/>
    <x v="2"/>
    <s v="Regular Espresso"/>
    <n v="87"/>
    <n v="306"/>
    <x v="15"/>
    <n v="150"/>
    <n v="140"/>
    <n v="80"/>
    <n v="290"/>
    <n v="66"/>
    <x v="1"/>
  </r>
  <r>
    <n v="718"/>
    <n v="250"/>
    <n v="-8"/>
    <x v="676"/>
    <n v="723"/>
    <n v="407"/>
    <x v="0"/>
    <x v="2"/>
    <n v="70"/>
    <x v="1"/>
    <x v="2"/>
    <s v="Regular Espresso"/>
    <n v="312"/>
    <n v="657"/>
    <x v="19"/>
    <n v="240"/>
    <n v="400"/>
    <n v="320"/>
    <n v="640"/>
    <n v="95"/>
    <x v="1"/>
  </r>
  <r>
    <n v="607"/>
    <n v="294"/>
    <n v="99"/>
    <x v="677"/>
    <n v="1727"/>
    <n v="453"/>
    <x v="0"/>
    <x v="2"/>
    <n v="111"/>
    <x v="0"/>
    <x v="0"/>
    <s v="Lemon"/>
    <n v="309"/>
    <n v="747"/>
    <x v="19"/>
    <n v="220"/>
    <n v="320"/>
    <n v="210"/>
    <n v="540"/>
    <n v="144"/>
    <x v="0"/>
  </r>
  <r>
    <n v="716"/>
    <n v="241"/>
    <n v="-39"/>
    <x v="678"/>
    <n v="5121"/>
    <n v="-93"/>
    <x v="0"/>
    <x v="2"/>
    <n v="74"/>
    <x v="0"/>
    <x v="0"/>
    <s v="Mint"/>
    <n v="-189"/>
    <n v="148"/>
    <x v="19"/>
    <n v="180"/>
    <n v="-80"/>
    <n v="-150"/>
    <n v="100"/>
    <n v="96"/>
    <x v="0"/>
  </r>
  <r>
    <n v="716"/>
    <n v="86"/>
    <n v="-1"/>
    <x v="679"/>
    <n v="1003"/>
    <n v="124"/>
    <x v="0"/>
    <x v="2"/>
    <n v="24"/>
    <x v="0"/>
    <x v="1"/>
    <s v="Darjeeling"/>
    <n v="89"/>
    <n v="210"/>
    <x v="19"/>
    <n v="90"/>
    <n v="120"/>
    <n v="90"/>
    <n v="210"/>
    <n v="35"/>
    <x v="1"/>
  </r>
  <r>
    <n v="718"/>
    <n v="123"/>
    <n v="-17"/>
    <x v="680"/>
    <n v="959"/>
    <n v="179"/>
    <x v="0"/>
    <x v="2"/>
    <n v="34"/>
    <x v="0"/>
    <x v="1"/>
    <s v="Earl Grey"/>
    <n v="133"/>
    <n v="302"/>
    <x v="19"/>
    <n v="120"/>
    <n v="190"/>
    <n v="150"/>
    <n v="310"/>
    <n v="46"/>
    <x v="1"/>
  </r>
  <r>
    <n v="772"/>
    <n v="91"/>
    <n v="23"/>
    <x v="681"/>
    <n v="656"/>
    <n v="127"/>
    <x v="0"/>
    <x v="2"/>
    <n v="28"/>
    <x v="1"/>
    <x v="3"/>
    <s v="Decaf Irish Cream"/>
    <n v="113"/>
    <n v="232"/>
    <x v="2"/>
    <n v="70"/>
    <n v="110"/>
    <n v="90"/>
    <n v="180"/>
    <n v="51"/>
    <x v="0"/>
  </r>
  <r>
    <n v="321"/>
    <n v="86"/>
    <n v="-1"/>
    <x v="682"/>
    <n v="547"/>
    <n v="116"/>
    <x v="0"/>
    <x v="2"/>
    <n v="28"/>
    <x v="1"/>
    <x v="2"/>
    <s v="Decaf Espresso"/>
    <n v="89"/>
    <n v="215"/>
    <x v="2"/>
    <n v="70"/>
    <n v="110"/>
    <n v="90"/>
    <n v="180"/>
    <n v="56"/>
    <x v="0"/>
  </r>
  <r>
    <n v="954"/>
    <n v="82"/>
    <n v="5"/>
    <x v="683"/>
    <n v="788"/>
    <n v="123"/>
    <x v="0"/>
    <x v="2"/>
    <n v="27"/>
    <x v="1"/>
    <x v="3"/>
    <s v="Colombian"/>
    <n v="95"/>
    <n v="218"/>
    <x v="2"/>
    <n v="60"/>
    <n v="110"/>
    <n v="90"/>
    <n v="170"/>
    <n v="59"/>
    <x v="1"/>
  </r>
  <r>
    <n v="857"/>
    <n v="72"/>
    <n v="186"/>
    <x v="684"/>
    <n v="-3004"/>
    <n v="402"/>
    <x v="0"/>
    <x v="2"/>
    <n v="23"/>
    <x v="1"/>
    <x v="3"/>
    <s v="Colombian"/>
    <n v="516"/>
    <n v="505"/>
    <x v="15"/>
    <n v="50"/>
    <n v="350"/>
    <n v="330"/>
    <n v="400"/>
    <n v="54"/>
    <x v="1"/>
  </r>
  <r>
    <n v="716"/>
    <n v="260"/>
    <n v="137"/>
    <x v="685"/>
    <n v="2548"/>
    <n v="390"/>
    <x v="0"/>
    <x v="2"/>
    <n v="91"/>
    <x v="1"/>
    <x v="3"/>
    <s v="Colombian"/>
    <n v="367"/>
    <n v="693"/>
    <x v="19"/>
    <n v="210"/>
    <n v="330"/>
    <n v="230"/>
    <n v="540"/>
    <n v="143"/>
    <x v="1"/>
  </r>
  <r>
    <n v="727"/>
    <n v="96"/>
    <n v="-23"/>
    <x v="686"/>
    <n v="683"/>
    <n v="134"/>
    <x v="0"/>
    <x v="2"/>
    <n v="87"/>
    <x v="1"/>
    <x v="2"/>
    <s v="Caffe Mocha"/>
    <n v="27"/>
    <n v="245"/>
    <x v="2"/>
    <n v="80"/>
    <n v="130"/>
    <n v="50"/>
    <n v="210"/>
    <n v="116"/>
    <x v="1"/>
  </r>
  <r>
    <n v="914"/>
    <n v="125"/>
    <n v="-130"/>
    <x v="687"/>
    <n v="3142"/>
    <n v="-56"/>
    <x v="0"/>
    <x v="2"/>
    <n v="113"/>
    <x v="1"/>
    <x v="2"/>
    <s v="Caffe Mocha"/>
    <n v="-300"/>
    <n v="74"/>
    <x v="19"/>
    <n v="110"/>
    <n v="-60"/>
    <n v="-170"/>
    <n v="50"/>
    <n v="146"/>
    <x v="1"/>
  </r>
  <r>
    <n v="508"/>
    <n v="161"/>
    <n v="17"/>
    <x v="688"/>
    <n v="1267"/>
    <n v="161"/>
    <x v="0"/>
    <x v="2"/>
    <n v="45"/>
    <x v="1"/>
    <x v="2"/>
    <s v="Regular Espresso"/>
    <n v="137"/>
    <n v="343"/>
    <x v="15"/>
    <n v="140"/>
    <n v="160"/>
    <n v="120"/>
    <n v="300"/>
    <n v="69"/>
    <x v="1"/>
  </r>
  <r>
    <n v="212"/>
    <n v="239"/>
    <n v="196"/>
    <x v="689"/>
    <n v="1197"/>
    <n v="526"/>
    <x v="0"/>
    <x v="2"/>
    <n v="66"/>
    <x v="1"/>
    <x v="2"/>
    <s v="Regular Espresso"/>
    <n v="646"/>
    <n v="815"/>
    <x v="19"/>
    <n v="210"/>
    <n v="510"/>
    <n v="450"/>
    <n v="720"/>
    <n v="91"/>
    <x v="1"/>
  </r>
  <r>
    <n v="904"/>
    <n v="22"/>
    <n v="-5"/>
    <x v="690"/>
    <n v="573"/>
    <n v="29"/>
    <x v="0"/>
    <x v="2"/>
    <n v="7"/>
    <x v="0"/>
    <x v="0"/>
    <s v="Chamomile"/>
    <n v="15"/>
    <n v="54"/>
    <x v="2"/>
    <n v="0"/>
    <n v="20"/>
    <n v="20"/>
    <n v="20"/>
    <n v="19"/>
    <x v="0"/>
  </r>
  <r>
    <n v="585"/>
    <n v="255"/>
    <n v="121"/>
    <x v="691"/>
    <n v="1622"/>
    <n v="258"/>
    <x v="0"/>
    <x v="2"/>
    <n v="96"/>
    <x v="0"/>
    <x v="0"/>
    <s v="Lemon"/>
    <n v="191"/>
    <n v="547"/>
    <x v="19"/>
    <n v="140"/>
    <n v="150"/>
    <n v="70"/>
    <n v="290"/>
    <n v="129"/>
    <x v="0"/>
  </r>
  <r>
    <n v="631"/>
    <n v="239"/>
    <n v="-152"/>
    <x v="692"/>
    <n v="4360"/>
    <n v="-75"/>
    <x v="0"/>
    <x v="2"/>
    <n v="74"/>
    <x v="0"/>
    <x v="0"/>
    <s v="Mint"/>
    <n v="-252"/>
    <n v="175"/>
    <x v="19"/>
    <n v="130"/>
    <n v="-50"/>
    <n v="-100"/>
    <n v="80"/>
    <n v="95"/>
    <x v="0"/>
  </r>
  <r>
    <n v="585"/>
    <n v="108"/>
    <n v="31"/>
    <x v="693"/>
    <n v="971"/>
    <n v="157"/>
    <x v="0"/>
    <x v="2"/>
    <n v="30"/>
    <x v="0"/>
    <x v="1"/>
    <s v="Darjeeling"/>
    <n v="171"/>
    <n v="282"/>
    <x v="19"/>
    <n v="110"/>
    <n v="170"/>
    <n v="140"/>
    <n v="280"/>
    <n v="42"/>
    <x v="1"/>
  </r>
  <r>
    <n v="718"/>
    <n v="123"/>
    <n v="39"/>
    <x v="694"/>
    <n v="915"/>
    <n v="179"/>
    <x v="0"/>
    <x v="2"/>
    <n v="34"/>
    <x v="0"/>
    <x v="1"/>
    <s v="Earl Grey"/>
    <n v="199"/>
    <n v="322"/>
    <x v="19"/>
    <n v="130"/>
    <n v="190"/>
    <n v="160"/>
    <n v="320"/>
    <n v="45"/>
    <x v="1"/>
  </r>
  <r>
    <n v="607"/>
    <n v="76"/>
    <n v="16"/>
    <x v="695"/>
    <n v="580"/>
    <n v="111"/>
    <x v="0"/>
    <x v="2"/>
    <n v="21"/>
    <x v="0"/>
    <x v="1"/>
    <s v="Green Tea"/>
    <n v="116"/>
    <n v="199"/>
    <x v="19"/>
    <n v="80"/>
    <n v="120"/>
    <n v="100"/>
    <n v="200"/>
    <n v="33"/>
    <x v="1"/>
  </r>
  <r>
    <n v="904"/>
    <n v="102"/>
    <n v="42"/>
    <x v="696"/>
    <n v="666"/>
    <n v="143"/>
    <x v="0"/>
    <x v="2"/>
    <n v="31"/>
    <x v="1"/>
    <x v="3"/>
    <s v="Decaf Irish Cream"/>
    <n v="132"/>
    <n v="261"/>
    <x v="2"/>
    <n v="90"/>
    <n v="130"/>
    <n v="90"/>
    <n v="220"/>
    <n v="54"/>
    <x v="0"/>
  </r>
  <r>
    <n v="772"/>
    <n v="77"/>
    <n v="16"/>
    <x v="697"/>
    <n v="557"/>
    <n v="103"/>
    <x v="0"/>
    <x v="2"/>
    <n v="25"/>
    <x v="1"/>
    <x v="2"/>
    <s v="Decaf Espresso"/>
    <n v="76"/>
    <n v="192"/>
    <x v="2"/>
    <n v="70"/>
    <n v="100"/>
    <n v="60"/>
    <n v="170"/>
    <n v="52"/>
    <x v="0"/>
  </r>
  <r>
    <n v="786"/>
    <n v="78"/>
    <n v="33"/>
    <x v="698"/>
    <n v="798"/>
    <n v="119"/>
    <x v="0"/>
    <x v="2"/>
    <n v="25"/>
    <x v="1"/>
    <x v="3"/>
    <s v="Colombian"/>
    <n v="93"/>
    <n v="210"/>
    <x v="2"/>
    <n v="70"/>
    <n v="100"/>
    <n v="60"/>
    <n v="170"/>
    <n v="56"/>
    <x v="1"/>
  </r>
  <r>
    <n v="857"/>
    <n v="75"/>
    <n v="181"/>
    <x v="699"/>
    <n v="-3287"/>
    <n v="379"/>
    <x v="0"/>
    <x v="2"/>
    <n v="24"/>
    <x v="1"/>
    <x v="3"/>
    <s v="Colombian"/>
    <n v="481"/>
    <n v="484"/>
    <x v="15"/>
    <n v="60"/>
    <n v="340"/>
    <n v="300"/>
    <n v="400"/>
    <n v="55"/>
    <x v="1"/>
  </r>
  <r>
    <n v="607"/>
    <n v="249"/>
    <n v="120"/>
    <x v="700"/>
    <n v="2580"/>
    <n v="374"/>
    <x v="0"/>
    <x v="2"/>
    <n v="87"/>
    <x v="1"/>
    <x v="3"/>
    <s v="Colombian"/>
    <n v="350"/>
    <n v="664"/>
    <x v="19"/>
    <n v="220"/>
    <n v="340"/>
    <n v="230"/>
    <n v="560"/>
    <n v="138"/>
    <x v="1"/>
  </r>
  <r>
    <n v="813"/>
    <n v="94"/>
    <n v="2"/>
    <x v="701"/>
    <n v="694"/>
    <n v="130"/>
    <x v="0"/>
    <x v="2"/>
    <n v="85"/>
    <x v="1"/>
    <x v="2"/>
    <s v="Caffe Mocha"/>
    <n v="22"/>
    <n v="239"/>
    <x v="2"/>
    <n v="90"/>
    <n v="120"/>
    <n v="20"/>
    <n v="210"/>
    <n v="115"/>
    <x v="1"/>
  </r>
  <r>
    <n v="914"/>
    <n v="121"/>
    <n v="-110"/>
    <x v="702"/>
    <n v="3385"/>
    <n v="-60"/>
    <x v="0"/>
    <x v="2"/>
    <n v="109"/>
    <x v="1"/>
    <x v="2"/>
    <s v="Caffe Mocha"/>
    <n v="-300"/>
    <n v="65"/>
    <x v="19"/>
    <n v="110"/>
    <n v="-60"/>
    <n v="-190"/>
    <n v="50"/>
    <n v="142"/>
    <x v="1"/>
  </r>
  <r>
    <n v="617"/>
    <n v="181"/>
    <n v="40"/>
    <x v="703"/>
    <n v="1283"/>
    <n v="182"/>
    <x v="0"/>
    <x v="2"/>
    <n v="50"/>
    <x v="1"/>
    <x v="2"/>
    <s v="Regular Espresso"/>
    <n v="160"/>
    <n v="387"/>
    <x v="15"/>
    <n v="170"/>
    <n v="180"/>
    <n v="120"/>
    <n v="350"/>
    <n v="74"/>
    <x v="1"/>
  </r>
  <r>
    <n v="917"/>
    <n v="211"/>
    <n v="175"/>
    <x v="704"/>
    <n v="933"/>
    <n v="464"/>
    <x v="0"/>
    <x v="2"/>
    <n v="59"/>
    <x v="1"/>
    <x v="2"/>
    <s v="Regular Espresso"/>
    <n v="565"/>
    <n v="719"/>
    <x v="19"/>
    <n v="200"/>
    <n v="460"/>
    <n v="390"/>
    <n v="660"/>
    <n v="83"/>
    <x v="1"/>
  </r>
  <r>
    <n v="727"/>
    <n v="22"/>
    <n v="6"/>
    <x v="705"/>
    <n v="570"/>
    <n v="30"/>
    <x v="0"/>
    <x v="2"/>
    <n v="7"/>
    <x v="0"/>
    <x v="0"/>
    <s v="Chamomile"/>
    <n v="16"/>
    <n v="55"/>
    <x v="2"/>
    <n v="10"/>
    <n v="20"/>
    <n v="10"/>
    <n v="30"/>
    <n v="19"/>
    <x v="0"/>
  </r>
  <r>
    <n v="585"/>
    <n v="245"/>
    <n v="163"/>
    <x v="706"/>
    <n v="1704"/>
    <n v="331"/>
    <x v="0"/>
    <x v="2"/>
    <n v="93"/>
    <x v="0"/>
    <x v="0"/>
    <s v="Lemon"/>
    <n v="303"/>
    <n v="614"/>
    <x v="19"/>
    <n v="180"/>
    <n v="240"/>
    <n v="140"/>
    <n v="420"/>
    <n v="127"/>
    <x v="0"/>
  </r>
  <r>
    <n v="518"/>
    <n v="225"/>
    <n v="-112"/>
    <x v="707"/>
    <n v="4742"/>
    <n v="-65"/>
    <x v="0"/>
    <x v="2"/>
    <n v="69"/>
    <x v="0"/>
    <x v="0"/>
    <s v="Mint"/>
    <n v="-232"/>
    <n v="171"/>
    <x v="19"/>
    <n v="160"/>
    <n v="-50"/>
    <n v="-120"/>
    <n v="110"/>
    <n v="91"/>
    <x v="0"/>
  </r>
  <r>
    <n v="516"/>
    <n v="81"/>
    <n v="35"/>
    <x v="708"/>
    <n v="984"/>
    <n v="117"/>
    <x v="0"/>
    <x v="2"/>
    <n v="22"/>
    <x v="0"/>
    <x v="1"/>
    <s v="Darjeeling"/>
    <n v="125"/>
    <n v="211"/>
    <x v="19"/>
    <n v="80"/>
    <n v="120"/>
    <n v="90"/>
    <n v="200"/>
    <n v="33"/>
    <x v="1"/>
  </r>
  <r>
    <n v="914"/>
    <n v="118"/>
    <n v="58"/>
    <x v="709"/>
    <n v="930"/>
    <n v="172"/>
    <x v="0"/>
    <x v="2"/>
    <n v="33"/>
    <x v="0"/>
    <x v="1"/>
    <s v="Earl Grey"/>
    <n v="188"/>
    <n v="309"/>
    <x v="19"/>
    <n v="120"/>
    <n v="170"/>
    <n v="130"/>
    <n v="290"/>
    <n v="45"/>
    <x v="1"/>
  </r>
  <r>
    <n v="727"/>
    <n v="134"/>
    <n v="71"/>
    <x v="710"/>
    <n v="690"/>
    <n v="186"/>
    <x v="0"/>
    <x v="2"/>
    <n v="41"/>
    <x v="1"/>
    <x v="3"/>
    <s v="Decaf Irish Cream"/>
    <n v="181"/>
    <n v="341"/>
    <x v="2"/>
    <n v="120"/>
    <n v="160"/>
    <n v="110"/>
    <n v="280"/>
    <n v="64"/>
    <x v="0"/>
  </r>
  <r>
    <n v="386"/>
    <n v="83"/>
    <n v="16"/>
    <x v="711"/>
    <n v="575"/>
    <n v="112"/>
    <x v="0"/>
    <x v="2"/>
    <n v="27"/>
    <x v="1"/>
    <x v="2"/>
    <s v="Decaf Espresso"/>
    <n v="86"/>
    <n v="208"/>
    <x v="2"/>
    <n v="80"/>
    <n v="110"/>
    <n v="70"/>
    <n v="190"/>
    <n v="54"/>
    <x v="0"/>
  </r>
  <r>
    <n v="407"/>
    <n v="88"/>
    <n v="28"/>
    <x v="712"/>
    <n v="817"/>
    <n v="133"/>
    <x v="0"/>
    <x v="2"/>
    <n v="29"/>
    <x v="1"/>
    <x v="3"/>
    <s v="Colombian"/>
    <n v="108"/>
    <n v="236"/>
    <x v="2"/>
    <n v="70"/>
    <n v="120"/>
    <n v="80"/>
    <n v="190"/>
    <n v="60"/>
    <x v="1"/>
  </r>
  <r>
    <n v="351"/>
    <n v="67"/>
    <n v="219"/>
    <x v="713"/>
    <n v="-3534"/>
    <n v="443"/>
    <x v="0"/>
    <x v="2"/>
    <n v="22"/>
    <x v="1"/>
    <x v="3"/>
    <s v="Colombian"/>
    <n v="579"/>
    <n v="543"/>
    <x v="15"/>
    <n v="60"/>
    <n v="390"/>
    <n v="360"/>
    <n v="450"/>
    <n v="53"/>
    <x v="1"/>
  </r>
  <r>
    <n v="315"/>
    <n v="279"/>
    <n v="152"/>
    <x v="714"/>
    <n v="2642"/>
    <n v="420"/>
    <x v="0"/>
    <x v="2"/>
    <n v="97"/>
    <x v="1"/>
    <x v="3"/>
    <s v="Colombian"/>
    <n v="402"/>
    <n v="745"/>
    <x v="19"/>
    <n v="250"/>
    <n v="370"/>
    <n v="250"/>
    <n v="620"/>
    <n v="149"/>
    <x v="1"/>
  </r>
  <r>
    <n v="305"/>
    <n v="105"/>
    <n v="1"/>
    <x v="715"/>
    <n v="716"/>
    <n v="145"/>
    <x v="0"/>
    <x v="2"/>
    <n v="95"/>
    <x v="1"/>
    <x v="2"/>
    <s v="Caffe Mocha"/>
    <n v="31"/>
    <n v="266"/>
    <x v="2"/>
    <n v="100"/>
    <n v="140"/>
    <n v="30"/>
    <n v="240"/>
    <n v="124"/>
    <x v="1"/>
  </r>
  <r>
    <n v="845"/>
    <n v="135"/>
    <n v="-122"/>
    <x v="716"/>
    <n v="3641"/>
    <n v="-69"/>
    <x v="0"/>
    <x v="2"/>
    <n v="122"/>
    <x v="1"/>
    <x v="2"/>
    <s v="Caffe Mocha"/>
    <n v="-332"/>
    <n v="70"/>
    <x v="19"/>
    <n v="130"/>
    <n v="-70"/>
    <n v="-210"/>
    <n v="60"/>
    <n v="155"/>
    <x v="1"/>
  </r>
  <r>
    <n v="857"/>
    <n v="153"/>
    <n v="49"/>
    <x v="717"/>
    <n v="1319"/>
    <n v="153"/>
    <x v="0"/>
    <x v="2"/>
    <n v="42"/>
    <x v="1"/>
    <x v="2"/>
    <s v="Regular Espresso"/>
    <n v="129"/>
    <n v="326"/>
    <x v="15"/>
    <n v="150"/>
    <n v="140"/>
    <n v="80"/>
    <n v="290"/>
    <n v="66"/>
    <x v="1"/>
  </r>
  <r>
    <n v="518"/>
    <n v="250"/>
    <n v="143"/>
    <x v="718"/>
    <n v="723"/>
    <n v="407"/>
    <x v="0"/>
    <x v="2"/>
    <n v="70"/>
    <x v="1"/>
    <x v="2"/>
    <s v="Regular Espresso"/>
    <n v="463"/>
    <n v="700"/>
    <x v="19"/>
    <n v="240"/>
    <n v="400"/>
    <n v="320"/>
    <n v="640"/>
    <n v="95"/>
    <x v="1"/>
  </r>
  <r>
    <n v="631"/>
    <n v="294"/>
    <n v="249"/>
    <x v="719"/>
    <n v="1727"/>
    <n v="453"/>
    <x v="0"/>
    <x v="2"/>
    <n v="111"/>
    <x v="0"/>
    <x v="0"/>
    <s v="Lemon"/>
    <n v="459"/>
    <n v="796"/>
    <x v="19"/>
    <n v="220"/>
    <n v="320"/>
    <n v="210"/>
    <n v="540"/>
    <n v="144"/>
    <x v="0"/>
  </r>
  <r>
    <n v="716"/>
    <n v="241"/>
    <n v="-130"/>
    <x v="720"/>
    <n v="5121"/>
    <n v="-93"/>
    <x v="0"/>
    <x v="2"/>
    <n v="74"/>
    <x v="0"/>
    <x v="0"/>
    <s v="Mint"/>
    <n v="-280"/>
    <n v="158"/>
    <x v="19"/>
    <n v="180"/>
    <n v="-80"/>
    <n v="-150"/>
    <n v="100"/>
    <n v="96"/>
    <x v="0"/>
  </r>
  <r>
    <n v="718"/>
    <n v="86"/>
    <n v="42"/>
    <x v="721"/>
    <n v="1003"/>
    <n v="124"/>
    <x v="0"/>
    <x v="2"/>
    <n v="24"/>
    <x v="0"/>
    <x v="1"/>
    <s v="Darjeeling"/>
    <n v="132"/>
    <n v="224"/>
    <x v="19"/>
    <n v="90"/>
    <n v="120"/>
    <n v="90"/>
    <n v="210"/>
    <n v="35"/>
    <x v="1"/>
  </r>
  <r>
    <n v="518"/>
    <n v="123"/>
    <n v="47"/>
    <x v="722"/>
    <n v="959"/>
    <n v="179"/>
    <x v="0"/>
    <x v="2"/>
    <n v="34"/>
    <x v="0"/>
    <x v="1"/>
    <s v="Earl Grey"/>
    <n v="197"/>
    <n v="322"/>
    <x v="19"/>
    <n v="120"/>
    <n v="190"/>
    <n v="150"/>
    <n v="310"/>
    <n v="46"/>
    <x v="1"/>
  </r>
  <r>
    <n v="719"/>
    <n v="108"/>
    <n v="-34"/>
    <x v="723"/>
    <n v="971"/>
    <n v="157"/>
    <x v="0"/>
    <x v="0"/>
    <n v="30"/>
    <x v="1"/>
    <x v="3"/>
    <s v="Decaf Irish Cream"/>
    <n v="116"/>
    <n v="265"/>
    <x v="0"/>
    <n v="100"/>
    <n v="160"/>
    <n v="150"/>
    <n v="260"/>
    <n v="41"/>
    <x v="0"/>
  </r>
  <r>
    <n v="815"/>
    <n v="122"/>
    <n v="-45"/>
    <x v="724"/>
    <n v="789"/>
    <n v="176"/>
    <x v="0"/>
    <x v="0"/>
    <n v="39"/>
    <x v="1"/>
    <x v="3"/>
    <s v="Decaf Irish Cream"/>
    <n v="115"/>
    <n v="298"/>
    <x v="16"/>
    <n v="110"/>
    <n v="190"/>
    <n v="160"/>
    <n v="300"/>
    <n v="61"/>
    <x v="0"/>
  </r>
  <r>
    <n v="303"/>
    <n v="72"/>
    <n v="-74"/>
    <x v="725"/>
    <n v="650"/>
    <n v="110"/>
    <x v="0"/>
    <x v="0"/>
    <n v="23"/>
    <x v="1"/>
    <x v="2"/>
    <s v="Decaf Espresso"/>
    <n v="56"/>
    <n v="182"/>
    <x v="0"/>
    <n v="100"/>
    <n v="160"/>
    <n v="130"/>
    <n v="260"/>
    <n v="54"/>
    <x v="0"/>
  </r>
  <r>
    <n v="312"/>
    <n v="239"/>
    <n v="-151"/>
    <x v="726"/>
    <n v="1755"/>
    <n v="239"/>
    <x v="0"/>
    <x v="0"/>
    <n v="66"/>
    <x v="1"/>
    <x v="2"/>
    <s v="Decaf Espresso"/>
    <n v="149"/>
    <n v="478"/>
    <x v="16"/>
    <n v="340"/>
    <n v="370"/>
    <n v="300"/>
    <n v="710"/>
    <n v="90"/>
    <x v="0"/>
  </r>
  <r>
    <n v="614"/>
    <n v="54"/>
    <n v="-58"/>
    <x v="727"/>
    <n v="404"/>
    <n v="66"/>
    <x v="0"/>
    <x v="0"/>
    <n v="20"/>
    <x v="1"/>
    <x v="2"/>
    <s v="Decaf Espresso"/>
    <n v="12"/>
    <n v="120"/>
    <x v="18"/>
    <n v="70"/>
    <n v="100"/>
    <n v="70"/>
    <n v="170"/>
    <n v="54"/>
    <x v="0"/>
  </r>
  <r>
    <n v="970"/>
    <n v="123"/>
    <n v="-27"/>
    <x v="728"/>
    <n v="915"/>
    <n v="179"/>
    <x v="0"/>
    <x v="0"/>
    <n v="34"/>
    <x v="1"/>
    <x v="3"/>
    <s v="Amaretto"/>
    <n v="133"/>
    <n v="302"/>
    <x v="0"/>
    <n v="120"/>
    <n v="180"/>
    <n v="160"/>
    <n v="300"/>
    <n v="46"/>
    <x v="1"/>
  </r>
  <r>
    <n v="815"/>
    <n v="154"/>
    <n v="-40"/>
    <x v="729"/>
    <n v="1132"/>
    <n v="213"/>
    <x v="0"/>
    <x v="0"/>
    <n v="50"/>
    <x v="1"/>
    <x v="3"/>
    <s v="Colombian"/>
    <n v="120"/>
    <n v="367"/>
    <x v="16"/>
    <n v="150"/>
    <n v="220"/>
    <n v="160"/>
    <n v="370"/>
    <n v="93"/>
    <x v="1"/>
  </r>
  <r>
    <n v="303"/>
    <n v="76"/>
    <n v="-91"/>
    <x v="730"/>
    <n v="580"/>
    <n v="111"/>
    <x v="0"/>
    <x v="0"/>
    <n v="21"/>
    <x v="1"/>
    <x v="2"/>
    <s v="Caffe Mocha"/>
    <n v="79"/>
    <n v="187"/>
    <x v="0"/>
    <n v="100"/>
    <n v="180"/>
    <n v="170"/>
    <n v="280"/>
    <n v="32"/>
    <x v="1"/>
  </r>
  <r>
    <n v="815"/>
    <n v="257"/>
    <n v="-196"/>
    <x v="731"/>
    <n v="1662"/>
    <n v="341"/>
    <x v="0"/>
    <x v="0"/>
    <n v="84"/>
    <x v="1"/>
    <x v="2"/>
    <s v="Caffe Mocha"/>
    <n v="224"/>
    <n v="598"/>
    <x v="16"/>
    <n v="370"/>
    <n v="520"/>
    <n v="420"/>
    <n v="890"/>
    <n v="117"/>
    <x v="1"/>
  </r>
  <r>
    <n v="567"/>
    <n v="161"/>
    <n v="-98"/>
    <x v="732"/>
    <n v="1267"/>
    <n v="161"/>
    <x v="0"/>
    <x v="0"/>
    <n v="45"/>
    <x v="1"/>
    <x v="2"/>
    <s v="Caffe Mocha"/>
    <n v="92"/>
    <n v="322"/>
    <x v="18"/>
    <n v="230"/>
    <n v="240"/>
    <n v="190"/>
    <n v="470"/>
    <n v="69"/>
    <x v="1"/>
  </r>
  <r>
    <n v="719"/>
    <n v="161"/>
    <n v="-18"/>
    <x v="733"/>
    <n v="1267"/>
    <n v="161"/>
    <x v="0"/>
    <x v="0"/>
    <n v="45"/>
    <x v="0"/>
    <x v="0"/>
    <s v="Chamomile"/>
    <n v="92"/>
    <n v="322"/>
    <x v="0"/>
    <n v="120"/>
    <n v="140"/>
    <n v="110"/>
    <n v="260"/>
    <n v="69"/>
    <x v="0"/>
  </r>
  <r>
    <n v="708"/>
    <n v="123"/>
    <n v="-7"/>
    <x v="734"/>
    <n v="915"/>
    <n v="179"/>
    <x v="0"/>
    <x v="0"/>
    <n v="34"/>
    <x v="0"/>
    <x v="0"/>
    <s v="Chamomile"/>
    <n v="133"/>
    <n v="302"/>
    <x v="16"/>
    <n v="90"/>
    <n v="150"/>
    <n v="140"/>
    <n v="240"/>
    <n v="46"/>
    <x v="0"/>
  </r>
  <r>
    <n v="815"/>
    <n v="108"/>
    <n v="-4"/>
    <x v="735"/>
    <n v="971"/>
    <n v="157"/>
    <x v="0"/>
    <x v="0"/>
    <n v="30"/>
    <x v="0"/>
    <x v="0"/>
    <s v="Mint"/>
    <n v="116"/>
    <n v="265"/>
    <x v="16"/>
    <n v="80"/>
    <n v="130"/>
    <n v="120"/>
    <n v="210"/>
    <n v="41"/>
    <x v="0"/>
  </r>
  <r>
    <n v="234"/>
    <n v="82"/>
    <n v="5"/>
    <x v="736"/>
    <n v="788"/>
    <n v="123"/>
    <x v="0"/>
    <x v="0"/>
    <n v="27"/>
    <x v="0"/>
    <x v="1"/>
    <s v="Darjeeling"/>
    <n v="65"/>
    <n v="205"/>
    <x v="18"/>
    <n v="50"/>
    <n v="90"/>
    <n v="60"/>
    <n v="140"/>
    <n v="58"/>
    <x v="1"/>
  </r>
  <r>
    <n v="614"/>
    <n v="91"/>
    <n v="-4"/>
    <x v="737"/>
    <n v="656"/>
    <n v="127"/>
    <x v="0"/>
    <x v="0"/>
    <n v="28"/>
    <x v="0"/>
    <x v="1"/>
    <s v="Earl Grey"/>
    <n v="76"/>
    <n v="218"/>
    <x v="18"/>
    <n v="50"/>
    <n v="100"/>
    <n v="80"/>
    <n v="150"/>
    <n v="51"/>
    <x v="1"/>
  </r>
  <r>
    <n v="720"/>
    <n v="90"/>
    <n v="-6"/>
    <x v="738"/>
    <n v="572"/>
    <n v="115"/>
    <x v="0"/>
    <x v="0"/>
    <n v="29"/>
    <x v="0"/>
    <x v="1"/>
    <s v="Green Tea"/>
    <n v="74"/>
    <n v="205"/>
    <x v="0"/>
    <n v="50"/>
    <n v="90"/>
    <n v="80"/>
    <n v="140"/>
    <n v="41"/>
    <x v="1"/>
  </r>
  <r>
    <n v="641"/>
    <n v="10"/>
    <n v="-12"/>
    <x v="739"/>
    <n v="598"/>
    <n v="13"/>
    <x v="1"/>
    <x v="0"/>
    <n v="3"/>
    <x v="1"/>
    <x v="3"/>
    <s v="Decaf Irish Cream"/>
    <n v="-2"/>
    <n v="23"/>
    <x v="4"/>
    <n v="0"/>
    <n v="10"/>
    <n v="10"/>
    <n v="10"/>
    <n v="15"/>
    <x v="0"/>
  </r>
  <r>
    <n v="715"/>
    <n v="86"/>
    <n v="-39"/>
    <x v="740"/>
    <n v="547"/>
    <n v="116"/>
    <x v="1"/>
    <x v="0"/>
    <n v="28"/>
    <x v="1"/>
    <x v="3"/>
    <s v="Decaf Irish Cream"/>
    <n v="61"/>
    <n v="202"/>
    <x v="13"/>
    <n v="80"/>
    <n v="120"/>
    <n v="100"/>
    <n v="200"/>
    <n v="55"/>
    <x v="0"/>
  </r>
  <r>
    <n v="816"/>
    <n v="79"/>
    <n v="-35"/>
    <x v="741"/>
    <n v="593"/>
    <n v="98"/>
    <x v="1"/>
    <x v="0"/>
    <n v="30"/>
    <x v="1"/>
    <x v="3"/>
    <s v="Colombian"/>
    <n v="35"/>
    <n v="177"/>
    <x v="12"/>
    <n v="70"/>
    <n v="100"/>
    <n v="70"/>
    <n v="170"/>
    <n v="63"/>
    <x v="1"/>
  </r>
  <r>
    <n v="715"/>
    <n v="96"/>
    <n v="-42"/>
    <x v="742"/>
    <n v="683"/>
    <n v="134"/>
    <x v="1"/>
    <x v="0"/>
    <n v="87"/>
    <x v="1"/>
    <x v="3"/>
    <s v="Colombian"/>
    <n v="18"/>
    <n v="230"/>
    <x v="13"/>
    <n v="90"/>
    <n v="140"/>
    <n v="60"/>
    <n v="230"/>
    <n v="116"/>
    <x v="1"/>
  </r>
  <r>
    <n v="314"/>
    <n v="40"/>
    <n v="-54"/>
    <x v="743"/>
    <n v="881"/>
    <n v="59"/>
    <x v="1"/>
    <x v="0"/>
    <n v="11"/>
    <x v="1"/>
    <x v="2"/>
    <s v="Caffe Mocha"/>
    <n v="36"/>
    <n v="99"/>
    <x v="12"/>
    <n v="50"/>
    <n v="90"/>
    <n v="90"/>
    <n v="140"/>
    <n v="23"/>
    <x v="1"/>
  </r>
  <r>
    <n v="608"/>
    <n v="80"/>
    <n v="-72"/>
    <x v="744"/>
    <n v="1055"/>
    <n v="94"/>
    <x v="1"/>
    <x v="0"/>
    <n v="24"/>
    <x v="1"/>
    <x v="2"/>
    <s v="Caffe Mocha"/>
    <n v="48"/>
    <n v="174"/>
    <x v="13"/>
    <n v="110"/>
    <n v="140"/>
    <n v="120"/>
    <n v="250"/>
    <n v="46"/>
    <x v="1"/>
  </r>
  <r>
    <n v="712"/>
    <n v="257"/>
    <n v="14"/>
    <x v="745"/>
    <n v="1662"/>
    <n v="341"/>
    <x v="1"/>
    <x v="0"/>
    <n v="84"/>
    <x v="0"/>
    <x v="0"/>
    <s v="Chamomile"/>
    <n v="224"/>
    <n v="598"/>
    <x v="4"/>
    <n v="200"/>
    <n v="280"/>
    <n v="210"/>
    <n v="480"/>
    <n v="117"/>
    <x v="0"/>
  </r>
  <r>
    <n v="641"/>
    <n v="122"/>
    <n v="-16"/>
    <x v="746"/>
    <n v="789"/>
    <n v="176"/>
    <x v="1"/>
    <x v="0"/>
    <n v="39"/>
    <x v="0"/>
    <x v="0"/>
    <s v="Lemon"/>
    <n v="114"/>
    <n v="298"/>
    <x v="4"/>
    <n v="90"/>
    <n v="150"/>
    <n v="130"/>
    <n v="240"/>
    <n v="62"/>
    <x v="0"/>
  </r>
  <r>
    <n v="573"/>
    <n v="86"/>
    <n v="-36"/>
    <x v="747"/>
    <n v="1698"/>
    <n v="23"/>
    <x v="1"/>
    <x v="0"/>
    <n v="26"/>
    <x v="0"/>
    <x v="0"/>
    <s v="Lemon"/>
    <n v="-26"/>
    <n v="109"/>
    <x v="12"/>
    <n v="60"/>
    <n v="20"/>
    <n v="10"/>
    <n v="80"/>
    <n v="49"/>
    <x v="0"/>
  </r>
  <r>
    <n v="563"/>
    <n v="239"/>
    <n v="39"/>
    <x v="748"/>
    <n v="1755"/>
    <n v="239"/>
    <x v="1"/>
    <x v="0"/>
    <n v="66"/>
    <x v="0"/>
    <x v="1"/>
    <s v="Darjeeling"/>
    <n v="149"/>
    <n v="478"/>
    <x v="4"/>
    <n v="170"/>
    <n v="170"/>
    <n v="110"/>
    <n v="340"/>
    <n v="90"/>
    <x v="1"/>
  </r>
  <r>
    <n v="563"/>
    <n v="255"/>
    <n v="53"/>
    <x v="749"/>
    <n v="1756"/>
    <n v="312"/>
    <x v="1"/>
    <x v="0"/>
    <n v="96"/>
    <x v="0"/>
    <x v="1"/>
    <s v="Earl Grey"/>
    <n v="183"/>
    <n v="567"/>
    <x v="4"/>
    <n v="170"/>
    <n v="230"/>
    <n v="130"/>
    <n v="400"/>
    <n v="129"/>
    <x v="1"/>
  </r>
  <r>
    <n v="417"/>
    <n v="25"/>
    <n v="-11"/>
    <x v="750"/>
    <n v="209"/>
    <n v="31"/>
    <x v="1"/>
    <x v="0"/>
    <n v="9"/>
    <x v="0"/>
    <x v="1"/>
    <s v="Earl Grey"/>
    <n v="-11"/>
    <n v="56"/>
    <x v="12"/>
    <n v="10"/>
    <n v="20"/>
    <n v="0"/>
    <n v="30"/>
    <n v="42"/>
    <x v="1"/>
  </r>
  <r>
    <n v="970"/>
    <n v="81"/>
    <n v="4"/>
    <x v="751"/>
    <n v="984"/>
    <n v="117"/>
    <x v="0"/>
    <x v="0"/>
    <n v="22"/>
    <x v="1"/>
    <x v="3"/>
    <s v="Decaf Irish Cream"/>
    <n v="84"/>
    <n v="198"/>
    <x v="0"/>
    <n v="80"/>
    <n v="110"/>
    <n v="80"/>
    <n v="190"/>
    <n v="33"/>
    <x v="0"/>
  </r>
  <r>
    <n v="815"/>
    <n v="113"/>
    <n v="-4"/>
    <x v="752"/>
    <n v="803"/>
    <n v="165"/>
    <x v="0"/>
    <x v="0"/>
    <n v="36"/>
    <x v="1"/>
    <x v="3"/>
    <s v="Decaf Irish Cream"/>
    <n v="106"/>
    <n v="278"/>
    <x v="16"/>
    <n v="110"/>
    <n v="160"/>
    <n v="110"/>
    <n v="270"/>
    <n v="59"/>
    <x v="0"/>
  </r>
  <r>
    <n v="303"/>
    <n v="75"/>
    <n v="-42"/>
    <x v="753"/>
    <n v="659"/>
    <n v="114"/>
    <x v="0"/>
    <x v="0"/>
    <n v="24"/>
    <x v="1"/>
    <x v="2"/>
    <s v="Decaf Espresso"/>
    <n v="58"/>
    <n v="189"/>
    <x v="0"/>
    <n v="90"/>
    <n v="150"/>
    <n v="100"/>
    <n v="240"/>
    <n v="56"/>
    <x v="0"/>
  </r>
  <r>
    <n v="847"/>
    <n v="211"/>
    <n v="-71"/>
    <x v="754"/>
    <n v="1778"/>
    <n v="212"/>
    <x v="0"/>
    <x v="0"/>
    <n v="59"/>
    <x v="1"/>
    <x v="2"/>
    <s v="Decaf Espresso"/>
    <n v="129"/>
    <n v="423"/>
    <x v="16"/>
    <n v="270"/>
    <n v="270"/>
    <n v="200"/>
    <n v="540"/>
    <n v="83"/>
    <x v="0"/>
  </r>
  <r>
    <n v="970"/>
    <n v="118"/>
    <n v="-2"/>
    <x v="755"/>
    <n v="930"/>
    <n v="172"/>
    <x v="0"/>
    <x v="0"/>
    <n v="33"/>
    <x v="1"/>
    <x v="3"/>
    <s v="Amaretto"/>
    <n v="128"/>
    <n v="290"/>
    <x v="0"/>
    <n v="110"/>
    <n v="170"/>
    <n v="130"/>
    <n v="280"/>
    <n v="44"/>
    <x v="1"/>
  </r>
  <r>
    <n v="815"/>
    <n v="173"/>
    <n v="-1"/>
    <x v="756"/>
    <n v="1150"/>
    <n v="239"/>
    <x v="0"/>
    <x v="0"/>
    <n v="57"/>
    <x v="1"/>
    <x v="3"/>
    <s v="Colombian"/>
    <n v="139"/>
    <n v="412"/>
    <x v="16"/>
    <n v="170"/>
    <n v="230"/>
    <n v="140"/>
    <n v="400"/>
    <n v="100"/>
    <x v="1"/>
  </r>
  <r>
    <n v="303"/>
    <n v="50"/>
    <n v="-22"/>
    <x v="757"/>
    <n v="589"/>
    <n v="73"/>
    <x v="0"/>
    <x v="0"/>
    <n v="14"/>
    <x v="1"/>
    <x v="2"/>
    <s v="Caffe Mocha"/>
    <n v="48"/>
    <n v="123"/>
    <x v="0"/>
    <n v="60"/>
    <n v="90"/>
    <n v="70"/>
    <n v="150"/>
    <n v="25"/>
    <x v="1"/>
  </r>
  <r>
    <n v="224"/>
    <n v="228"/>
    <n v="-94"/>
    <x v="758"/>
    <n v="1691"/>
    <n v="304"/>
    <x v="0"/>
    <x v="0"/>
    <n v="75"/>
    <x v="1"/>
    <x v="2"/>
    <s v="Caffe Mocha"/>
    <n v="196"/>
    <n v="532"/>
    <x v="16"/>
    <n v="290"/>
    <n v="390"/>
    <n v="290"/>
    <n v="680"/>
    <n v="108"/>
    <x v="1"/>
  </r>
  <r>
    <n v="440"/>
    <n v="181"/>
    <n v="-63"/>
    <x v="759"/>
    <n v="1283"/>
    <n v="182"/>
    <x v="0"/>
    <x v="0"/>
    <n v="50"/>
    <x v="1"/>
    <x v="2"/>
    <s v="Caffe Mocha"/>
    <n v="107"/>
    <n v="363"/>
    <x v="18"/>
    <n v="230"/>
    <n v="230"/>
    <n v="170"/>
    <n v="460"/>
    <n v="75"/>
    <x v="1"/>
  </r>
  <r>
    <n v="970"/>
    <n v="181"/>
    <n v="7"/>
    <x v="760"/>
    <n v="1283"/>
    <n v="182"/>
    <x v="0"/>
    <x v="0"/>
    <n v="50"/>
    <x v="0"/>
    <x v="0"/>
    <s v="Chamomile"/>
    <n v="107"/>
    <n v="363"/>
    <x v="0"/>
    <n v="170"/>
    <n v="160"/>
    <n v="100"/>
    <n v="330"/>
    <n v="75"/>
    <x v="0"/>
  </r>
  <r>
    <n v="312"/>
    <n v="118"/>
    <n v="17"/>
    <x v="761"/>
    <n v="930"/>
    <n v="172"/>
    <x v="0"/>
    <x v="0"/>
    <n v="33"/>
    <x v="0"/>
    <x v="0"/>
    <s v="Chamomile"/>
    <n v="127"/>
    <n v="290"/>
    <x v="16"/>
    <n v="110"/>
    <n v="150"/>
    <n v="110"/>
    <n v="260"/>
    <n v="45"/>
    <x v="0"/>
  </r>
  <r>
    <n v="630"/>
    <n v="81"/>
    <n v="4"/>
    <x v="762"/>
    <n v="984"/>
    <n v="117"/>
    <x v="0"/>
    <x v="0"/>
    <n v="22"/>
    <x v="0"/>
    <x v="0"/>
    <s v="Mint"/>
    <n v="84"/>
    <n v="198"/>
    <x v="16"/>
    <n v="70"/>
    <n v="110"/>
    <n v="80"/>
    <n v="180"/>
    <n v="33"/>
    <x v="0"/>
  </r>
  <r>
    <n v="330"/>
    <n v="78"/>
    <n v="2"/>
    <x v="763"/>
    <n v="798"/>
    <n v="119"/>
    <x v="0"/>
    <x v="0"/>
    <n v="25"/>
    <x v="0"/>
    <x v="1"/>
    <s v="Darjeeling"/>
    <n v="62"/>
    <n v="197"/>
    <x v="18"/>
    <n v="60"/>
    <n v="100"/>
    <n v="60"/>
    <n v="160"/>
    <n v="57"/>
    <x v="1"/>
  </r>
  <r>
    <n v="630"/>
    <n v="75"/>
    <n v="9"/>
    <x v="764"/>
    <n v="659"/>
    <n v="114"/>
    <x v="0"/>
    <x v="0"/>
    <n v="24"/>
    <x v="0"/>
    <x v="1"/>
    <s v="Earl Grey"/>
    <n v="59"/>
    <n v="189"/>
    <x v="16"/>
    <n v="60"/>
    <n v="90"/>
    <n v="50"/>
    <n v="150"/>
    <n v="55"/>
    <x v="1"/>
  </r>
  <r>
    <n v="419"/>
    <n v="102"/>
    <n v="19"/>
    <x v="765"/>
    <n v="666"/>
    <n v="143"/>
    <x v="0"/>
    <x v="0"/>
    <n v="31"/>
    <x v="0"/>
    <x v="1"/>
    <s v="Earl Grey"/>
    <n v="89"/>
    <n v="245"/>
    <x v="18"/>
    <n v="80"/>
    <n v="120"/>
    <n v="70"/>
    <n v="200"/>
    <n v="54"/>
    <x v="1"/>
  </r>
  <r>
    <n v="719"/>
    <n v="88"/>
    <n v="10"/>
    <x v="766"/>
    <n v="561"/>
    <n v="112"/>
    <x v="0"/>
    <x v="0"/>
    <n v="29"/>
    <x v="0"/>
    <x v="1"/>
    <s v="Green Tea"/>
    <n v="70"/>
    <n v="200"/>
    <x v="0"/>
    <n v="70"/>
    <n v="90"/>
    <n v="60"/>
    <n v="160"/>
    <n v="42"/>
    <x v="1"/>
  </r>
  <r>
    <n v="641"/>
    <n v="10"/>
    <n v="-13"/>
    <x v="767"/>
    <n v="596"/>
    <n v="13"/>
    <x v="1"/>
    <x v="0"/>
    <n v="3"/>
    <x v="1"/>
    <x v="3"/>
    <s v="Decaf Irish Cream"/>
    <n v="-3"/>
    <n v="23"/>
    <x v="4"/>
    <n v="0"/>
    <n v="20"/>
    <n v="10"/>
    <n v="20"/>
    <n v="16"/>
    <x v="0"/>
  </r>
  <r>
    <n v="262"/>
    <n v="77"/>
    <n v="-9"/>
    <x v="768"/>
    <n v="557"/>
    <n v="103"/>
    <x v="1"/>
    <x v="0"/>
    <n v="25"/>
    <x v="1"/>
    <x v="3"/>
    <s v="Decaf Irish Cream"/>
    <n v="51"/>
    <n v="180"/>
    <x v="13"/>
    <n v="70"/>
    <n v="100"/>
    <n v="60"/>
    <n v="170"/>
    <n v="52"/>
    <x v="0"/>
  </r>
  <r>
    <n v="563"/>
    <n v="15"/>
    <n v="-2"/>
    <x v="769"/>
    <n v="848"/>
    <n v="24"/>
    <x v="1"/>
    <x v="0"/>
    <n v="4"/>
    <x v="1"/>
    <x v="3"/>
    <s v="Amaretto"/>
    <n v="8"/>
    <n v="39"/>
    <x v="4"/>
    <n v="10"/>
    <n v="20"/>
    <n v="10"/>
    <n v="30"/>
    <n v="16"/>
    <x v="1"/>
  </r>
  <r>
    <n v="573"/>
    <n v="82"/>
    <n v="-2"/>
    <x v="770"/>
    <n v="601"/>
    <n v="102"/>
    <x v="1"/>
    <x v="0"/>
    <n v="31"/>
    <x v="1"/>
    <x v="3"/>
    <s v="Colombian"/>
    <n v="38"/>
    <n v="184"/>
    <x v="12"/>
    <n v="80"/>
    <n v="100"/>
    <n v="40"/>
    <n v="180"/>
    <n v="64"/>
    <x v="1"/>
  </r>
  <r>
    <n v="262"/>
    <n v="94"/>
    <n v="-14"/>
    <x v="771"/>
    <n v="694"/>
    <n v="130"/>
    <x v="1"/>
    <x v="0"/>
    <n v="85"/>
    <x v="1"/>
    <x v="3"/>
    <s v="Colombian"/>
    <n v="16"/>
    <n v="224"/>
    <x v="13"/>
    <n v="90"/>
    <n v="130"/>
    <n v="30"/>
    <n v="220"/>
    <n v="114"/>
    <x v="1"/>
  </r>
  <r>
    <n v="314"/>
    <n v="54"/>
    <n v="-29"/>
    <x v="772"/>
    <n v="885"/>
    <n v="78"/>
    <x v="1"/>
    <x v="0"/>
    <n v="15"/>
    <x v="1"/>
    <x v="2"/>
    <s v="Caffe Mocha"/>
    <n v="51"/>
    <n v="132"/>
    <x v="12"/>
    <n v="60"/>
    <n v="100"/>
    <n v="80"/>
    <n v="160"/>
    <n v="27"/>
    <x v="1"/>
  </r>
  <r>
    <n v="920"/>
    <n v="75"/>
    <n v="-25"/>
    <x v="773"/>
    <n v="1063"/>
    <n v="89"/>
    <x v="1"/>
    <x v="0"/>
    <n v="23"/>
    <x v="1"/>
    <x v="2"/>
    <s v="Caffe Mocha"/>
    <n v="45"/>
    <n v="164"/>
    <x v="13"/>
    <n v="90"/>
    <n v="110"/>
    <n v="70"/>
    <n v="200"/>
    <n v="44"/>
    <x v="1"/>
  </r>
  <r>
    <n v="712"/>
    <n v="228"/>
    <n v="16"/>
    <x v="774"/>
    <n v="1691"/>
    <n v="304"/>
    <x v="1"/>
    <x v="0"/>
    <n v="75"/>
    <x v="0"/>
    <x v="0"/>
    <s v="Chamomile"/>
    <n v="196"/>
    <n v="532"/>
    <x v="4"/>
    <n v="210"/>
    <n v="280"/>
    <n v="180"/>
    <n v="490"/>
    <n v="108"/>
    <x v="0"/>
  </r>
  <r>
    <n v="712"/>
    <n v="113"/>
    <n v="7"/>
    <x v="775"/>
    <n v="803"/>
    <n v="165"/>
    <x v="1"/>
    <x v="0"/>
    <n v="36"/>
    <x v="0"/>
    <x v="0"/>
    <s v="Lemon"/>
    <n v="107"/>
    <n v="278"/>
    <x v="4"/>
    <n v="100"/>
    <n v="150"/>
    <n v="100"/>
    <n v="250"/>
    <n v="58"/>
    <x v="0"/>
  </r>
  <r>
    <n v="712"/>
    <n v="211"/>
    <n v="19"/>
    <x v="776"/>
    <n v="1778"/>
    <n v="212"/>
    <x v="1"/>
    <x v="0"/>
    <n v="59"/>
    <x v="0"/>
    <x v="1"/>
    <s v="Darjeeling"/>
    <n v="129"/>
    <n v="423"/>
    <x v="4"/>
    <n v="170"/>
    <n v="180"/>
    <n v="110"/>
    <n v="350"/>
    <n v="83"/>
    <x v="1"/>
  </r>
  <r>
    <n v="319"/>
    <n v="245"/>
    <n v="43"/>
    <x v="777"/>
    <n v="1784"/>
    <n v="300"/>
    <x v="1"/>
    <x v="0"/>
    <n v="93"/>
    <x v="0"/>
    <x v="1"/>
    <s v="Earl Grey"/>
    <n v="173"/>
    <n v="545"/>
    <x v="4"/>
    <n v="200"/>
    <n v="250"/>
    <n v="130"/>
    <n v="450"/>
    <n v="127"/>
    <x v="1"/>
  </r>
  <r>
    <n v="720"/>
    <n v="86"/>
    <n v="-2"/>
    <x v="778"/>
    <n v="1003"/>
    <n v="124"/>
    <x v="0"/>
    <x v="0"/>
    <n v="24"/>
    <x v="1"/>
    <x v="3"/>
    <s v="Decaf Irish Cream"/>
    <n v="88"/>
    <n v="210"/>
    <x v="0"/>
    <n v="80"/>
    <n v="120"/>
    <n v="90"/>
    <n v="200"/>
    <n v="36"/>
    <x v="0"/>
  </r>
  <r>
    <n v="630"/>
    <n v="127"/>
    <n v="-8"/>
    <x v="779"/>
    <n v="830"/>
    <n v="185"/>
    <x v="0"/>
    <x v="0"/>
    <n v="40"/>
    <x v="1"/>
    <x v="3"/>
    <s v="Decaf Irish Cream"/>
    <n v="122"/>
    <n v="312"/>
    <x v="16"/>
    <n v="120"/>
    <n v="180"/>
    <n v="130"/>
    <n v="300"/>
    <n v="63"/>
    <x v="0"/>
  </r>
  <r>
    <n v="970"/>
    <n v="67"/>
    <n v="-33"/>
    <x v="780"/>
    <n v="677"/>
    <n v="101"/>
    <x v="0"/>
    <x v="0"/>
    <n v="22"/>
    <x v="1"/>
    <x v="2"/>
    <s v="Decaf Espresso"/>
    <n v="47"/>
    <n v="168"/>
    <x v="0"/>
    <n v="80"/>
    <n v="130"/>
    <n v="80"/>
    <n v="210"/>
    <n v="54"/>
    <x v="0"/>
  </r>
  <r>
    <n v="630"/>
    <n v="250"/>
    <n v="-83"/>
    <x v="781"/>
    <n v="1820"/>
    <n v="251"/>
    <x v="0"/>
    <x v="0"/>
    <n v="70"/>
    <x v="1"/>
    <x v="2"/>
    <s v="Decaf Espresso"/>
    <n v="157"/>
    <n v="501"/>
    <x v="16"/>
    <n v="320"/>
    <n v="320"/>
    <n v="240"/>
    <n v="640"/>
    <n v="94"/>
    <x v="0"/>
  </r>
  <r>
    <n v="719"/>
    <n v="123"/>
    <n v="4"/>
    <x v="782"/>
    <n v="959"/>
    <n v="179"/>
    <x v="0"/>
    <x v="0"/>
    <n v="34"/>
    <x v="1"/>
    <x v="3"/>
    <s v="Amaretto"/>
    <n v="134"/>
    <n v="302"/>
    <x v="0"/>
    <n v="120"/>
    <n v="170"/>
    <n v="130"/>
    <n v="290"/>
    <n v="45"/>
    <x v="1"/>
  </r>
  <r>
    <n v="847"/>
    <n v="224"/>
    <n v="4"/>
    <x v="783"/>
    <n v="1191"/>
    <n v="310"/>
    <x v="0"/>
    <x v="0"/>
    <n v="73"/>
    <x v="1"/>
    <x v="3"/>
    <s v="Colombian"/>
    <n v="194"/>
    <n v="534"/>
    <x v="16"/>
    <n v="220"/>
    <n v="300"/>
    <n v="190"/>
    <n v="520"/>
    <n v="116"/>
    <x v="1"/>
  </r>
  <r>
    <n v="970"/>
    <n v="54"/>
    <n v="-37"/>
    <x v="784"/>
    <n v="601"/>
    <n v="79"/>
    <x v="0"/>
    <x v="0"/>
    <n v="15"/>
    <x v="1"/>
    <x v="2"/>
    <s v="Caffe Mocha"/>
    <n v="53"/>
    <n v="133"/>
    <x v="0"/>
    <n v="60"/>
    <n v="110"/>
    <n v="90"/>
    <n v="170"/>
    <n v="26"/>
    <x v="1"/>
  </r>
  <r>
    <n v="815"/>
    <n v="247"/>
    <n v="-104"/>
    <x v="785"/>
    <n v="1744"/>
    <n v="329"/>
    <x v="0"/>
    <x v="0"/>
    <n v="81"/>
    <x v="1"/>
    <x v="2"/>
    <s v="Caffe Mocha"/>
    <n v="216"/>
    <n v="576"/>
    <x v="16"/>
    <n v="310"/>
    <n v="420"/>
    <n v="320"/>
    <n v="730"/>
    <n v="113"/>
    <x v="1"/>
  </r>
  <r>
    <n v="740"/>
    <n v="153"/>
    <n v="-53"/>
    <x v="786"/>
    <n v="1319"/>
    <n v="153"/>
    <x v="0"/>
    <x v="0"/>
    <n v="42"/>
    <x v="1"/>
    <x v="2"/>
    <s v="Caffe Mocha"/>
    <n v="87"/>
    <n v="306"/>
    <x v="18"/>
    <n v="190"/>
    <n v="200"/>
    <n v="140"/>
    <n v="390"/>
    <n v="66"/>
    <x v="1"/>
  </r>
  <r>
    <n v="303"/>
    <n v="153"/>
    <n v="7"/>
    <x v="787"/>
    <n v="1319"/>
    <n v="153"/>
    <x v="0"/>
    <x v="0"/>
    <n v="42"/>
    <x v="0"/>
    <x v="0"/>
    <s v="Chamomile"/>
    <n v="87"/>
    <n v="306"/>
    <x v="0"/>
    <n v="140"/>
    <n v="140"/>
    <n v="80"/>
    <n v="280"/>
    <n v="66"/>
    <x v="0"/>
  </r>
  <r>
    <n v="309"/>
    <n v="123"/>
    <n v="3"/>
    <x v="788"/>
    <n v="959"/>
    <n v="179"/>
    <x v="0"/>
    <x v="0"/>
    <n v="34"/>
    <x v="0"/>
    <x v="0"/>
    <s v="Chamomile"/>
    <n v="133"/>
    <n v="302"/>
    <x v="16"/>
    <n v="110"/>
    <n v="170"/>
    <n v="130"/>
    <n v="280"/>
    <n v="46"/>
    <x v="0"/>
  </r>
  <r>
    <n v="630"/>
    <n v="86"/>
    <n v="8"/>
    <x v="789"/>
    <n v="1003"/>
    <n v="124"/>
    <x v="0"/>
    <x v="0"/>
    <n v="24"/>
    <x v="0"/>
    <x v="0"/>
    <s v="Mint"/>
    <n v="88"/>
    <n v="210"/>
    <x v="16"/>
    <n v="80"/>
    <n v="110"/>
    <n v="80"/>
    <n v="190"/>
    <n v="36"/>
    <x v="0"/>
  </r>
  <r>
    <n v="513"/>
    <n v="88"/>
    <n v="2"/>
    <x v="790"/>
    <n v="817"/>
    <n v="133"/>
    <x v="0"/>
    <x v="0"/>
    <n v="29"/>
    <x v="0"/>
    <x v="1"/>
    <s v="Darjeeling"/>
    <n v="72"/>
    <n v="221"/>
    <x v="18"/>
    <n v="70"/>
    <n v="110"/>
    <n v="70"/>
    <n v="180"/>
    <n v="61"/>
    <x v="1"/>
  </r>
  <r>
    <n v="740"/>
    <n v="134"/>
    <n v="31"/>
    <x v="791"/>
    <n v="690"/>
    <n v="186"/>
    <x v="0"/>
    <x v="0"/>
    <n v="41"/>
    <x v="0"/>
    <x v="1"/>
    <s v="Earl Grey"/>
    <n v="121"/>
    <n v="320"/>
    <x v="18"/>
    <n v="110"/>
    <n v="150"/>
    <n v="90"/>
    <n v="260"/>
    <n v="65"/>
    <x v="1"/>
  </r>
  <r>
    <n v="719"/>
    <n v="81"/>
    <n v="6"/>
    <x v="792"/>
    <n v="551"/>
    <n v="104"/>
    <x v="0"/>
    <x v="0"/>
    <n v="26"/>
    <x v="0"/>
    <x v="1"/>
    <s v="Green Tea"/>
    <n v="66"/>
    <n v="185"/>
    <x v="0"/>
    <n v="60"/>
    <n v="90"/>
    <n v="60"/>
    <n v="150"/>
    <n v="38"/>
    <x v="1"/>
  </r>
  <r>
    <n v="319"/>
    <n v="10"/>
    <n v="-11"/>
    <x v="793"/>
    <n v="594"/>
    <n v="14"/>
    <x v="1"/>
    <x v="0"/>
    <n v="3"/>
    <x v="1"/>
    <x v="3"/>
    <s v="Decaf Irish Cream"/>
    <n v="-1"/>
    <n v="24"/>
    <x v="4"/>
    <n v="0"/>
    <n v="20"/>
    <n v="10"/>
    <n v="20"/>
    <n v="15"/>
    <x v="0"/>
  </r>
  <r>
    <n v="715"/>
    <n v="83"/>
    <n v="-13"/>
    <x v="794"/>
    <n v="575"/>
    <n v="112"/>
    <x v="1"/>
    <x v="0"/>
    <n v="27"/>
    <x v="1"/>
    <x v="3"/>
    <s v="Decaf Irish Cream"/>
    <n v="57"/>
    <n v="195"/>
    <x v="13"/>
    <n v="80"/>
    <n v="110"/>
    <n v="70"/>
    <n v="190"/>
    <n v="55"/>
    <x v="0"/>
  </r>
  <r>
    <n v="573"/>
    <n v="68"/>
    <n v="-14"/>
    <x v="795"/>
    <n v="619"/>
    <n v="85"/>
    <x v="1"/>
    <x v="0"/>
    <n v="25"/>
    <x v="1"/>
    <x v="3"/>
    <s v="Colombian"/>
    <n v="26"/>
    <n v="153"/>
    <x v="12"/>
    <n v="60"/>
    <n v="90"/>
    <n v="40"/>
    <n v="150"/>
    <n v="59"/>
    <x v="1"/>
  </r>
  <r>
    <n v="715"/>
    <n v="105"/>
    <n v="-10"/>
    <x v="796"/>
    <n v="716"/>
    <n v="145"/>
    <x v="1"/>
    <x v="0"/>
    <n v="95"/>
    <x v="1"/>
    <x v="3"/>
    <s v="Colombian"/>
    <n v="20"/>
    <n v="250"/>
    <x v="13"/>
    <n v="100"/>
    <n v="140"/>
    <n v="30"/>
    <n v="240"/>
    <n v="125"/>
    <x v="1"/>
  </r>
  <r>
    <n v="314"/>
    <n v="50"/>
    <n v="-22"/>
    <x v="797"/>
    <n v="898"/>
    <n v="73"/>
    <x v="1"/>
    <x v="0"/>
    <n v="14"/>
    <x v="1"/>
    <x v="2"/>
    <s v="Caffe Mocha"/>
    <n v="48"/>
    <n v="123"/>
    <x v="12"/>
    <n v="60"/>
    <n v="90"/>
    <n v="70"/>
    <n v="150"/>
    <n v="25"/>
    <x v="1"/>
  </r>
  <r>
    <n v="715"/>
    <n v="80"/>
    <n v="-30"/>
    <x v="798"/>
    <n v="1079"/>
    <n v="96"/>
    <x v="1"/>
    <x v="0"/>
    <n v="24"/>
    <x v="1"/>
    <x v="2"/>
    <s v="Caffe Mocha"/>
    <n v="50"/>
    <n v="176"/>
    <x v="13"/>
    <n v="100"/>
    <n v="120"/>
    <n v="80"/>
    <n v="220"/>
    <n v="46"/>
    <x v="1"/>
  </r>
  <r>
    <n v="641"/>
    <n v="247"/>
    <n v="16"/>
    <x v="799"/>
    <n v="1744"/>
    <n v="329"/>
    <x v="1"/>
    <x v="0"/>
    <n v="81"/>
    <x v="0"/>
    <x v="0"/>
    <s v="Chamomile"/>
    <n v="216"/>
    <n v="576"/>
    <x v="4"/>
    <n v="230"/>
    <n v="300"/>
    <n v="200"/>
    <n v="530"/>
    <n v="113"/>
    <x v="0"/>
  </r>
  <r>
    <n v="319"/>
    <n v="127"/>
    <n v="3"/>
    <x v="800"/>
    <n v="830"/>
    <n v="185"/>
    <x v="1"/>
    <x v="0"/>
    <n v="40"/>
    <x v="0"/>
    <x v="0"/>
    <s v="Lemon"/>
    <n v="123"/>
    <n v="312"/>
    <x v="4"/>
    <n v="120"/>
    <n v="170"/>
    <n v="120"/>
    <n v="290"/>
    <n v="62"/>
    <x v="0"/>
  </r>
  <r>
    <n v="641"/>
    <n v="250"/>
    <n v="36"/>
    <x v="801"/>
    <n v="1820"/>
    <n v="251"/>
    <x v="1"/>
    <x v="0"/>
    <n v="70"/>
    <x v="0"/>
    <x v="1"/>
    <s v="Darjeeling"/>
    <n v="156"/>
    <n v="501"/>
    <x v="4"/>
    <n v="210"/>
    <n v="200"/>
    <n v="120"/>
    <n v="410"/>
    <n v="95"/>
    <x v="1"/>
  </r>
  <r>
    <n v="641"/>
    <n v="294"/>
    <n v="46"/>
    <x v="802"/>
    <n v="1838"/>
    <n v="360"/>
    <x v="1"/>
    <x v="0"/>
    <n v="111"/>
    <x v="0"/>
    <x v="1"/>
    <s v="Earl Grey"/>
    <n v="216"/>
    <n v="654"/>
    <x v="4"/>
    <n v="240"/>
    <n v="300"/>
    <n v="170"/>
    <n v="540"/>
    <n v="144"/>
    <x v="1"/>
  </r>
  <r>
    <n v="573"/>
    <n v="20"/>
    <n v="-6"/>
    <x v="803"/>
    <n v="218"/>
    <n v="25"/>
    <x v="1"/>
    <x v="0"/>
    <n v="7"/>
    <x v="0"/>
    <x v="1"/>
    <s v="Earl Grey"/>
    <n v="-16"/>
    <n v="45"/>
    <x v="12"/>
    <n v="10"/>
    <n v="20"/>
    <n v="-10"/>
    <n v="30"/>
    <n v="41"/>
    <x v="1"/>
  </r>
  <r>
    <n v="719"/>
    <n v="108"/>
    <n v="22"/>
    <x v="804"/>
    <n v="971"/>
    <n v="157"/>
    <x v="0"/>
    <x v="0"/>
    <n v="30"/>
    <x v="1"/>
    <x v="3"/>
    <s v="Decaf Irish Cream"/>
    <n v="172"/>
    <n v="282"/>
    <x v="0"/>
    <n v="100"/>
    <n v="160"/>
    <n v="150"/>
    <n v="260"/>
    <n v="41"/>
    <x v="0"/>
  </r>
  <r>
    <n v="815"/>
    <n v="122"/>
    <n v="11"/>
    <x v="805"/>
    <n v="789"/>
    <n v="176"/>
    <x v="0"/>
    <x v="0"/>
    <n v="39"/>
    <x v="1"/>
    <x v="3"/>
    <s v="Decaf Irish Cream"/>
    <n v="171"/>
    <n v="318"/>
    <x v="16"/>
    <n v="110"/>
    <n v="190"/>
    <n v="160"/>
    <n v="300"/>
    <n v="61"/>
    <x v="0"/>
  </r>
  <r>
    <n v="970"/>
    <n v="72"/>
    <n v="-47"/>
    <x v="806"/>
    <n v="650"/>
    <n v="110"/>
    <x v="0"/>
    <x v="0"/>
    <n v="23"/>
    <x v="1"/>
    <x v="2"/>
    <s v="Decaf Espresso"/>
    <n v="83"/>
    <n v="194"/>
    <x v="0"/>
    <n v="100"/>
    <n v="160"/>
    <n v="130"/>
    <n v="260"/>
    <n v="54"/>
    <x v="0"/>
  </r>
  <r>
    <n v="773"/>
    <n v="239"/>
    <n v="-79"/>
    <x v="807"/>
    <n v="1755"/>
    <n v="239"/>
    <x v="0"/>
    <x v="0"/>
    <n v="66"/>
    <x v="1"/>
    <x v="2"/>
    <s v="Decaf Espresso"/>
    <n v="221"/>
    <n v="509"/>
    <x v="16"/>
    <n v="340"/>
    <n v="370"/>
    <n v="300"/>
    <n v="710"/>
    <n v="90"/>
    <x v="0"/>
  </r>
  <r>
    <n v="419"/>
    <n v="54"/>
    <n v="-52"/>
    <x v="808"/>
    <n v="404"/>
    <n v="66"/>
    <x v="0"/>
    <x v="0"/>
    <n v="20"/>
    <x v="1"/>
    <x v="2"/>
    <s v="Decaf Espresso"/>
    <n v="18"/>
    <n v="128"/>
    <x v="18"/>
    <n v="70"/>
    <n v="100"/>
    <n v="70"/>
    <n v="170"/>
    <n v="54"/>
    <x v="0"/>
  </r>
  <r>
    <n v="719"/>
    <n v="123"/>
    <n v="37"/>
    <x v="809"/>
    <n v="915"/>
    <n v="179"/>
    <x v="0"/>
    <x v="0"/>
    <n v="34"/>
    <x v="1"/>
    <x v="3"/>
    <s v="Amaretto"/>
    <n v="197"/>
    <n v="322"/>
    <x v="0"/>
    <n v="120"/>
    <n v="180"/>
    <n v="160"/>
    <n v="300"/>
    <n v="46"/>
    <x v="1"/>
  </r>
  <r>
    <n v="815"/>
    <n v="154"/>
    <n v="18"/>
    <x v="810"/>
    <n v="1132"/>
    <n v="213"/>
    <x v="0"/>
    <x v="0"/>
    <n v="50"/>
    <x v="1"/>
    <x v="3"/>
    <s v="Colombian"/>
    <n v="178"/>
    <n v="391"/>
    <x v="16"/>
    <n v="150"/>
    <n v="220"/>
    <n v="160"/>
    <n v="370"/>
    <n v="93"/>
    <x v="1"/>
  </r>
  <r>
    <n v="970"/>
    <n v="76"/>
    <n v="-53"/>
    <x v="811"/>
    <n v="580"/>
    <n v="111"/>
    <x v="0"/>
    <x v="0"/>
    <n v="21"/>
    <x v="1"/>
    <x v="2"/>
    <s v="Caffe Mocha"/>
    <n v="117"/>
    <n v="199"/>
    <x v="0"/>
    <n v="100"/>
    <n v="180"/>
    <n v="170"/>
    <n v="280"/>
    <n v="32"/>
    <x v="1"/>
  </r>
  <r>
    <n v="312"/>
    <n v="257"/>
    <n v="-88"/>
    <x v="812"/>
    <n v="1662"/>
    <n v="341"/>
    <x v="0"/>
    <x v="0"/>
    <n v="84"/>
    <x v="1"/>
    <x v="2"/>
    <s v="Caffe Mocha"/>
    <n v="332"/>
    <n v="637"/>
    <x v="16"/>
    <n v="370"/>
    <n v="520"/>
    <n v="420"/>
    <n v="890"/>
    <n v="117"/>
    <x v="1"/>
  </r>
  <r>
    <n v="513"/>
    <n v="161"/>
    <n v="-53"/>
    <x v="813"/>
    <n v="1267"/>
    <n v="161"/>
    <x v="0"/>
    <x v="0"/>
    <n v="45"/>
    <x v="1"/>
    <x v="2"/>
    <s v="Caffe Mocha"/>
    <n v="137"/>
    <n v="343"/>
    <x v="18"/>
    <n v="230"/>
    <n v="240"/>
    <n v="190"/>
    <n v="470"/>
    <n v="69"/>
    <x v="1"/>
  </r>
  <r>
    <n v="720"/>
    <n v="161"/>
    <n v="27"/>
    <x v="814"/>
    <n v="1267"/>
    <n v="161"/>
    <x v="0"/>
    <x v="0"/>
    <n v="45"/>
    <x v="0"/>
    <x v="0"/>
    <s v="Chamomile"/>
    <n v="137"/>
    <n v="343"/>
    <x v="0"/>
    <n v="120"/>
    <n v="140"/>
    <n v="110"/>
    <n v="260"/>
    <n v="69"/>
    <x v="0"/>
  </r>
  <r>
    <n v="708"/>
    <n v="123"/>
    <n v="57"/>
    <x v="815"/>
    <n v="915"/>
    <n v="179"/>
    <x v="0"/>
    <x v="0"/>
    <n v="34"/>
    <x v="0"/>
    <x v="0"/>
    <s v="Chamomile"/>
    <n v="197"/>
    <n v="322"/>
    <x v="16"/>
    <n v="90"/>
    <n v="150"/>
    <n v="140"/>
    <n v="240"/>
    <n v="46"/>
    <x v="0"/>
  </r>
  <r>
    <n v="815"/>
    <n v="108"/>
    <n v="52"/>
    <x v="816"/>
    <n v="971"/>
    <n v="157"/>
    <x v="0"/>
    <x v="0"/>
    <n v="30"/>
    <x v="0"/>
    <x v="0"/>
    <s v="Mint"/>
    <n v="172"/>
    <n v="282"/>
    <x v="16"/>
    <n v="80"/>
    <n v="130"/>
    <n v="120"/>
    <n v="210"/>
    <n v="41"/>
    <x v="0"/>
  </r>
  <r>
    <n v="419"/>
    <n v="82"/>
    <n v="36"/>
    <x v="817"/>
    <n v="788"/>
    <n v="123"/>
    <x v="0"/>
    <x v="0"/>
    <n v="27"/>
    <x v="0"/>
    <x v="1"/>
    <s v="Darjeeling"/>
    <n v="96"/>
    <n v="218"/>
    <x v="18"/>
    <n v="50"/>
    <n v="90"/>
    <n v="60"/>
    <n v="140"/>
    <n v="58"/>
    <x v="1"/>
  </r>
  <r>
    <n v="419"/>
    <n v="91"/>
    <n v="33"/>
    <x v="818"/>
    <n v="656"/>
    <n v="127"/>
    <x v="0"/>
    <x v="0"/>
    <n v="28"/>
    <x v="0"/>
    <x v="1"/>
    <s v="Earl Grey"/>
    <n v="113"/>
    <n v="232"/>
    <x v="18"/>
    <n v="50"/>
    <n v="100"/>
    <n v="80"/>
    <n v="150"/>
    <n v="51"/>
    <x v="1"/>
  </r>
  <r>
    <n v="970"/>
    <n v="90"/>
    <n v="30"/>
    <x v="819"/>
    <n v="572"/>
    <n v="115"/>
    <x v="0"/>
    <x v="0"/>
    <n v="29"/>
    <x v="0"/>
    <x v="1"/>
    <s v="Green Tea"/>
    <n v="110"/>
    <n v="218"/>
    <x v="0"/>
    <n v="50"/>
    <n v="90"/>
    <n v="80"/>
    <n v="140"/>
    <n v="41"/>
    <x v="1"/>
  </r>
  <r>
    <n v="641"/>
    <n v="10"/>
    <n v="-13"/>
    <x v="820"/>
    <n v="598"/>
    <n v="13"/>
    <x v="1"/>
    <x v="0"/>
    <n v="3"/>
    <x v="1"/>
    <x v="3"/>
    <s v="Decaf Irish Cream"/>
    <n v="-3"/>
    <n v="25"/>
    <x v="4"/>
    <n v="0"/>
    <n v="10"/>
    <n v="10"/>
    <n v="10"/>
    <n v="15"/>
    <x v="0"/>
  </r>
  <r>
    <n v="920"/>
    <n v="86"/>
    <n v="-9"/>
    <x v="821"/>
    <n v="547"/>
    <n v="116"/>
    <x v="1"/>
    <x v="0"/>
    <n v="28"/>
    <x v="1"/>
    <x v="3"/>
    <s v="Decaf Irish Cream"/>
    <n v="91"/>
    <n v="215"/>
    <x v="13"/>
    <n v="80"/>
    <n v="120"/>
    <n v="100"/>
    <n v="200"/>
    <n v="55"/>
    <x v="0"/>
  </r>
  <r>
    <n v="573"/>
    <n v="79"/>
    <n v="-18"/>
    <x v="822"/>
    <n v="593"/>
    <n v="98"/>
    <x v="1"/>
    <x v="0"/>
    <n v="30"/>
    <x v="1"/>
    <x v="3"/>
    <s v="Colombian"/>
    <n v="52"/>
    <n v="189"/>
    <x v="12"/>
    <n v="70"/>
    <n v="100"/>
    <n v="70"/>
    <n v="170"/>
    <n v="63"/>
    <x v="1"/>
  </r>
  <r>
    <n v="414"/>
    <n v="96"/>
    <n v="-33"/>
    <x v="823"/>
    <n v="683"/>
    <n v="134"/>
    <x v="1"/>
    <x v="0"/>
    <n v="87"/>
    <x v="1"/>
    <x v="3"/>
    <s v="Colombian"/>
    <n v="27"/>
    <n v="245"/>
    <x v="13"/>
    <n v="90"/>
    <n v="140"/>
    <n v="60"/>
    <n v="230"/>
    <n v="116"/>
    <x v="1"/>
  </r>
  <r>
    <n v="573"/>
    <n v="40"/>
    <n v="-37"/>
    <x v="824"/>
    <n v="881"/>
    <n v="59"/>
    <x v="1"/>
    <x v="0"/>
    <n v="11"/>
    <x v="1"/>
    <x v="2"/>
    <s v="Caffe Mocha"/>
    <n v="53"/>
    <n v="106"/>
    <x v="12"/>
    <n v="50"/>
    <n v="90"/>
    <n v="90"/>
    <n v="140"/>
    <n v="23"/>
    <x v="1"/>
  </r>
  <r>
    <n v="262"/>
    <n v="80"/>
    <n v="-49"/>
    <x v="825"/>
    <n v="1055"/>
    <n v="94"/>
    <x v="1"/>
    <x v="0"/>
    <n v="24"/>
    <x v="1"/>
    <x v="2"/>
    <s v="Caffe Mocha"/>
    <n v="71"/>
    <n v="185"/>
    <x v="13"/>
    <n v="110"/>
    <n v="140"/>
    <n v="120"/>
    <n v="250"/>
    <n v="46"/>
    <x v="1"/>
  </r>
  <r>
    <n v="319"/>
    <n v="257"/>
    <n v="122"/>
    <x v="826"/>
    <n v="1662"/>
    <n v="341"/>
    <x v="1"/>
    <x v="0"/>
    <n v="84"/>
    <x v="0"/>
    <x v="0"/>
    <s v="Chamomile"/>
    <n v="332"/>
    <n v="637"/>
    <x v="4"/>
    <n v="200"/>
    <n v="280"/>
    <n v="210"/>
    <n v="480"/>
    <n v="117"/>
    <x v="0"/>
  </r>
  <r>
    <n v="515"/>
    <n v="122"/>
    <n v="39"/>
    <x v="827"/>
    <n v="789"/>
    <n v="176"/>
    <x v="1"/>
    <x v="0"/>
    <n v="39"/>
    <x v="0"/>
    <x v="0"/>
    <s v="Lemon"/>
    <n v="169"/>
    <n v="318"/>
    <x v="4"/>
    <n v="90"/>
    <n v="150"/>
    <n v="130"/>
    <n v="240"/>
    <n v="62"/>
    <x v="0"/>
  </r>
  <r>
    <n v="417"/>
    <n v="86"/>
    <n v="-49"/>
    <x v="828"/>
    <n v="1698"/>
    <n v="23"/>
    <x v="1"/>
    <x v="0"/>
    <n v="26"/>
    <x v="0"/>
    <x v="0"/>
    <s v="Lemon"/>
    <n v="-39"/>
    <n v="116"/>
    <x v="12"/>
    <n v="60"/>
    <n v="20"/>
    <n v="10"/>
    <n v="80"/>
    <n v="49"/>
    <x v="0"/>
  </r>
  <r>
    <n v="515"/>
    <n v="239"/>
    <n v="111"/>
    <x v="829"/>
    <n v="1755"/>
    <n v="239"/>
    <x v="1"/>
    <x v="0"/>
    <n v="66"/>
    <x v="0"/>
    <x v="1"/>
    <s v="Darjeeling"/>
    <n v="221"/>
    <n v="509"/>
    <x v="4"/>
    <n v="170"/>
    <n v="170"/>
    <n v="110"/>
    <n v="340"/>
    <n v="90"/>
    <x v="1"/>
  </r>
  <r>
    <n v="515"/>
    <n v="255"/>
    <n v="142"/>
    <x v="830"/>
    <n v="1756"/>
    <n v="312"/>
    <x v="1"/>
    <x v="0"/>
    <n v="96"/>
    <x v="0"/>
    <x v="1"/>
    <s v="Earl Grey"/>
    <n v="272"/>
    <n v="604"/>
    <x v="4"/>
    <n v="170"/>
    <n v="230"/>
    <n v="130"/>
    <n v="400"/>
    <n v="129"/>
    <x v="1"/>
  </r>
  <r>
    <n v="573"/>
    <n v="25"/>
    <n v="-16"/>
    <x v="831"/>
    <n v="209"/>
    <n v="31"/>
    <x v="1"/>
    <x v="0"/>
    <n v="9"/>
    <x v="0"/>
    <x v="1"/>
    <s v="Earl Grey"/>
    <n v="-16"/>
    <n v="60"/>
    <x v="12"/>
    <n v="10"/>
    <n v="20"/>
    <n v="0"/>
    <n v="30"/>
    <n v="42"/>
    <x v="1"/>
  </r>
  <r>
    <n v="720"/>
    <n v="81"/>
    <n v="45"/>
    <x v="832"/>
    <n v="984"/>
    <n v="117"/>
    <x v="0"/>
    <x v="0"/>
    <n v="22"/>
    <x v="1"/>
    <x v="3"/>
    <s v="Decaf Irish Cream"/>
    <n v="125"/>
    <n v="211"/>
    <x v="0"/>
    <n v="80"/>
    <n v="110"/>
    <n v="80"/>
    <n v="190"/>
    <n v="33"/>
    <x v="0"/>
  </r>
  <r>
    <n v="847"/>
    <n v="113"/>
    <n v="47"/>
    <x v="833"/>
    <n v="803"/>
    <n v="165"/>
    <x v="0"/>
    <x v="0"/>
    <n v="36"/>
    <x v="1"/>
    <x v="3"/>
    <s v="Decaf Irish Cream"/>
    <n v="157"/>
    <n v="296"/>
    <x v="16"/>
    <n v="110"/>
    <n v="160"/>
    <n v="110"/>
    <n v="270"/>
    <n v="59"/>
    <x v="0"/>
  </r>
  <r>
    <n v="970"/>
    <n v="75"/>
    <n v="-14"/>
    <x v="834"/>
    <n v="659"/>
    <n v="114"/>
    <x v="0"/>
    <x v="0"/>
    <n v="24"/>
    <x v="1"/>
    <x v="2"/>
    <s v="Decaf Espresso"/>
    <n v="86"/>
    <n v="201"/>
    <x v="0"/>
    <n v="90"/>
    <n v="150"/>
    <n v="100"/>
    <n v="240"/>
    <n v="56"/>
    <x v="0"/>
  </r>
  <r>
    <n v="847"/>
    <n v="211"/>
    <n v="-9"/>
    <x v="835"/>
    <n v="1778"/>
    <n v="212"/>
    <x v="0"/>
    <x v="0"/>
    <n v="59"/>
    <x v="1"/>
    <x v="2"/>
    <s v="Decaf Espresso"/>
    <n v="191"/>
    <n v="451"/>
    <x v="16"/>
    <n v="270"/>
    <n v="270"/>
    <n v="200"/>
    <n v="540"/>
    <n v="83"/>
    <x v="0"/>
  </r>
  <r>
    <n v="719"/>
    <n v="118"/>
    <n v="60"/>
    <x v="836"/>
    <n v="930"/>
    <n v="172"/>
    <x v="0"/>
    <x v="0"/>
    <n v="33"/>
    <x v="1"/>
    <x v="3"/>
    <s v="Amaretto"/>
    <n v="190"/>
    <n v="309"/>
    <x v="0"/>
    <n v="110"/>
    <n v="170"/>
    <n v="130"/>
    <n v="280"/>
    <n v="44"/>
    <x v="1"/>
  </r>
  <r>
    <n v="815"/>
    <n v="173"/>
    <n v="66"/>
    <x v="837"/>
    <n v="1150"/>
    <n v="239"/>
    <x v="0"/>
    <x v="0"/>
    <n v="57"/>
    <x v="1"/>
    <x v="3"/>
    <s v="Colombian"/>
    <n v="206"/>
    <n v="439"/>
    <x v="16"/>
    <n v="170"/>
    <n v="230"/>
    <n v="140"/>
    <n v="400"/>
    <n v="100"/>
    <x v="1"/>
  </r>
  <r>
    <n v="303"/>
    <n v="50"/>
    <n v="1"/>
    <x v="838"/>
    <n v="589"/>
    <n v="73"/>
    <x v="0"/>
    <x v="0"/>
    <n v="14"/>
    <x v="1"/>
    <x v="2"/>
    <s v="Caffe Mocha"/>
    <n v="71"/>
    <n v="131"/>
    <x v="0"/>
    <n v="60"/>
    <n v="90"/>
    <n v="70"/>
    <n v="150"/>
    <n v="25"/>
    <x v="1"/>
  </r>
  <r>
    <n v="630"/>
    <n v="228"/>
    <n v="1"/>
    <x v="839"/>
    <n v="1691"/>
    <n v="304"/>
    <x v="0"/>
    <x v="0"/>
    <n v="75"/>
    <x v="1"/>
    <x v="2"/>
    <s v="Caffe Mocha"/>
    <n v="291"/>
    <n v="567"/>
    <x v="16"/>
    <n v="290"/>
    <n v="390"/>
    <n v="290"/>
    <n v="680"/>
    <n v="108"/>
    <x v="1"/>
  </r>
  <r>
    <n v="234"/>
    <n v="181"/>
    <n v="-11"/>
    <x v="840"/>
    <n v="1283"/>
    <n v="182"/>
    <x v="0"/>
    <x v="0"/>
    <n v="50"/>
    <x v="1"/>
    <x v="2"/>
    <s v="Caffe Mocha"/>
    <n v="159"/>
    <n v="387"/>
    <x v="18"/>
    <n v="230"/>
    <n v="230"/>
    <n v="170"/>
    <n v="460"/>
    <n v="75"/>
    <x v="1"/>
  </r>
  <r>
    <n v="970"/>
    <n v="181"/>
    <n v="59"/>
    <x v="841"/>
    <n v="1283"/>
    <n v="182"/>
    <x v="0"/>
    <x v="0"/>
    <n v="50"/>
    <x v="0"/>
    <x v="0"/>
    <s v="Chamomile"/>
    <n v="159"/>
    <n v="387"/>
    <x v="0"/>
    <n v="170"/>
    <n v="160"/>
    <n v="100"/>
    <n v="330"/>
    <n v="75"/>
    <x v="0"/>
  </r>
  <r>
    <n v="708"/>
    <n v="118"/>
    <n v="78"/>
    <x v="842"/>
    <n v="930"/>
    <n v="172"/>
    <x v="0"/>
    <x v="0"/>
    <n v="33"/>
    <x v="0"/>
    <x v="0"/>
    <s v="Chamomile"/>
    <n v="188"/>
    <n v="309"/>
    <x v="16"/>
    <n v="110"/>
    <n v="150"/>
    <n v="110"/>
    <n v="260"/>
    <n v="45"/>
    <x v="0"/>
  </r>
  <r>
    <n v="708"/>
    <n v="81"/>
    <n v="45"/>
    <x v="843"/>
    <n v="984"/>
    <n v="117"/>
    <x v="0"/>
    <x v="0"/>
    <n v="22"/>
    <x v="0"/>
    <x v="0"/>
    <s v="Mint"/>
    <n v="125"/>
    <n v="211"/>
    <x v="16"/>
    <n v="70"/>
    <n v="110"/>
    <n v="80"/>
    <n v="180"/>
    <n v="33"/>
    <x v="0"/>
  </r>
  <r>
    <n v="614"/>
    <n v="78"/>
    <n v="32"/>
    <x v="844"/>
    <n v="798"/>
    <n v="119"/>
    <x v="0"/>
    <x v="0"/>
    <n v="25"/>
    <x v="0"/>
    <x v="1"/>
    <s v="Darjeeling"/>
    <n v="92"/>
    <n v="210"/>
    <x v="18"/>
    <n v="60"/>
    <n v="100"/>
    <n v="60"/>
    <n v="160"/>
    <n v="57"/>
    <x v="1"/>
  </r>
  <r>
    <n v="309"/>
    <n v="75"/>
    <n v="38"/>
    <x v="845"/>
    <n v="659"/>
    <n v="114"/>
    <x v="0"/>
    <x v="0"/>
    <n v="24"/>
    <x v="0"/>
    <x v="1"/>
    <s v="Earl Grey"/>
    <n v="88"/>
    <n v="201"/>
    <x v="16"/>
    <n v="60"/>
    <n v="90"/>
    <n v="50"/>
    <n v="150"/>
    <n v="55"/>
    <x v="1"/>
  </r>
  <r>
    <n v="740"/>
    <n v="102"/>
    <n v="62"/>
    <x v="846"/>
    <n v="666"/>
    <n v="143"/>
    <x v="0"/>
    <x v="0"/>
    <n v="31"/>
    <x v="0"/>
    <x v="1"/>
    <s v="Earl Grey"/>
    <n v="132"/>
    <n v="261"/>
    <x v="18"/>
    <n v="80"/>
    <n v="120"/>
    <n v="70"/>
    <n v="200"/>
    <n v="54"/>
    <x v="1"/>
  </r>
  <r>
    <n v="970"/>
    <n v="88"/>
    <n v="44"/>
    <x v="847"/>
    <n v="561"/>
    <n v="112"/>
    <x v="0"/>
    <x v="0"/>
    <n v="29"/>
    <x v="0"/>
    <x v="1"/>
    <s v="Green Tea"/>
    <n v="104"/>
    <n v="213"/>
    <x v="0"/>
    <n v="70"/>
    <n v="90"/>
    <n v="60"/>
    <n v="160"/>
    <n v="42"/>
    <x v="1"/>
  </r>
  <r>
    <n v="319"/>
    <n v="10"/>
    <n v="-14"/>
    <x v="848"/>
    <n v="596"/>
    <n v="13"/>
    <x v="1"/>
    <x v="0"/>
    <n v="3"/>
    <x v="1"/>
    <x v="3"/>
    <s v="Decaf Irish Cream"/>
    <n v="-4"/>
    <n v="25"/>
    <x v="4"/>
    <n v="0"/>
    <n v="20"/>
    <n v="10"/>
    <n v="20"/>
    <n v="16"/>
    <x v="0"/>
  </r>
  <r>
    <n v="920"/>
    <n v="77"/>
    <n v="16"/>
    <x v="849"/>
    <n v="557"/>
    <n v="103"/>
    <x v="1"/>
    <x v="0"/>
    <n v="25"/>
    <x v="1"/>
    <x v="3"/>
    <s v="Decaf Irish Cream"/>
    <n v="76"/>
    <n v="192"/>
    <x v="13"/>
    <n v="70"/>
    <n v="100"/>
    <n v="60"/>
    <n v="170"/>
    <n v="52"/>
    <x v="0"/>
  </r>
  <r>
    <n v="712"/>
    <n v="15"/>
    <n v="2"/>
    <x v="850"/>
    <n v="848"/>
    <n v="24"/>
    <x v="1"/>
    <x v="0"/>
    <n v="4"/>
    <x v="1"/>
    <x v="3"/>
    <s v="Amaretto"/>
    <n v="12"/>
    <n v="42"/>
    <x v="4"/>
    <n v="10"/>
    <n v="20"/>
    <n v="10"/>
    <n v="30"/>
    <n v="16"/>
    <x v="1"/>
  </r>
  <r>
    <n v="573"/>
    <n v="82"/>
    <n v="16"/>
    <x v="851"/>
    <n v="601"/>
    <n v="102"/>
    <x v="1"/>
    <x v="0"/>
    <n v="31"/>
    <x v="1"/>
    <x v="3"/>
    <s v="Colombian"/>
    <n v="56"/>
    <n v="196"/>
    <x v="12"/>
    <n v="80"/>
    <n v="100"/>
    <n v="40"/>
    <n v="180"/>
    <n v="64"/>
    <x v="1"/>
  </r>
  <r>
    <n v="608"/>
    <n v="94"/>
    <n v="-6"/>
    <x v="852"/>
    <n v="694"/>
    <n v="130"/>
    <x v="1"/>
    <x v="0"/>
    <n v="85"/>
    <x v="1"/>
    <x v="3"/>
    <s v="Colombian"/>
    <n v="24"/>
    <n v="239"/>
    <x v="13"/>
    <n v="90"/>
    <n v="130"/>
    <n v="30"/>
    <n v="220"/>
    <n v="114"/>
    <x v="1"/>
  </r>
  <r>
    <n v="573"/>
    <n v="54"/>
    <n v="-4"/>
    <x v="853"/>
    <n v="885"/>
    <n v="78"/>
    <x v="1"/>
    <x v="0"/>
    <n v="15"/>
    <x v="1"/>
    <x v="2"/>
    <s v="Caffe Mocha"/>
    <n v="76"/>
    <n v="141"/>
    <x v="12"/>
    <n v="60"/>
    <n v="100"/>
    <n v="80"/>
    <n v="160"/>
    <n v="27"/>
    <x v="1"/>
  </r>
  <r>
    <n v="715"/>
    <n v="75"/>
    <n v="-3"/>
    <x v="854"/>
    <n v="1063"/>
    <n v="89"/>
    <x v="1"/>
    <x v="0"/>
    <n v="23"/>
    <x v="1"/>
    <x v="2"/>
    <s v="Caffe Mocha"/>
    <n v="67"/>
    <n v="175"/>
    <x v="13"/>
    <n v="90"/>
    <n v="110"/>
    <n v="70"/>
    <n v="200"/>
    <n v="44"/>
    <x v="1"/>
  </r>
  <r>
    <n v="641"/>
    <n v="228"/>
    <n v="111"/>
    <x v="855"/>
    <n v="1691"/>
    <n v="304"/>
    <x v="1"/>
    <x v="0"/>
    <n v="75"/>
    <x v="0"/>
    <x v="0"/>
    <s v="Chamomile"/>
    <n v="291"/>
    <n v="567"/>
    <x v="4"/>
    <n v="210"/>
    <n v="280"/>
    <n v="180"/>
    <n v="490"/>
    <n v="108"/>
    <x v="0"/>
  </r>
  <r>
    <n v="641"/>
    <n v="113"/>
    <n v="59"/>
    <x v="856"/>
    <n v="803"/>
    <n v="165"/>
    <x v="1"/>
    <x v="0"/>
    <n v="36"/>
    <x v="0"/>
    <x v="0"/>
    <s v="Lemon"/>
    <n v="159"/>
    <n v="296"/>
    <x v="4"/>
    <n v="100"/>
    <n v="150"/>
    <n v="100"/>
    <n v="250"/>
    <n v="58"/>
    <x v="0"/>
  </r>
  <r>
    <n v="563"/>
    <n v="211"/>
    <n v="81"/>
    <x v="857"/>
    <n v="1778"/>
    <n v="212"/>
    <x v="1"/>
    <x v="0"/>
    <n v="59"/>
    <x v="0"/>
    <x v="1"/>
    <s v="Darjeeling"/>
    <n v="191"/>
    <n v="451"/>
    <x v="4"/>
    <n v="170"/>
    <n v="180"/>
    <n v="110"/>
    <n v="350"/>
    <n v="83"/>
    <x v="1"/>
  </r>
  <r>
    <n v="641"/>
    <n v="245"/>
    <n v="127"/>
    <x v="858"/>
    <n v="1784"/>
    <n v="300"/>
    <x v="1"/>
    <x v="0"/>
    <n v="93"/>
    <x v="0"/>
    <x v="1"/>
    <s v="Earl Grey"/>
    <n v="257"/>
    <n v="581"/>
    <x v="4"/>
    <n v="200"/>
    <n v="250"/>
    <n v="130"/>
    <n v="450"/>
    <n v="127"/>
    <x v="1"/>
  </r>
  <r>
    <n v="720"/>
    <n v="86"/>
    <n v="41"/>
    <x v="859"/>
    <n v="1003"/>
    <n v="124"/>
    <x v="0"/>
    <x v="0"/>
    <n v="24"/>
    <x v="1"/>
    <x v="3"/>
    <s v="Decaf Irish Cream"/>
    <n v="131"/>
    <n v="224"/>
    <x v="0"/>
    <n v="80"/>
    <n v="120"/>
    <n v="90"/>
    <n v="200"/>
    <n v="36"/>
    <x v="0"/>
  </r>
  <r>
    <n v="312"/>
    <n v="127"/>
    <n v="51"/>
    <x v="860"/>
    <n v="830"/>
    <n v="185"/>
    <x v="0"/>
    <x v="0"/>
    <n v="40"/>
    <x v="1"/>
    <x v="3"/>
    <s v="Decaf Irish Cream"/>
    <n v="181"/>
    <n v="332"/>
    <x v="16"/>
    <n v="120"/>
    <n v="180"/>
    <n v="130"/>
    <n v="300"/>
    <n v="63"/>
    <x v="0"/>
  </r>
  <r>
    <n v="720"/>
    <n v="67"/>
    <n v="-10"/>
    <x v="861"/>
    <n v="677"/>
    <n v="101"/>
    <x v="0"/>
    <x v="0"/>
    <n v="22"/>
    <x v="1"/>
    <x v="2"/>
    <s v="Decaf Espresso"/>
    <n v="70"/>
    <n v="179"/>
    <x v="0"/>
    <n v="80"/>
    <n v="130"/>
    <n v="80"/>
    <n v="210"/>
    <n v="54"/>
    <x v="0"/>
  </r>
  <r>
    <n v="773"/>
    <n v="250"/>
    <n v="-7"/>
    <x v="862"/>
    <n v="1820"/>
    <n v="251"/>
    <x v="0"/>
    <x v="0"/>
    <n v="70"/>
    <x v="1"/>
    <x v="2"/>
    <s v="Decaf Espresso"/>
    <n v="233"/>
    <n v="534"/>
    <x v="16"/>
    <n v="320"/>
    <n v="320"/>
    <n v="240"/>
    <n v="640"/>
    <n v="94"/>
    <x v="0"/>
  </r>
  <r>
    <n v="303"/>
    <n v="123"/>
    <n v="69"/>
    <x v="863"/>
    <n v="959"/>
    <n v="179"/>
    <x v="0"/>
    <x v="0"/>
    <n v="34"/>
    <x v="1"/>
    <x v="3"/>
    <s v="Amaretto"/>
    <n v="199"/>
    <n v="322"/>
    <x v="0"/>
    <n v="120"/>
    <n v="170"/>
    <n v="130"/>
    <n v="290"/>
    <n v="45"/>
    <x v="1"/>
  </r>
  <r>
    <n v="312"/>
    <n v="224"/>
    <n v="98"/>
    <x v="864"/>
    <n v="1191"/>
    <n v="310"/>
    <x v="0"/>
    <x v="0"/>
    <n v="73"/>
    <x v="1"/>
    <x v="3"/>
    <s v="Colombian"/>
    <n v="288"/>
    <n v="569"/>
    <x v="16"/>
    <n v="220"/>
    <n v="300"/>
    <n v="190"/>
    <n v="520"/>
    <n v="116"/>
    <x v="1"/>
  </r>
  <r>
    <n v="970"/>
    <n v="54"/>
    <n v="-11"/>
    <x v="865"/>
    <n v="601"/>
    <n v="79"/>
    <x v="0"/>
    <x v="0"/>
    <n v="15"/>
    <x v="1"/>
    <x v="2"/>
    <s v="Caffe Mocha"/>
    <n v="79"/>
    <n v="142"/>
    <x v="0"/>
    <n v="60"/>
    <n v="110"/>
    <n v="90"/>
    <n v="170"/>
    <n v="26"/>
    <x v="1"/>
  </r>
  <r>
    <n v="708"/>
    <n v="247"/>
    <n v="1"/>
    <x v="866"/>
    <n v="1744"/>
    <n v="329"/>
    <x v="0"/>
    <x v="0"/>
    <n v="81"/>
    <x v="1"/>
    <x v="2"/>
    <s v="Caffe Mocha"/>
    <n v="321"/>
    <n v="614"/>
    <x v="16"/>
    <n v="310"/>
    <n v="420"/>
    <n v="320"/>
    <n v="730"/>
    <n v="113"/>
    <x v="1"/>
  </r>
  <r>
    <n v="937"/>
    <n v="153"/>
    <n v="-11"/>
    <x v="867"/>
    <n v="1319"/>
    <n v="153"/>
    <x v="0"/>
    <x v="0"/>
    <n v="42"/>
    <x v="1"/>
    <x v="2"/>
    <s v="Caffe Mocha"/>
    <n v="129"/>
    <n v="326"/>
    <x v="18"/>
    <n v="190"/>
    <n v="200"/>
    <n v="140"/>
    <n v="390"/>
    <n v="66"/>
    <x v="1"/>
  </r>
  <r>
    <n v="970"/>
    <n v="153"/>
    <n v="49"/>
    <x v="868"/>
    <n v="1319"/>
    <n v="153"/>
    <x v="0"/>
    <x v="0"/>
    <n v="42"/>
    <x v="0"/>
    <x v="0"/>
    <s v="Chamomile"/>
    <n v="129"/>
    <n v="326"/>
    <x v="0"/>
    <n v="140"/>
    <n v="140"/>
    <n v="80"/>
    <n v="280"/>
    <n v="66"/>
    <x v="0"/>
  </r>
  <r>
    <n v="618"/>
    <n v="123"/>
    <n v="67"/>
    <x v="869"/>
    <n v="959"/>
    <n v="179"/>
    <x v="0"/>
    <x v="0"/>
    <n v="34"/>
    <x v="0"/>
    <x v="0"/>
    <s v="Chamomile"/>
    <n v="197"/>
    <n v="322"/>
    <x v="16"/>
    <n v="110"/>
    <n v="170"/>
    <n v="130"/>
    <n v="280"/>
    <n v="46"/>
    <x v="0"/>
  </r>
  <r>
    <n v="312"/>
    <n v="86"/>
    <n v="51"/>
    <x v="870"/>
    <n v="1003"/>
    <n v="124"/>
    <x v="0"/>
    <x v="0"/>
    <n v="24"/>
    <x v="0"/>
    <x v="0"/>
    <s v="Mint"/>
    <n v="131"/>
    <n v="224"/>
    <x v="16"/>
    <n v="80"/>
    <n v="110"/>
    <n v="80"/>
    <n v="190"/>
    <n v="36"/>
    <x v="0"/>
  </r>
  <r>
    <n v="513"/>
    <n v="88"/>
    <n v="37"/>
    <x v="871"/>
    <n v="817"/>
    <n v="133"/>
    <x v="0"/>
    <x v="0"/>
    <n v="29"/>
    <x v="0"/>
    <x v="1"/>
    <s v="Darjeeling"/>
    <n v="107"/>
    <n v="236"/>
    <x v="18"/>
    <n v="70"/>
    <n v="110"/>
    <n v="70"/>
    <n v="180"/>
    <n v="61"/>
    <x v="1"/>
  </r>
  <r>
    <n v="513"/>
    <n v="134"/>
    <n v="90"/>
    <x v="872"/>
    <n v="690"/>
    <n v="186"/>
    <x v="0"/>
    <x v="0"/>
    <n v="41"/>
    <x v="0"/>
    <x v="1"/>
    <s v="Earl Grey"/>
    <n v="180"/>
    <n v="341"/>
    <x v="18"/>
    <n v="110"/>
    <n v="150"/>
    <n v="90"/>
    <n v="260"/>
    <n v="65"/>
    <x v="1"/>
  </r>
  <r>
    <n v="719"/>
    <n v="81"/>
    <n v="38"/>
    <x v="873"/>
    <n v="551"/>
    <n v="104"/>
    <x v="0"/>
    <x v="0"/>
    <n v="26"/>
    <x v="0"/>
    <x v="1"/>
    <s v="Green Tea"/>
    <n v="98"/>
    <n v="197"/>
    <x v="0"/>
    <n v="60"/>
    <n v="90"/>
    <n v="60"/>
    <n v="150"/>
    <n v="38"/>
    <x v="1"/>
  </r>
  <r>
    <n v="712"/>
    <n v="10"/>
    <n v="-11"/>
    <x v="874"/>
    <n v="594"/>
    <n v="14"/>
    <x v="1"/>
    <x v="0"/>
    <n v="3"/>
    <x v="1"/>
    <x v="3"/>
    <s v="Decaf Irish Cream"/>
    <n v="-1"/>
    <n v="26"/>
    <x v="4"/>
    <n v="0"/>
    <n v="20"/>
    <n v="10"/>
    <n v="20"/>
    <n v="15"/>
    <x v="0"/>
  </r>
  <r>
    <n v="414"/>
    <n v="83"/>
    <n v="15"/>
    <x v="875"/>
    <n v="575"/>
    <n v="112"/>
    <x v="1"/>
    <x v="0"/>
    <n v="27"/>
    <x v="1"/>
    <x v="3"/>
    <s v="Decaf Irish Cream"/>
    <n v="85"/>
    <n v="208"/>
    <x v="13"/>
    <n v="80"/>
    <n v="110"/>
    <n v="70"/>
    <n v="190"/>
    <n v="55"/>
    <x v="0"/>
  </r>
  <r>
    <n v="573"/>
    <n v="68"/>
    <n v="-1"/>
    <x v="876"/>
    <n v="619"/>
    <n v="85"/>
    <x v="1"/>
    <x v="0"/>
    <n v="25"/>
    <x v="1"/>
    <x v="3"/>
    <s v="Colombian"/>
    <n v="39"/>
    <n v="163"/>
    <x v="12"/>
    <n v="60"/>
    <n v="90"/>
    <n v="40"/>
    <n v="150"/>
    <n v="59"/>
    <x v="1"/>
  </r>
  <r>
    <n v="262"/>
    <n v="105"/>
    <n v="0"/>
    <x v="877"/>
    <n v="716"/>
    <n v="145"/>
    <x v="1"/>
    <x v="0"/>
    <n v="95"/>
    <x v="1"/>
    <x v="3"/>
    <s v="Colombian"/>
    <n v="30"/>
    <n v="266"/>
    <x v="13"/>
    <n v="100"/>
    <n v="140"/>
    <n v="30"/>
    <n v="240"/>
    <n v="125"/>
    <x v="1"/>
  </r>
  <r>
    <n v="573"/>
    <n v="50"/>
    <n v="1"/>
    <x v="878"/>
    <n v="898"/>
    <n v="73"/>
    <x v="1"/>
    <x v="0"/>
    <n v="14"/>
    <x v="1"/>
    <x v="2"/>
    <s v="Caffe Mocha"/>
    <n v="71"/>
    <n v="131"/>
    <x v="12"/>
    <n v="60"/>
    <n v="90"/>
    <n v="70"/>
    <n v="150"/>
    <n v="25"/>
    <x v="1"/>
  </r>
  <r>
    <n v="262"/>
    <n v="80"/>
    <n v="-6"/>
    <x v="879"/>
    <n v="1079"/>
    <n v="96"/>
    <x v="1"/>
    <x v="0"/>
    <n v="24"/>
    <x v="1"/>
    <x v="2"/>
    <s v="Caffe Mocha"/>
    <n v="74"/>
    <n v="188"/>
    <x v="13"/>
    <n v="100"/>
    <n v="120"/>
    <n v="80"/>
    <n v="220"/>
    <n v="46"/>
    <x v="1"/>
  </r>
  <r>
    <n v="515"/>
    <n v="247"/>
    <n v="121"/>
    <x v="880"/>
    <n v="1744"/>
    <n v="329"/>
    <x v="1"/>
    <x v="0"/>
    <n v="81"/>
    <x v="0"/>
    <x v="0"/>
    <s v="Chamomile"/>
    <n v="321"/>
    <n v="614"/>
    <x v="4"/>
    <n v="230"/>
    <n v="300"/>
    <n v="200"/>
    <n v="530"/>
    <n v="113"/>
    <x v="0"/>
  </r>
  <r>
    <n v="515"/>
    <n v="127"/>
    <n v="63"/>
    <x v="881"/>
    <n v="830"/>
    <n v="185"/>
    <x v="1"/>
    <x v="0"/>
    <n v="40"/>
    <x v="0"/>
    <x v="0"/>
    <s v="Lemon"/>
    <n v="183"/>
    <n v="332"/>
    <x v="4"/>
    <n v="120"/>
    <n v="170"/>
    <n v="120"/>
    <n v="290"/>
    <n v="62"/>
    <x v="0"/>
  </r>
  <r>
    <n v="641"/>
    <n v="250"/>
    <n v="112"/>
    <x v="882"/>
    <n v="1820"/>
    <n v="251"/>
    <x v="1"/>
    <x v="0"/>
    <n v="70"/>
    <x v="0"/>
    <x v="1"/>
    <s v="Darjeeling"/>
    <n v="232"/>
    <n v="534"/>
    <x v="4"/>
    <n v="210"/>
    <n v="200"/>
    <n v="120"/>
    <n v="410"/>
    <n v="95"/>
    <x v="1"/>
  </r>
  <r>
    <n v="563"/>
    <n v="294"/>
    <n v="151"/>
    <x v="883"/>
    <n v="1838"/>
    <n v="360"/>
    <x v="1"/>
    <x v="0"/>
    <n v="111"/>
    <x v="0"/>
    <x v="1"/>
    <s v="Earl Grey"/>
    <n v="321"/>
    <n v="697"/>
    <x v="4"/>
    <n v="240"/>
    <n v="300"/>
    <n v="170"/>
    <n v="540"/>
    <n v="144"/>
    <x v="1"/>
  </r>
  <r>
    <n v="816"/>
    <n v="20"/>
    <n v="-14"/>
    <x v="884"/>
    <n v="218"/>
    <n v="25"/>
    <x v="1"/>
    <x v="0"/>
    <n v="7"/>
    <x v="0"/>
    <x v="1"/>
    <s v="Earl Grey"/>
    <n v="-24"/>
    <n v="48"/>
    <x v="12"/>
    <n v="10"/>
    <n v="20"/>
    <n v="-10"/>
    <n v="30"/>
    <n v="41"/>
    <x v="1"/>
  </r>
  <r>
    <n v="951"/>
    <n v="154"/>
    <n v="-17"/>
    <x v="885"/>
    <n v="3654"/>
    <n v="-24"/>
    <x v="0"/>
    <x v="3"/>
    <n v="50"/>
    <x v="1"/>
    <x v="3"/>
    <s v="Decaf Irish Cream"/>
    <n v="-117"/>
    <n v="130"/>
    <x v="3"/>
    <n v="220"/>
    <n v="-30"/>
    <n v="-100"/>
    <n v="190"/>
    <n v="93"/>
    <x v="0"/>
  </r>
  <r>
    <n v="714"/>
    <n v="257"/>
    <n v="-15"/>
    <x v="886"/>
    <n v="1662"/>
    <n v="341"/>
    <x v="0"/>
    <x v="3"/>
    <n v="84"/>
    <x v="1"/>
    <x v="2"/>
    <s v="Decaf Espresso"/>
    <n v="225"/>
    <n v="598"/>
    <x v="3"/>
    <n v="230"/>
    <n v="320"/>
    <n v="240"/>
    <n v="550"/>
    <n v="116"/>
    <x v="0"/>
  </r>
  <r>
    <n v="818"/>
    <n v="122"/>
    <n v="-14"/>
    <x v="887"/>
    <n v="2555"/>
    <n v="-13"/>
    <x v="0"/>
    <x v="3"/>
    <n v="39"/>
    <x v="1"/>
    <x v="3"/>
    <s v="Amaretto"/>
    <n v="-74"/>
    <n v="109"/>
    <x v="3"/>
    <n v="170"/>
    <n v="-20"/>
    <n v="-60"/>
    <n v="150"/>
    <n v="61"/>
    <x v="1"/>
  </r>
  <r>
    <n v="626"/>
    <n v="260"/>
    <n v="-223"/>
    <x v="888"/>
    <n v="2548"/>
    <n v="390"/>
    <x v="0"/>
    <x v="3"/>
    <n v="91"/>
    <x v="1"/>
    <x v="3"/>
    <s v="Colombian"/>
    <n v="247"/>
    <n v="650"/>
    <x v="3"/>
    <n v="380"/>
    <n v="580"/>
    <n v="470"/>
    <n v="960"/>
    <n v="143"/>
    <x v="1"/>
  </r>
  <r>
    <n v="562"/>
    <n v="239"/>
    <n v="-11"/>
    <x v="889"/>
    <n v="1755"/>
    <n v="239"/>
    <x v="0"/>
    <x v="3"/>
    <n v="66"/>
    <x v="1"/>
    <x v="2"/>
    <s v="Caffe Latte"/>
    <n v="149"/>
    <n v="478"/>
    <x v="3"/>
    <n v="210"/>
    <n v="220"/>
    <n v="160"/>
    <n v="430"/>
    <n v="90"/>
    <x v="1"/>
  </r>
  <r>
    <n v="562"/>
    <n v="125"/>
    <n v="-23"/>
    <x v="890"/>
    <n v="898"/>
    <n v="173"/>
    <x v="0"/>
    <x v="3"/>
    <n v="113"/>
    <x v="1"/>
    <x v="2"/>
    <s v="Caffe Mocha"/>
    <n v="27"/>
    <n v="298"/>
    <x v="3"/>
    <n v="110"/>
    <n v="160"/>
    <n v="50"/>
    <n v="270"/>
    <n v="146"/>
    <x v="1"/>
  </r>
  <r>
    <n v="661"/>
    <n v="108"/>
    <n v="-5"/>
    <x v="891"/>
    <n v="971"/>
    <n v="157"/>
    <x v="0"/>
    <x v="3"/>
    <n v="30"/>
    <x v="0"/>
    <x v="0"/>
    <s v="Chamomile"/>
    <n v="115"/>
    <n v="265"/>
    <x v="3"/>
    <n v="80"/>
    <n v="130"/>
    <n v="120"/>
    <n v="210"/>
    <n v="42"/>
    <x v="0"/>
  </r>
  <r>
    <n v="562"/>
    <n v="239"/>
    <n v="16"/>
    <x v="892"/>
    <n v="1246"/>
    <n v="281"/>
    <x v="0"/>
    <x v="3"/>
    <n v="74"/>
    <x v="0"/>
    <x v="0"/>
    <s v="Lemon"/>
    <n v="186"/>
    <n v="520"/>
    <x v="3"/>
    <n v="190"/>
    <n v="220"/>
    <n v="170"/>
    <n v="410"/>
    <n v="95"/>
    <x v="0"/>
  </r>
  <r>
    <n v="562"/>
    <n v="123"/>
    <n v="54"/>
    <x v="893"/>
    <n v="915"/>
    <n v="179"/>
    <x v="0"/>
    <x v="3"/>
    <n v="34"/>
    <x v="0"/>
    <x v="1"/>
    <s v="Darjeeling"/>
    <n v="134"/>
    <n v="302"/>
    <x v="3"/>
    <n v="50"/>
    <n v="90"/>
    <n v="80"/>
    <n v="140"/>
    <n v="45"/>
    <x v="1"/>
  </r>
  <r>
    <n v="971"/>
    <n v="43"/>
    <n v="-51"/>
    <x v="894"/>
    <n v="419"/>
    <n v="64"/>
    <x v="1"/>
    <x v="3"/>
    <n v="13"/>
    <x v="1"/>
    <x v="3"/>
    <s v="Decaf Irish Cream"/>
    <n v="29"/>
    <n v="107"/>
    <x v="11"/>
    <n v="50"/>
    <n v="100"/>
    <n v="80"/>
    <n v="150"/>
    <n v="35"/>
    <x v="0"/>
  </r>
  <r>
    <n v="435"/>
    <n v="79"/>
    <n v="-86"/>
    <x v="895"/>
    <n v="593"/>
    <n v="98"/>
    <x v="1"/>
    <x v="3"/>
    <n v="30"/>
    <x v="1"/>
    <x v="3"/>
    <s v="Decaf Irish Cream"/>
    <n v="34"/>
    <n v="177"/>
    <x v="8"/>
    <n v="100"/>
    <n v="160"/>
    <n v="120"/>
    <n v="260"/>
    <n v="64"/>
    <x v="0"/>
  </r>
  <r>
    <n v="425"/>
    <n v="96"/>
    <n v="-83"/>
    <x v="896"/>
    <n v="683"/>
    <n v="134"/>
    <x v="1"/>
    <x v="3"/>
    <n v="87"/>
    <x v="1"/>
    <x v="3"/>
    <s v="Decaf Irish Cream"/>
    <n v="17"/>
    <n v="230"/>
    <x v="14"/>
    <n v="140"/>
    <n v="190"/>
    <n v="100"/>
    <n v="330"/>
    <n v="117"/>
    <x v="0"/>
  </r>
  <r>
    <n v="503"/>
    <n v="161"/>
    <n v="-19"/>
    <x v="897"/>
    <n v="1267"/>
    <n v="161"/>
    <x v="1"/>
    <x v="3"/>
    <n v="45"/>
    <x v="1"/>
    <x v="2"/>
    <s v="Decaf Espresso"/>
    <n v="91"/>
    <n v="322"/>
    <x v="11"/>
    <n v="140"/>
    <n v="150"/>
    <n v="110"/>
    <n v="290"/>
    <n v="70"/>
    <x v="0"/>
  </r>
  <r>
    <n v="253"/>
    <n v="80"/>
    <n v="-32"/>
    <x v="898"/>
    <n v="1055"/>
    <n v="94"/>
    <x v="1"/>
    <x v="3"/>
    <n v="24"/>
    <x v="1"/>
    <x v="2"/>
    <s v="Decaf Espresso"/>
    <n v="48"/>
    <n v="174"/>
    <x v="14"/>
    <n v="60"/>
    <n v="90"/>
    <n v="80"/>
    <n v="150"/>
    <n v="46"/>
    <x v="0"/>
  </r>
  <r>
    <n v="971"/>
    <n v="51"/>
    <n v="-55"/>
    <x v="899"/>
    <n v="503"/>
    <n v="71"/>
    <x v="1"/>
    <x v="3"/>
    <n v="46"/>
    <x v="1"/>
    <x v="3"/>
    <s v="Amaretto"/>
    <n v="-5"/>
    <n v="122"/>
    <x v="11"/>
    <n v="70"/>
    <n v="100"/>
    <n v="50"/>
    <n v="170"/>
    <n v="76"/>
    <x v="1"/>
  </r>
  <r>
    <n v="435"/>
    <n v="65"/>
    <n v="-54"/>
    <x v="900"/>
    <n v="1053"/>
    <n v="77"/>
    <x v="1"/>
    <x v="3"/>
    <n v="20"/>
    <x v="1"/>
    <x v="3"/>
    <s v="Amaretto"/>
    <n v="36"/>
    <n v="142"/>
    <x v="8"/>
    <n v="90"/>
    <n v="110"/>
    <n v="90"/>
    <n v="200"/>
    <n v="41"/>
    <x v="1"/>
  </r>
  <r>
    <n v="971"/>
    <n v="60"/>
    <n v="-69"/>
    <x v="901"/>
    <n v="463"/>
    <n v="84"/>
    <x v="1"/>
    <x v="3"/>
    <n v="19"/>
    <x v="1"/>
    <x v="3"/>
    <s v="Colombian"/>
    <n v="21"/>
    <n v="144"/>
    <x v="11"/>
    <n v="80"/>
    <n v="130"/>
    <n v="90"/>
    <n v="210"/>
    <n v="63"/>
    <x v="1"/>
  </r>
  <r>
    <n v="435"/>
    <n v="47"/>
    <n v="-58"/>
    <x v="902"/>
    <n v="375"/>
    <n v="64"/>
    <x v="1"/>
    <x v="3"/>
    <n v="15"/>
    <x v="1"/>
    <x v="3"/>
    <s v="Colombian"/>
    <n v="22"/>
    <n v="111"/>
    <x v="8"/>
    <n v="50"/>
    <n v="100"/>
    <n v="80"/>
    <n v="150"/>
    <n v="42"/>
    <x v="1"/>
  </r>
  <r>
    <n v="206"/>
    <n v="68"/>
    <n v="-54"/>
    <x v="903"/>
    <n v="438"/>
    <n v="99"/>
    <x v="1"/>
    <x v="3"/>
    <n v="21"/>
    <x v="1"/>
    <x v="3"/>
    <s v="Colombian"/>
    <n v="56"/>
    <n v="167"/>
    <x v="14"/>
    <n v="90"/>
    <n v="140"/>
    <n v="110"/>
    <n v="230"/>
    <n v="43"/>
    <x v="1"/>
  </r>
  <r>
    <n v="206"/>
    <n v="22"/>
    <n v="-10"/>
    <x v="904"/>
    <n v="573"/>
    <n v="29"/>
    <x v="1"/>
    <x v="3"/>
    <n v="7"/>
    <x v="1"/>
    <x v="2"/>
    <s v="Caffe Latte"/>
    <n v="10"/>
    <n v="51"/>
    <x v="14"/>
    <n v="10"/>
    <n v="20"/>
    <n v="20"/>
    <n v="30"/>
    <n v="19"/>
    <x v="1"/>
  </r>
  <r>
    <n v="702"/>
    <n v="21"/>
    <n v="-6"/>
    <x v="905"/>
    <n v="846"/>
    <n v="31"/>
    <x v="1"/>
    <x v="3"/>
    <n v="5"/>
    <x v="1"/>
    <x v="2"/>
    <s v="Caffe Mocha"/>
    <n v="14"/>
    <n v="52"/>
    <x v="7"/>
    <n v="10"/>
    <n v="20"/>
    <n v="20"/>
    <n v="30"/>
    <n v="17"/>
    <x v="1"/>
  </r>
  <r>
    <n v="801"/>
    <n v="103"/>
    <n v="-23"/>
    <x v="906"/>
    <n v="564"/>
    <n v="133"/>
    <x v="1"/>
    <x v="3"/>
    <n v="33"/>
    <x v="1"/>
    <x v="2"/>
    <s v="Caffe Mocha"/>
    <n v="87"/>
    <n v="236"/>
    <x v="8"/>
    <n v="80"/>
    <n v="130"/>
    <n v="110"/>
    <n v="210"/>
    <n v="46"/>
    <x v="1"/>
  </r>
  <r>
    <n v="775"/>
    <n v="125"/>
    <n v="-34"/>
    <x v="907"/>
    <n v="898"/>
    <n v="173"/>
    <x v="1"/>
    <x v="3"/>
    <n v="113"/>
    <x v="0"/>
    <x v="0"/>
    <s v="Chamomile"/>
    <n v="26"/>
    <n v="298"/>
    <x v="7"/>
    <n v="90"/>
    <n v="150"/>
    <n v="60"/>
    <n v="240"/>
    <n v="147"/>
    <x v="0"/>
  </r>
  <r>
    <n v="206"/>
    <n v="125"/>
    <n v="-15"/>
    <x v="908"/>
    <n v="1119"/>
    <n v="188"/>
    <x v="1"/>
    <x v="3"/>
    <n v="41"/>
    <x v="0"/>
    <x v="0"/>
    <s v="Chamomile"/>
    <n v="115"/>
    <n v="313"/>
    <x v="14"/>
    <n v="90"/>
    <n v="160"/>
    <n v="130"/>
    <n v="250"/>
    <n v="73"/>
    <x v="0"/>
  </r>
  <r>
    <n v="702"/>
    <n v="154"/>
    <n v="0"/>
    <x v="909"/>
    <n v="1132"/>
    <n v="213"/>
    <x v="1"/>
    <x v="3"/>
    <n v="50"/>
    <x v="0"/>
    <x v="0"/>
    <s v="Lemon"/>
    <n v="120"/>
    <n v="367"/>
    <x v="7"/>
    <n v="120"/>
    <n v="170"/>
    <n v="120"/>
    <n v="290"/>
    <n v="93"/>
    <x v="0"/>
  </r>
  <r>
    <n v="971"/>
    <n v="90"/>
    <n v="-17"/>
    <x v="910"/>
    <n v="572"/>
    <n v="115"/>
    <x v="1"/>
    <x v="3"/>
    <n v="29"/>
    <x v="0"/>
    <x v="0"/>
    <s v="Lemon"/>
    <n v="73"/>
    <n v="205"/>
    <x v="11"/>
    <n v="60"/>
    <n v="100"/>
    <n v="90"/>
    <n v="160"/>
    <n v="42"/>
    <x v="0"/>
  </r>
  <r>
    <n v="702"/>
    <n v="122"/>
    <n v="-16"/>
    <x v="911"/>
    <n v="789"/>
    <n v="176"/>
    <x v="1"/>
    <x v="3"/>
    <n v="39"/>
    <x v="0"/>
    <x v="0"/>
    <s v="Mint"/>
    <n v="114"/>
    <n v="298"/>
    <x v="7"/>
    <n v="90"/>
    <n v="150"/>
    <n v="130"/>
    <n v="240"/>
    <n v="62"/>
    <x v="0"/>
  </r>
  <r>
    <n v="435"/>
    <n v="86"/>
    <n v="-27"/>
    <x v="912"/>
    <n v="1698"/>
    <n v="23"/>
    <x v="1"/>
    <x v="3"/>
    <n v="26"/>
    <x v="0"/>
    <x v="0"/>
    <s v="Mint"/>
    <n v="-27"/>
    <n v="109"/>
    <x v="8"/>
    <n v="60"/>
    <n v="20"/>
    <n v="0"/>
    <n v="80"/>
    <n v="50"/>
    <x v="0"/>
  </r>
  <r>
    <n v="702"/>
    <n v="257"/>
    <n v="94"/>
    <x v="913"/>
    <n v="1662"/>
    <n v="341"/>
    <x v="1"/>
    <x v="3"/>
    <n v="84"/>
    <x v="0"/>
    <x v="1"/>
    <s v="Darjeeling"/>
    <n v="224"/>
    <n v="598"/>
    <x v="7"/>
    <n v="110"/>
    <n v="180"/>
    <n v="130"/>
    <n v="290"/>
    <n v="117"/>
    <x v="1"/>
  </r>
  <r>
    <n v="541"/>
    <n v="21"/>
    <n v="-4"/>
    <x v="914"/>
    <n v="480"/>
    <n v="32"/>
    <x v="1"/>
    <x v="3"/>
    <n v="5"/>
    <x v="0"/>
    <x v="1"/>
    <s v="Darjeeling"/>
    <n v="16"/>
    <n v="53"/>
    <x v="11"/>
    <n v="0"/>
    <n v="20"/>
    <n v="20"/>
    <n v="20"/>
    <n v="16"/>
    <x v="1"/>
  </r>
  <r>
    <n v="775"/>
    <n v="239"/>
    <n v="69"/>
    <x v="915"/>
    <n v="1755"/>
    <n v="239"/>
    <x v="1"/>
    <x v="3"/>
    <n v="66"/>
    <x v="0"/>
    <x v="1"/>
    <s v="Earl Grey"/>
    <n v="149"/>
    <n v="478"/>
    <x v="7"/>
    <n v="110"/>
    <n v="120"/>
    <n v="80"/>
    <n v="230"/>
    <n v="90"/>
    <x v="1"/>
  </r>
  <r>
    <n v="702"/>
    <n v="255"/>
    <n v="-193"/>
    <x v="916"/>
    <n v="7058"/>
    <n v="-255"/>
    <x v="1"/>
    <x v="3"/>
    <n v="96"/>
    <x v="0"/>
    <x v="1"/>
    <s v="Green Tea"/>
    <n v="-363"/>
    <n v="21"/>
    <x v="7"/>
    <n v="110"/>
    <n v="-110"/>
    <n v="-170"/>
    <n v="0"/>
    <n v="129"/>
    <x v="1"/>
  </r>
  <r>
    <n v="435"/>
    <n v="25"/>
    <n v="-22"/>
    <x v="917"/>
    <n v="209"/>
    <n v="31"/>
    <x v="1"/>
    <x v="3"/>
    <n v="9"/>
    <x v="0"/>
    <x v="1"/>
    <s v="Green Tea"/>
    <n v="-12"/>
    <n v="56"/>
    <x v="8"/>
    <n v="0"/>
    <n v="20"/>
    <n v="10"/>
    <n v="20"/>
    <n v="43"/>
    <x v="1"/>
  </r>
  <r>
    <n v="909"/>
    <n v="173"/>
    <n v="3"/>
    <x v="918"/>
    <n v="3909"/>
    <n v="-27"/>
    <x v="0"/>
    <x v="3"/>
    <n v="57"/>
    <x v="1"/>
    <x v="3"/>
    <s v="Decaf Irish Cream"/>
    <n v="-127"/>
    <n v="146"/>
    <x v="3"/>
    <n v="200"/>
    <n v="-30"/>
    <n v="-130"/>
    <n v="170"/>
    <n v="100"/>
    <x v="0"/>
  </r>
  <r>
    <n v="707"/>
    <n v="228"/>
    <n v="7"/>
    <x v="919"/>
    <n v="1691"/>
    <n v="304"/>
    <x v="0"/>
    <x v="3"/>
    <n v="75"/>
    <x v="1"/>
    <x v="2"/>
    <s v="Decaf Espresso"/>
    <n v="197"/>
    <n v="532"/>
    <x v="3"/>
    <n v="220"/>
    <n v="290"/>
    <n v="190"/>
    <n v="510"/>
    <n v="107"/>
    <x v="0"/>
  </r>
  <r>
    <n v="619"/>
    <n v="113"/>
    <n v="-6"/>
    <x v="920"/>
    <n v="2758"/>
    <n v="3"/>
    <x v="0"/>
    <x v="3"/>
    <n v="36"/>
    <x v="1"/>
    <x v="3"/>
    <s v="Amaretto"/>
    <n v="-56"/>
    <n v="116"/>
    <x v="3"/>
    <n v="130"/>
    <n v="0"/>
    <n v="-50"/>
    <n v="130"/>
    <n v="59"/>
    <x v="1"/>
  </r>
  <r>
    <n v="951"/>
    <n v="249"/>
    <n v="-75"/>
    <x v="921"/>
    <n v="2580"/>
    <n v="374"/>
    <x v="0"/>
    <x v="3"/>
    <n v="87"/>
    <x v="1"/>
    <x v="3"/>
    <s v="Colombian"/>
    <n v="235"/>
    <n v="623"/>
    <x v="3"/>
    <n v="290"/>
    <n v="450"/>
    <n v="310"/>
    <n v="740"/>
    <n v="139"/>
    <x v="1"/>
  </r>
  <r>
    <n v="559"/>
    <n v="211"/>
    <n v="-11"/>
    <x v="922"/>
    <n v="1778"/>
    <n v="212"/>
    <x v="0"/>
    <x v="3"/>
    <n v="59"/>
    <x v="1"/>
    <x v="2"/>
    <s v="Caffe Latte"/>
    <n v="129"/>
    <n v="423"/>
    <x v="3"/>
    <n v="200"/>
    <n v="210"/>
    <n v="140"/>
    <n v="410"/>
    <n v="83"/>
    <x v="1"/>
  </r>
  <r>
    <n v="818"/>
    <n v="121"/>
    <n v="-14"/>
    <x v="923"/>
    <n v="912"/>
    <n v="168"/>
    <x v="0"/>
    <x v="3"/>
    <n v="109"/>
    <x v="1"/>
    <x v="2"/>
    <s v="Caffe Mocha"/>
    <n v="26"/>
    <n v="289"/>
    <x v="3"/>
    <n v="110"/>
    <n v="170"/>
    <n v="40"/>
    <n v="280"/>
    <n v="142"/>
    <x v="1"/>
  </r>
  <r>
    <n v="213"/>
    <n v="81"/>
    <n v="4"/>
    <x v="924"/>
    <n v="984"/>
    <n v="117"/>
    <x v="0"/>
    <x v="3"/>
    <n v="22"/>
    <x v="0"/>
    <x v="0"/>
    <s v="Chamomile"/>
    <n v="84"/>
    <n v="198"/>
    <x v="3"/>
    <n v="70"/>
    <n v="110"/>
    <n v="80"/>
    <n v="180"/>
    <n v="33"/>
    <x v="0"/>
  </r>
  <r>
    <n v="213"/>
    <n v="225"/>
    <n v="14"/>
    <x v="925"/>
    <n v="1272"/>
    <n v="265"/>
    <x v="0"/>
    <x v="3"/>
    <n v="69"/>
    <x v="0"/>
    <x v="0"/>
    <s v="Lemon"/>
    <n v="174"/>
    <n v="490"/>
    <x v="3"/>
    <n v="210"/>
    <n v="240"/>
    <n v="160"/>
    <n v="450"/>
    <n v="91"/>
    <x v="0"/>
  </r>
  <r>
    <n v="213"/>
    <n v="118"/>
    <n v="18"/>
    <x v="926"/>
    <n v="930"/>
    <n v="172"/>
    <x v="0"/>
    <x v="3"/>
    <n v="33"/>
    <x v="0"/>
    <x v="1"/>
    <s v="Darjeeling"/>
    <n v="128"/>
    <n v="290"/>
    <x v="3"/>
    <n v="80"/>
    <n v="130"/>
    <n v="110"/>
    <n v="210"/>
    <n v="44"/>
    <x v="1"/>
  </r>
  <r>
    <n v="801"/>
    <n v="82"/>
    <n v="-22"/>
    <x v="927"/>
    <n v="601"/>
    <n v="102"/>
    <x v="1"/>
    <x v="3"/>
    <n v="31"/>
    <x v="1"/>
    <x v="3"/>
    <s v="Decaf Irish Cream"/>
    <n v="38"/>
    <n v="184"/>
    <x v="8"/>
    <n v="90"/>
    <n v="120"/>
    <n v="60"/>
    <n v="210"/>
    <n v="64"/>
    <x v="0"/>
  </r>
  <r>
    <n v="253"/>
    <n v="94"/>
    <n v="-24"/>
    <x v="928"/>
    <n v="694"/>
    <n v="130"/>
    <x v="1"/>
    <x v="3"/>
    <n v="85"/>
    <x v="1"/>
    <x v="3"/>
    <s v="Decaf Irish Cream"/>
    <n v="16"/>
    <n v="224"/>
    <x v="14"/>
    <n v="110"/>
    <n v="150"/>
    <n v="40"/>
    <n v="260"/>
    <n v="114"/>
    <x v="0"/>
  </r>
  <r>
    <n v="503"/>
    <n v="181"/>
    <n v="-12"/>
    <x v="929"/>
    <n v="1283"/>
    <n v="182"/>
    <x v="1"/>
    <x v="3"/>
    <n v="50"/>
    <x v="1"/>
    <x v="2"/>
    <s v="Decaf Espresso"/>
    <n v="108"/>
    <n v="363"/>
    <x v="11"/>
    <n v="170"/>
    <n v="180"/>
    <n v="120"/>
    <n v="350"/>
    <n v="74"/>
    <x v="0"/>
  </r>
  <r>
    <n v="801"/>
    <n v="69"/>
    <n v="-11"/>
    <x v="930"/>
    <n v="1060"/>
    <n v="81"/>
    <x v="1"/>
    <x v="3"/>
    <n v="21"/>
    <x v="1"/>
    <x v="3"/>
    <s v="Amaretto"/>
    <n v="39"/>
    <n v="150"/>
    <x v="8"/>
    <n v="80"/>
    <n v="90"/>
    <n v="50"/>
    <n v="170"/>
    <n v="42"/>
    <x v="1"/>
  </r>
  <r>
    <n v="971"/>
    <n v="53"/>
    <n v="-26"/>
    <x v="931"/>
    <n v="470"/>
    <n v="75"/>
    <x v="1"/>
    <x v="3"/>
    <n v="17"/>
    <x v="1"/>
    <x v="3"/>
    <s v="Colombian"/>
    <n v="14"/>
    <n v="128"/>
    <x v="11"/>
    <n v="60"/>
    <n v="90"/>
    <n v="40"/>
    <n v="150"/>
    <n v="61"/>
    <x v="1"/>
  </r>
  <r>
    <n v="425"/>
    <n v="63"/>
    <n v="-20"/>
    <x v="932"/>
    <n v="446"/>
    <n v="93"/>
    <x v="1"/>
    <x v="3"/>
    <n v="20"/>
    <x v="1"/>
    <x v="3"/>
    <s v="Colombian"/>
    <n v="50"/>
    <n v="156"/>
    <x v="14"/>
    <n v="70"/>
    <n v="110"/>
    <n v="70"/>
    <n v="180"/>
    <n v="43"/>
    <x v="1"/>
  </r>
  <r>
    <n v="775"/>
    <n v="15"/>
    <n v="-1"/>
    <x v="933"/>
    <n v="848"/>
    <n v="24"/>
    <x v="1"/>
    <x v="3"/>
    <n v="4"/>
    <x v="1"/>
    <x v="2"/>
    <s v="Caffe Mocha"/>
    <n v="9"/>
    <n v="39"/>
    <x v="7"/>
    <n v="10"/>
    <n v="20"/>
    <n v="10"/>
    <n v="30"/>
    <n v="15"/>
    <x v="1"/>
  </r>
  <r>
    <n v="435"/>
    <n v="101"/>
    <n v="-5"/>
    <x v="934"/>
    <n v="552"/>
    <n v="130"/>
    <x v="1"/>
    <x v="3"/>
    <n v="33"/>
    <x v="1"/>
    <x v="2"/>
    <s v="Caffe Mocha"/>
    <n v="85"/>
    <n v="231"/>
    <x v="8"/>
    <n v="90"/>
    <n v="130"/>
    <n v="90"/>
    <n v="220"/>
    <n v="45"/>
    <x v="1"/>
  </r>
  <r>
    <n v="775"/>
    <n v="121"/>
    <n v="6"/>
    <x v="935"/>
    <n v="912"/>
    <n v="168"/>
    <x v="1"/>
    <x v="3"/>
    <n v="109"/>
    <x v="0"/>
    <x v="0"/>
    <s v="Chamomile"/>
    <n v="26"/>
    <n v="289"/>
    <x v="7"/>
    <n v="110"/>
    <n v="150"/>
    <n v="20"/>
    <n v="260"/>
    <n v="142"/>
    <x v="0"/>
  </r>
  <r>
    <n v="206"/>
    <n v="130"/>
    <n v="2"/>
    <x v="936"/>
    <n v="1134"/>
    <n v="195"/>
    <x v="1"/>
    <x v="3"/>
    <n v="42"/>
    <x v="0"/>
    <x v="0"/>
    <s v="Chamomile"/>
    <n v="122"/>
    <n v="325"/>
    <x v="14"/>
    <n v="120"/>
    <n v="180"/>
    <n v="120"/>
    <n v="300"/>
    <n v="73"/>
    <x v="0"/>
  </r>
  <r>
    <n v="702"/>
    <n v="173"/>
    <n v="8"/>
    <x v="937"/>
    <n v="1150"/>
    <n v="239"/>
    <x v="1"/>
    <x v="3"/>
    <n v="57"/>
    <x v="0"/>
    <x v="0"/>
    <s v="Lemon"/>
    <n v="138"/>
    <n v="412"/>
    <x v="7"/>
    <n v="160"/>
    <n v="220"/>
    <n v="130"/>
    <n v="380"/>
    <n v="101"/>
    <x v="0"/>
  </r>
  <r>
    <n v="971"/>
    <n v="88"/>
    <n v="0"/>
    <x v="938"/>
    <n v="561"/>
    <n v="112"/>
    <x v="1"/>
    <x v="3"/>
    <n v="29"/>
    <x v="0"/>
    <x v="0"/>
    <s v="Lemon"/>
    <n v="70"/>
    <n v="200"/>
    <x v="11"/>
    <n v="80"/>
    <n v="100"/>
    <n v="70"/>
    <n v="180"/>
    <n v="42"/>
    <x v="0"/>
  </r>
  <r>
    <n v="702"/>
    <n v="113"/>
    <n v="7"/>
    <x v="939"/>
    <n v="803"/>
    <n v="165"/>
    <x v="1"/>
    <x v="3"/>
    <n v="36"/>
    <x v="0"/>
    <x v="0"/>
    <s v="Mint"/>
    <n v="107"/>
    <n v="278"/>
    <x v="7"/>
    <n v="100"/>
    <n v="150"/>
    <n v="100"/>
    <n v="250"/>
    <n v="58"/>
    <x v="0"/>
  </r>
  <r>
    <n v="702"/>
    <n v="228"/>
    <n v="56"/>
    <x v="940"/>
    <n v="1691"/>
    <n v="304"/>
    <x v="1"/>
    <x v="3"/>
    <n v="75"/>
    <x v="0"/>
    <x v="1"/>
    <s v="Darjeeling"/>
    <n v="196"/>
    <n v="532"/>
    <x v="7"/>
    <n v="160"/>
    <n v="220"/>
    <n v="140"/>
    <n v="380"/>
    <n v="108"/>
    <x v="1"/>
  </r>
  <r>
    <n v="702"/>
    <n v="211"/>
    <n v="48"/>
    <x v="941"/>
    <n v="1778"/>
    <n v="212"/>
    <x v="1"/>
    <x v="3"/>
    <n v="59"/>
    <x v="0"/>
    <x v="1"/>
    <s v="Earl Grey"/>
    <n v="128"/>
    <n v="423"/>
    <x v="7"/>
    <n v="150"/>
    <n v="150"/>
    <n v="80"/>
    <n v="300"/>
    <n v="84"/>
    <x v="1"/>
  </r>
  <r>
    <n v="971"/>
    <n v="78"/>
    <n v="12"/>
    <x v="942"/>
    <n v="798"/>
    <n v="119"/>
    <x v="1"/>
    <x v="3"/>
    <n v="25"/>
    <x v="0"/>
    <x v="1"/>
    <s v="Earl Grey"/>
    <n v="62"/>
    <n v="197"/>
    <x v="11"/>
    <n v="50"/>
    <n v="90"/>
    <n v="50"/>
    <n v="140"/>
    <n v="57"/>
    <x v="1"/>
  </r>
  <r>
    <n v="702"/>
    <n v="245"/>
    <n v="-60"/>
    <x v="943"/>
    <n v="7653"/>
    <n v="-245"/>
    <x v="1"/>
    <x v="3"/>
    <n v="93"/>
    <x v="0"/>
    <x v="1"/>
    <s v="Green Tea"/>
    <n v="-340"/>
    <n v="32"/>
    <x v="7"/>
    <n v="180"/>
    <n v="-180"/>
    <n v="-280"/>
    <n v="0"/>
    <n v="127"/>
    <x v="1"/>
  </r>
  <r>
    <n v="971"/>
    <n v="102"/>
    <n v="19"/>
    <x v="944"/>
    <n v="666"/>
    <n v="143"/>
    <x v="1"/>
    <x v="3"/>
    <n v="31"/>
    <x v="0"/>
    <x v="1"/>
    <s v="Green Tea"/>
    <n v="89"/>
    <n v="245"/>
    <x v="11"/>
    <n v="70"/>
    <n v="100"/>
    <n v="70"/>
    <n v="170"/>
    <n v="54"/>
    <x v="1"/>
  </r>
  <r>
    <n v="714"/>
    <n v="224"/>
    <n v="1"/>
    <x v="945"/>
    <n v="4216"/>
    <n v="-32"/>
    <x v="0"/>
    <x v="3"/>
    <n v="73"/>
    <x v="1"/>
    <x v="3"/>
    <s v="Decaf Irish Cream"/>
    <n v="-149"/>
    <n v="192"/>
    <x v="3"/>
    <n v="260"/>
    <n v="-40"/>
    <n v="-150"/>
    <n v="220"/>
    <n v="117"/>
    <x v="0"/>
  </r>
  <r>
    <n v="209"/>
    <n v="247"/>
    <n v="6"/>
    <x v="946"/>
    <n v="1744"/>
    <n v="329"/>
    <x v="0"/>
    <x v="3"/>
    <n v="81"/>
    <x v="1"/>
    <x v="2"/>
    <s v="Decaf Espresso"/>
    <n v="216"/>
    <n v="576"/>
    <x v="3"/>
    <n v="240"/>
    <n v="310"/>
    <n v="210"/>
    <n v="550"/>
    <n v="113"/>
    <x v="0"/>
  </r>
  <r>
    <n v="951"/>
    <n v="127"/>
    <n v="2"/>
    <x v="947"/>
    <n v="2947"/>
    <n v="-25"/>
    <x v="0"/>
    <x v="3"/>
    <n v="40"/>
    <x v="1"/>
    <x v="3"/>
    <s v="Amaretto"/>
    <n v="-88"/>
    <n v="102"/>
    <x v="3"/>
    <n v="150"/>
    <n v="-30"/>
    <n v="-90"/>
    <n v="120"/>
    <n v="63"/>
    <x v="1"/>
  </r>
  <r>
    <n v="707"/>
    <n v="279"/>
    <n v="-79"/>
    <x v="948"/>
    <n v="2642"/>
    <n v="420"/>
    <x v="0"/>
    <x v="3"/>
    <n v="97"/>
    <x v="1"/>
    <x v="3"/>
    <s v="Colombian"/>
    <n v="271"/>
    <n v="699"/>
    <x v="3"/>
    <n v="330"/>
    <n v="500"/>
    <n v="350"/>
    <n v="830"/>
    <n v="149"/>
    <x v="1"/>
  </r>
  <r>
    <n v="916"/>
    <n v="250"/>
    <n v="-3"/>
    <x v="949"/>
    <n v="1820"/>
    <n v="251"/>
    <x v="0"/>
    <x v="3"/>
    <n v="70"/>
    <x v="1"/>
    <x v="2"/>
    <s v="Caffe Latte"/>
    <n v="157"/>
    <n v="501"/>
    <x v="3"/>
    <n v="240"/>
    <n v="240"/>
    <n v="160"/>
    <n v="480"/>
    <n v="94"/>
    <x v="1"/>
  </r>
  <r>
    <n v="530"/>
    <n v="135"/>
    <n v="-9"/>
    <x v="950"/>
    <n v="940"/>
    <n v="187"/>
    <x v="0"/>
    <x v="3"/>
    <n v="122"/>
    <x v="1"/>
    <x v="2"/>
    <s v="Caffe Mocha"/>
    <n v="31"/>
    <n v="322"/>
    <x v="3"/>
    <n v="130"/>
    <n v="180"/>
    <n v="40"/>
    <n v="310"/>
    <n v="156"/>
    <x v="1"/>
  </r>
  <r>
    <n v="626"/>
    <n v="86"/>
    <n v="9"/>
    <x v="951"/>
    <n v="1003"/>
    <n v="124"/>
    <x v="0"/>
    <x v="3"/>
    <n v="24"/>
    <x v="0"/>
    <x v="0"/>
    <s v="Chamomile"/>
    <n v="89"/>
    <n v="210"/>
    <x v="3"/>
    <n v="80"/>
    <n v="110"/>
    <n v="80"/>
    <n v="190"/>
    <n v="35"/>
    <x v="0"/>
  </r>
  <r>
    <n v="415"/>
    <n v="241"/>
    <n v="18"/>
    <x v="952"/>
    <n v="1321"/>
    <n v="284"/>
    <x v="0"/>
    <x v="3"/>
    <n v="74"/>
    <x v="0"/>
    <x v="0"/>
    <s v="Lemon"/>
    <n v="188"/>
    <n v="525"/>
    <x v="3"/>
    <n v="220"/>
    <n v="260"/>
    <n v="170"/>
    <n v="480"/>
    <n v="96"/>
    <x v="0"/>
  </r>
  <r>
    <n v="916"/>
    <n v="123"/>
    <n v="24"/>
    <x v="953"/>
    <n v="959"/>
    <n v="179"/>
    <x v="0"/>
    <x v="3"/>
    <n v="34"/>
    <x v="0"/>
    <x v="1"/>
    <s v="Darjeeling"/>
    <n v="134"/>
    <n v="302"/>
    <x v="3"/>
    <n v="90"/>
    <n v="130"/>
    <n v="110"/>
    <n v="220"/>
    <n v="45"/>
    <x v="1"/>
  </r>
  <r>
    <n v="435"/>
    <n v="68"/>
    <n v="-24"/>
    <x v="954"/>
    <n v="619"/>
    <n v="85"/>
    <x v="1"/>
    <x v="3"/>
    <n v="25"/>
    <x v="1"/>
    <x v="3"/>
    <s v="Decaf Irish Cream"/>
    <n v="26"/>
    <n v="153"/>
    <x v="8"/>
    <n v="80"/>
    <n v="100"/>
    <n v="50"/>
    <n v="180"/>
    <n v="59"/>
    <x v="0"/>
  </r>
  <r>
    <n v="509"/>
    <n v="105"/>
    <n v="-30"/>
    <x v="955"/>
    <n v="716"/>
    <n v="145"/>
    <x v="1"/>
    <x v="3"/>
    <n v="95"/>
    <x v="1"/>
    <x v="3"/>
    <s v="Decaf Irish Cream"/>
    <n v="20"/>
    <n v="250"/>
    <x v="14"/>
    <n v="120"/>
    <n v="170"/>
    <n v="50"/>
    <n v="290"/>
    <n v="125"/>
    <x v="0"/>
  </r>
  <r>
    <n v="971"/>
    <n v="153"/>
    <n v="7"/>
    <x v="956"/>
    <n v="1319"/>
    <n v="153"/>
    <x v="1"/>
    <x v="3"/>
    <n v="42"/>
    <x v="1"/>
    <x v="2"/>
    <s v="Decaf Espresso"/>
    <n v="87"/>
    <n v="306"/>
    <x v="11"/>
    <n v="150"/>
    <n v="140"/>
    <n v="80"/>
    <n v="290"/>
    <n v="66"/>
    <x v="0"/>
  </r>
  <r>
    <n v="253"/>
    <n v="80"/>
    <n v="-9"/>
    <x v="957"/>
    <n v="1079"/>
    <n v="96"/>
    <x v="1"/>
    <x v="3"/>
    <n v="24"/>
    <x v="1"/>
    <x v="2"/>
    <s v="Decaf Espresso"/>
    <n v="51"/>
    <n v="176"/>
    <x v="14"/>
    <n v="70"/>
    <n v="100"/>
    <n v="60"/>
    <n v="170"/>
    <n v="45"/>
    <x v="0"/>
  </r>
  <r>
    <n v="435"/>
    <n v="63"/>
    <n v="-14"/>
    <x v="958"/>
    <n v="1075"/>
    <n v="76"/>
    <x v="1"/>
    <x v="3"/>
    <n v="19"/>
    <x v="1"/>
    <x v="3"/>
    <s v="Amaretto"/>
    <n v="36"/>
    <n v="139"/>
    <x v="8"/>
    <n v="70"/>
    <n v="90"/>
    <n v="50"/>
    <n v="160"/>
    <n v="40"/>
    <x v="1"/>
  </r>
  <r>
    <n v="253"/>
    <n v="72"/>
    <n v="-22"/>
    <x v="959"/>
    <n v="461"/>
    <n v="104"/>
    <x v="1"/>
    <x v="3"/>
    <n v="23"/>
    <x v="1"/>
    <x v="3"/>
    <s v="Colombian"/>
    <n v="58"/>
    <n v="176"/>
    <x v="14"/>
    <n v="80"/>
    <n v="120"/>
    <n v="80"/>
    <n v="200"/>
    <n v="46"/>
    <x v="1"/>
  </r>
  <r>
    <n v="775"/>
    <n v="16"/>
    <n v="0"/>
    <x v="960"/>
    <n v="851"/>
    <n v="25"/>
    <x v="1"/>
    <x v="3"/>
    <n v="4"/>
    <x v="1"/>
    <x v="2"/>
    <s v="Caffe Mocha"/>
    <n v="10"/>
    <n v="41"/>
    <x v="7"/>
    <n v="10"/>
    <n v="20"/>
    <n v="10"/>
    <n v="30"/>
    <n v="15"/>
    <x v="1"/>
  </r>
  <r>
    <n v="435"/>
    <n v="94"/>
    <n v="7"/>
    <x v="961"/>
    <n v="540"/>
    <n v="120"/>
    <x v="1"/>
    <x v="3"/>
    <n v="31"/>
    <x v="1"/>
    <x v="2"/>
    <s v="Caffe Mocha"/>
    <n v="77"/>
    <n v="214"/>
    <x v="8"/>
    <n v="90"/>
    <n v="110"/>
    <n v="70"/>
    <n v="200"/>
    <n v="43"/>
    <x v="1"/>
  </r>
  <r>
    <n v="702"/>
    <n v="135"/>
    <n v="2"/>
    <x v="962"/>
    <n v="940"/>
    <n v="187"/>
    <x v="1"/>
    <x v="3"/>
    <n v="122"/>
    <x v="0"/>
    <x v="0"/>
    <s v="Chamomile"/>
    <n v="32"/>
    <n v="322"/>
    <x v="7"/>
    <n v="120"/>
    <n v="170"/>
    <n v="30"/>
    <n v="290"/>
    <n v="155"/>
    <x v="0"/>
  </r>
  <r>
    <n v="509"/>
    <n v="115"/>
    <n v="-5"/>
    <x v="963"/>
    <n v="1166"/>
    <n v="174"/>
    <x v="1"/>
    <x v="3"/>
    <n v="37"/>
    <x v="0"/>
    <x v="0"/>
    <s v="Chamomile"/>
    <n v="105"/>
    <n v="289"/>
    <x v="14"/>
    <n v="100"/>
    <n v="160"/>
    <n v="110"/>
    <n v="260"/>
    <n v="69"/>
    <x v="0"/>
  </r>
  <r>
    <n v="775"/>
    <n v="224"/>
    <n v="24"/>
    <x v="964"/>
    <n v="1191"/>
    <n v="310"/>
    <x v="1"/>
    <x v="3"/>
    <n v="73"/>
    <x v="0"/>
    <x v="0"/>
    <s v="Lemon"/>
    <n v="194"/>
    <n v="534"/>
    <x v="7"/>
    <n v="210"/>
    <n v="280"/>
    <n v="170"/>
    <n v="490"/>
    <n v="116"/>
    <x v="0"/>
  </r>
  <r>
    <n v="541"/>
    <n v="81"/>
    <n v="-4"/>
    <x v="965"/>
    <n v="551"/>
    <n v="104"/>
    <x v="1"/>
    <x v="3"/>
    <n v="26"/>
    <x v="0"/>
    <x v="0"/>
    <s v="Lemon"/>
    <n v="66"/>
    <n v="185"/>
    <x v="11"/>
    <n v="70"/>
    <n v="100"/>
    <n v="70"/>
    <n v="170"/>
    <n v="38"/>
    <x v="0"/>
  </r>
  <r>
    <n v="775"/>
    <n v="127"/>
    <n v="2"/>
    <x v="966"/>
    <n v="830"/>
    <n v="185"/>
    <x v="1"/>
    <x v="3"/>
    <n v="40"/>
    <x v="0"/>
    <x v="0"/>
    <s v="Mint"/>
    <n v="122"/>
    <n v="312"/>
    <x v="7"/>
    <n v="120"/>
    <n v="170"/>
    <n v="120"/>
    <n v="290"/>
    <n v="63"/>
    <x v="0"/>
  </r>
  <r>
    <n v="702"/>
    <n v="247"/>
    <n v="65"/>
    <x v="967"/>
    <n v="1744"/>
    <n v="329"/>
    <x v="1"/>
    <x v="3"/>
    <n v="81"/>
    <x v="0"/>
    <x v="1"/>
    <s v="Darjeeling"/>
    <n v="215"/>
    <n v="576"/>
    <x v="7"/>
    <n v="180"/>
    <n v="240"/>
    <n v="150"/>
    <n v="420"/>
    <n v="114"/>
    <x v="1"/>
  </r>
  <r>
    <n v="702"/>
    <n v="250"/>
    <n v="57"/>
    <x v="968"/>
    <n v="1820"/>
    <n v="251"/>
    <x v="1"/>
    <x v="3"/>
    <n v="70"/>
    <x v="0"/>
    <x v="1"/>
    <s v="Earl Grey"/>
    <n v="157"/>
    <n v="501"/>
    <x v="7"/>
    <n v="180"/>
    <n v="180"/>
    <n v="100"/>
    <n v="360"/>
    <n v="94"/>
    <x v="1"/>
  </r>
  <r>
    <n v="971"/>
    <n v="88"/>
    <n v="13"/>
    <x v="969"/>
    <n v="817"/>
    <n v="133"/>
    <x v="1"/>
    <x v="3"/>
    <n v="29"/>
    <x v="0"/>
    <x v="1"/>
    <s v="Earl Grey"/>
    <n v="73"/>
    <n v="221"/>
    <x v="11"/>
    <n v="60"/>
    <n v="100"/>
    <n v="60"/>
    <n v="160"/>
    <n v="60"/>
    <x v="1"/>
  </r>
  <r>
    <n v="775"/>
    <n v="294"/>
    <n v="-88"/>
    <x v="970"/>
    <n v="8252"/>
    <n v="-294"/>
    <x v="1"/>
    <x v="3"/>
    <n v="111"/>
    <x v="0"/>
    <x v="1"/>
    <s v="Green Tea"/>
    <n v="-408"/>
    <n v="31"/>
    <x v="7"/>
    <n v="210"/>
    <n v="-210"/>
    <n v="-320"/>
    <n v="0"/>
    <n v="145"/>
    <x v="1"/>
  </r>
  <r>
    <n v="503"/>
    <n v="134"/>
    <n v="21"/>
    <x v="971"/>
    <n v="690"/>
    <n v="186"/>
    <x v="1"/>
    <x v="3"/>
    <n v="41"/>
    <x v="0"/>
    <x v="1"/>
    <s v="Green Tea"/>
    <n v="121"/>
    <n v="320"/>
    <x v="11"/>
    <n v="90"/>
    <n v="140"/>
    <n v="100"/>
    <n v="230"/>
    <n v="65"/>
    <x v="1"/>
  </r>
  <r>
    <n v="435"/>
    <n v="20"/>
    <n v="-15"/>
    <x v="972"/>
    <n v="218"/>
    <n v="25"/>
    <x v="1"/>
    <x v="3"/>
    <n v="7"/>
    <x v="0"/>
    <x v="1"/>
    <s v="Green Tea"/>
    <n v="-15"/>
    <n v="45"/>
    <x v="8"/>
    <n v="10"/>
    <n v="20"/>
    <n v="0"/>
    <n v="30"/>
    <n v="40"/>
    <x v="1"/>
  </r>
  <r>
    <n v="650"/>
    <n v="154"/>
    <n v="-74"/>
    <x v="973"/>
    <n v="3654"/>
    <n v="-24"/>
    <x v="0"/>
    <x v="3"/>
    <n v="50"/>
    <x v="1"/>
    <x v="3"/>
    <s v="Decaf Irish Cream"/>
    <n v="-174"/>
    <n v="139"/>
    <x v="3"/>
    <n v="220"/>
    <n v="-30"/>
    <n v="-100"/>
    <n v="190"/>
    <n v="93"/>
    <x v="0"/>
  </r>
  <r>
    <n v="415"/>
    <n v="257"/>
    <n v="94"/>
    <x v="974"/>
    <n v="1662"/>
    <n v="341"/>
    <x v="0"/>
    <x v="3"/>
    <n v="84"/>
    <x v="1"/>
    <x v="2"/>
    <s v="Decaf Espresso"/>
    <n v="334"/>
    <n v="637"/>
    <x v="3"/>
    <n v="230"/>
    <n v="320"/>
    <n v="240"/>
    <n v="550"/>
    <n v="116"/>
    <x v="0"/>
  </r>
  <r>
    <n v="909"/>
    <n v="122"/>
    <n v="-50"/>
    <x v="975"/>
    <n v="2555"/>
    <n v="-13"/>
    <x v="0"/>
    <x v="3"/>
    <n v="39"/>
    <x v="1"/>
    <x v="3"/>
    <s v="Amaretto"/>
    <n v="-110"/>
    <n v="116"/>
    <x v="3"/>
    <n v="170"/>
    <n v="-20"/>
    <n v="-60"/>
    <n v="150"/>
    <n v="61"/>
    <x v="1"/>
  </r>
  <r>
    <n v="818"/>
    <n v="260"/>
    <n v="-103"/>
    <x v="976"/>
    <n v="2548"/>
    <n v="390"/>
    <x v="0"/>
    <x v="3"/>
    <n v="91"/>
    <x v="1"/>
    <x v="3"/>
    <s v="Colombian"/>
    <n v="367"/>
    <n v="693"/>
    <x v="3"/>
    <n v="380"/>
    <n v="580"/>
    <n v="470"/>
    <n v="960"/>
    <n v="143"/>
    <x v="1"/>
  </r>
  <r>
    <n v="714"/>
    <n v="239"/>
    <n v="61"/>
    <x v="977"/>
    <n v="1755"/>
    <n v="239"/>
    <x v="0"/>
    <x v="3"/>
    <n v="66"/>
    <x v="1"/>
    <x v="2"/>
    <s v="Caffe Latte"/>
    <n v="221"/>
    <n v="509"/>
    <x v="3"/>
    <n v="210"/>
    <n v="220"/>
    <n v="160"/>
    <n v="430"/>
    <n v="90"/>
    <x v="1"/>
  </r>
  <r>
    <n v="805"/>
    <n v="125"/>
    <n v="-10"/>
    <x v="978"/>
    <n v="898"/>
    <n v="173"/>
    <x v="0"/>
    <x v="3"/>
    <n v="113"/>
    <x v="1"/>
    <x v="2"/>
    <s v="Caffe Mocha"/>
    <n v="40"/>
    <n v="318"/>
    <x v="3"/>
    <n v="110"/>
    <n v="160"/>
    <n v="50"/>
    <n v="270"/>
    <n v="146"/>
    <x v="1"/>
  </r>
  <r>
    <n v="925"/>
    <n v="108"/>
    <n v="51"/>
    <x v="979"/>
    <n v="971"/>
    <n v="157"/>
    <x v="0"/>
    <x v="3"/>
    <n v="30"/>
    <x v="0"/>
    <x v="0"/>
    <s v="Chamomile"/>
    <n v="171"/>
    <n v="282"/>
    <x v="3"/>
    <n v="80"/>
    <n v="130"/>
    <n v="120"/>
    <n v="210"/>
    <n v="42"/>
    <x v="0"/>
  </r>
  <r>
    <n v="951"/>
    <n v="239"/>
    <n v="106"/>
    <x v="980"/>
    <n v="1246"/>
    <n v="281"/>
    <x v="0"/>
    <x v="3"/>
    <n v="74"/>
    <x v="0"/>
    <x v="0"/>
    <s v="Lemon"/>
    <n v="276"/>
    <n v="554"/>
    <x v="3"/>
    <n v="190"/>
    <n v="220"/>
    <n v="170"/>
    <n v="410"/>
    <n v="95"/>
    <x v="0"/>
  </r>
  <r>
    <n v="831"/>
    <n v="123"/>
    <n v="119"/>
    <x v="981"/>
    <n v="915"/>
    <n v="179"/>
    <x v="0"/>
    <x v="3"/>
    <n v="34"/>
    <x v="0"/>
    <x v="1"/>
    <s v="Darjeeling"/>
    <n v="199"/>
    <n v="322"/>
    <x v="3"/>
    <n v="50"/>
    <n v="90"/>
    <n v="80"/>
    <n v="140"/>
    <n v="45"/>
    <x v="1"/>
  </r>
  <r>
    <n v="971"/>
    <n v="43"/>
    <n v="-37"/>
    <x v="982"/>
    <n v="419"/>
    <n v="64"/>
    <x v="1"/>
    <x v="3"/>
    <n v="13"/>
    <x v="1"/>
    <x v="3"/>
    <s v="Decaf Irish Cream"/>
    <n v="43"/>
    <n v="114"/>
    <x v="11"/>
    <n v="50"/>
    <n v="100"/>
    <n v="80"/>
    <n v="150"/>
    <n v="35"/>
    <x v="0"/>
  </r>
  <r>
    <n v="435"/>
    <n v="79"/>
    <n v="-70"/>
    <x v="983"/>
    <n v="593"/>
    <n v="98"/>
    <x v="1"/>
    <x v="3"/>
    <n v="30"/>
    <x v="1"/>
    <x v="3"/>
    <s v="Decaf Irish Cream"/>
    <n v="50"/>
    <n v="189"/>
    <x v="8"/>
    <n v="100"/>
    <n v="160"/>
    <n v="120"/>
    <n v="260"/>
    <n v="64"/>
    <x v="0"/>
  </r>
  <r>
    <n v="206"/>
    <n v="96"/>
    <n v="-75"/>
    <x v="984"/>
    <n v="683"/>
    <n v="134"/>
    <x v="1"/>
    <x v="3"/>
    <n v="87"/>
    <x v="1"/>
    <x v="3"/>
    <s v="Decaf Irish Cream"/>
    <n v="25"/>
    <n v="245"/>
    <x v="14"/>
    <n v="140"/>
    <n v="190"/>
    <n v="100"/>
    <n v="330"/>
    <n v="117"/>
    <x v="0"/>
  </r>
  <r>
    <n v="503"/>
    <n v="161"/>
    <n v="25"/>
    <x v="985"/>
    <n v="1267"/>
    <n v="161"/>
    <x v="1"/>
    <x v="3"/>
    <n v="45"/>
    <x v="1"/>
    <x v="2"/>
    <s v="Decaf Espresso"/>
    <n v="135"/>
    <n v="343"/>
    <x v="11"/>
    <n v="140"/>
    <n v="150"/>
    <n v="110"/>
    <n v="290"/>
    <n v="70"/>
    <x v="0"/>
  </r>
  <r>
    <n v="360"/>
    <n v="80"/>
    <n v="-9"/>
    <x v="986"/>
    <n v="1055"/>
    <n v="94"/>
    <x v="1"/>
    <x v="3"/>
    <n v="24"/>
    <x v="1"/>
    <x v="2"/>
    <s v="Decaf Espresso"/>
    <n v="71"/>
    <n v="185"/>
    <x v="14"/>
    <n v="60"/>
    <n v="90"/>
    <n v="80"/>
    <n v="150"/>
    <n v="46"/>
    <x v="0"/>
  </r>
  <r>
    <n v="503"/>
    <n v="51"/>
    <n v="-57"/>
    <x v="987"/>
    <n v="503"/>
    <n v="71"/>
    <x v="1"/>
    <x v="3"/>
    <n v="46"/>
    <x v="1"/>
    <x v="3"/>
    <s v="Amaretto"/>
    <n v="-7"/>
    <n v="130"/>
    <x v="11"/>
    <n v="70"/>
    <n v="100"/>
    <n v="50"/>
    <n v="170"/>
    <n v="76"/>
    <x v="1"/>
  </r>
  <r>
    <n v="435"/>
    <n v="65"/>
    <n v="-37"/>
    <x v="988"/>
    <n v="1053"/>
    <n v="77"/>
    <x v="1"/>
    <x v="3"/>
    <n v="20"/>
    <x v="1"/>
    <x v="3"/>
    <s v="Amaretto"/>
    <n v="53"/>
    <n v="151"/>
    <x v="8"/>
    <n v="90"/>
    <n v="110"/>
    <n v="90"/>
    <n v="200"/>
    <n v="41"/>
    <x v="1"/>
  </r>
  <r>
    <n v="503"/>
    <n v="60"/>
    <n v="-59"/>
    <x v="989"/>
    <n v="463"/>
    <n v="84"/>
    <x v="1"/>
    <x v="3"/>
    <n v="19"/>
    <x v="1"/>
    <x v="3"/>
    <s v="Colombian"/>
    <n v="31"/>
    <n v="153"/>
    <x v="11"/>
    <n v="80"/>
    <n v="130"/>
    <n v="90"/>
    <n v="210"/>
    <n v="63"/>
    <x v="1"/>
  </r>
  <r>
    <n v="435"/>
    <n v="47"/>
    <n v="-47"/>
    <x v="990"/>
    <n v="375"/>
    <n v="64"/>
    <x v="1"/>
    <x v="3"/>
    <n v="15"/>
    <x v="1"/>
    <x v="3"/>
    <s v="Colombian"/>
    <n v="33"/>
    <n v="118"/>
    <x v="8"/>
    <n v="50"/>
    <n v="100"/>
    <n v="80"/>
    <n v="150"/>
    <n v="42"/>
    <x v="1"/>
  </r>
  <r>
    <n v="360"/>
    <n v="68"/>
    <n v="-27"/>
    <x v="991"/>
    <n v="438"/>
    <n v="99"/>
    <x v="1"/>
    <x v="3"/>
    <n v="21"/>
    <x v="1"/>
    <x v="3"/>
    <s v="Colombian"/>
    <n v="83"/>
    <n v="178"/>
    <x v="14"/>
    <n v="90"/>
    <n v="140"/>
    <n v="110"/>
    <n v="230"/>
    <n v="43"/>
    <x v="1"/>
  </r>
  <r>
    <n v="206"/>
    <n v="22"/>
    <n v="-5"/>
    <x v="992"/>
    <n v="573"/>
    <n v="29"/>
    <x v="1"/>
    <x v="3"/>
    <n v="7"/>
    <x v="1"/>
    <x v="2"/>
    <s v="Caffe Latte"/>
    <n v="15"/>
    <n v="54"/>
    <x v="14"/>
    <n v="10"/>
    <n v="20"/>
    <n v="20"/>
    <n v="30"/>
    <n v="19"/>
    <x v="1"/>
  </r>
  <r>
    <n v="775"/>
    <n v="21"/>
    <n v="1"/>
    <x v="993"/>
    <n v="846"/>
    <n v="31"/>
    <x v="1"/>
    <x v="3"/>
    <n v="5"/>
    <x v="1"/>
    <x v="2"/>
    <s v="Caffe Mocha"/>
    <n v="21"/>
    <n v="55"/>
    <x v="7"/>
    <n v="10"/>
    <n v="20"/>
    <n v="20"/>
    <n v="30"/>
    <n v="17"/>
    <x v="1"/>
  </r>
  <r>
    <n v="435"/>
    <n v="103"/>
    <n v="19"/>
    <x v="994"/>
    <n v="564"/>
    <n v="133"/>
    <x v="1"/>
    <x v="3"/>
    <n v="33"/>
    <x v="1"/>
    <x v="2"/>
    <s v="Caffe Mocha"/>
    <n v="129"/>
    <n v="251"/>
    <x v="8"/>
    <n v="80"/>
    <n v="130"/>
    <n v="110"/>
    <n v="210"/>
    <n v="46"/>
    <x v="1"/>
  </r>
  <r>
    <n v="702"/>
    <n v="125"/>
    <n v="-21"/>
    <x v="995"/>
    <n v="898"/>
    <n v="173"/>
    <x v="1"/>
    <x v="3"/>
    <n v="113"/>
    <x v="0"/>
    <x v="0"/>
    <s v="Chamomile"/>
    <n v="39"/>
    <n v="318"/>
    <x v="7"/>
    <n v="90"/>
    <n v="150"/>
    <n v="60"/>
    <n v="240"/>
    <n v="147"/>
    <x v="0"/>
  </r>
  <r>
    <n v="360"/>
    <n v="125"/>
    <n v="41"/>
    <x v="996"/>
    <n v="1119"/>
    <n v="188"/>
    <x v="1"/>
    <x v="3"/>
    <n v="41"/>
    <x v="0"/>
    <x v="0"/>
    <s v="Chamomile"/>
    <n v="171"/>
    <n v="334"/>
    <x v="14"/>
    <n v="90"/>
    <n v="160"/>
    <n v="130"/>
    <n v="250"/>
    <n v="73"/>
    <x v="0"/>
  </r>
  <r>
    <n v="775"/>
    <n v="154"/>
    <n v="58"/>
    <x v="997"/>
    <n v="1132"/>
    <n v="213"/>
    <x v="1"/>
    <x v="3"/>
    <n v="50"/>
    <x v="0"/>
    <x v="0"/>
    <s v="Lemon"/>
    <n v="178"/>
    <n v="391"/>
    <x v="7"/>
    <n v="120"/>
    <n v="170"/>
    <n v="120"/>
    <n v="290"/>
    <n v="93"/>
    <x v="0"/>
  </r>
  <r>
    <n v="541"/>
    <n v="90"/>
    <n v="18"/>
    <x v="998"/>
    <n v="572"/>
    <n v="115"/>
    <x v="1"/>
    <x v="3"/>
    <n v="29"/>
    <x v="0"/>
    <x v="0"/>
    <s v="Lemon"/>
    <n v="108"/>
    <n v="218"/>
    <x v="11"/>
    <n v="60"/>
    <n v="100"/>
    <n v="90"/>
    <n v="160"/>
    <n v="42"/>
    <x v="0"/>
  </r>
  <r>
    <n v="775"/>
    <n v="122"/>
    <n v="39"/>
    <x v="999"/>
    <n v="789"/>
    <n v="176"/>
    <x v="1"/>
    <x v="3"/>
    <n v="39"/>
    <x v="0"/>
    <x v="0"/>
    <s v="Mint"/>
    <n v="169"/>
    <n v="318"/>
    <x v="7"/>
    <n v="90"/>
    <n v="150"/>
    <n v="130"/>
    <n v="240"/>
    <n v="62"/>
    <x v="0"/>
  </r>
  <r>
    <n v="435"/>
    <n v="86"/>
    <n v="-40"/>
    <x v="1000"/>
    <n v="1698"/>
    <n v="23"/>
    <x v="1"/>
    <x v="3"/>
    <n v="26"/>
    <x v="0"/>
    <x v="0"/>
    <s v="Mint"/>
    <n v="-40"/>
    <n v="116"/>
    <x v="8"/>
    <n v="60"/>
    <n v="20"/>
    <n v="0"/>
    <n v="80"/>
    <n v="50"/>
    <x v="0"/>
  </r>
  <r>
    <n v="775"/>
    <n v="257"/>
    <n v="202"/>
    <x v="1001"/>
    <n v="1662"/>
    <n v="341"/>
    <x v="1"/>
    <x v="3"/>
    <n v="84"/>
    <x v="0"/>
    <x v="1"/>
    <s v="Darjeeling"/>
    <n v="332"/>
    <n v="637"/>
    <x v="7"/>
    <n v="110"/>
    <n v="180"/>
    <n v="130"/>
    <n v="290"/>
    <n v="117"/>
    <x v="1"/>
  </r>
  <r>
    <n v="971"/>
    <n v="21"/>
    <n v="4"/>
    <x v="1002"/>
    <n v="480"/>
    <n v="32"/>
    <x v="1"/>
    <x v="3"/>
    <n v="5"/>
    <x v="0"/>
    <x v="1"/>
    <s v="Darjeeling"/>
    <n v="24"/>
    <n v="56"/>
    <x v="11"/>
    <n v="0"/>
    <n v="20"/>
    <n v="20"/>
    <n v="20"/>
    <n v="16"/>
    <x v="1"/>
  </r>
  <r>
    <n v="775"/>
    <n v="239"/>
    <n v="141"/>
    <x v="1003"/>
    <n v="1755"/>
    <n v="239"/>
    <x v="1"/>
    <x v="3"/>
    <n v="66"/>
    <x v="0"/>
    <x v="1"/>
    <s v="Earl Grey"/>
    <n v="221"/>
    <n v="509"/>
    <x v="7"/>
    <n v="110"/>
    <n v="120"/>
    <n v="80"/>
    <n v="230"/>
    <n v="90"/>
    <x v="1"/>
  </r>
  <r>
    <n v="702"/>
    <n v="255"/>
    <n v="-369"/>
    <x v="1004"/>
    <n v="7058"/>
    <n v="-255"/>
    <x v="1"/>
    <x v="3"/>
    <n v="96"/>
    <x v="0"/>
    <x v="1"/>
    <s v="Green Tea"/>
    <n v="-539"/>
    <n v="22"/>
    <x v="7"/>
    <n v="110"/>
    <n v="-110"/>
    <n v="-170"/>
    <n v="0"/>
    <n v="129"/>
    <x v="1"/>
  </r>
  <r>
    <n v="435"/>
    <n v="25"/>
    <n v="-28"/>
    <x v="1005"/>
    <n v="209"/>
    <n v="31"/>
    <x v="1"/>
    <x v="3"/>
    <n v="9"/>
    <x v="0"/>
    <x v="1"/>
    <s v="Green Tea"/>
    <n v="-18"/>
    <n v="60"/>
    <x v="8"/>
    <n v="0"/>
    <n v="20"/>
    <n v="10"/>
    <n v="20"/>
    <n v="43"/>
    <x v="1"/>
  </r>
  <r>
    <n v="626"/>
    <n v="173"/>
    <n v="-58"/>
    <x v="1006"/>
    <n v="3909"/>
    <n v="-27"/>
    <x v="0"/>
    <x v="3"/>
    <n v="57"/>
    <x v="1"/>
    <x v="3"/>
    <s v="Decaf Irish Cream"/>
    <n v="-188"/>
    <n v="156"/>
    <x v="3"/>
    <n v="200"/>
    <n v="-30"/>
    <n v="-130"/>
    <n v="170"/>
    <n v="100"/>
    <x v="0"/>
  </r>
  <r>
    <n v="213"/>
    <n v="228"/>
    <n v="102"/>
    <x v="1007"/>
    <n v="1691"/>
    <n v="304"/>
    <x v="0"/>
    <x v="3"/>
    <n v="75"/>
    <x v="1"/>
    <x v="2"/>
    <s v="Decaf Espresso"/>
    <n v="292"/>
    <n v="567"/>
    <x v="3"/>
    <n v="220"/>
    <n v="290"/>
    <n v="190"/>
    <n v="510"/>
    <n v="107"/>
    <x v="0"/>
  </r>
  <r>
    <n v="916"/>
    <n v="113"/>
    <n v="-33"/>
    <x v="1008"/>
    <n v="2758"/>
    <n v="3"/>
    <x v="0"/>
    <x v="3"/>
    <n v="36"/>
    <x v="1"/>
    <x v="3"/>
    <s v="Amaretto"/>
    <n v="-83"/>
    <n v="124"/>
    <x v="3"/>
    <n v="130"/>
    <n v="0"/>
    <n v="-50"/>
    <n v="130"/>
    <n v="59"/>
    <x v="1"/>
  </r>
  <r>
    <n v="213"/>
    <n v="249"/>
    <n v="39"/>
    <x v="1009"/>
    <n v="2580"/>
    <n v="374"/>
    <x v="0"/>
    <x v="3"/>
    <n v="87"/>
    <x v="1"/>
    <x v="3"/>
    <s v="Colombian"/>
    <n v="349"/>
    <n v="664"/>
    <x v="3"/>
    <n v="290"/>
    <n v="450"/>
    <n v="310"/>
    <n v="740"/>
    <n v="139"/>
    <x v="1"/>
  </r>
  <r>
    <n v="951"/>
    <n v="211"/>
    <n v="51"/>
    <x v="1010"/>
    <n v="1778"/>
    <n v="212"/>
    <x v="0"/>
    <x v="3"/>
    <n v="59"/>
    <x v="1"/>
    <x v="2"/>
    <s v="Caffe Latte"/>
    <n v="191"/>
    <n v="451"/>
    <x v="3"/>
    <n v="200"/>
    <n v="210"/>
    <n v="140"/>
    <n v="410"/>
    <n v="83"/>
    <x v="1"/>
  </r>
  <r>
    <n v="916"/>
    <n v="121"/>
    <n v="-1"/>
    <x v="1011"/>
    <n v="912"/>
    <n v="168"/>
    <x v="0"/>
    <x v="3"/>
    <n v="109"/>
    <x v="1"/>
    <x v="2"/>
    <s v="Caffe Mocha"/>
    <n v="39"/>
    <n v="308"/>
    <x v="3"/>
    <n v="110"/>
    <n v="170"/>
    <n v="40"/>
    <n v="280"/>
    <n v="142"/>
    <x v="1"/>
  </r>
  <r>
    <n v="760"/>
    <n v="81"/>
    <n v="45"/>
    <x v="1012"/>
    <n v="984"/>
    <n v="117"/>
    <x v="0"/>
    <x v="3"/>
    <n v="22"/>
    <x v="0"/>
    <x v="0"/>
    <s v="Chamomile"/>
    <n v="125"/>
    <n v="211"/>
    <x v="3"/>
    <n v="70"/>
    <n v="110"/>
    <n v="80"/>
    <n v="180"/>
    <n v="33"/>
    <x v="0"/>
  </r>
  <r>
    <n v="510"/>
    <n v="225"/>
    <n v="98"/>
    <x v="1013"/>
    <n v="1272"/>
    <n v="265"/>
    <x v="0"/>
    <x v="3"/>
    <n v="69"/>
    <x v="0"/>
    <x v="0"/>
    <s v="Lemon"/>
    <n v="258"/>
    <n v="522"/>
    <x v="3"/>
    <n v="210"/>
    <n v="240"/>
    <n v="160"/>
    <n v="450"/>
    <n v="91"/>
    <x v="0"/>
  </r>
  <r>
    <n v="805"/>
    <n v="118"/>
    <n v="80"/>
    <x v="1014"/>
    <n v="930"/>
    <n v="172"/>
    <x v="0"/>
    <x v="3"/>
    <n v="33"/>
    <x v="0"/>
    <x v="1"/>
    <s v="Darjeeling"/>
    <n v="190"/>
    <n v="309"/>
    <x v="3"/>
    <n v="80"/>
    <n v="130"/>
    <n v="110"/>
    <n v="210"/>
    <n v="44"/>
    <x v="1"/>
  </r>
  <r>
    <n v="435"/>
    <n v="82"/>
    <n v="-4"/>
    <x v="1015"/>
    <n v="601"/>
    <n v="102"/>
    <x v="1"/>
    <x v="3"/>
    <n v="31"/>
    <x v="1"/>
    <x v="3"/>
    <s v="Decaf Irish Cream"/>
    <n v="56"/>
    <n v="196"/>
    <x v="8"/>
    <n v="90"/>
    <n v="120"/>
    <n v="60"/>
    <n v="210"/>
    <n v="64"/>
    <x v="0"/>
  </r>
  <r>
    <n v="509"/>
    <n v="94"/>
    <n v="-16"/>
    <x v="1016"/>
    <n v="694"/>
    <n v="130"/>
    <x v="1"/>
    <x v="3"/>
    <n v="85"/>
    <x v="1"/>
    <x v="3"/>
    <s v="Decaf Irish Cream"/>
    <n v="24"/>
    <n v="239"/>
    <x v="14"/>
    <n v="110"/>
    <n v="150"/>
    <n v="40"/>
    <n v="260"/>
    <n v="114"/>
    <x v="0"/>
  </r>
  <r>
    <n v="971"/>
    <n v="181"/>
    <n v="40"/>
    <x v="1017"/>
    <n v="1283"/>
    <n v="182"/>
    <x v="1"/>
    <x v="3"/>
    <n v="50"/>
    <x v="1"/>
    <x v="2"/>
    <s v="Decaf Espresso"/>
    <n v="160"/>
    <n v="387"/>
    <x v="11"/>
    <n v="170"/>
    <n v="180"/>
    <n v="120"/>
    <n v="350"/>
    <n v="74"/>
    <x v="0"/>
  </r>
  <r>
    <n v="435"/>
    <n v="69"/>
    <n v="8"/>
    <x v="1018"/>
    <n v="1060"/>
    <n v="81"/>
    <x v="1"/>
    <x v="3"/>
    <n v="21"/>
    <x v="1"/>
    <x v="3"/>
    <s v="Amaretto"/>
    <n v="58"/>
    <n v="160"/>
    <x v="8"/>
    <n v="80"/>
    <n v="90"/>
    <n v="50"/>
    <n v="170"/>
    <n v="42"/>
    <x v="1"/>
  </r>
  <r>
    <n v="541"/>
    <n v="53"/>
    <n v="-19"/>
    <x v="1019"/>
    <n v="470"/>
    <n v="75"/>
    <x v="1"/>
    <x v="3"/>
    <n v="17"/>
    <x v="1"/>
    <x v="3"/>
    <s v="Colombian"/>
    <n v="21"/>
    <n v="136"/>
    <x v="11"/>
    <n v="60"/>
    <n v="90"/>
    <n v="40"/>
    <n v="150"/>
    <n v="61"/>
    <x v="1"/>
  </r>
  <r>
    <n v="253"/>
    <n v="63"/>
    <n v="4"/>
    <x v="1020"/>
    <n v="446"/>
    <n v="93"/>
    <x v="1"/>
    <x v="3"/>
    <n v="20"/>
    <x v="1"/>
    <x v="3"/>
    <s v="Colombian"/>
    <n v="74"/>
    <n v="166"/>
    <x v="14"/>
    <n v="70"/>
    <n v="110"/>
    <n v="70"/>
    <n v="180"/>
    <n v="43"/>
    <x v="1"/>
  </r>
  <r>
    <n v="775"/>
    <n v="15"/>
    <n v="3"/>
    <x v="1021"/>
    <n v="848"/>
    <n v="24"/>
    <x v="1"/>
    <x v="3"/>
    <n v="4"/>
    <x v="1"/>
    <x v="2"/>
    <s v="Caffe Mocha"/>
    <n v="13"/>
    <n v="42"/>
    <x v="7"/>
    <n v="10"/>
    <n v="20"/>
    <n v="10"/>
    <n v="30"/>
    <n v="15"/>
    <x v="1"/>
  </r>
  <r>
    <n v="801"/>
    <n v="101"/>
    <n v="36"/>
    <x v="1022"/>
    <n v="552"/>
    <n v="130"/>
    <x v="1"/>
    <x v="3"/>
    <n v="33"/>
    <x v="1"/>
    <x v="2"/>
    <s v="Caffe Mocha"/>
    <n v="126"/>
    <n v="246"/>
    <x v="8"/>
    <n v="90"/>
    <n v="130"/>
    <n v="90"/>
    <n v="220"/>
    <n v="45"/>
    <x v="1"/>
  </r>
  <r>
    <n v="702"/>
    <n v="121"/>
    <n v="19"/>
    <x v="1023"/>
    <n v="912"/>
    <n v="168"/>
    <x v="1"/>
    <x v="3"/>
    <n v="109"/>
    <x v="0"/>
    <x v="0"/>
    <s v="Chamomile"/>
    <n v="39"/>
    <n v="308"/>
    <x v="7"/>
    <n v="110"/>
    <n v="150"/>
    <n v="20"/>
    <n v="260"/>
    <n v="142"/>
    <x v="0"/>
  </r>
  <r>
    <n v="206"/>
    <n v="130"/>
    <n v="61"/>
    <x v="1024"/>
    <n v="1134"/>
    <n v="195"/>
    <x v="1"/>
    <x v="3"/>
    <n v="42"/>
    <x v="0"/>
    <x v="0"/>
    <s v="Chamomile"/>
    <n v="181"/>
    <n v="346"/>
    <x v="14"/>
    <n v="120"/>
    <n v="180"/>
    <n v="120"/>
    <n v="300"/>
    <n v="73"/>
    <x v="0"/>
  </r>
  <r>
    <n v="702"/>
    <n v="173"/>
    <n v="75"/>
    <x v="1025"/>
    <n v="1150"/>
    <n v="239"/>
    <x v="1"/>
    <x v="3"/>
    <n v="57"/>
    <x v="0"/>
    <x v="0"/>
    <s v="Lemon"/>
    <n v="205"/>
    <n v="439"/>
    <x v="7"/>
    <n v="160"/>
    <n v="220"/>
    <n v="130"/>
    <n v="380"/>
    <n v="101"/>
    <x v="0"/>
  </r>
  <r>
    <n v="541"/>
    <n v="88"/>
    <n v="34"/>
    <x v="1026"/>
    <n v="561"/>
    <n v="112"/>
    <x v="1"/>
    <x v="3"/>
    <n v="29"/>
    <x v="0"/>
    <x v="0"/>
    <s v="Lemon"/>
    <n v="104"/>
    <n v="213"/>
    <x v="11"/>
    <n v="80"/>
    <n v="100"/>
    <n v="70"/>
    <n v="180"/>
    <n v="42"/>
    <x v="0"/>
  </r>
  <r>
    <n v="775"/>
    <n v="113"/>
    <n v="59"/>
    <x v="1027"/>
    <n v="803"/>
    <n v="165"/>
    <x v="1"/>
    <x v="3"/>
    <n v="36"/>
    <x v="0"/>
    <x v="0"/>
    <s v="Mint"/>
    <n v="159"/>
    <n v="296"/>
    <x v="7"/>
    <n v="100"/>
    <n v="150"/>
    <n v="100"/>
    <n v="250"/>
    <n v="58"/>
    <x v="0"/>
  </r>
  <r>
    <n v="775"/>
    <n v="228"/>
    <n v="151"/>
    <x v="1028"/>
    <n v="1691"/>
    <n v="304"/>
    <x v="1"/>
    <x v="3"/>
    <n v="75"/>
    <x v="0"/>
    <x v="1"/>
    <s v="Darjeeling"/>
    <n v="291"/>
    <n v="567"/>
    <x v="7"/>
    <n v="160"/>
    <n v="220"/>
    <n v="140"/>
    <n v="380"/>
    <n v="108"/>
    <x v="1"/>
  </r>
  <r>
    <n v="702"/>
    <n v="211"/>
    <n v="110"/>
    <x v="1029"/>
    <n v="1778"/>
    <n v="212"/>
    <x v="1"/>
    <x v="3"/>
    <n v="59"/>
    <x v="0"/>
    <x v="1"/>
    <s v="Earl Grey"/>
    <n v="190"/>
    <n v="451"/>
    <x v="7"/>
    <n v="150"/>
    <n v="150"/>
    <n v="80"/>
    <n v="300"/>
    <n v="84"/>
    <x v="1"/>
  </r>
  <r>
    <n v="503"/>
    <n v="78"/>
    <n v="42"/>
    <x v="1030"/>
    <n v="798"/>
    <n v="119"/>
    <x v="1"/>
    <x v="3"/>
    <n v="25"/>
    <x v="0"/>
    <x v="1"/>
    <s v="Earl Grey"/>
    <n v="92"/>
    <n v="210"/>
    <x v="11"/>
    <n v="50"/>
    <n v="90"/>
    <n v="50"/>
    <n v="140"/>
    <n v="57"/>
    <x v="1"/>
  </r>
  <r>
    <n v="775"/>
    <n v="245"/>
    <n v="-225"/>
    <x v="1031"/>
    <n v="7653"/>
    <n v="-245"/>
    <x v="1"/>
    <x v="3"/>
    <n v="93"/>
    <x v="0"/>
    <x v="1"/>
    <s v="Green Tea"/>
    <n v="-505"/>
    <n v="34"/>
    <x v="7"/>
    <n v="180"/>
    <n v="-180"/>
    <n v="-280"/>
    <n v="0"/>
    <n v="127"/>
    <x v="1"/>
  </r>
  <r>
    <n v="971"/>
    <n v="102"/>
    <n v="62"/>
    <x v="1032"/>
    <n v="666"/>
    <n v="143"/>
    <x v="1"/>
    <x v="3"/>
    <n v="31"/>
    <x v="0"/>
    <x v="1"/>
    <s v="Green Tea"/>
    <n v="132"/>
    <n v="261"/>
    <x v="11"/>
    <n v="70"/>
    <n v="100"/>
    <n v="70"/>
    <n v="170"/>
    <n v="54"/>
    <x v="1"/>
  </r>
  <r>
    <n v="951"/>
    <n v="224"/>
    <n v="-71"/>
    <x v="1033"/>
    <n v="4216"/>
    <n v="-32"/>
    <x v="0"/>
    <x v="3"/>
    <n v="73"/>
    <x v="1"/>
    <x v="3"/>
    <s v="Decaf Irish Cream"/>
    <n v="-221"/>
    <n v="205"/>
    <x v="3"/>
    <n v="260"/>
    <n v="-40"/>
    <n v="-150"/>
    <n v="220"/>
    <n v="117"/>
    <x v="0"/>
  </r>
  <r>
    <n v="209"/>
    <n v="247"/>
    <n v="111"/>
    <x v="1034"/>
    <n v="1744"/>
    <n v="329"/>
    <x v="0"/>
    <x v="3"/>
    <n v="81"/>
    <x v="1"/>
    <x v="2"/>
    <s v="Decaf Espresso"/>
    <n v="321"/>
    <n v="614"/>
    <x v="3"/>
    <n v="240"/>
    <n v="310"/>
    <n v="210"/>
    <n v="550"/>
    <n v="113"/>
    <x v="0"/>
  </r>
  <r>
    <n v="209"/>
    <n v="127"/>
    <n v="-41"/>
    <x v="1035"/>
    <n v="2947"/>
    <n v="-25"/>
    <x v="0"/>
    <x v="3"/>
    <n v="40"/>
    <x v="1"/>
    <x v="3"/>
    <s v="Amaretto"/>
    <n v="-131"/>
    <n v="109"/>
    <x v="3"/>
    <n v="150"/>
    <n v="-30"/>
    <n v="-90"/>
    <n v="120"/>
    <n v="63"/>
    <x v="1"/>
  </r>
  <r>
    <n v="530"/>
    <n v="279"/>
    <n v="52"/>
    <x v="1036"/>
    <n v="2642"/>
    <n v="420"/>
    <x v="0"/>
    <x v="3"/>
    <n v="97"/>
    <x v="1"/>
    <x v="3"/>
    <s v="Colombian"/>
    <n v="402"/>
    <n v="745"/>
    <x v="3"/>
    <n v="330"/>
    <n v="500"/>
    <n v="350"/>
    <n v="830"/>
    <n v="149"/>
    <x v="1"/>
  </r>
  <r>
    <n v="949"/>
    <n v="250"/>
    <n v="73"/>
    <x v="1037"/>
    <n v="1820"/>
    <n v="251"/>
    <x v="0"/>
    <x v="3"/>
    <n v="70"/>
    <x v="1"/>
    <x v="2"/>
    <s v="Caffe Latte"/>
    <n v="233"/>
    <n v="534"/>
    <x v="3"/>
    <n v="240"/>
    <n v="240"/>
    <n v="160"/>
    <n v="480"/>
    <n v="94"/>
    <x v="1"/>
  </r>
  <r>
    <n v="530"/>
    <n v="135"/>
    <n v="6"/>
    <x v="1038"/>
    <n v="940"/>
    <n v="187"/>
    <x v="0"/>
    <x v="3"/>
    <n v="122"/>
    <x v="1"/>
    <x v="2"/>
    <s v="Caffe Mocha"/>
    <n v="46"/>
    <n v="343"/>
    <x v="3"/>
    <n v="130"/>
    <n v="180"/>
    <n v="40"/>
    <n v="310"/>
    <n v="156"/>
    <x v="1"/>
  </r>
  <r>
    <n v="916"/>
    <n v="86"/>
    <n v="52"/>
    <x v="1039"/>
    <n v="1003"/>
    <n v="124"/>
    <x v="0"/>
    <x v="3"/>
    <n v="24"/>
    <x v="0"/>
    <x v="0"/>
    <s v="Chamomile"/>
    <n v="132"/>
    <n v="224"/>
    <x v="3"/>
    <n v="80"/>
    <n v="110"/>
    <n v="80"/>
    <n v="190"/>
    <n v="35"/>
    <x v="0"/>
  </r>
  <r>
    <n v="661"/>
    <n v="241"/>
    <n v="109"/>
    <x v="1040"/>
    <n v="1321"/>
    <n v="284"/>
    <x v="0"/>
    <x v="3"/>
    <n v="74"/>
    <x v="0"/>
    <x v="0"/>
    <s v="Lemon"/>
    <n v="279"/>
    <n v="559"/>
    <x v="3"/>
    <n v="220"/>
    <n v="260"/>
    <n v="170"/>
    <n v="480"/>
    <n v="96"/>
    <x v="0"/>
  </r>
  <r>
    <n v="323"/>
    <n v="123"/>
    <n v="89"/>
    <x v="1041"/>
    <n v="959"/>
    <n v="179"/>
    <x v="0"/>
    <x v="3"/>
    <n v="34"/>
    <x v="0"/>
    <x v="1"/>
    <s v="Darjeeling"/>
    <n v="199"/>
    <n v="322"/>
    <x v="3"/>
    <n v="90"/>
    <n v="130"/>
    <n v="110"/>
    <n v="220"/>
    <n v="45"/>
    <x v="1"/>
  </r>
  <r>
    <n v="801"/>
    <n v="68"/>
    <n v="-11"/>
    <x v="1042"/>
    <n v="619"/>
    <n v="85"/>
    <x v="1"/>
    <x v="3"/>
    <n v="25"/>
    <x v="1"/>
    <x v="3"/>
    <s v="Decaf Irish Cream"/>
    <n v="39"/>
    <n v="163"/>
    <x v="8"/>
    <n v="80"/>
    <n v="100"/>
    <n v="50"/>
    <n v="180"/>
    <n v="59"/>
    <x v="0"/>
  </r>
  <r>
    <n v="206"/>
    <n v="105"/>
    <n v="-20"/>
    <x v="1043"/>
    <n v="716"/>
    <n v="145"/>
    <x v="1"/>
    <x v="3"/>
    <n v="95"/>
    <x v="1"/>
    <x v="3"/>
    <s v="Decaf Irish Cream"/>
    <n v="30"/>
    <n v="266"/>
    <x v="14"/>
    <n v="120"/>
    <n v="170"/>
    <n v="50"/>
    <n v="290"/>
    <n v="125"/>
    <x v="0"/>
  </r>
  <r>
    <n v="971"/>
    <n v="153"/>
    <n v="49"/>
    <x v="1044"/>
    <n v="1319"/>
    <n v="153"/>
    <x v="1"/>
    <x v="3"/>
    <n v="42"/>
    <x v="1"/>
    <x v="2"/>
    <s v="Decaf Espresso"/>
    <n v="129"/>
    <n v="326"/>
    <x v="11"/>
    <n v="150"/>
    <n v="140"/>
    <n v="80"/>
    <n v="290"/>
    <n v="66"/>
    <x v="0"/>
  </r>
  <r>
    <n v="360"/>
    <n v="80"/>
    <n v="16"/>
    <x v="1045"/>
    <n v="1079"/>
    <n v="96"/>
    <x v="1"/>
    <x v="3"/>
    <n v="24"/>
    <x v="1"/>
    <x v="2"/>
    <s v="Decaf Espresso"/>
    <n v="76"/>
    <n v="188"/>
    <x v="14"/>
    <n v="70"/>
    <n v="100"/>
    <n v="60"/>
    <n v="170"/>
    <n v="45"/>
    <x v="0"/>
  </r>
  <r>
    <n v="435"/>
    <n v="63"/>
    <n v="3"/>
    <x v="1046"/>
    <n v="1075"/>
    <n v="76"/>
    <x v="1"/>
    <x v="3"/>
    <n v="19"/>
    <x v="1"/>
    <x v="3"/>
    <s v="Amaretto"/>
    <n v="53"/>
    <n v="148"/>
    <x v="8"/>
    <n v="70"/>
    <n v="90"/>
    <n v="50"/>
    <n v="160"/>
    <n v="40"/>
    <x v="1"/>
  </r>
  <r>
    <n v="360"/>
    <n v="72"/>
    <n v="6"/>
    <x v="1047"/>
    <n v="461"/>
    <n v="104"/>
    <x v="1"/>
    <x v="3"/>
    <n v="23"/>
    <x v="1"/>
    <x v="3"/>
    <s v="Colombian"/>
    <n v="86"/>
    <n v="188"/>
    <x v="14"/>
    <n v="80"/>
    <n v="120"/>
    <n v="80"/>
    <n v="200"/>
    <n v="46"/>
    <x v="1"/>
  </r>
  <r>
    <n v="775"/>
    <n v="16"/>
    <n v="5"/>
    <x v="1048"/>
    <n v="851"/>
    <n v="25"/>
    <x v="1"/>
    <x v="3"/>
    <n v="4"/>
    <x v="1"/>
    <x v="2"/>
    <s v="Caffe Mocha"/>
    <n v="15"/>
    <n v="44"/>
    <x v="7"/>
    <n v="10"/>
    <n v="20"/>
    <n v="10"/>
    <n v="30"/>
    <n v="15"/>
    <x v="1"/>
  </r>
  <r>
    <n v="435"/>
    <n v="94"/>
    <n v="44"/>
    <x v="1049"/>
    <n v="540"/>
    <n v="120"/>
    <x v="1"/>
    <x v="3"/>
    <n v="31"/>
    <x v="1"/>
    <x v="2"/>
    <s v="Caffe Mocha"/>
    <n v="114"/>
    <n v="228"/>
    <x v="8"/>
    <n v="90"/>
    <n v="110"/>
    <n v="70"/>
    <n v="200"/>
    <n v="43"/>
    <x v="1"/>
  </r>
  <r>
    <n v="702"/>
    <n v="135"/>
    <n v="17"/>
    <x v="1050"/>
    <n v="940"/>
    <n v="187"/>
    <x v="1"/>
    <x v="3"/>
    <n v="122"/>
    <x v="0"/>
    <x v="0"/>
    <s v="Chamomile"/>
    <n v="47"/>
    <n v="343"/>
    <x v="7"/>
    <n v="120"/>
    <n v="170"/>
    <n v="30"/>
    <n v="290"/>
    <n v="155"/>
    <x v="0"/>
  </r>
  <r>
    <n v="253"/>
    <n v="115"/>
    <n v="46"/>
    <x v="1051"/>
    <n v="1166"/>
    <n v="174"/>
    <x v="1"/>
    <x v="3"/>
    <n v="37"/>
    <x v="0"/>
    <x v="0"/>
    <s v="Chamomile"/>
    <n v="156"/>
    <n v="308"/>
    <x v="14"/>
    <n v="100"/>
    <n v="160"/>
    <n v="110"/>
    <n v="260"/>
    <n v="69"/>
    <x v="0"/>
  </r>
  <r>
    <n v="702"/>
    <n v="224"/>
    <n v="118"/>
    <x v="1052"/>
    <n v="1191"/>
    <n v="310"/>
    <x v="1"/>
    <x v="3"/>
    <n v="73"/>
    <x v="0"/>
    <x v="0"/>
    <s v="Lemon"/>
    <n v="288"/>
    <n v="569"/>
    <x v="7"/>
    <n v="210"/>
    <n v="280"/>
    <n v="170"/>
    <n v="490"/>
    <n v="116"/>
    <x v="0"/>
  </r>
  <r>
    <n v="503"/>
    <n v="81"/>
    <n v="28"/>
    <x v="1053"/>
    <n v="551"/>
    <n v="104"/>
    <x v="1"/>
    <x v="3"/>
    <n v="26"/>
    <x v="0"/>
    <x v="0"/>
    <s v="Lemon"/>
    <n v="98"/>
    <n v="197"/>
    <x v="11"/>
    <n v="70"/>
    <n v="100"/>
    <n v="70"/>
    <n v="170"/>
    <n v="38"/>
    <x v="0"/>
  </r>
  <r>
    <n v="775"/>
    <n v="127"/>
    <n v="61"/>
    <x v="1054"/>
    <n v="830"/>
    <n v="185"/>
    <x v="1"/>
    <x v="3"/>
    <n v="40"/>
    <x v="0"/>
    <x v="0"/>
    <s v="Mint"/>
    <n v="181"/>
    <n v="332"/>
    <x v="7"/>
    <n v="120"/>
    <n v="170"/>
    <n v="120"/>
    <n v="290"/>
    <n v="63"/>
    <x v="0"/>
  </r>
  <r>
    <n v="775"/>
    <n v="247"/>
    <n v="169"/>
    <x v="1055"/>
    <n v="1744"/>
    <n v="329"/>
    <x v="1"/>
    <x v="3"/>
    <n v="81"/>
    <x v="0"/>
    <x v="1"/>
    <s v="Darjeeling"/>
    <n v="319"/>
    <n v="614"/>
    <x v="7"/>
    <n v="180"/>
    <n v="240"/>
    <n v="150"/>
    <n v="420"/>
    <n v="114"/>
    <x v="1"/>
  </r>
  <r>
    <n v="775"/>
    <n v="250"/>
    <n v="133"/>
    <x v="1056"/>
    <n v="1820"/>
    <n v="251"/>
    <x v="1"/>
    <x v="3"/>
    <n v="70"/>
    <x v="0"/>
    <x v="1"/>
    <s v="Earl Grey"/>
    <n v="233"/>
    <n v="534"/>
    <x v="7"/>
    <n v="180"/>
    <n v="180"/>
    <n v="100"/>
    <n v="360"/>
    <n v="94"/>
    <x v="1"/>
  </r>
  <r>
    <n v="971"/>
    <n v="88"/>
    <n v="48"/>
    <x v="1057"/>
    <n v="817"/>
    <n v="133"/>
    <x v="1"/>
    <x v="3"/>
    <n v="29"/>
    <x v="0"/>
    <x v="1"/>
    <s v="Earl Grey"/>
    <n v="108"/>
    <n v="236"/>
    <x v="11"/>
    <n v="60"/>
    <n v="100"/>
    <n v="60"/>
    <n v="160"/>
    <n v="60"/>
    <x v="1"/>
  </r>
  <r>
    <n v="775"/>
    <n v="294"/>
    <n v="-285"/>
    <x v="1058"/>
    <n v="8252"/>
    <n v="-294"/>
    <x v="1"/>
    <x v="3"/>
    <n v="111"/>
    <x v="0"/>
    <x v="1"/>
    <s v="Green Tea"/>
    <n v="-605"/>
    <n v="33"/>
    <x v="7"/>
    <n v="210"/>
    <n v="-210"/>
    <n v="-320"/>
    <n v="0"/>
    <n v="145"/>
    <x v="1"/>
  </r>
  <r>
    <n v="503"/>
    <n v="134"/>
    <n v="80"/>
    <x v="1059"/>
    <n v="690"/>
    <n v="186"/>
    <x v="1"/>
    <x v="3"/>
    <n v="41"/>
    <x v="0"/>
    <x v="1"/>
    <s v="Green Tea"/>
    <n v="180"/>
    <n v="341"/>
    <x v="11"/>
    <n v="90"/>
    <n v="140"/>
    <n v="100"/>
    <n v="230"/>
    <n v="65"/>
    <x v="1"/>
  </r>
  <r>
    <n v="435"/>
    <n v="20"/>
    <n v="-22"/>
    <x v="1060"/>
    <n v="218"/>
    <n v="25"/>
    <x v="1"/>
    <x v="3"/>
    <n v="7"/>
    <x v="0"/>
    <x v="1"/>
    <s v="Green Tea"/>
    <n v="-22"/>
    <n v="48"/>
    <x v="8"/>
    <n v="10"/>
    <n v="20"/>
    <n v="0"/>
    <n v="30"/>
    <n v="4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B25DC3-9915-47CA-A1F6-0C6BC349DABE}" name="PivotTable20"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L20:L21" firstHeaderRow="1" firstDataRow="1" firstDataCol="0"/>
  <pivotFields count="21">
    <pivotField showAll="0"/>
    <pivotField numFmtId="164" showAll="0"/>
    <pivotField numFmtId="164" showAll="0"/>
    <pivotField showAll="0">
      <items count="1062">
        <item h="1" x="92"/>
        <item h="1" x="457"/>
        <item h="1" x="822"/>
        <item h="1" x="101"/>
        <item h="1" x="466"/>
        <item h="1" x="831"/>
        <item h="1" x="102"/>
        <item h="1" x="467"/>
        <item h="1" x="832"/>
        <item h="1" x="103"/>
        <item h="1" x="468"/>
        <item h="1" x="833"/>
        <item h="1" x="104"/>
        <item h="1" x="469"/>
        <item h="1" x="834"/>
        <item h="1" x="105"/>
        <item h="1" x="470"/>
        <item h="1" x="835"/>
        <item h="1" x="106"/>
        <item h="1" x="471"/>
        <item h="1" x="836"/>
        <item h="1" x="107"/>
        <item h="1" x="472"/>
        <item h="1" x="837"/>
        <item h="1" x="108"/>
        <item h="1" x="473"/>
        <item h="1" x="838"/>
        <item h="1" x="109"/>
        <item h="1" x="474"/>
        <item h="1" x="839"/>
        <item h="1" x="110"/>
        <item h="1" x="475"/>
        <item h="1" x="840"/>
        <item h="1" x="93"/>
        <item h="1" x="458"/>
        <item h="1" x="823"/>
        <item h="1" x="111"/>
        <item h="1" x="476"/>
        <item h="1" x="841"/>
        <item h="1" x="112"/>
        <item h="1" x="477"/>
        <item h="1" x="842"/>
        <item h="1" x="113"/>
        <item h="1" x="478"/>
        <item h="1" x="843"/>
        <item h="1" x="114"/>
        <item h="1" x="479"/>
        <item h="1" x="844"/>
        <item h="1" x="115"/>
        <item h="1" x="480"/>
        <item h="1" x="845"/>
        <item h="1" x="116"/>
        <item h="1" x="481"/>
        <item h="1" x="846"/>
        <item h="1" x="117"/>
        <item h="1" x="482"/>
        <item h="1" x="847"/>
        <item h="1" x="118"/>
        <item h="1" x="483"/>
        <item h="1" x="848"/>
        <item h="1" x="119"/>
        <item h="1" x="484"/>
        <item h="1" x="849"/>
        <item h="1" x="120"/>
        <item h="1" x="485"/>
        <item h="1" x="850"/>
        <item h="1" x="94"/>
        <item h="1" x="459"/>
        <item h="1" x="824"/>
        <item h="1" x="121"/>
        <item h="1" x="486"/>
        <item h="1" x="851"/>
        <item h="1" x="122"/>
        <item h="1" x="487"/>
        <item h="1" x="852"/>
        <item h="1" x="95"/>
        <item h="1" x="460"/>
        <item h="1" x="825"/>
        <item h="1" x="96"/>
        <item h="1" x="461"/>
        <item h="1" x="826"/>
        <item h="1" x="97"/>
        <item h="1" x="462"/>
        <item h="1" x="827"/>
        <item h="1" x="98"/>
        <item h="1" x="463"/>
        <item h="1" x="828"/>
        <item h="1" x="99"/>
        <item h="1" x="464"/>
        <item h="1" x="829"/>
        <item h="1" x="100"/>
        <item h="1" x="465"/>
        <item h="1" x="830"/>
        <item h="1" x="0"/>
        <item h="1" x="365"/>
        <item h="1" x="730"/>
        <item h="1" x="9"/>
        <item h="1" x="374"/>
        <item h="1" x="739"/>
        <item h="1" x="10"/>
        <item h="1" x="375"/>
        <item h="1" x="740"/>
        <item h="1" x="11"/>
        <item h="1" x="376"/>
        <item h="1" x="741"/>
        <item h="1" x="12"/>
        <item h="1" x="377"/>
        <item h="1" x="742"/>
        <item h="1" x="13"/>
        <item h="1" x="378"/>
        <item h="1" x="743"/>
        <item h="1" x="14"/>
        <item h="1" x="379"/>
        <item h="1" x="744"/>
        <item h="1" x="15"/>
        <item h="1" x="380"/>
        <item h="1" x="745"/>
        <item h="1" x="16"/>
        <item h="1" x="381"/>
        <item h="1" x="746"/>
        <item h="1" x="17"/>
        <item h="1" x="382"/>
        <item h="1" x="747"/>
        <item h="1" x="18"/>
        <item h="1" x="383"/>
        <item h="1" x="748"/>
        <item h="1" x="1"/>
        <item h="1" x="366"/>
        <item h="1" x="731"/>
        <item h="1" x="19"/>
        <item h="1" x="384"/>
        <item h="1" x="749"/>
        <item h="1" x="20"/>
        <item h="1" x="385"/>
        <item h="1" x="750"/>
        <item h="1" x="21"/>
        <item h="1" x="386"/>
        <item h="1" x="751"/>
        <item h="1" x="22"/>
        <item h="1" x="387"/>
        <item h="1" x="752"/>
        <item h="1" x="23"/>
        <item h="1" x="388"/>
        <item h="1" x="753"/>
        <item h="1" x="24"/>
        <item h="1" x="389"/>
        <item h="1" x="754"/>
        <item h="1" x="25"/>
        <item h="1" x="390"/>
        <item h="1" x="755"/>
        <item h="1" x="26"/>
        <item h="1" x="391"/>
        <item h="1" x="756"/>
        <item h="1" x="27"/>
        <item h="1" x="392"/>
        <item h="1" x="757"/>
        <item h="1" x="28"/>
        <item h="1" x="393"/>
        <item h="1" x="758"/>
        <item h="1" x="2"/>
        <item h="1" x="367"/>
        <item h="1" x="732"/>
        <item h="1" x="29"/>
        <item h="1" x="394"/>
        <item h="1" x="759"/>
        <item h="1" x="30"/>
        <item h="1" x="395"/>
        <item h="1" x="760"/>
        <item h="1" x="3"/>
        <item h="1" x="368"/>
        <item h="1" x="733"/>
        <item h="1" x="4"/>
        <item h="1" x="369"/>
        <item h="1" x="734"/>
        <item h="1" x="5"/>
        <item h="1" x="370"/>
        <item h="1" x="735"/>
        <item h="1" x="6"/>
        <item h="1" x="371"/>
        <item h="1" x="736"/>
        <item h="1" x="7"/>
        <item h="1" x="372"/>
        <item h="1" x="737"/>
        <item h="1" x="8"/>
        <item h="1" x="373"/>
        <item h="1" x="738"/>
        <item h="1" x="31"/>
        <item h="1" x="396"/>
        <item h="1" x="761"/>
        <item h="1" x="40"/>
        <item h="1" x="405"/>
        <item h="1" x="770"/>
        <item h="1" x="41"/>
        <item h="1" x="406"/>
        <item h="1" x="771"/>
        <item h="1" x="42"/>
        <item h="1" x="407"/>
        <item h="1" x="772"/>
        <item h="1" x="43"/>
        <item h="1" x="408"/>
        <item h="1" x="773"/>
        <item h="1" x="44"/>
        <item h="1" x="409"/>
        <item h="1" x="774"/>
        <item h="1" x="45"/>
        <item h="1" x="410"/>
        <item h="1" x="775"/>
        <item h="1" x="46"/>
        <item h="1" x="411"/>
        <item h="1" x="776"/>
        <item h="1" x="47"/>
        <item h="1" x="412"/>
        <item h="1" x="777"/>
        <item h="1" x="48"/>
        <item h="1" x="413"/>
        <item h="1" x="778"/>
        <item h="1" x="49"/>
        <item h="1" x="414"/>
        <item h="1" x="779"/>
        <item h="1" x="32"/>
        <item h="1" x="397"/>
        <item h="1" x="762"/>
        <item h="1" x="50"/>
        <item h="1" x="415"/>
        <item h="1" x="780"/>
        <item h="1" x="51"/>
        <item h="1" x="416"/>
        <item h="1" x="781"/>
        <item h="1" x="52"/>
        <item h="1" x="417"/>
        <item h="1" x="782"/>
        <item h="1" x="53"/>
        <item h="1" x="418"/>
        <item h="1" x="783"/>
        <item h="1" x="54"/>
        <item h="1" x="419"/>
        <item h="1" x="784"/>
        <item h="1" x="55"/>
        <item h="1" x="420"/>
        <item h="1" x="785"/>
        <item h="1" x="56"/>
        <item h="1" x="421"/>
        <item h="1" x="786"/>
        <item h="1" x="57"/>
        <item h="1" x="422"/>
        <item h="1" x="787"/>
        <item h="1" x="58"/>
        <item h="1" x="423"/>
        <item h="1" x="788"/>
        <item h="1" x="59"/>
        <item h="1" x="424"/>
        <item h="1" x="789"/>
        <item h="1" x="33"/>
        <item h="1" x="398"/>
        <item h="1" x="763"/>
        <item h="1" x="60"/>
        <item h="1" x="425"/>
        <item h="1" x="790"/>
        <item h="1" x="34"/>
        <item h="1" x="399"/>
        <item h="1" x="764"/>
        <item h="1" x="35"/>
        <item h="1" x="400"/>
        <item h="1" x="765"/>
        <item h="1" x="36"/>
        <item h="1" x="401"/>
        <item h="1" x="766"/>
        <item h="1" x="37"/>
        <item h="1" x="402"/>
        <item h="1" x="767"/>
        <item h="1" x="38"/>
        <item h="1" x="403"/>
        <item h="1" x="768"/>
        <item h="1" x="39"/>
        <item h="1" x="404"/>
        <item h="1" x="769"/>
        <item h="1" x="61"/>
        <item h="1" x="426"/>
        <item h="1" x="791"/>
        <item h="1" x="70"/>
        <item h="1" x="435"/>
        <item h="1" x="800"/>
        <item h="1" x="71"/>
        <item h="1" x="436"/>
        <item h="1" x="801"/>
        <item h="1" x="72"/>
        <item h="1" x="437"/>
        <item h="1" x="802"/>
        <item h="1" x="73"/>
        <item h="1" x="438"/>
        <item h="1" x="803"/>
        <item h="1" x="74"/>
        <item h="1" x="439"/>
        <item h="1" x="804"/>
        <item h="1" x="75"/>
        <item h="1" x="440"/>
        <item h="1" x="805"/>
        <item h="1" x="76"/>
        <item h="1" x="441"/>
        <item h="1" x="806"/>
        <item h="1" x="77"/>
        <item h="1" x="442"/>
        <item h="1" x="807"/>
        <item h="1" x="78"/>
        <item h="1" x="443"/>
        <item h="1" x="808"/>
        <item h="1" x="79"/>
        <item h="1" x="444"/>
        <item h="1" x="809"/>
        <item h="1" x="62"/>
        <item h="1" x="427"/>
        <item h="1" x="792"/>
        <item h="1" x="80"/>
        <item h="1" x="445"/>
        <item h="1" x="810"/>
        <item h="1" x="81"/>
        <item h="1" x="446"/>
        <item h="1" x="811"/>
        <item h="1" x="82"/>
        <item h="1" x="447"/>
        <item h="1" x="812"/>
        <item h="1" x="83"/>
        <item h="1" x="448"/>
        <item h="1" x="813"/>
        <item h="1" x="84"/>
        <item h="1" x="449"/>
        <item h="1" x="814"/>
        <item h="1" x="85"/>
        <item h="1" x="450"/>
        <item h="1" x="815"/>
        <item h="1" x="86"/>
        <item h="1" x="451"/>
        <item h="1" x="816"/>
        <item h="1" x="87"/>
        <item h="1" x="452"/>
        <item h="1" x="817"/>
        <item h="1" x="88"/>
        <item h="1" x="453"/>
        <item h="1" x="818"/>
        <item h="1" x="89"/>
        <item h="1" x="454"/>
        <item h="1" x="819"/>
        <item h="1" x="63"/>
        <item h="1" x="428"/>
        <item h="1" x="793"/>
        <item h="1" x="90"/>
        <item h="1" x="455"/>
        <item h="1" x="820"/>
        <item h="1" x="91"/>
        <item h="1" x="456"/>
        <item h="1" x="821"/>
        <item h="1" x="64"/>
        <item h="1" x="429"/>
        <item h="1" x="794"/>
        <item h="1" x="65"/>
        <item h="1" x="430"/>
        <item h="1" x="795"/>
        <item h="1" x="66"/>
        <item h="1" x="431"/>
        <item h="1" x="796"/>
        <item h="1" x="67"/>
        <item h="1" x="432"/>
        <item h="1" x="797"/>
        <item h="1" x="68"/>
        <item h="1" x="433"/>
        <item h="1" x="798"/>
        <item h="1" x="69"/>
        <item h="1" x="434"/>
        <item h="1" x="799"/>
        <item h="1" x="123"/>
        <item h="1" x="488"/>
        <item h="1" x="853"/>
        <item h="1" x="132"/>
        <item h="1" x="497"/>
        <item h="1" x="862"/>
        <item h="1" x="133"/>
        <item h="1" x="498"/>
        <item h="1" x="863"/>
        <item h="1" x="134"/>
        <item h="1" x="499"/>
        <item h="1" x="864"/>
        <item h="1" x="135"/>
        <item h="1" x="500"/>
        <item h="1" x="865"/>
        <item h="1" x="136"/>
        <item h="1" x="501"/>
        <item h="1" x="866"/>
        <item h="1" x="137"/>
        <item h="1" x="502"/>
        <item h="1" x="867"/>
        <item h="1" x="138"/>
        <item h="1" x="503"/>
        <item h="1" x="868"/>
        <item h="1" x="139"/>
        <item h="1" x="504"/>
        <item h="1" x="869"/>
        <item h="1" x="140"/>
        <item h="1" x="505"/>
        <item h="1" x="870"/>
        <item x="141"/>
        <item x="506"/>
        <item x="871"/>
        <item h="1" x="124"/>
        <item h="1" x="489"/>
        <item h="1" x="854"/>
        <item h="1" x="142"/>
        <item h="1" x="507"/>
        <item h="1" x="872"/>
        <item h="1" x="143"/>
        <item h="1" x="508"/>
        <item h="1" x="873"/>
        <item h="1" x="144"/>
        <item h="1" x="509"/>
        <item h="1" x="874"/>
        <item h="1" x="145"/>
        <item h="1" x="510"/>
        <item h="1" x="875"/>
        <item h="1" x="146"/>
        <item h="1" x="511"/>
        <item h="1" x="876"/>
        <item h="1" x="147"/>
        <item h="1" x="512"/>
        <item h="1" x="877"/>
        <item h="1" x="148"/>
        <item h="1" x="513"/>
        <item h="1" x="878"/>
        <item h="1" x="149"/>
        <item h="1" x="514"/>
        <item h="1" x="879"/>
        <item h="1" x="150"/>
        <item h="1" x="515"/>
        <item h="1" x="880"/>
        <item h="1" x="125"/>
        <item h="1" x="490"/>
        <item h="1" x="855"/>
        <item h="1" x="126"/>
        <item h="1" x="491"/>
        <item h="1" x="856"/>
        <item h="1" x="127"/>
        <item h="1" x="492"/>
        <item h="1" x="857"/>
        <item h="1" x="128"/>
        <item h="1" x="493"/>
        <item h="1" x="858"/>
        <item h="1" x="129"/>
        <item h="1" x="494"/>
        <item h="1" x="859"/>
        <item h="1" x="130"/>
        <item h="1" x="495"/>
        <item h="1" x="860"/>
        <item x="131"/>
        <item x="496"/>
        <item x="861"/>
        <item h="1" x="151"/>
        <item h="1" x="516"/>
        <item h="1" x="881"/>
        <item h="1" x="160"/>
        <item h="1" x="525"/>
        <item h="1" x="890"/>
        <item h="1" x="161"/>
        <item h="1" x="526"/>
        <item h="1" x="891"/>
        <item h="1" x="162"/>
        <item h="1" x="527"/>
        <item h="1" x="892"/>
        <item h="1" x="163"/>
        <item h="1" x="528"/>
        <item h="1" x="893"/>
        <item h="1" x="164"/>
        <item h="1" x="529"/>
        <item h="1" x="894"/>
        <item h="1" x="165"/>
        <item h="1" x="530"/>
        <item h="1" x="895"/>
        <item h="1" x="166"/>
        <item h="1" x="531"/>
        <item h="1" x="896"/>
        <item h="1" x="167"/>
        <item h="1" x="532"/>
        <item h="1" x="897"/>
        <item h="1" x="168"/>
        <item h="1" x="533"/>
        <item h="1" x="898"/>
        <item x="169"/>
        <item x="534"/>
        <item x="899"/>
        <item h="1" x="152"/>
        <item h="1" x="517"/>
        <item h="1" x="882"/>
        <item h="1" x="170"/>
        <item h="1" x="535"/>
        <item h="1" x="900"/>
        <item h="1" x="171"/>
        <item h="1" x="536"/>
        <item h="1" x="901"/>
        <item h="1" x="172"/>
        <item h="1" x="537"/>
        <item h="1" x="902"/>
        <item h="1" x="173"/>
        <item h="1" x="538"/>
        <item h="1" x="903"/>
        <item h="1" x="174"/>
        <item h="1" x="539"/>
        <item h="1" x="904"/>
        <item h="1" x="175"/>
        <item h="1" x="540"/>
        <item h="1" x="905"/>
        <item h="1" x="176"/>
        <item h="1" x="541"/>
        <item h="1" x="906"/>
        <item h="1" x="177"/>
        <item h="1" x="542"/>
        <item h="1" x="907"/>
        <item h="1" x="178"/>
        <item h="1" x="543"/>
        <item h="1" x="908"/>
        <item x="179"/>
        <item x="544"/>
        <item x="909"/>
        <item h="1" x="153"/>
        <item h="1" x="518"/>
        <item h="1" x="883"/>
        <item h="1" x="180"/>
        <item h="1" x="545"/>
        <item h="1" x="910"/>
        <item h="1" x="181"/>
        <item h="1" x="546"/>
        <item h="1" x="911"/>
        <item h="1" x="154"/>
        <item h="1" x="519"/>
        <item h="1" x="884"/>
        <item h="1" x="155"/>
        <item h="1" x="520"/>
        <item h="1" x="885"/>
        <item h="1" x="156"/>
        <item h="1" x="521"/>
        <item h="1" x="886"/>
        <item h="1" x="157"/>
        <item h="1" x="522"/>
        <item h="1" x="887"/>
        <item h="1" x="158"/>
        <item h="1" x="523"/>
        <item h="1" x="888"/>
        <item x="159"/>
        <item x="524"/>
        <item x="889"/>
        <item h="1" x="182"/>
        <item h="1" x="547"/>
        <item h="1" x="912"/>
        <item h="1" x="191"/>
        <item h="1" x="556"/>
        <item h="1" x="921"/>
        <item h="1" x="192"/>
        <item h="1" x="557"/>
        <item h="1" x="922"/>
        <item h="1" x="193"/>
        <item h="1" x="558"/>
        <item h="1" x="923"/>
        <item h="1" x="194"/>
        <item h="1" x="559"/>
        <item h="1" x="924"/>
        <item h="1" x="195"/>
        <item h="1" x="560"/>
        <item h="1" x="925"/>
        <item h="1" x="196"/>
        <item h="1" x="561"/>
        <item h="1" x="926"/>
        <item h="1" x="197"/>
        <item h="1" x="562"/>
        <item h="1" x="927"/>
        <item h="1" x="198"/>
        <item h="1" x="563"/>
        <item h="1" x="928"/>
        <item h="1" x="199"/>
        <item h="1" x="564"/>
        <item h="1" x="929"/>
        <item x="200"/>
        <item x="565"/>
        <item x="930"/>
        <item h="1" x="183"/>
        <item h="1" x="548"/>
        <item h="1" x="913"/>
        <item h="1" x="201"/>
        <item h="1" x="566"/>
        <item h="1" x="931"/>
        <item h="1" x="202"/>
        <item h="1" x="567"/>
        <item h="1" x="932"/>
        <item h="1" x="203"/>
        <item h="1" x="568"/>
        <item h="1" x="933"/>
        <item h="1" x="204"/>
        <item h="1" x="569"/>
        <item h="1" x="934"/>
        <item h="1" x="205"/>
        <item h="1" x="570"/>
        <item h="1" x="935"/>
        <item h="1" x="206"/>
        <item h="1" x="571"/>
        <item h="1" x="936"/>
        <item h="1" x="207"/>
        <item h="1" x="572"/>
        <item h="1" x="937"/>
        <item h="1" x="208"/>
        <item h="1" x="573"/>
        <item h="1" x="938"/>
        <item h="1" x="209"/>
        <item h="1" x="574"/>
        <item h="1" x="939"/>
        <item x="210"/>
        <item x="575"/>
        <item x="940"/>
        <item h="1" x="184"/>
        <item h="1" x="549"/>
        <item h="1" x="914"/>
        <item h="1" x="211"/>
        <item h="1" x="576"/>
        <item h="1" x="941"/>
        <item h="1" x="185"/>
        <item h="1" x="550"/>
        <item h="1" x="915"/>
        <item h="1" x="186"/>
        <item h="1" x="551"/>
        <item h="1" x="916"/>
        <item h="1" x="187"/>
        <item h="1" x="552"/>
        <item h="1" x="917"/>
        <item h="1" x="188"/>
        <item h="1" x="553"/>
        <item h="1" x="918"/>
        <item h="1" x="189"/>
        <item h="1" x="554"/>
        <item h="1" x="919"/>
        <item x="190"/>
        <item x="555"/>
        <item x="920"/>
        <item h="1" x="212"/>
        <item h="1" x="577"/>
        <item h="1" x="942"/>
        <item h="1" x="221"/>
        <item h="1" x="586"/>
        <item h="1" x="951"/>
        <item h="1" x="222"/>
        <item h="1" x="587"/>
        <item h="1" x="952"/>
        <item h="1" x="223"/>
        <item h="1" x="588"/>
        <item h="1" x="953"/>
        <item h="1" x="224"/>
        <item h="1" x="589"/>
        <item h="1" x="954"/>
        <item h="1" x="225"/>
        <item h="1" x="590"/>
        <item h="1" x="955"/>
        <item h="1" x="226"/>
        <item h="1" x="591"/>
        <item h="1" x="956"/>
        <item h="1" x="227"/>
        <item h="1" x="592"/>
        <item h="1" x="957"/>
        <item h="1" x="228"/>
        <item h="1" x="593"/>
        <item h="1" x="958"/>
        <item h="1" x="229"/>
        <item h="1" x="594"/>
        <item h="1" x="959"/>
        <item x="230"/>
        <item x="595"/>
        <item x="960"/>
        <item h="1" x="213"/>
        <item h="1" x="578"/>
        <item h="1" x="943"/>
        <item h="1" x="231"/>
        <item h="1" x="596"/>
        <item h="1" x="961"/>
        <item h="1" x="232"/>
        <item h="1" x="597"/>
        <item h="1" x="962"/>
        <item h="1" x="233"/>
        <item h="1" x="598"/>
        <item h="1" x="963"/>
        <item h="1" x="234"/>
        <item h="1" x="599"/>
        <item h="1" x="964"/>
        <item h="1" x="235"/>
        <item h="1" x="600"/>
        <item h="1" x="965"/>
        <item h="1" x="236"/>
        <item h="1" x="601"/>
        <item h="1" x="966"/>
        <item h="1" x="237"/>
        <item h="1" x="602"/>
        <item h="1" x="967"/>
        <item h="1" x="238"/>
        <item h="1" x="603"/>
        <item h="1" x="968"/>
        <item h="1" x="239"/>
        <item h="1" x="604"/>
        <item h="1" x="969"/>
        <item x="240"/>
        <item x="605"/>
        <item x="970"/>
        <item h="1" x="214"/>
        <item h="1" x="579"/>
        <item h="1" x="944"/>
        <item h="1" x="241"/>
        <item h="1" x="606"/>
        <item h="1" x="971"/>
        <item h="1" x="242"/>
        <item h="1" x="607"/>
        <item h="1" x="972"/>
        <item h="1" x="215"/>
        <item h="1" x="580"/>
        <item h="1" x="945"/>
        <item h="1" x="216"/>
        <item h="1" x="581"/>
        <item h="1" x="946"/>
        <item h="1" x="217"/>
        <item h="1" x="582"/>
        <item h="1" x="947"/>
        <item h="1" x="218"/>
        <item h="1" x="583"/>
        <item h="1" x="948"/>
        <item h="1" x="219"/>
        <item h="1" x="584"/>
        <item h="1" x="949"/>
        <item x="220"/>
        <item x="585"/>
        <item x="950"/>
        <item h="1" x="243"/>
        <item h="1" x="608"/>
        <item h="1" x="973"/>
        <item h="1" x="252"/>
        <item h="1" x="617"/>
        <item h="1" x="982"/>
        <item h="1" x="253"/>
        <item h="1" x="618"/>
        <item h="1" x="983"/>
        <item h="1" x="254"/>
        <item h="1" x="619"/>
        <item h="1" x="984"/>
        <item h="1" x="255"/>
        <item h="1" x="620"/>
        <item h="1" x="985"/>
        <item h="1" x="256"/>
        <item h="1" x="621"/>
        <item h="1" x="986"/>
        <item h="1" x="257"/>
        <item h="1" x="622"/>
        <item h="1" x="987"/>
        <item h="1" x="258"/>
        <item h="1" x="623"/>
        <item h="1" x="988"/>
        <item h="1" x="259"/>
        <item h="1" x="624"/>
        <item h="1" x="989"/>
        <item h="1" x="260"/>
        <item h="1" x="625"/>
        <item h="1" x="990"/>
        <item x="261"/>
        <item x="626"/>
        <item x="991"/>
        <item h="1" x="244"/>
        <item h="1" x="609"/>
        <item h="1" x="974"/>
        <item h="1" x="262"/>
        <item h="1" x="627"/>
        <item h="1" x="992"/>
        <item h="1" x="263"/>
        <item h="1" x="628"/>
        <item h="1" x="993"/>
        <item h="1" x="264"/>
        <item h="1" x="629"/>
        <item h="1" x="994"/>
        <item h="1" x="265"/>
        <item h="1" x="630"/>
        <item h="1" x="995"/>
        <item h="1" x="266"/>
        <item h="1" x="631"/>
        <item h="1" x="996"/>
        <item h="1" x="267"/>
        <item h="1" x="632"/>
        <item h="1" x="997"/>
        <item h="1" x="268"/>
        <item h="1" x="633"/>
        <item h="1" x="998"/>
        <item h="1" x="269"/>
        <item h="1" x="634"/>
        <item h="1" x="999"/>
        <item h="1" x="270"/>
        <item h="1" x="635"/>
        <item h="1" x="1000"/>
        <item x="271"/>
        <item x="636"/>
        <item x="1001"/>
        <item h="1" x="245"/>
        <item h="1" x="610"/>
        <item h="1" x="975"/>
        <item h="1" x="272"/>
        <item h="1" x="637"/>
        <item h="1" x="1002"/>
        <item h="1" x="246"/>
        <item h="1" x="611"/>
        <item h="1" x="976"/>
        <item h="1" x="247"/>
        <item h="1" x="612"/>
        <item h="1" x="977"/>
        <item h="1" x="248"/>
        <item h="1" x="613"/>
        <item h="1" x="978"/>
        <item h="1" x="249"/>
        <item h="1" x="614"/>
        <item h="1" x="979"/>
        <item h="1" x="250"/>
        <item h="1" x="615"/>
        <item h="1" x="980"/>
        <item x="251"/>
        <item x="616"/>
        <item x="981"/>
        <item h="1" x="273"/>
        <item h="1" x="638"/>
        <item h="1" x="1003"/>
        <item h="1" x="282"/>
        <item h="1" x="647"/>
        <item h="1" x="1012"/>
        <item h="1" x="283"/>
        <item h="1" x="648"/>
        <item h="1" x="1013"/>
        <item h="1" x="284"/>
        <item h="1" x="649"/>
        <item h="1" x="1014"/>
        <item h="1" x="285"/>
        <item h="1" x="650"/>
        <item h="1" x="1015"/>
        <item h="1" x="286"/>
        <item h="1" x="651"/>
        <item h="1" x="1016"/>
        <item h="1" x="287"/>
        <item h="1" x="652"/>
        <item h="1" x="1017"/>
        <item h="1" x="288"/>
        <item h="1" x="653"/>
        <item h="1" x="1018"/>
        <item h="1" x="289"/>
        <item h="1" x="654"/>
        <item h="1" x="1019"/>
        <item h="1" x="290"/>
        <item h="1" x="655"/>
        <item h="1" x="1020"/>
        <item x="291"/>
        <item x="656"/>
        <item x="1021"/>
        <item h="1" x="274"/>
        <item h="1" x="639"/>
        <item h="1" x="1004"/>
        <item h="1" x="292"/>
        <item h="1" x="657"/>
        <item h="1" x="1022"/>
        <item h="1" x="293"/>
        <item h="1" x="658"/>
        <item h="1" x="1023"/>
        <item h="1" x="294"/>
        <item h="1" x="659"/>
        <item h="1" x="1024"/>
        <item h="1" x="295"/>
        <item h="1" x="660"/>
        <item h="1" x="1025"/>
        <item h="1" x="296"/>
        <item h="1" x="661"/>
        <item h="1" x="1026"/>
        <item h="1" x="297"/>
        <item h="1" x="662"/>
        <item h="1" x="1027"/>
        <item h="1" x="298"/>
        <item h="1" x="663"/>
        <item h="1" x="1028"/>
        <item h="1" x="299"/>
        <item h="1" x="664"/>
        <item h="1" x="1029"/>
        <item h="1" x="300"/>
        <item h="1" x="665"/>
        <item h="1" x="1030"/>
        <item x="301"/>
        <item x="666"/>
        <item x="1031"/>
        <item h="1" x="275"/>
        <item h="1" x="640"/>
        <item h="1" x="1005"/>
        <item h="1" x="302"/>
        <item h="1" x="667"/>
        <item h="1" x="1032"/>
        <item h="1" x="303"/>
        <item h="1" x="668"/>
        <item h="1" x="1033"/>
        <item h="1" x="276"/>
        <item h="1" x="641"/>
        <item h="1" x="1006"/>
        <item h="1" x="277"/>
        <item h="1" x="642"/>
        <item h="1" x="1007"/>
        <item h="1" x="278"/>
        <item h="1" x="643"/>
        <item h="1" x="1008"/>
        <item h="1" x="279"/>
        <item h="1" x="644"/>
        <item h="1" x="1009"/>
        <item h="1" x="280"/>
        <item h="1" x="645"/>
        <item h="1" x="1010"/>
        <item x="281"/>
        <item x="646"/>
        <item x="1011"/>
        <item h="1" x="304"/>
        <item h="1" x="669"/>
        <item h="1" x="1034"/>
        <item h="1" x="313"/>
        <item h="1" x="678"/>
        <item h="1" x="1043"/>
        <item h="1" x="314"/>
        <item h="1" x="679"/>
        <item h="1" x="1044"/>
        <item h="1" x="315"/>
        <item h="1" x="680"/>
        <item h="1" x="1045"/>
        <item h="1" x="316"/>
        <item h="1" x="681"/>
        <item h="1" x="1046"/>
        <item h="1" x="317"/>
        <item h="1" x="682"/>
        <item h="1" x="1047"/>
        <item h="1" x="318"/>
        <item h="1" x="683"/>
        <item h="1" x="1048"/>
        <item h="1" x="319"/>
        <item h="1" x="684"/>
        <item h="1" x="1049"/>
        <item h="1" x="320"/>
        <item h="1" x="685"/>
        <item h="1" x="1050"/>
        <item h="1" x="321"/>
        <item h="1" x="686"/>
        <item h="1" x="1051"/>
        <item x="322"/>
        <item x="687"/>
        <item x="1052"/>
        <item h="1" x="305"/>
        <item h="1" x="670"/>
        <item h="1" x="1035"/>
        <item h="1" x="323"/>
        <item h="1" x="688"/>
        <item h="1" x="1053"/>
        <item h="1" x="324"/>
        <item h="1" x="689"/>
        <item h="1" x="1054"/>
        <item h="1" x="325"/>
        <item h="1" x="690"/>
        <item h="1" x="1055"/>
        <item h="1" x="326"/>
        <item h="1" x="691"/>
        <item h="1" x="1056"/>
        <item h="1" x="327"/>
        <item h="1" x="692"/>
        <item h="1" x="1057"/>
        <item h="1" x="328"/>
        <item h="1" x="693"/>
        <item h="1" x="1058"/>
        <item h="1" x="329"/>
        <item h="1" x="694"/>
        <item h="1" x="1059"/>
        <item h="1" x="330"/>
        <item h="1" x="695"/>
        <item h="1" x="1060"/>
        <item h="1" x="331"/>
        <item h="1" x="696"/>
        <item x="332"/>
        <item x="697"/>
        <item h="1" x="306"/>
        <item h="1" x="671"/>
        <item h="1" x="1036"/>
        <item h="1" x="333"/>
        <item h="1" x="698"/>
        <item h="1" x="334"/>
        <item h="1" x="699"/>
        <item h="1" x="307"/>
        <item h="1" x="672"/>
        <item h="1" x="1037"/>
        <item h="1" x="308"/>
        <item h="1" x="673"/>
        <item h="1" x="1038"/>
        <item h="1" x="309"/>
        <item h="1" x="674"/>
        <item h="1" x="1039"/>
        <item h="1" x="310"/>
        <item h="1" x="675"/>
        <item h="1" x="1040"/>
        <item h="1" x="311"/>
        <item h="1" x="676"/>
        <item h="1" x="1041"/>
        <item x="312"/>
        <item x="677"/>
        <item x="1042"/>
        <item x="335"/>
        <item x="700"/>
        <item x="344"/>
        <item x="709"/>
        <item x="345"/>
        <item x="710"/>
        <item x="346"/>
        <item x="711"/>
        <item x="347"/>
        <item x="712"/>
        <item x="348"/>
        <item x="713"/>
        <item x="349"/>
        <item x="714"/>
        <item x="350"/>
        <item x="715"/>
        <item x="351"/>
        <item x="716"/>
        <item x="352"/>
        <item x="717"/>
        <item x="353"/>
        <item x="718"/>
        <item x="336"/>
        <item x="701"/>
        <item x="354"/>
        <item x="719"/>
        <item x="355"/>
        <item x="720"/>
        <item x="356"/>
        <item x="721"/>
        <item x="357"/>
        <item x="722"/>
        <item x="358"/>
        <item x="723"/>
        <item x="359"/>
        <item x="724"/>
        <item x="360"/>
        <item x="725"/>
        <item x="361"/>
        <item x="726"/>
        <item x="362"/>
        <item x="727"/>
        <item x="363"/>
        <item x="728"/>
        <item x="337"/>
        <item x="702"/>
        <item x="364"/>
        <item x="729"/>
        <item x="338"/>
        <item x="703"/>
        <item x="339"/>
        <item x="704"/>
        <item x="340"/>
        <item x="705"/>
        <item h="1" x="341"/>
        <item h="1" x="706"/>
        <item h="1" x="342"/>
        <item h="1" x="707"/>
        <item h="1" x="343"/>
        <item h="1" x="708"/>
        <item t="default"/>
      </items>
    </pivotField>
    <pivotField numFmtId="164" showAll="0"/>
    <pivotField numFmtId="164" showAll="0"/>
    <pivotField showAll="0"/>
    <pivotField showAll="0">
      <items count="5">
        <item x="0"/>
        <item x="2"/>
        <item x="1"/>
        <item x="3"/>
        <item t="default"/>
      </items>
    </pivotField>
    <pivotField dataField="1" numFmtId="164" showAll="0"/>
    <pivotField showAll="0"/>
    <pivotField showAll="0">
      <items count="5">
        <item x="3"/>
        <item x="2"/>
        <item x="0"/>
        <item x="1"/>
        <item t="default"/>
      </items>
    </pivotField>
    <pivotField showAll="0"/>
    <pivotField numFmtId="164" showAll="0"/>
    <pivotField numFmtId="164" showAll="0"/>
    <pivotField showAll="0"/>
    <pivotField numFmtId="164" showAll="0"/>
    <pivotField numFmtId="164" showAll="0"/>
    <pivotField numFmtId="164" showAll="0"/>
    <pivotField numFmtId="164" showAll="0"/>
    <pivotField numFmtId="164" showAll="0"/>
    <pivotField showAll="0">
      <items count="3">
        <item x="0"/>
        <item x="1"/>
        <item t="default"/>
      </items>
    </pivotField>
  </pivotFields>
  <rowItems count="1">
    <i/>
  </rowItems>
  <colItems count="1">
    <i/>
  </colItems>
  <dataFields count="1">
    <dataField name="Sum of Marketing" fld="8"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D174CB-8782-492A-87AF-3AE37DC51146}" name="PivotTable1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L13:N18" firstHeaderRow="0" firstDataRow="1" firstDataCol="1"/>
  <pivotFields count="21">
    <pivotField showAll="0"/>
    <pivotField dataField="1" numFmtId="164" showAll="0"/>
    <pivotField numFmtId="164" showAll="0"/>
    <pivotField showAll="0">
      <items count="1062">
        <item h="1" x="92"/>
        <item h="1" x="457"/>
        <item h="1" x="822"/>
        <item h="1" x="101"/>
        <item h="1" x="466"/>
        <item h="1" x="831"/>
        <item h="1" x="102"/>
        <item h="1" x="467"/>
        <item h="1" x="832"/>
        <item h="1" x="103"/>
        <item h="1" x="468"/>
        <item h="1" x="833"/>
        <item h="1" x="104"/>
        <item h="1" x="469"/>
        <item h="1" x="834"/>
        <item h="1" x="105"/>
        <item h="1" x="470"/>
        <item h="1" x="835"/>
        <item h="1" x="106"/>
        <item h="1" x="471"/>
        <item h="1" x="836"/>
        <item h="1" x="107"/>
        <item h="1" x="472"/>
        <item h="1" x="837"/>
        <item h="1" x="108"/>
        <item h="1" x="473"/>
        <item h="1" x="838"/>
        <item h="1" x="109"/>
        <item h="1" x="474"/>
        <item h="1" x="839"/>
        <item h="1" x="110"/>
        <item h="1" x="475"/>
        <item h="1" x="840"/>
        <item h="1" x="93"/>
        <item h="1" x="458"/>
        <item h="1" x="823"/>
        <item h="1" x="111"/>
        <item h="1" x="476"/>
        <item h="1" x="841"/>
        <item h="1" x="112"/>
        <item h="1" x="477"/>
        <item h="1" x="842"/>
        <item h="1" x="113"/>
        <item h="1" x="478"/>
        <item h="1" x="843"/>
        <item h="1" x="114"/>
        <item h="1" x="479"/>
        <item h="1" x="844"/>
        <item h="1" x="115"/>
        <item h="1" x="480"/>
        <item h="1" x="845"/>
        <item h="1" x="116"/>
        <item h="1" x="481"/>
        <item h="1" x="846"/>
        <item h="1" x="117"/>
        <item h="1" x="482"/>
        <item h="1" x="847"/>
        <item h="1" x="118"/>
        <item h="1" x="483"/>
        <item h="1" x="848"/>
        <item h="1" x="119"/>
        <item h="1" x="484"/>
        <item h="1" x="849"/>
        <item h="1" x="120"/>
        <item h="1" x="485"/>
        <item h="1" x="850"/>
        <item h="1" x="94"/>
        <item h="1" x="459"/>
        <item h="1" x="824"/>
        <item h="1" x="121"/>
        <item h="1" x="486"/>
        <item h="1" x="851"/>
        <item h="1" x="122"/>
        <item h="1" x="487"/>
        <item h="1" x="852"/>
        <item h="1" x="95"/>
        <item h="1" x="460"/>
        <item h="1" x="825"/>
        <item h="1" x="96"/>
        <item h="1" x="461"/>
        <item h="1" x="826"/>
        <item h="1" x="97"/>
        <item h="1" x="462"/>
        <item h="1" x="827"/>
        <item h="1" x="98"/>
        <item h="1" x="463"/>
        <item h="1" x="828"/>
        <item h="1" x="99"/>
        <item h="1" x="464"/>
        <item h="1" x="829"/>
        <item h="1" x="100"/>
        <item h="1" x="465"/>
        <item h="1" x="830"/>
        <item h="1" x="0"/>
        <item h="1" x="365"/>
        <item h="1" x="730"/>
        <item h="1" x="9"/>
        <item h="1" x="374"/>
        <item h="1" x="739"/>
        <item h="1" x="10"/>
        <item h="1" x="375"/>
        <item h="1" x="740"/>
        <item h="1" x="11"/>
        <item h="1" x="376"/>
        <item h="1" x="741"/>
        <item h="1" x="12"/>
        <item h="1" x="377"/>
        <item h="1" x="742"/>
        <item h="1" x="13"/>
        <item h="1" x="378"/>
        <item h="1" x="743"/>
        <item h="1" x="14"/>
        <item h="1" x="379"/>
        <item h="1" x="744"/>
        <item h="1" x="15"/>
        <item h="1" x="380"/>
        <item h="1" x="745"/>
        <item h="1" x="16"/>
        <item h="1" x="381"/>
        <item h="1" x="746"/>
        <item h="1" x="17"/>
        <item h="1" x="382"/>
        <item h="1" x="747"/>
        <item h="1" x="18"/>
        <item h="1" x="383"/>
        <item h="1" x="748"/>
        <item h="1" x="1"/>
        <item h="1" x="366"/>
        <item h="1" x="731"/>
        <item h="1" x="19"/>
        <item h="1" x="384"/>
        <item h="1" x="749"/>
        <item h="1" x="20"/>
        <item h="1" x="385"/>
        <item h="1" x="750"/>
        <item h="1" x="21"/>
        <item h="1" x="386"/>
        <item h="1" x="751"/>
        <item h="1" x="22"/>
        <item h="1" x="387"/>
        <item h="1" x="752"/>
        <item h="1" x="23"/>
        <item h="1" x="388"/>
        <item h="1" x="753"/>
        <item h="1" x="24"/>
        <item h="1" x="389"/>
        <item h="1" x="754"/>
        <item h="1" x="25"/>
        <item h="1" x="390"/>
        <item h="1" x="755"/>
        <item h="1" x="26"/>
        <item h="1" x="391"/>
        <item h="1" x="756"/>
        <item h="1" x="27"/>
        <item h="1" x="392"/>
        <item h="1" x="757"/>
        <item h="1" x="28"/>
        <item h="1" x="393"/>
        <item h="1" x="758"/>
        <item h="1" x="2"/>
        <item h="1" x="367"/>
        <item h="1" x="732"/>
        <item h="1" x="29"/>
        <item h="1" x="394"/>
        <item h="1" x="759"/>
        <item h="1" x="30"/>
        <item h="1" x="395"/>
        <item h="1" x="760"/>
        <item h="1" x="3"/>
        <item h="1" x="368"/>
        <item h="1" x="733"/>
        <item h="1" x="4"/>
        <item h="1" x="369"/>
        <item h="1" x="734"/>
        <item h="1" x="5"/>
        <item h="1" x="370"/>
        <item h="1" x="735"/>
        <item h="1" x="6"/>
        <item h="1" x="371"/>
        <item h="1" x="736"/>
        <item h="1" x="7"/>
        <item h="1" x="372"/>
        <item h="1" x="737"/>
        <item h="1" x="8"/>
        <item h="1" x="373"/>
        <item h="1" x="738"/>
        <item h="1" x="31"/>
        <item h="1" x="396"/>
        <item h="1" x="761"/>
        <item h="1" x="40"/>
        <item h="1" x="405"/>
        <item h="1" x="770"/>
        <item h="1" x="41"/>
        <item h="1" x="406"/>
        <item h="1" x="771"/>
        <item h="1" x="42"/>
        <item h="1" x="407"/>
        <item h="1" x="772"/>
        <item h="1" x="43"/>
        <item h="1" x="408"/>
        <item h="1" x="773"/>
        <item h="1" x="44"/>
        <item h="1" x="409"/>
        <item h="1" x="774"/>
        <item h="1" x="45"/>
        <item h="1" x="410"/>
        <item h="1" x="775"/>
        <item h="1" x="46"/>
        <item h="1" x="411"/>
        <item h="1" x="776"/>
        <item h="1" x="47"/>
        <item h="1" x="412"/>
        <item h="1" x="777"/>
        <item h="1" x="48"/>
        <item h="1" x="413"/>
        <item h="1" x="778"/>
        <item h="1" x="49"/>
        <item h="1" x="414"/>
        <item h="1" x="779"/>
        <item h="1" x="32"/>
        <item h="1" x="397"/>
        <item h="1" x="762"/>
        <item h="1" x="50"/>
        <item h="1" x="415"/>
        <item h="1" x="780"/>
        <item h="1" x="51"/>
        <item h="1" x="416"/>
        <item h="1" x="781"/>
        <item h="1" x="52"/>
        <item h="1" x="417"/>
        <item h="1" x="782"/>
        <item h="1" x="53"/>
        <item h="1" x="418"/>
        <item h="1" x="783"/>
        <item h="1" x="54"/>
        <item h="1" x="419"/>
        <item h="1" x="784"/>
        <item h="1" x="55"/>
        <item h="1" x="420"/>
        <item h="1" x="785"/>
        <item h="1" x="56"/>
        <item h="1" x="421"/>
        <item h="1" x="786"/>
        <item h="1" x="57"/>
        <item h="1" x="422"/>
        <item h="1" x="787"/>
        <item h="1" x="58"/>
        <item h="1" x="423"/>
        <item h="1" x="788"/>
        <item h="1" x="59"/>
        <item h="1" x="424"/>
        <item h="1" x="789"/>
        <item h="1" x="33"/>
        <item h="1" x="398"/>
        <item h="1" x="763"/>
        <item h="1" x="60"/>
        <item h="1" x="425"/>
        <item h="1" x="790"/>
        <item h="1" x="34"/>
        <item h="1" x="399"/>
        <item h="1" x="764"/>
        <item h="1" x="35"/>
        <item h="1" x="400"/>
        <item h="1" x="765"/>
        <item h="1" x="36"/>
        <item h="1" x="401"/>
        <item h="1" x="766"/>
        <item h="1" x="37"/>
        <item h="1" x="402"/>
        <item h="1" x="767"/>
        <item h="1" x="38"/>
        <item h="1" x="403"/>
        <item h="1" x="768"/>
        <item h="1" x="39"/>
        <item h="1" x="404"/>
        <item h="1" x="769"/>
        <item h="1" x="61"/>
        <item h="1" x="426"/>
        <item h="1" x="791"/>
        <item h="1" x="70"/>
        <item h="1" x="435"/>
        <item h="1" x="800"/>
        <item h="1" x="71"/>
        <item h="1" x="436"/>
        <item h="1" x="801"/>
        <item h="1" x="72"/>
        <item h="1" x="437"/>
        <item h="1" x="802"/>
        <item h="1" x="73"/>
        <item h="1" x="438"/>
        <item h="1" x="803"/>
        <item h="1" x="74"/>
        <item h="1" x="439"/>
        <item h="1" x="804"/>
        <item h="1" x="75"/>
        <item h="1" x="440"/>
        <item h="1" x="805"/>
        <item h="1" x="76"/>
        <item h="1" x="441"/>
        <item h="1" x="806"/>
        <item h="1" x="77"/>
        <item h="1" x="442"/>
        <item h="1" x="807"/>
        <item h="1" x="78"/>
        <item h="1" x="443"/>
        <item h="1" x="808"/>
        <item h="1" x="79"/>
        <item h="1" x="444"/>
        <item h="1" x="809"/>
        <item h="1" x="62"/>
        <item h="1" x="427"/>
        <item h="1" x="792"/>
        <item h="1" x="80"/>
        <item h="1" x="445"/>
        <item h="1" x="810"/>
        <item h="1" x="81"/>
        <item h="1" x="446"/>
        <item h="1" x="811"/>
        <item h="1" x="82"/>
        <item h="1" x="447"/>
        <item h="1" x="812"/>
        <item h="1" x="83"/>
        <item h="1" x="448"/>
        <item h="1" x="813"/>
        <item h="1" x="84"/>
        <item h="1" x="449"/>
        <item h="1" x="814"/>
        <item h="1" x="85"/>
        <item h="1" x="450"/>
        <item h="1" x="815"/>
        <item h="1" x="86"/>
        <item h="1" x="451"/>
        <item h="1" x="816"/>
        <item h="1" x="87"/>
        <item h="1" x="452"/>
        <item h="1" x="817"/>
        <item h="1" x="88"/>
        <item h="1" x="453"/>
        <item h="1" x="818"/>
        <item h="1" x="89"/>
        <item h="1" x="454"/>
        <item h="1" x="819"/>
        <item h="1" x="63"/>
        <item h="1" x="428"/>
        <item h="1" x="793"/>
        <item h="1" x="90"/>
        <item h="1" x="455"/>
        <item h="1" x="820"/>
        <item h="1" x="91"/>
        <item h="1" x="456"/>
        <item h="1" x="821"/>
        <item h="1" x="64"/>
        <item h="1" x="429"/>
        <item h="1" x="794"/>
        <item h="1" x="65"/>
        <item h="1" x="430"/>
        <item h="1" x="795"/>
        <item h="1" x="66"/>
        <item h="1" x="431"/>
        <item h="1" x="796"/>
        <item h="1" x="67"/>
        <item h="1" x="432"/>
        <item h="1" x="797"/>
        <item h="1" x="68"/>
        <item h="1" x="433"/>
        <item h="1" x="798"/>
        <item h="1" x="69"/>
        <item h="1" x="434"/>
        <item h="1" x="799"/>
        <item h="1" x="123"/>
        <item h="1" x="488"/>
        <item h="1" x="853"/>
        <item h="1" x="132"/>
        <item h="1" x="497"/>
        <item h="1" x="862"/>
        <item h="1" x="133"/>
        <item h="1" x="498"/>
        <item h="1" x="863"/>
        <item h="1" x="134"/>
        <item h="1" x="499"/>
        <item h="1" x="864"/>
        <item h="1" x="135"/>
        <item h="1" x="500"/>
        <item h="1" x="865"/>
        <item h="1" x="136"/>
        <item h="1" x="501"/>
        <item h="1" x="866"/>
        <item h="1" x="137"/>
        <item h="1" x="502"/>
        <item h="1" x="867"/>
        <item h="1" x="138"/>
        <item h="1" x="503"/>
        <item h="1" x="868"/>
        <item h="1" x="139"/>
        <item h="1" x="504"/>
        <item h="1" x="869"/>
        <item h="1" x="140"/>
        <item h="1" x="505"/>
        <item h="1" x="870"/>
        <item x="141"/>
        <item x="506"/>
        <item x="871"/>
        <item h="1" x="124"/>
        <item h="1" x="489"/>
        <item h="1" x="854"/>
        <item h="1" x="142"/>
        <item h="1" x="507"/>
        <item h="1" x="872"/>
        <item h="1" x="143"/>
        <item h="1" x="508"/>
        <item h="1" x="873"/>
        <item h="1" x="144"/>
        <item h="1" x="509"/>
        <item h="1" x="874"/>
        <item h="1" x="145"/>
        <item h="1" x="510"/>
        <item h="1" x="875"/>
        <item h="1" x="146"/>
        <item h="1" x="511"/>
        <item h="1" x="876"/>
        <item h="1" x="147"/>
        <item h="1" x="512"/>
        <item h="1" x="877"/>
        <item h="1" x="148"/>
        <item h="1" x="513"/>
        <item h="1" x="878"/>
        <item h="1" x="149"/>
        <item h="1" x="514"/>
        <item h="1" x="879"/>
        <item h="1" x="150"/>
        <item h="1" x="515"/>
        <item h="1" x="880"/>
        <item h="1" x="125"/>
        <item h="1" x="490"/>
        <item h="1" x="855"/>
        <item h="1" x="126"/>
        <item h="1" x="491"/>
        <item h="1" x="856"/>
        <item h="1" x="127"/>
        <item h="1" x="492"/>
        <item h="1" x="857"/>
        <item h="1" x="128"/>
        <item h="1" x="493"/>
        <item h="1" x="858"/>
        <item h="1" x="129"/>
        <item h="1" x="494"/>
        <item h="1" x="859"/>
        <item h="1" x="130"/>
        <item h="1" x="495"/>
        <item h="1" x="860"/>
        <item x="131"/>
        <item x="496"/>
        <item x="861"/>
        <item h="1" x="151"/>
        <item h="1" x="516"/>
        <item h="1" x="881"/>
        <item h="1" x="160"/>
        <item h="1" x="525"/>
        <item h="1" x="890"/>
        <item h="1" x="161"/>
        <item h="1" x="526"/>
        <item h="1" x="891"/>
        <item h="1" x="162"/>
        <item h="1" x="527"/>
        <item h="1" x="892"/>
        <item h="1" x="163"/>
        <item h="1" x="528"/>
        <item h="1" x="893"/>
        <item h="1" x="164"/>
        <item h="1" x="529"/>
        <item h="1" x="894"/>
        <item h="1" x="165"/>
        <item h="1" x="530"/>
        <item h="1" x="895"/>
        <item h="1" x="166"/>
        <item h="1" x="531"/>
        <item h="1" x="896"/>
        <item h="1" x="167"/>
        <item h="1" x="532"/>
        <item h="1" x="897"/>
        <item h="1" x="168"/>
        <item h="1" x="533"/>
        <item h="1" x="898"/>
        <item x="169"/>
        <item x="534"/>
        <item x="899"/>
        <item h="1" x="152"/>
        <item h="1" x="517"/>
        <item h="1" x="882"/>
        <item h="1" x="170"/>
        <item h="1" x="535"/>
        <item h="1" x="900"/>
        <item h="1" x="171"/>
        <item h="1" x="536"/>
        <item h="1" x="901"/>
        <item h="1" x="172"/>
        <item h="1" x="537"/>
        <item h="1" x="902"/>
        <item h="1" x="173"/>
        <item h="1" x="538"/>
        <item h="1" x="903"/>
        <item h="1" x="174"/>
        <item h="1" x="539"/>
        <item h="1" x="904"/>
        <item h="1" x="175"/>
        <item h="1" x="540"/>
        <item h="1" x="905"/>
        <item h="1" x="176"/>
        <item h="1" x="541"/>
        <item h="1" x="906"/>
        <item h="1" x="177"/>
        <item h="1" x="542"/>
        <item h="1" x="907"/>
        <item h="1" x="178"/>
        <item h="1" x="543"/>
        <item h="1" x="908"/>
        <item x="179"/>
        <item x="544"/>
        <item x="909"/>
        <item h="1" x="153"/>
        <item h="1" x="518"/>
        <item h="1" x="883"/>
        <item h="1" x="180"/>
        <item h="1" x="545"/>
        <item h="1" x="910"/>
        <item h="1" x="181"/>
        <item h="1" x="546"/>
        <item h="1" x="911"/>
        <item h="1" x="154"/>
        <item h="1" x="519"/>
        <item h="1" x="884"/>
        <item h="1" x="155"/>
        <item h="1" x="520"/>
        <item h="1" x="885"/>
        <item h="1" x="156"/>
        <item h="1" x="521"/>
        <item h="1" x="886"/>
        <item h="1" x="157"/>
        <item h="1" x="522"/>
        <item h="1" x="887"/>
        <item h="1" x="158"/>
        <item h="1" x="523"/>
        <item h="1" x="888"/>
        <item x="159"/>
        <item x="524"/>
        <item x="889"/>
        <item h="1" x="182"/>
        <item h="1" x="547"/>
        <item h="1" x="912"/>
        <item h="1" x="191"/>
        <item h="1" x="556"/>
        <item h="1" x="921"/>
        <item h="1" x="192"/>
        <item h="1" x="557"/>
        <item h="1" x="922"/>
        <item h="1" x="193"/>
        <item h="1" x="558"/>
        <item h="1" x="923"/>
        <item h="1" x="194"/>
        <item h="1" x="559"/>
        <item h="1" x="924"/>
        <item h="1" x="195"/>
        <item h="1" x="560"/>
        <item h="1" x="925"/>
        <item h="1" x="196"/>
        <item h="1" x="561"/>
        <item h="1" x="926"/>
        <item h="1" x="197"/>
        <item h="1" x="562"/>
        <item h="1" x="927"/>
        <item h="1" x="198"/>
        <item h="1" x="563"/>
        <item h="1" x="928"/>
        <item h="1" x="199"/>
        <item h="1" x="564"/>
        <item h="1" x="929"/>
        <item x="200"/>
        <item x="565"/>
        <item x="930"/>
        <item h="1" x="183"/>
        <item h="1" x="548"/>
        <item h="1" x="913"/>
        <item h="1" x="201"/>
        <item h="1" x="566"/>
        <item h="1" x="931"/>
        <item h="1" x="202"/>
        <item h="1" x="567"/>
        <item h="1" x="932"/>
        <item h="1" x="203"/>
        <item h="1" x="568"/>
        <item h="1" x="933"/>
        <item h="1" x="204"/>
        <item h="1" x="569"/>
        <item h="1" x="934"/>
        <item h="1" x="205"/>
        <item h="1" x="570"/>
        <item h="1" x="935"/>
        <item h="1" x="206"/>
        <item h="1" x="571"/>
        <item h="1" x="936"/>
        <item h="1" x="207"/>
        <item h="1" x="572"/>
        <item h="1" x="937"/>
        <item h="1" x="208"/>
        <item h="1" x="573"/>
        <item h="1" x="938"/>
        <item h="1" x="209"/>
        <item h="1" x="574"/>
        <item h="1" x="939"/>
        <item x="210"/>
        <item x="575"/>
        <item x="940"/>
        <item h="1" x="184"/>
        <item h="1" x="549"/>
        <item h="1" x="914"/>
        <item h="1" x="211"/>
        <item h="1" x="576"/>
        <item h="1" x="941"/>
        <item h="1" x="185"/>
        <item h="1" x="550"/>
        <item h="1" x="915"/>
        <item h="1" x="186"/>
        <item h="1" x="551"/>
        <item h="1" x="916"/>
        <item h="1" x="187"/>
        <item h="1" x="552"/>
        <item h="1" x="917"/>
        <item h="1" x="188"/>
        <item h="1" x="553"/>
        <item h="1" x="918"/>
        <item h="1" x="189"/>
        <item h="1" x="554"/>
        <item h="1" x="919"/>
        <item x="190"/>
        <item x="555"/>
        <item x="920"/>
        <item h="1" x="212"/>
        <item h="1" x="577"/>
        <item h="1" x="942"/>
        <item h="1" x="221"/>
        <item h="1" x="586"/>
        <item h="1" x="951"/>
        <item h="1" x="222"/>
        <item h="1" x="587"/>
        <item h="1" x="952"/>
        <item h="1" x="223"/>
        <item h="1" x="588"/>
        <item h="1" x="953"/>
        <item h="1" x="224"/>
        <item h="1" x="589"/>
        <item h="1" x="954"/>
        <item h="1" x="225"/>
        <item h="1" x="590"/>
        <item h="1" x="955"/>
        <item h="1" x="226"/>
        <item h="1" x="591"/>
        <item h="1" x="956"/>
        <item h="1" x="227"/>
        <item h="1" x="592"/>
        <item h="1" x="957"/>
        <item h="1" x="228"/>
        <item h="1" x="593"/>
        <item h="1" x="958"/>
        <item h="1" x="229"/>
        <item h="1" x="594"/>
        <item h="1" x="959"/>
        <item x="230"/>
        <item x="595"/>
        <item x="960"/>
        <item h="1" x="213"/>
        <item h="1" x="578"/>
        <item h="1" x="943"/>
        <item h="1" x="231"/>
        <item h="1" x="596"/>
        <item h="1" x="961"/>
        <item h="1" x="232"/>
        <item h="1" x="597"/>
        <item h="1" x="962"/>
        <item h="1" x="233"/>
        <item h="1" x="598"/>
        <item h="1" x="963"/>
        <item h="1" x="234"/>
        <item h="1" x="599"/>
        <item h="1" x="964"/>
        <item h="1" x="235"/>
        <item h="1" x="600"/>
        <item h="1" x="965"/>
        <item h="1" x="236"/>
        <item h="1" x="601"/>
        <item h="1" x="966"/>
        <item h="1" x="237"/>
        <item h="1" x="602"/>
        <item h="1" x="967"/>
        <item h="1" x="238"/>
        <item h="1" x="603"/>
        <item h="1" x="968"/>
        <item h="1" x="239"/>
        <item h="1" x="604"/>
        <item h="1" x="969"/>
        <item x="240"/>
        <item x="605"/>
        <item x="970"/>
        <item h="1" x="214"/>
        <item h="1" x="579"/>
        <item h="1" x="944"/>
        <item h="1" x="241"/>
        <item h="1" x="606"/>
        <item h="1" x="971"/>
        <item h="1" x="242"/>
        <item h="1" x="607"/>
        <item h="1" x="972"/>
        <item h="1" x="215"/>
        <item h="1" x="580"/>
        <item h="1" x="945"/>
        <item h="1" x="216"/>
        <item h="1" x="581"/>
        <item h="1" x="946"/>
        <item h="1" x="217"/>
        <item h="1" x="582"/>
        <item h="1" x="947"/>
        <item h="1" x="218"/>
        <item h="1" x="583"/>
        <item h="1" x="948"/>
        <item h="1" x="219"/>
        <item h="1" x="584"/>
        <item h="1" x="949"/>
        <item x="220"/>
        <item x="585"/>
        <item x="950"/>
        <item h="1" x="243"/>
        <item h="1" x="608"/>
        <item h="1" x="973"/>
        <item h="1" x="252"/>
        <item h="1" x="617"/>
        <item h="1" x="982"/>
        <item h="1" x="253"/>
        <item h="1" x="618"/>
        <item h="1" x="983"/>
        <item h="1" x="254"/>
        <item h="1" x="619"/>
        <item h="1" x="984"/>
        <item h="1" x="255"/>
        <item h="1" x="620"/>
        <item h="1" x="985"/>
        <item h="1" x="256"/>
        <item h="1" x="621"/>
        <item h="1" x="986"/>
        <item h="1" x="257"/>
        <item h="1" x="622"/>
        <item h="1" x="987"/>
        <item h="1" x="258"/>
        <item h="1" x="623"/>
        <item h="1" x="988"/>
        <item h="1" x="259"/>
        <item h="1" x="624"/>
        <item h="1" x="989"/>
        <item h="1" x="260"/>
        <item h="1" x="625"/>
        <item h="1" x="990"/>
        <item x="261"/>
        <item x="626"/>
        <item x="991"/>
        <item h="1" x="244"/>
        <item h="1" x="609"/>
        <item h="1" x="974"/>
        <item h="1" x="262"/>
        <item h="1" x="627"/>
        <item h="1" x="992"/>
        <item h="1" x="263"/>
        <item h="1" x="628"/>
        <item h="1" x="993"/>
        <item h="1" x="264"/>
        <item h="1" x="629"/>
        <item h="1" x="994"/>
        <item h="1" x="265"/>
        <item h="1" x="630"/>
        <item h="1" x="995"/>
        <item h="1" x="266"/>
        <item h="1" x="631"/>
        <item h="1" x="996"/>
        <item h="1" x="267"/>
        <item h="1" x="632"/>
        <item h="1" x="997"/>
        <item h="1" x="268"/>
        <item h="1" x="633"/>
        <item h="1" x="998"/>
        <item h="1" x="269"/>
        <item h="1" x="634"/>
        <item h="1" x="999"/>
        <item h="1" x="270"/>
        <item h="1" x="635"/>
        <item h="1" x="1000"/>
        <item x="271"/>
        <item x="636"/>
        <item x="1001"/>
        <item h="1" x="245"/>
        <item h="1" x="610"/>
        <item h="1" x="975"/>
        <item h="1" x="272"/>
        <item h="1" x="637"/>
        <item h="1" x="1002"/>
        <item h="1" x="246"/>
        <item h="1" x="611"/>
        <item h="1" x="976"/>
        <item h="1" x="247"/>
        <item h="1" x="612"/>
        <item h="1" x="977"/>
        <item h="1" x="248"/>
        <item h="1" x="613"/>
        <item h="1" x="978"/>
        <item h="1" x="249"/>
        <item h="1" x="614"/>
        <item h="1" x="979"/>
        <item h="1" x="250"/>
        <item h="1" x="615"/>
        <item h="1" x="980"/>
        <item x="251"/>
        <item x="616"/>
        <item x="981"/>
        <item h="1" x="273"/>
        <item h="1" x="638"/>
        <item h="1" x="1003"/>
        <item h="1" x="282"/>
        <item h="1" x="647"/>
        <item h="1" x="1012"/>
        <item h="1" x="283"/>
        <item h="1" x="648"/>
        <item h="1" x="1013"/>
        <item h="1" x="284"/>
        <item h="1" x="649"/>
        <item h="1" x="1014"/>
        <item h="1" x="285"/>
        <item h="1" x="650"/>
        <item h="1" x="1015"/>
        <item h="1" x="286"/>
        <item h="1" x="651"/>
        <item h="1" x="1016"/>
        <item h="1" x="287"/>
        <item h="1" x="652"/>
        <item h="1" x="1017"/>
        <item h="1" x="288"/>
        <item h="1" x="653"/>
        <item h="1" x="1018"/>
        <item h="1" x="289"/>
        <item h="1" x="654"/>
        <item h="1" x="1019"/>
        <item h="1" x="290"/>
        <item h="1" x="655"/>
        <item h="1" x="1020"/>
        <item x="291"/>
        <item x="656"/>
        <item x="1021"/>
        <item h="1" x="274"/>
        <item h="1" x="639"/>
        <item h="1" x="1004"/>
        <item h="1" x="292"/>
        <item h="1" x="657"/>
        <item h="1" x="1022"/>
        <item h="1" x="293"/>
        <item h="1" x="658"/>
        <item h="1" x="1023"/>
        <item h="1" x="294"/>
        <item h="1" x="659"/>
        <item h="1" x="1024"/>
        <item h="1" x="295"/>
        <item h="1" x="660"/>
        <item h="1" x="1025"/>
        <item h="1" x="296"/>
        <item h="1" x="661"/>
        <item h="1" x="1026"/>
        <item h="1" x="297"/>
        <item h="1" x="662"/>
        <item h="1" x="1027"/>
        <item h="1" x="298"/>
        <item h="1" x="663"/>
        <item h="1" x="1028"/>
        <item h="1" x="299"/>
        <item h="1" x="664"/>
        <item h="1" x="1029"/>
        <item h="1" x="300"/>
        <item h="1" x="665"/>
        <item h="1" x="1030"/>
        <item x="301"/>
        <item x="666"/>
        <item x="1031"/>
        <item h="1" x="275"/>
        <item h="1" x="640"/>
        <item h="1" x="1005"/>
        <item h="1" x="302"/>
        <item h="1" x="667"/>
        <item h="1" x="1032"/>
        <item h="1" x="303"/>
        <item h="1" x="668"/>
        <item h="1" x="1033"/>
        <item h="1" x="276"/>
        <item h="1" x="641"/>
        <item h="1" x="1006"/>
        <item h="1" x="277"/>
        <item h="1" x="642"/>
        <item h="1" x="1007"/>
        <item h="1" x="278"/>
        <item h="1" x="643"/>
        <item h="1" x="1008"/>
        <item h="1" x="279"/>
        <item h="1" x="644"/>
        <item h="1" x="1009"/>
        <item h="1" x="280"/>
        <item h="1" x="645"/>
        <item h="1" x="1010"/>
        <item x="281"/>
        <item x="646"/>
        <item x="1011"/>
        <item h="1" x="304"/>
        <item h="1" x="669"/>
        <item h="1" x="1034"/>
        <item h="1" x="313"/>
        <item h="1" x="678"/>
        <item h="1" x="1043"/>
        <item h="1" x="314"/>
        <item h="1" x="679"/>
        <item h="1" x="1044"/>
        <item h="1" x="315"/>
        <item h="1" x="680"/>
        <item h="1" x="1045"/>
        <item h="1" x="316"/>
        <item h="1" x="681"/>
        <item h="1" x="1046"/>
        <item h="1" x="317"/>
        <item h="1" x="682"/>
        <item h="1" x="1047"/>
        <item h="1" x="318"/>
        <item h="1" x="683"/>
        <item h="1" x="1048"/>
        <item h="1" x="319"/>
        <item h="1" x="684"/>
        <item h="1" x="1049"/>
        <item h="1" x="320"/>
        <item h="1" x="685"/>
        <item h="1" x="1050"/>
        <item h="1" x="321"/>
        <item h="1" x="686"/>
        <item h="1" x="1051"/>
        <item x="322"/>
        <item x="687"/>
        <item x="1052"/>
        <item h="1" x="305"/>
        <item h="1" x="670"/>
        <item h="1" x="1035"/>
        <item h="1" x="323"/>
        <item h="1" x="688"/>
        <item h="1" x="1053"/>
        <item h="1" x="324"/>
        <item h="1" x="689"/>
        <item h="1" x="1054"/>
        <item h="1" x="325"/>
        <item h="1" x="690"/>
        <item h="1" x="1055"/>
        <item h="1" x="326"/>
        <item h="1" x="691"/>
        <item h="1" x="1056"/>
        <item h="1" x="327"/>
        <item h="1" x="692"/>
        <item h="1" x="1057"/>
        <item h="1" x="328"/>
        <item h="1" x="693"/>
        <item h="1" x="1058"/>
        <item h="1" x="329"/>
        <item h="1" x="694"/>
        <item h="1" x="1059"/>
        <item h="1" x="330"/>
        <item h="1" x="695"/>
        <item h="1" x="1060"/>
        <item h="1" x="331"/>
        <item h="1" x="696"/>
        <item x="332"/>
        <item x="697"/>
        <item h="1" x="306"/>
        <item h="1" x="671"/>
        <item h="1" x="1036"/>
        <item h="1" x="333"/>
        <item h="1" x="698"/>
        <item h="1" x="334"/>
        <item h="1" x="699"/>
        <item h="1" x="307"/>
        <item h="1" x="672"/>
        <item h="1" x="1037"/>
        <item h="1" x="308"/>
        <item h="1" x="673"/>
        <item h="1" x="1038"/>
        <item h="1" x="309"/>
        <item h="1" x="674"/>
        <item h="1" x="1039"/>
        <item h="1" x="310"/>
        <item h="1" x="675"/>
        <item h="1" x="1040"/>
        <item h="1" x="311"/>
        <item h="1" x="676"/>
        <item h="1" x="1041"/>
        <item x="312"/>
        <item x="677"/>
        <item x="1042"/>
        <item x="335"/>
        <item x="700"/>
        <item x="344"/>
        <item x="709"/>
        <item x="345"/>
        <item x="710"/>
        <item x="346"/>
        <item x="711"/>
        <item x="347"/>
        <item x="712"/>
        <item x="348"/>
        <item x="713"/>
        <item x="349"/>
        <item x="714"/>
        <item x="350"/>
        <item x="715"/>
        <item x="351"/>
        <item x="716"/>
        <item x="352"/>
        <item x="717"/>
        <item x="353"/>
        <item x="718"/>
        <item x="336"/>
        <item x="701"/>
        <item x="354"/>
        <item x="719"/>
        <item x="355"/>
        <item x="720"/>
        <item x="356"/>
        <item x="721"/>
        <item x="357"/>
        <item x="722"/>
        <item x="358"/>
        <item x="723"/>
        <item x="359"/>
        <item x="724"/>
        <item x="360"/>
        <item x="725"/>
        <item x="361"/>
        <item x="726"/>
        <item x="362"/>
        <item x="727"/>
        <item x="363"/>
        <item x="728"/>
        <item x="337"/>
        <item x="702"/>
        <item x="364"/>
        <item x="729"/>
        <item x="338"/>
        <item x="703"/>
        <item x="339"/>
        <item x="704"/>
        <item x="340"/>
        <item x="705"/>
        <item h="1" x="341"/>
        <item h="1" x="706"/>
        <item h="1" x="342"/>
        <item h="1" x="707"/>
        <item h="1" x="343"/>
        <item h="1" x="708"/>
        <item t="default"/>
      </items>
    </pivotField>
    <pivotField numFmtId="164" showAll="0"/>
    <pivotField numFmtId="164" showAll="0"/>
    <pivotField showAll="0"/>
    <pivotField showAll="0"/>
    <pivotField numFmtId="164" showAll="0"/>
    <pivotField showAll="0"/>
    <pivotField axis="axisRow" showAll="0">
      <items count="5">
        <item x="3"/>
        <item x="2"/>
        <item x="0"/>
        <item x="1"/>
        <item t="default"/>
      </items>
    </pivotField>
    <pivotField showAll="0"/>
    <pivotField numFmtId="164" showAll="0"/>
    <pivotField numFmtId="164" showAll="0"/>
    <pivotField showAll="0"/>
    <pivotField dataField="1" numFmtId="164" showAll="0"/>
    <pivotField numFmtId="164" showAll="0"/>
    <pivotField numFmtId="164" showAll="0"/>
    <pivotField numFmtId="164" showAll="0"/>
    <pivotField numFmtId="164" showAll="0"/>
    <pivotField showAll="0"/>
  </pivotFields>
  <rowFields count="1">
    <field x="10"/>
  </rowFields>
  <rowItems count="5">
    <i>
      <x/>
    </i>
    <i>
      <x v="1"/>
    </i>
    <i>
      <x v="2"/>
    </i>
    <i>
      <x v="3"/>
    </i>
    <i t="grand">
      <x/>
    </i>
  </rowItems>
  <colFields count="1">
    <field x="-2"/>
  </colFields>
  <colItems count="2">
    <i>
      <x/>
    </i>
    <i i="1">
      <x v="1"/>
    </i>
  </colItems>
  <dataFields count="2">
    <dataField name="Sum of Cogs" fld="1" baseField="0" baseItem="0" numFmtId="164"/>
    <dataField name="Sum of Target_cogs" fld="15" baseField="0" baseItem="0" numFmtId="164"/>
  </dataField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E7E18F-F271-4E68-9E95-37CB76E608DE}" name="PivotTable1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10:L11" firstHeaderRow="1" firstDataRow="1" firstDataCol="0"/>
  <pivotFields count="21">
    <pivotField showAll="0"/>
    <pivotField numFmtId="164" showAll="0"/>
    <pivotField numFmtId="164" showAll="0"/>
    <pivotField showAll="0"/>
    <pivotField numFmtId="164" showAll="0"/>
    <pivotField numFmtId="164" showAll="0"/>
    <pivotField showAll="0"/>
    <pivotField showAll="0"/>
    <pivotField numFmtId="164" showAll="0"/>
    <pivotField showAll="0"/>
    <pivotField showAll="0">
      <items count="5">
        <item x="3"/>
        <item x="2"/>
        <item x="0"/>
        <item x="1"/>
        <item t="default"/>
      </items>
    </pivotField>
    <pivotField showAll="0"/>
    <pivotField numFmtId="164" showAll="0"/>
    <pivotField dataField="1" numFmtId="164" showAll="0"/>
    <pivotField showAll="0"/>
    <pivotField numFmtId="164" showAll="0"/>
    <pivotField numFmtId="164" showAll="0"/>
    <pivotField numFmtId="164" showAll="0"/>
    <pivotField numFmtId="164" showAll="0"/>
    <pivotField numFmtId="164" showAll="0"/>
    <pivotField showAll="0"/>
  </pivotFields>
  <rowItems count="1">
    <i/>
  </rowItems>
  <colItems count="1">
    <i/>
  </colItems>
  <dataFields count="1">
    <dataField name="Sum of Sales" fld="1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09CB7C-BEA3-4E1C-A39A-555389448FE7}" name="PivotTable10"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7:L8" firstHeaderRow="1" firstDataRow="1" firstDataCol="0"/>
  <pivotFields count="21">
    <pivotField showAll="0"/>
    <pivotField numFmtId="164" showAll="0"/>
    <pivotField numFmtId="164" showAll="0"/>
    <pivotField showAll="0"/>
    <pivotField numFmtId="164" showAll="0"/>
    <pivotField numFmtId="164" showAll="0"/>
    <pivotField showAll="0"/>
    <pivotField showAll="0"/>
    <pivotField numFmtId="164" showAll="0"/>
    <pivotField showAll="0"/>
    <pivotField showAll="0">
      <items count="5">
        <item x="3"/>
        <item x="2"/>
        <item x="0"/>
        <item x="1"/>
        <item t="default"/>
      </items>
    </pivotField>
    <pivotField showAll="0"/>
    <pivotField dataField="1" numFmtId="164" showAll="0"/>
    <pivotField numFmtId="164" showAll="0"/>
    <pivotField showAll="0"/>
    <pivotField numFmtId="164" showAll="0"/>
    <pivotField numFmtId="164" showAll="0"/>
    <pivotField numFmtId="164" showAll="0"/>
    <pivotField numFmtId="164" showAll="0"/>
    <pivotField numFmtId="164" showAll="0"/>
    <pivotField showAll="0"/>
  </pivotFields>
  <rowItems count="1">
    <i/>
  </rowItems>
  <colItems count="1">
    <i/>
  </colItems>
  <dataFields count="1">
    <dataField name="Sum of Profit" fld="12"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60632D-D9A2-4F7B-9285-E90EFC011414}" name="PivotTable9" cacheId="19" applyNumberFormats="0" applyBorderFormats="0" applyFontFormats="0" applyPatternFormats="0" applyAlignmentFormats="0" applyWidthHeightFormats="1" dataCaption="Values" updatedVersion="8" minRefreshableVersion="3" showDrill="0" useAutoFormatting="1" itemPrintTitles="1" createdVersion="8" indent="0" showHeaders="0" outline="1" outlineData="1" multipleFieldFilters="0" chartFormat="4">
  <location ref="L4:L5" firstHeaderRow="1" firstDataRow="1" firstDataCol="0"/>
  <pivotFields count="21">
    <pivotField showAll="0"/>
    <pivotField numFmtId="164" showAll="0"/>
    <pivotField numFmtId="164" showAll="0"/>
    <pivotField showAll="0"/>
    <pivotField numFmtId="164" showAll="0"/>
    <pivotField dataField="1" numFmtId="164" showAll="0"/>
    <pivotField showAll="0"/>
    <pivotField showAll="0"/>
    <pivotField numFmtId="164" showAll="0"/>
    <pivotField showAll="0"/>
    <pivotField showAll="0">
      <items count="5">
        <item x="3"/>
        <item x="2"/>
        <item x="0"/>
        <item x="1"/>
        <item t="default"/>
      </items>
    </pivotField>
    <pivotField showAll="0"/>
    <pivotField numFmtId="164" showAll="0"/>
    <pivotField numFmtId="164" showAll="0"/>
    <pivotField showAll="0"/>
    <pivotField numFmtId="164" showAll="0"/>
    <pivotField numFmtId="164" showAll="0"/>
    <pivotField numFmtId="164" showAll="0"/>
    <pivotField numFmtId="164" showAll="0"/>
    <pivotField numFmtId="164" showAll="0"/>
    <pivotField showAll="0"/>
  </pivotFields>
  <rowItems count="1">
    <i/>
  </rowItems>
  <colItems count="1">
    <i/>
  </colItems>
  <dataFields count="1">
    <dataField name="Sum of Margin" fld="5"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7D2A7A-4B2E-4C16-B333-4013629E61A8}" name="PivotTable8"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3:J25" firstHeaderRow="1" firstDataRow="2" firstDataCol="1"/>
  <pivotFields count="21">
    <pivotField showAll="0"/>
    <pivotField numFmtId="164" showAll="0"/>
    <pivotField numFmtId="164" showAll="0"/>
    <pivotField showAll="0"/>
    <pivotField numFmtId="164" showAll="0"/>
    <pivotField numFmtId="164" showAll="0"/>
    <pivotField showAll="0">
      <items count="3">
        <item x="0"/>
        <item x="1"/>
        <item t="default"/>
      </items>
    </pivotField>
    <pivotField axis="axisCol" showAll="0">
      <items count="5">
        <item x="0"/>
        <item x="2"/>
        <item x="1"/>
        <item x="3"/>
        <item t="default"/>
      </items>
    </pivotField>
    <pivotField numFmtId="164" showAll="0"/>
    <pivotField showAll="0">
      <items count="3">
        <item x="1"/>
        <item x="0"/>
        <item t="default"/>
      </items>
    </pivotField>
    <pivotField showAll="0">
      <items count="5">
        <item x="3"/>
        <item x="2"/>
        <item x="0"/>
        <item x="1"/>
        <item t="default"/>
      </items>
    </pivotField>
    <pivotField showAll="0"/>
    <pivotField numFmtId="164" showAll="0"/>
    <pivotField numFmtId="164" showAll="0"/>
    <pivotField axis="axisRow" showAll="0">
      <items count="21">
        <item x="3"/>
        <item x="0"/>
        <item x="5"/>
        <item x="2"/>
        <item x="16"/>
        <item x="4"/>
        <item x="10"/>
        <item x="15"/>
        <item x="12"/>
        <item x="7"/>
        <item x="9"/>
        <item x="17"/>
        <item x="19"/>
        <item x="18"/>
        <item x="6"/>
        <item x="11"/>
        <item x="1"/>
        <item x="8"/>
        <item x="14"/>
        <item x="13"/>
        <item t="default"/>
      </items>
    </pivotField>
    <pivotField numFmtId="164" showAll="0"/>
    <pivotField numFmtId="164" showAll="0"/>
    <pivotField numFmtId="164" showAll="0"/>
    <pivotField numFmtId="164" showAll="0"/>
    <pivotField dataField="1" numFmtId="164" showAll="0"/>
    <pivotField showAll="0"/>
  </pivotFields>
  <rowFields count="1">
    <field x="14"/>
  </rowFields>
  <rowItems count="21">
    <i>
      <x/>
    </i>
    <i>
      <x v="1"/>
    </i>
    <i>
      <x v="2"/>
    </i>
    <i>
      <x v="3"/>
    </i>
    <i>
      <x v="4"/>
    </i>
    <i>
      <x v="5"/>
    </i>
    <i>
      <x v="6"/>
    </i>
    <i>
      <x v="7"/>
    </i>
    <i>
      <x v="8"/>
    </i>
    <i>
      <x v="9"/>
    </i>
    <i>
      <x v="10"/>
    </i>
    <i>
      <x v="11"/>
    </i>
    <i>
      <x v="12"/>
    </i>
    <i>
      <x v="13"/>
    </i>
    <i>
      <x v="14"/>
    </i>
    <i>
      <x v="15"/>
    </i>
    <i>
      <x v="16"/>
    </i>
    <i>
      <x v="17"/>
    </i>
    <i>
      <x v="18"/>
    </i>
    <i>
      <x v="19"/>
    </i>
    <i t="grand">
      <x/>
    </i>
  </rowItems>
  <colFields count="1">
    <field x="7"/>
  </colFields>
  <colItems count="5">
    <i>
      <x/>
    </i>
    <i>
      <x v="1"/>
    </i>
    <i>
      <x v="2"/>
    </i>
    <i>
      <x v="3"/>
    </i>
    <i t="grand">
      <x/>
    </i>
  </colItems>
  <dataFields count="1">
    <dataField name="Sum of Total_expenses" fld="19" baseField="0" baseItem="0" numFmtId="164"/>
  </dataFields>
  <chartFormats count="4">
    <chartFormat chart="2" format="8" series="1">
      <pivotArea type="data" outline="0" fieldPosition="0">
        <references count="2">
          <reference field="4294967294" count="1" selected="0">
            <x v="0"/>
          </reference>
          <reference field="7" count="1" selected="0">
            <x v="0"/>
          </reference>
        </references>
      </pivotArea>
    </chartFormat>
    <chartFormat chart="2" format="9" series="1">
      <pivotArea type="data" outline="0" fieldPosition="0">
        <references count="2">
          <reference field="4294967294" count="1" selected="0">
            <x v="0"/>
          </reference>
          <reference field="7" count="1" selected="0">
            <x v="1"/>
          </reference>
        </references>
      </pivotArea>
    </chartFormat>
    <chartFormat chart="2" format="10" series="1">
      <pivotArea type="data" outline="0" fieldPosition="0">
        <references count="2">
          <reference field="4294967294" count="1" selected="0">
            <x v="0"/>
          </reference>
          <reference field="7" count="1" selected="0">
            <x v="2"/>
          </reference>
        </references>
      </pivotArea>
    </chartFormat>
    <chartFormat chart="2" format="11"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EB1A3F-FB49-4A61-B205-E512CA2D0929}"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C22" firstHeaderRow="0" firstDataRow="1" firstDataCol="1"/>
  <pivotFields count="21">
    <pivotField showAll="0"/>
    <pivotField numFmtId="164" showAll="0"/>
    <pivotField numFmtId="164" showAll="0"/>
    <pivotField showAll="0"/>
    <pivotField numFmtId="164" showAll="0"/>
    <pivotField numFmtId="164" showAll="0"/>
    <pivotField showAll="0"/>
    <pivotField showAll="0"/>
    <pivotField numFmtId="164" showAll="0"/>
    <pivotField showAll="0"/>
    <pivotField axis="axisRow" showAll="0">
      <items count="5">
        <item x="3"/>
        <item x="2"/>
        <item x="0"/>
        <item x="1"/>
        <item t="default"/>
      </items>
    </pivotField>
    <pivotField showAll="0"/>
    <pivotField numFmtId="164" showAll="0"/>
    <pivotField dataField="1" numFmtId="164" showAll="0"/>
    <pivotField showAll="0"/>
    <pivotField numFmtId="164" showAll="0"/>
    <pivotField numFmtId="164" showAll="0"/>
    <pivotField numFmtId="164" showAll="0"/>
    <pivotField dataField="1" numFmtId="164" showAll="0"/>
    <pivotField numFmtId="164" showAll="0"/>
    <pivotField showAll="0"/>
  </pivotFields>
  <rowFields count="1">
    <field x="10"/>
  </rowFields>
  <rowItems count="5">
    <i>
      <x/>
    </i>
    <i>
      <x v="1"/>
    </i>
    <i>
      <x v="2"/>
    </i>
    <i>
      <x v="3"/>
    </i>
    <i t="grand">
      <x/>
    </i>
  </rowItems>
  <colFields count="1">
    <field x="-2"/>
  </colFields>
  <colItems count="2">
    <i>
      <x/>
    </i>
    <i i="1">
      <x v="1"/>
    </i>
  </colItems>
  <dataFields count="2">
    <dataField name="Sum of Sales" fld="13" baseField="0" baseItem="0" numFmtId="164"/>
    <dataField name="Sum of Target_sales " fld="18" baseField="0" baseItem="0" numFmtId="164"/>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73B56F-EC41-45D7-9CC1-1D83509D1C7F}"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0:C15" firstHeaderRow="0" firstDataRow="1" firstDataCol="1"/>
  <pivotFields count="21">
    <pivotField showAll="0"/>
    <pivotField numFmtId="164" showAll="0"/>
    <pivotField numFmtId="164" showAll="0"/>
    <pivotField showAll="0"/>
    <pivotField numFmtId="164" showAll="0"/>
    <pivotField numFmtId="164" showAll="0"/>
    <pivotField showAll="0"/>
    <pivotField showAll="0"/>
    <pivotField numFmtId="164" showAll="0"/>
    <pivotField showAll="0"/>
    <pivotField axis="axisRow" showAll="0">
      <items count="5">
        <item x="3"/>
        <item x="2"/>
        <item x="0"/>
        <item x="1"/>
        <item t="default"/>
      </items>
    </pivotField>
    <pivotField showAll="0"/>
    <pivotField dataField="1" numFmtId="164" showAll="0"/>
    <pivotField numFmtId="164" showAll="0"/>
    <pivotField showAll="0"/>
    <pivotField numFmtId="164" showAll="0"/>
    <pivotField numFmtId="164" showAll="0"/>
    <pivotField dataField="1" numFmtId="164" showAll="0"/>
    <pivotField numFmtId="164" showAll="0"/>
    <pivotField numFmtId="164" showAll="0"/>
    <pivotField showAll="0"/>
  </pivotFields>
  <rowFields count="1">
    <field x="10"/>
  </rowFields>
  <rowItems count="5">
    <i>
      <x/>
    </i>
    <i>
      <x v="1"/>
    </i>
    <i>
      <x v="2"/>
    </i>
    <i>
      <x v="3"/>
    </i>
    <i t="grand">
      <x/>
    </i>
  </rowItems>
  <colFields count="1">
    <field x="-2"/>
  </colFields>
  <colItems count="2">
    <i>
      <x/>
    </i>
    <i i="1">
      <x v="1"/>
    </i>
  </colItems>
  <dataFields count="2">
    <dataField name="Sum of Profit" fld="12" baseField="0" baseItem="0" numFmtId="164"/>
    <dataField name="Sum of Target_profit" fld="17" baseField="0" baseItem="0" numFmtId="164"/>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CB3DF7-17AC-4E35-B2DA-7C7AEE318869}"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8" firstHeaderRow="0" firstDataRow="1" firstDataCol="1"/>
  <pivotFields count="21">
    <pivotField showAll="0"/>
    <pivotField numFmtId="164" showAll="0"/>
    <pivotField numFmtId="164" showAll="0"/>
    <pivotField showAll="0"/>
    <pivotField numFmtId="164" showAll="0"/>
    <pivotField dataField="1" numFmtId="164" showAll="0"/>
    <pivotField showAll="0"/>
    <pivotField showAll="0"/>
    <pivotField numFmtId="164" showAll="0"/>
    <pivotField showAll="0"/>
    <pivotField axis="axisRow" showAll="0">
      <items count="5">
        <item x="3"/>
        <item x="2"/>
        <item x="0"/>
        <item x="1"/>
        <item t="default"/>
      </items>
    </pivotField>
    <pivotField showAll="0"/>
    <pivotField numFmtId="164" showAll="0"/>
    <pivotField numFmtId="164" showAll="0"/>
    <pivotField showAll="0"/>
    <pivotField numFmtId="164" showAll="0"/>
    <pivotField dataField="1" numFmtId="164" showAll="0"/>
    <pivotField numFmtId="164" showAll="0"/>
    <pivotField numFmtId="164" showAll="0"/>
    <pivotField numFmtId="164" showAll="0"/>
    <pivotField showAll="0"/>
  </pivotFields>
  <rowFields count="1">
    <field x="10"/>
  </rowFields>
  <rowItems count="5">
    <i>
      <x/>
    </i>
    <i>
      <x v="1"/>
    </i>
    <i>
      <x v="2"/>
    </i>
    <i>
      <x v="3"/>
    </i>
    <i t="grand">
      <x/>
    </i>
  </rowItems>
  <colFields count="1">
    <field x="-2"/>
  </colFields>
  <colItems count="2">
    <i>
      <x/>
    </i>
    <i i="1">
      <x v="1"/>
    </i>
  </colItems>
  <dataFields count="2">
    <dataField name="Sum of Margin" fld="5" baseField="0" baseItem="0" numFmtId="164"/>
    <dataField name="Sum of Target_margin" fld="16" baseField="0" baseItem="0" numFmtId="164"/>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46BDFB7-3CD0-42F2-B6AB-C4556F8561A3}" autoFormatId="16" applyNumberFormats="0" applyBorderFormats="0" applyFontFormats="0" applyPatternFormats="0" applyAlignmentFormats="0" applyWidthHeightFormats="0">
  <queryTableRefresh nextId="22">
    <queryTableFields count="21">
      <queryTableField id="1" name="Area Code" tableColumnId="1"/>
      <queryTableField id="2" name="Cogs" tableColumnId="2"/>
      <queryTableField id="3" name="DifferenceBetweenActualandTargetProfit" tableColumnId="3"/>
      <queryTableField id="4" name="Date" tableColumnId="4"/>
      <queryTableField id="5" name="Inventory Margin" tableColumnId="5"/>
      <queryTableField id="6" name="Margin" tableColumnId="6"/>
      <queryTableField id="7" name="Market_size" tableColumnId="7"/>
      <queryTableField id="8" name="Market" tableColumnId="8"/>
      <queryTableField id="9" name="Marketing" tableColumnId="9"/>
      <queryTableField id="10" name="Product_line" tableColumnId="10"/>
      <queryTableField id="11" name="Product_type" tableColumnId="11"/>
      <queryTableField id="12" name="Product" tableColumnId="12"/>
      <queryTableField id="13" name="Profit" tableColumnId="13"/>
      <queryTableField id="14" name="Sales" tableColumnId="14"/>
      <queryTableField id="15" name="State" tableColumnId="15"/>
      <queryTableField id="16" name="Target_cogs" tableColumnId="16"/>
      <queryTableField id="17" name="Target_margin" tableColumnId="17"/>
      <queryTableField id="18" name="Target_profit" tableColumnId="18"/>
      <queryTableField id="19" name="Target_sales " tableColumnId="19"/>
      <queryTableField id="20" name="Total_expenses" tableColumnId="20"/>
      <queryTableField id="21" name="Type"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6F4C9279-324D-458D-AD85-3F24A90C4C2A}" sourceName="Product_type">
  <pivotTables>
    <pivotTable tabId="5" name="PivotTable7"/>
    <pivotTable tabId="5" name="PivotTable5"/>
    <pivotTable tabId="5" name="PivotTable6"/>
    <pivotTable tabId="5" name="PivotTable8"/>
    <pivotTable tabId="5" name="PivotTable9"/>
    <pivotTable tabId="5" name="PivotTable10"/>
    <pivotTable tabId="5" name="PivotTable11"/>
    <pivotTable tabId="5" name="PivotTable18"/>
    <pivotTable tabId="5" name="PivotTable20"/>
  </pivotTables>
  <data>
    <tabular pivotCacheId="1628885895">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xr10:uid="{B7C49DCC-2D98-435C-8AF8-96347820B235}" cache="Slicer_Product_type" caption="Product_type" style="SlicerStyleDark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52FB69-4976-4B60-9E70-318B55BEA724}" name="Coffee_Chain_Sales" displayName="Coffee_Chain_Sales" ref="A1:U422" tableType="queryTable" totalsRowShown="0">
  <autoFilter ref="A1:U422" xr:uid="{C952FB69-4976-4B60-9E70-318B55BEA724}"/>
  <tableColumns count="21">
    <tableColumn id="1" xr3:uid="{AF7A52D0-5192-41F0-B805-8BA4B49F0700}" uniqueName="1" name="Area Code" queryTableFieldId="1"/>
    <tableColumn id="2" xr3:uid="{C1B7F1AA-0C57-4A34-B20D-3571ADFF4AEE}" uniqueName="2" name="Cogs" queryTableFieldId="2" dataDxfId="19"/>
    <tableColumn id="3" xr3:uid="{4AB79B1F-BEC1-4345-9A71-80298D1474E8}" uniqueName="3" name="DifferenceBetweenActualandTargetProfit" queryTableFieldId="3" dataDxfId="18"/>
    <tableColumn id="4" xr3:uid="{BD25E522-054E-45B5-B4AC-1AECA9AA631D}" uniqueName="4" name="Date" queryTableFieldId="4" dataDxfId="17"/>
    <tableColumn id="5" xr3:uid="{613FC3FC-BDAD-42F8-AEB5-8BF6184A46B9}" uniqueName="5" name="Inventory Margin" queryTableFieldId="5" dataDxfId="16"/>
    <tableColumn id="6" xr3:uid="{5EBE996E-8D06-4D53-B4D1-94E4A8FC8E4D}" uniqueName="6" name="Margin" queryTableFieldId="6" dataDxfId="15"/>
    <tableColumn id="7" xr3:uid="{0960A6B3-6FDF-4E3D-B30F-258C6B778613}" uniqueName="7" name="Market_size" queryTableFieldId="7" dataDxfId="14"/>
    <tableColumn id="8" xr3:uid="{D5991DE8-96E8-4DFB-94AB-FF9B9A890A3C}" uniqueName="8" name="Market" queryTableFieldId="8" dataDxfId="13"/>
    <tableColumn id="9" xr3:uid="{4D6872F2-C32D-436E-A551-50FFA8D39021}" uniqueName="9" name="Marketing" queryTableFieldId="9" dataDxfId="12"/>
    <tableColumn id="10" xr3:uid="{9187BFBF-0993-4D28-B78F-4B09D6FB6EAB}" uniqueName="10" name="Product_line" queryTableFieldId="10" dataDxfId="11"/>
    <tableColumn id="11" xr3:uid="{2B7141A6-0D7C-4B59-B589-8340BC3732D3}" uniqueName="11" name="Product_type" queryTableFieldId="11" dataDxfId="10"/>
    <tableColumn id="12" xr3:uid="{A3606D9D-3647-4DE0-81F3-9EE59C7804C7}" uniqueName="12" name="Product" queryTableFieldId="12" dataDxfId="9"/>
    <tableColumn id="13" xr3:uid="{C730BADC-32E5-434C-89BF-6DFFF3A449FF}" uniqueName="13" name="Profit" queryTableFieldId="13" dataDxfId="8"/>
    <tableColumn id="14" xr3:uid="{E738BB48-383D-48F2-B490-0D732B90EB5A}" uniqueName="14" name="Sales" queryTableFieldId="14" dataDxfId="7"/>
    <tableColumn id="15" xr3:uid="{D0F0285C-704E-4D24-8837-22FC918ED3EF}" uniqueName="15" name="State" queryTableFieldId="15" dataDxfId="6"/>
    <tableColumn id="16" xr3:uid="{742398E9-2183-42DA-AC8D-8546040F6BB9}" uniqueName="16" name="Target_cogs" queryTableFieldId="16" dataDxfId="5"/>
    <tableColumn id="17" xr3:uid="{6E4CC427-25DF-40FA-8D75-517FADD39170}" uniqueName="17" name="Target_margin" queryTableFieldId="17" dataDxfId="4"/>
    <tableColumn id="18" xr3:uid="{C72E1866-84BC-4EF0-A64C-5BC1190EA95D}" uniqueName="18" name="Target_profit" queryTableFieldId="18" dataDxfId="3"/>
    <tableColumn id="19" xr3:uid="{3ACA75F3-DF74-4F8C-A54F-2CB8CD6F466A}" uniqueName="19" name="Target_sales " queryTableFieldId="19" dataDxfId="2"/>
    <tableColumn id="20" xr3:uid="{CF7FD21F-84FB-474C-B16F-2570A23C5F94}" uniqueName="20" name="Total_expenses" queryTableFieldId="20" dataDxfId="1"/>
    <tableColumn id="21" xr3:uid="{C0C7630F-1504-4F5F-A4FE-B8344A332AD4}" uniqueName="21" name="Type" queryTableFieldId="2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91B88-D952-4C67-853D-B8F2C3E0EEF8}">
  <dimension ref="A1:X422"/>
  <sheetViews>
    <sheetView topLeftCell="B401" zoomScale="109" workbookViewId="0">
      <selection activeCell="J1" sqref="J1:N422"/>
    </sheetView>
  </sheetViews>
  <sheetFormatPr defaultRowHeight="14.4" x14ac:dyDescent="0.3"/>
  <cols>
    <col min="1" max="1" width="11.88671875" bestFit="1" customWidth="1"/>
    <col min="2" max="2" width="7.6640625" bestFit="1" customWidth="1"/>
    <col min="3" max="3" width="38.44140625" bestFit="1" customWidth="1"/>
    <col min="4" max="4" width="10.5546875" bestFit="1" customWidth="1"/>
    <col min="5" max="5" width="18" bestFit="1" customWidth="1"/>
    <col min="6" max="6" width="9.21875" bestFit="1" customWidth="1"/>
    <col min="7" max="7" width="13.33203125" bestFit="1" customWidth="1"/>
    <col min="8" max="8" width="9.33203125" bestFit="1" customWidth="1"/>
    <col min="9" max="9" width="11.88671875" bestFit="1" customWidth="1"/>
    <col min="10" max="10" width="13.88671875" bestFit="1" customWidth="1"/>
    <col min="11" max="11" width="14.6640625" bestFit="1" customWidth="1"/>
    <col min="12" max="12" width="15.5546875" bestFit="1" customWidth="1"/>
    <col min="13" max="13" width="8.33203125" bestFit="1" customWidth="1"/>
    <col min="14" max="14" width="7.6640625" bestFit="1" customWidth="1"/>
    <col min="15" max="15" width="14.109375" bestFit="1" customWidth="1"/>
    <col min="16" max="16" width="13.33203125" bestFit="1" customWidth="1"/>
    <col min="17" max="17" width="15.5546875" bestFit="1" customWidth="1"/>
    <col min="18" max="18" width="14.21875" bestFit="1" customWidth="1"/>
    <col min="19" max="19" width="14" bestFit="1" customWidth="1"/>
    <col min="20" max="20" width="16.21875" bestFit="1" customWidth="1"/>
    <col min="21" max="21" width="7.33203125" bestFit="1" customWidth="1"/>
    <col min="24" max="24" width="11.44140625" bestFit="1" customWidth="1"/>
  </cols>
  <sheetData>
    <row r="1" spans="1:2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4" x14ac:dyDescent="0.3">
      <c r="A2">
        <v>303</v>
      </c>
      <c r="B2" s="6">
        <v>51</v>
      </c>
      <c r="C2" s="6">
        <v>-35</v>
      </c>
      <c r="D2" s="12">
        <v>40918</v>
      </c>
      <c r="E2" s="6">
        <v>503</v>
      </c>
      <c r="F2" s="6">
        <v>71</v>
      </c>
      <c r="G2" s="2" t="s">
        <v>21</v>
      </c>
      <c r="H2" s="2" t="s">
        <v>22</v>
      </c>
      <c r="I2" s="6">
        <v>46</v>
      </c>
      <c r="J2" s="2" t="s">
        <v>23</v>
      </c>
      <c r="K2" s="2" t="s">
        <v>24</v>
      </c>
      <c r="L2" s="2" t="s">
        <v>25</v>
      </c>
      <c r="M2" s="6">
        <v>-5</v>
      </c>
      <c r="N2" s="6">
        <v>122</v>
      </c>
      <c r="O2" s="2" t="s">
        <v>26</v>
      </c>
      <c r="P2" s="6">
        <v>30</v>
      </c>
      <c r="Q2" s="6">
        <v>60</v>
      </c>
      <c r="R2" s="6">
        <v>30</v>
      </c>
      <c r="S2" s="6">
        <v>90</v>
      </c>
      <c r="T2" s="6">
        <v>76</v>
      </c>
      <c r="U2" s="2" t="s">
        <v>27</v>
      </c>
      <c r="W2">
        <f>COLUMN(Coffee_Chain_Sales[[#Headers],[Target_cogs]])</f>
        <v>16</v>
      </c>
    </row>
    <row r="3" spans="1:24" x14ac:dyDescent="0.3">
      <c r="A3">
        <v>970</v>
      </c>
      <c r="B3" s="6">
        <v>52</v>
      </c>
      <c r="C3" s="6">
        <v>-24</v>
      </c>
      <c r="D3" s="12">
        <v>40918</v>
      </c>
      <c r="E3" s="6">
        <v>405</v>
      </c>
      <c r="F3" s="6">
        <v>71</v>
      </c>
      <c r="G3" s="2" t="s">
        <v>21</v>
      </c>
      <c r="H3" s="2" t="s">
        <v>22</v>
      </c>
      <c r="I3" s="6">
        <v>17</v>
      </c>
      <c r="J3" s="2" t="s">
        <v>23</v>
      </c>
      <c r="K3" s="2" t="s">
        <v>24</v>
      </c>
      <c r="L3" s="2" t="s">
        <v>28</v>
      </c>
      <c r="M3" s="6">
        <v>26</v>
      </c>
      <c r="N3" s="6">
        <v>123</v>
      </c>
      <c r="O3" s="2" t="s">
        <v>26</v>
      </c>
      <c r="P3" s="6">
        <v>30</v>
      </c>
      <c r="Q3" s="6">
        <v>60</v>
      </c>
      <c r="R3" s="6">
        <v>50</v>
      </c>
      <c r="S3" s="6">
        <v>90</v>
      </c>
      <c r="T3" s="6">
        <v>45</v>
      </c>
      <c r="U3" s="2" t="s">
        <v>27</v>
      </c>
    </row>
    <row r="4" spans="1:24" x14ac:dyDescent="0.3">
      <c r="A4">
        <v>409</v>
      </c>
      <c r="B4" s="6">
        <v>43</v>
      </c>
      <c r="C4" s="6">
        <v>-22</v>
      </c>
      <c r="D4" s="12">
        <v>40949</v>
      </c>
      <c r="E4" s="6">
        <v>419</v>
      </c>
      <c r="F4" s="6">
        <v>64</v>
      </c>
      <c r="G4" s="2" t="s">
        <v>21</v>
      </c>
      <c r="H4" s="2" t="s">
        <v>29</v>
      </c>
      <c r="I4" s="6">
        <v>13</v>
      </c>
      <c r="J4" s="2" t="s">
        <v>23</v>
      </c>
      <c r="K4" s="2" t="s">
        <v>24</v>
      </c>
      <c r="L4" s="2" t="s">
        <v>25</v>
      </c>
      <c r="M4" s="6">
        <v>28</v>
      </c>
      <c r="N4" s="6">
        <v>107</v>
      </c>
      <c r="O4" s="2" t="s">
        <v>30</v>
      </c>
      <c r="P4" s="6">
        <v>30</v>
      </c>
      <c r="Q4" s="6">
        <v>60</v>
      </c>
      <c r="R4" s="6">
        <v>50</v>
      </c>
      <c r="S4" s="6">
        <v>90</v>
      </c>
      <c r="T4" s="6">
        <v>36</v>
      </c>
      <c r="U4" s="2" t="s">
        <v>27</v>
      </c>
    </row>
    <row r="5" spans="1:24" x14ac:dyDescent="0.3">
      <c r="A5">
        <v>850</v>
      </c>
      <c r="B5" s="6">
        <v>38</v>
      </c>
      <c r="C5" s="6">
        <v>-15</v>
      </c>
      <c r="D5" s="12">
        <v>40978</v>
      </c>
      <c r="E5" s="6">
        <v>871</v>
      </c>
      <c r="F5" s="6">
        <v>56</v>
      </c>
      <c r="G5" s="2" t="s">
        <v>21</v>
      </c>
      <c r="H5" s="2" t="s">
        <v>31</v>
      </c>
      <c r="I5" s="6">
        <v>10</v>
      </c>
      <c r="J5" s="2" t="s">
        <v>23</v>
      </c>
      <c r="K5" s="2" t="s">
        <v>32</v>
      </c>
      <c r="L5" s="2" t="s">
        <v>33</v>
      </c>
      <c r="M5" s="6">
        <v>35</v>
      </c>
      <c r="N5" s="6">
        <v>94</v>
      </c>
      <c r="O5" s="2" t="s">
        <v>34</v>
      </c>
      <c r="P5" s="6">
        <v>40</v>
      </c>
      <c r="Q5" s="6">
        <v>60</v>
      </c>
      <c r="R5" s="6">
        <v>50</v>
      </c>
      <c r="S5" s="6">
        <v>100</v>
      </c>
      <c r="T5" s="6">
        <v>21</v>
      </c>
      <c r="U5" s="2" t="s">
        <v>35</v>
      </c>
    </row>
    <row r="6" spans="1:24" x14ac:dyDescent="0.3">
      <c r="A6">
        <v>562</v>
      </c>
      <c r="B6" s="6">
        <v>72</v>
      </c>
      <c r="C6" s="6">
        <v>6</v>
      </c>
      <c r="D6" s="12">
        <v>41009</v>
      </c>
      <c r="E6" s="6">
        <v>650</v>
      </c>
      <c r="F6" s="6">
        <v>110</v>
      </c>
      <c r="G6" s="2" t="s">
        <v>21</v>
      </c>
      <c r="H6" s="2" t="s">
        <v>36</v>
      </c>
      <c r="I6" s="6">
        <v>23</v>
      </c>
      <c r="J6" s="2" t="s">
        <v>23</v>
      </c>
      <c r="K6" s="2" t="s">
        <v>32</v>
      </c>
      <c r="L6" s="2" t="s">
        <v>37</v>
      </c>
      <c r="M6" s="6">
        <v>56</v>
      </c>
      <c r="N6" s="6">
        <v>182</v>
      </c>
      <c r="O6" s="2" t="s">
        <v>38</v>
      </c>
      <c r="P6" s="6">
        <v>20</v>
      </c>
      <c r="Q6" s="6">
        <v>60</v>
      </c>
      <c r="R6" s="6">
        <v>50</v>
      </c>
      <c r="S6" s="6">
        <v>80</v>
      </c>
      <c r="T6" s="6">
        <v>54</v>
      </c>
      <c r="U6" s="2" t="s">
        <v>35</v>
      </c>
    </row>
    <row r="7" spans="1:24" x14ac:dyDescent="0.3">
      <c r="A7">
        <v>712</v>
      </c>
      <c r="B7" s="6">
        <v>0</v>
      </c>
      <c r="C7" s="6">
        <v>-29</v>
      </c>
      <c r="D7" s="12">
        <v>41039</v>
      </c>
      <c r="E7" s="6">
        <v>430</v>
      </c>
      <c r="F7" s="6">
        <v>43</v>
      </c>
      <c r="G7" s="2" t="s">
        <v>39</v>
      </c>
      <c r="H7" s="2" t="s">
        <v>22</v>
      </c>
      <c r="I7" s="6">
        <v>0</v>
      </c>
      <c r="J7" s="2" t="s">
        <v>40</v>
      </c>
      <c r="K7" s="2" t="s">
        <v>41</v>
      </c>
      <c r="L7" s="2" t="s">
        <v>42</v>
      </c>
      <c r="M7" s="6">
        <v>31</v>
      </c>
      <c r="N7" s="6">
        <v>43</v>
      </c>
      <c r="O7" s="2" t="s">
        <v>43</v>
      </c>
      <c r="P7" s="6">
        <v>0</v>
      </c>
      <c r="Q7" s="6">
        <v>60</v>
      </c>
      <c r="R7" s="6">
        <v>60</v>
      </c>
      <c r="S7" s="6">
        <v>60</v>
      </c>
      <c r="T7" s="6">
        <v>12</v>
      </c>
      <c r="U7" s="2" t="s">
        <v>27</v>
      </c>
    </row>
    <row r="8" spans="1:24" x14ac:dyDescent="0.3">
      <c r="A8">
        <v>860</v>
      </c>
      <c r="B8" s="6">
        <v>47</v>
      </c>
      <c r="C8" s="6">
        <v>-29</v>
      </c>
      <c r="D8" s="12">
        <v>41070</v>
      </c>
      <c r="E8" s="6">
        <v>375</v>
      </c>
      <c r="F8" s="6">
        <v>64</v>
      </c>
      <c r="G8" s="2" t="s">
        <v>39</v>
      </c>
      <c r="H8" s="2" t="s">
        <v>31</v>
      </c>
      <c r="I8" s="6">
        <v>15</v>
      </c>
      <c r="J8" s="2" t="s">
        <v>40</v>
      </c>
      <c r="K8" s="2" t="s">
        <v>41</v>
      </c>
      <c r="L8" s="2" t="s">
        <v>42</v>
      </c>
      <c r="M8" s="6">
        <v>21</v>
      </c>
      <c r="N8" s="6">
        <v>111</v>
      </c>
      <c r="O8" s="2" t="s">
        <v>44</v>
      </c>
      <c r="P8" s="6">
        <v>30</v>
      </c>
      <c r="Q8" s="6">
        <v>60</v>
      </c>
      <c r="R8" s="6">
        <v>50</v>
      </c>
      <c r="S8" s="6">
        <v>90</v>
      </c>
      <c r="T8" s="6">
        <v>43</v>
      </c>
      <c r="U8" s="2" t="s">
        <v>27</v>
      </c>
    </row>
    <row r="9" spans="1:24" x14ac:dyDescent="0.3">
      <c r="A9">
        <v>918</v>
      </c>
      <c r="B9" s="6">
        <v>27</v>
      </c>
      <c r="C9" s="6">
        <v>-39</v>
      </c>
      <c r="D9" s="12">
        <v>41100</v>
      </c>
      <c r="E9" s="6">
        <v>859</v>
      </c>
      <c r="F9" s="6">
        <v>39</v>
      </c>
      <c r="G9" s="2" t="s">
        <v>39</v>
      </c>
      <c r="H9" s="2" t="s">
        <v>29</v>
      </c>
      <c r="I9" s="6">
        <v>7</v>
      </c>
      <c r="J9" s="2" t="s">
        <v>40</v>
      </c>
      <c r="K9" s="2" t="s">
        <v>45</v>
      </c>
      <c r="L9" s="2" t="s">
        <v>46</v>
      </c>
      <c r="M9" s="6">
        <v>21</v>
      </c>
      <c r="N9" s="6">
        <v>66</v>
      </c>
      <c r="O9" s="2" t="s">
        <v>47</v>
      </c>
      <c r="P9" s="6">
        <v>30</v>
      </c>
      <c r="Q9" s="6">
        <v>60</v>
      </c>
      <c r="R9" s="6">
        <v>60</v>
      </c>
      <c r="S9" s="6">
        <v>90</v>
      </c>
      <c r="T9" s="6">
        <v>18</v>
      </c>
      <c r="U9" s="2" t="s">
        <v>27</v>
      </c>
    </row>
    <row r="10" spans="1:24" x14ac:dyDescent="0.3">
      <c r="A10">
        <v>775</v>
      </c>
      <c r="B10" s="6">
        <v>31</v>
      </c>
      <c r="C10" s="6">
        <v>-43</v>
      </c>
      <c r="D10" s="12">
        <v>41131</v>
      </c>
      <c r="E10" s="6">
        <v>1000</v>
      </c>
      <c r="F10" s="6">
        <v>37</v>
      </c>
      <c r="G10" s="2" t="s">
        <v>39</v>
      </c>
      <c r="H10" s="2" t="s">
        <v>36</v>
      </c>
      <c r="I10" s="6">
        <v>9</v>
      </c>
      <c r="J10" s="2" t="s">
        <v>40</v>
      </c>
      <c r="K10" s="2" t="s">
        <v>45</v>
      </c>
      <c r="L10" s="2" t="s">
        <v>46</v>
      </c>
      <c r="M10" s="6">
        <v>7</v>
      </c>
      <c r="N10" s="6">
        <v>68</v>
      </c>
      <c r="O10" s="2" t="s">
        <v>48</v>
      </c>
      <c r="P10" s="6">
        <v>30</v>
      </c>
      <c r="Q10" s="6">
        <v>60</v>
      </c>
      <c r="R10" s="6">
        <v>50</v>
      </c>
      <c r="S10" s="6">
        <v>90</v>
      </c>
      <c r="T10" s="6">
        <v>30</v>
      </c>
      <c r="U10" s="2" t="s">
        <v>27</v>
      </c>
      <c r="X10" s="6"/>
    </row>
    <row r="11" spans="1:24" x14ac:dyDescent="0.3">
      <c r="A11">
        <v>435</v>
      </c>
      <c r="B11" s="6">
        <v>40</v>
      </c>
      <c r="C11" s="6">
        <v>-23</v>
      </c>
      <c r="D11" s="12">
        <v>41162</v>
      </c>
      <c r="E11" s="6">
        <v>881</v>
      </c>
      <c r="F11" s="6">
        <v>59</v>
      </c>
      <c r="G11" s="2" t="s">
        <v>39</v>
      </c>
      <c r="H11" s="2" t="s">
        <v>36</v>
      </c>
      <c r="I11" s="6">
        <v>11</v>
      </c>
      <c r="J11" s="2" t="s">
        <v>40</v>
      </c>
      <c r="K11" s="2" t="s">
        <v>41</v>
      </c>
      <c r="L11" s="2" t="s">
        <v>42</v>
      </c>
      <c r="M11" s="6">
        <v>37</v>
      </c>
      <c r="N11" s="6">
        <v>99</v>
      </c>
      <c r="O11" s="2" t="s">
        <v>49</v>
      </c>
      <c r="P11" s="6">
        <v>20</v>
      </c>
      <c r="Q11" s="6">
        <v>60</v>
      </c>
      <c r="R11" s="6">
        <v>60</v>
      </c>
      <c r="S11" s="6">
        <v>80</v>
      </c>
      <c r="T11" s="6">
        <v>22</v>
      </c>
      <c r="U11" s="2" t="s">
        <v>27</v>
      </c>
    </row>
    <row r="12" spans="1:24" x14ac:dyDescent="0.3">
      <c r="A12">
        <v>603</v>
      </c>
      <c r="B12" s="6">
        <v>49</v>
      </c>
      <c r="C12" s="6">
        <v>-27</v>
      </c>
      <c r="D12" s="12">
        <v>41192</v>
      </c>
      <c r="E12" s="6">
        <v>310</v>
      </c>
      <c r="F12" s="6">
        <v>71</v>
      </c>
      <c r="G12" s="2" t="s">
        <v>39</v>
      </c>
      <c r="H12" s="2" t="s">
        <v>31</v>
      </c>
      <c r="I12" s="6">
        <v>15</v>
      </c>
      <c r="J12" s="2" t="s">
        <v>40</v>
      </c>
      <c r="K12" s="2" t="s">
        <v>45</v>
      </c>
      <c r="L12" s="2" t="s">
        <v>50</v>
      </c>
      <c r="M12" s="6">
        <v>33</v>
      </c>
      <c r="N12" s="6">
        <v>120</v>
      </c>
      <c r="O12" s="2" t="s">
        <v>51</v>
      </c>
      <c r="P12" s="6">
        <v>30</v>
      </c>
      <c r="Q12" s="6">
        <v>60</v>
      </c>
      <c r="R12" s="6">
        <v>60</v>
      </c>
      <c r="S12" s="6">
        <v>90</v>
      </c>
      <c r="T12" s="6">
        <v>38</v>
      </c>
      <c r="U12" s="2" t="s">
        <v>35</v>
      </c>
    </row>
    <row r="13" spans="1:24" x14ac:dyDescent="0.3">
      <c r="A13">
        <v>603</v>
      </c>
      <c r="B13" s="6">
        <v>45</v>
      </c>
      <c r="C13" s="6">
        <v>-26</v>
      </c>
      <c r="D13" s="12">
        <v>41223</v>
      </c>
      <c r="E13" s="6">
        <v>447</v>
      </c>
      <c r="F13" s="6">
        <v>69</v>
      </c>
      <c r="G13" s="2" t="s">
        <v>39</v>
      </c>
      <c r="H13" s="2" t="s">
        <v>31</v>
      </c>
      <c r="I13" s="6">
        <v>14</v>
      </c>
      <c r="J13" s="2" t="s">
        <v>40</v>
      </c>
      <c r="K13" s="2" t="s">
        <v>45</v>
      </c>
      <c r="L13" s="2" t="s">
        <v>52</v>
      </c>
      <c r="M13" s="6">
        <v>24</v>
      </c>
      <c r="N13" s="6">
        <v>114</v>
      </c>
      <c r="O13" s="2" t="s">
        <v>51</v>
      </c>
      <c r="P13" s="6">
        <v>30</v>
      </c>
      <c r="Q13" s="6">
        <v>60</v>
      </c>
      <c r="R13" s="6">
        <v>50</v>
      </c>
      <c r="S13" s="6">
        <v>90</v>
      </c>
      <c r="T13" s="6">
        <v>45</v>
      </c>
      <c r="U13" s="2" t="s">
        <v>35</v>
      </c>
    </row>
    <row r="14" spans="1:24" x14ac:dyDescent="0.3">
      <c r="A14">
        <v>603</v>
      </c>
      <c r="B14" s="6">
        <v>45</v>
      </c>
      <c r="C14" s="6">
        <v>-37</v>
      </c>
      <c r="D14" s="12">
        <v>41253</v>
      </c>
      <c r="E14" s="6">
        <v>320</v>
      </c>
      <c r="F14" s="6">
        <v>64</v>
      </c>
      <c r="G14" s="2" t="s">
        <v>39</v>
      </c>
      <c r="H14" s="2" t="s">
        <v>31</v>
      </c>
      <c r="I14" s="6">
        <v>41</v>
      </c>
      <c r="J14" s="2" t="s">
        <v>40</v>
      </c>
      <c r="K14" s="2" t="s">
        <v>41</v>
      </c>
      <c r="L14" s="2" t="s">
        <v>53</v>
      </c>
      <c r="M14" s="6">
        <v>-7</v>
      </c>
      <c r="N14" s="6">
        <v>109</v>
      </c>
      <c r="O14" s="2" t="s">
        <v>51</v>
      </c>
      <c r="P14" s="6">
        <v>30</v>
      </c>
      <c r="Q14" s="6">
        <v>60</v>
      </c>
      <c r="R14" s="6">
        <v>30</v>
      </c>
      <c r="S14" s="6">
        <v>90</v>
      </c>
      <c r="T14" s="6">
        <v>71</v>
      </c>
      <c r="U14" s="2" t="s">
        <v>35</v>
      </c>
    </row>
    <row r="15" spans="1:24" x14ac:dyDescent="0.3">
      <c r="A15">
        <v>339</v>
      </c>
      <c r="B15" s="6">
        <v>36</v>
      </c>
      <c r="C15" s="6">
        <v>-9</v>
      </c>
      <c r="D15" s="12">
        <v>40919</v>
      </c>
      <c r="E15" s="6">
        <v>862</v>
      </c>
      <c r="F15" s="6">
        <v>52</v>
      </c>
      <c r="G15" s="2" t="s">
        <v>21</v>
      </c>
      <c r="H15" s="2" t="s">
        <v>31</v>
      </c>
      <c r="I15" s="6">
        <v>10</v>
      </c>
      <c r="J15" s="2" t="s">
        <v>23</v>
      </c>
      <c r="K15" s="2" t="s">
        <v>32</v>
      </c>
      <c r="L15" s="2" t="s">
        <v>33</v>
      </c>
      <c r="M15" s="6">
        <v>31</v>
      </c>
      <c r="N15" s="6">
        <v>88</v>
      </c>
      <c r="O15" s="2" t="s">
        <v>62</v>
      </c>
      <c r="P15" s="6">
        <v>30</v>
      </c>
      <c r="Q15" s="6">
        <v>60</v>
      </c>
      <c r="R15" s="6">
        <v>40</v>
      </c>
      <c r="S15" s="6">
        <v>90</v>
      </c>
      <c r="T15" s="6">
        <v>21</v>
      </c>
      <c r="U15" s="2" t="s">
        <v>35</v>
      </c>
    </row>
    <row r="16" spans="1:24" x14ac:dyDescent="0.3">
      <c r="A16">
        <v>314</v>
      </c>
      <c r="B16" s="6">
        <v>33</v>
      </c>
      <c r="C16" s="6">
        <v>-23</v>
      </c>
      <c r="D16" s="12">
        <v>40950</v>
      </c>
      <c r="E16" s="6">
        <v>836</v>
      </c>
      <c r="F16" s="6">
        <v>48</v>
      </c>
      <c r="G16" s="2" t="s">
        <v>39</v>
      </c>
      <c r="H16" s="2" t="s">
        <v>22</v>
      </c>
      <c r="I16" s="6">
        <v>9</v>
      </c>
      <c r="J16" s="2" t="s">
        <v>40</v>
      </c>
      <c r="K16" s="2" t="s">
        <v>41</v>
      </c>
      <c r="L16" s="2" t="s">
        <v>42</v>
      </c>
      <c r="M16" s="6">
        <v>27</v>
      </c>
      <c r="N16" s="6">
        <v>81</v>
      </c>
      <c r="O16" s="2" t="s">
        <v>58</v>
      </c>
      <c r="P16" s="6">
        <v>40</v>
      </c>
      <c r="Q16" s="6">
        <v>60</v>
      </c>
      <c r="R16" s="6">
        <v>50</v>
      </c>
      <c r="S16" s="6">
        <v>100</v>
      </c>
      <c r="T16" s="6">
        <v>21</v>
      </c>
      <c r="U16" s="2" t="s">
        <v>27</v>
      </c>
    </row>
    <row r="17" spans="1:21" x14ac:dyDescent="0.3">
      <c r="A17">
        <v>504</v>
      </c>
      <c r="B17" s="6">
        <v>31</v>
      </c>
      <c r="C17" s="6">
        <v>-22</v>
      </c>
      <c r="D17" s="12">
        <v>40979</v>
      </c>
      <c r="E17" s="6">
        <v>856</v>
      </c>
      <c r="F17" s="6">
        <v>47</v>
      </c>
      <c r="G17" s="2" t="s">
        <v>39</v>
      </c>
      <c r="H17" s="2" t="s">
        <v>29</v>
      </c>
      <c r="I17" s="6">
        <v>8</v>
      </c>
      <c r="J17" s="2" t="s">
        <v>40</v>
      </c>
      <c r="K17" s="2" t="s">
        <v>45</v>
      </c>
      <c r="L17" s="2" t="s">
        <v>46</v>
      </c>
      <c r="M17" s="6">
        <v>28</v>
      </c>
      <c r="N17" s="6">
        <v>78</v>
      </c>
      <c r="O17" s="2" t="s">
        <v>55</v>
      </c>
      <c r="P17" s="6">
        <v>30</v>
      </c>
      <c r="Q17" s="6">
        <v>60</v>
      </c>
      <c r="R17" s="6">
        <v>50</v>
      </c>
      <c r="S17" s="6">
        <v>90</v>
      </c>
      <c r="T17" s="6">
        <v>19</v>
      </c>
      <c r="U17" s="2" t="s">
        <v>27</v>
      </c>
    </row>
    <row r="18" spans="1:21" x14ac:dyDescent="0.3">
      <c r="A18">
        <v>580</v>
      </c>
      <c r="B18" s="6">
        <v>36</v>
      </c>
      <c r="C18" s="6">
        <v>-10</v>
      </c>
      <c r="D18" s="12">
        <v>41010</v>
      </c>
      <c r="E18" s="6">
        <v>862</v>
      </c>
      <c r="F18" s="6">
        <v>52</v>
      </c>
      <c r="G18" s="2" t="s">
        <v>39</v>
      </c>
      <c r="H18" s="2" t="s">
        <v>29</v>
      </c>
      <c r="I18" s="6">
        <v>10</v>
      </c>
      <c r="J18" s="2" t="s">
        <v>40</v>
      </c>
      <c r="K18" s="2" t="s">
        <v>45</v>
      </c>
      <c r="L18" s="2" t="s">
        <v>46</v>
      </c>
      <c r="M18" s="6">
        <v>30</v>
      </c>
      <c r="N18" s="6">
        <v>88</v>
      </c>
      <c r="O18" s="2" t="s">
        <v>47</v>
      </c>
      <c r="P18" s="6">
        <v>40</v>
      </c>
      <c r="Q18" s="6">
        <v>60</v>
      </c>
      <c r="R18" s="6">
        <v>40</v>
      </c>
      <c r="S18" s="6">
        <v>100</v>
      </c>
      <c r="T18" s="6">
        <v>22</v>
      </c>
      <c r="U18" s="2" t="s">
        <v>27</v>
      </c>
    </row>
    <row r="19" spans="1:21" x14ac:dyDescent="0.3">
      <c r="A19">
        <v>225</v>
      </c>
      <c r="B19" s="6">
        <v>49</v>
      </c>
      <c r="C19" s="6">
        <v>4</v>
      </c>
      <c r="D19" s="12">
        <v>41040</v>
      </c>
      <c r="E19" s="6">
        <v>454</v>
      </c>
      <c r="F19" s="6">
        <v>71</v>
      </c>
      <c r="G19" s="2" t="s">
        <v>39</v>
      </c>
      <c r="H19" s="2" t="s">
        <v>29</v>
      </c>
      <c r="I19" s="6">
        <v>15</v>
      </c>
      <c r="J19" s="2" t="s">
        <v>40</v>
      </c>
      <c r="K19" s="2" t="s">
        <v>41</v>
      </c>
      <c r="L19" s="2" t="s">
        <v>42</v>
      </c>
      <c r="M19" s="6">
        <v>34</v>
      </c>
      <c r="N19" s="6">
        <v>120</v>
      </c>
      <c r="O19" s="2" t="s">
        <v>55</v>
      </c>
      <c r="P19" s="6">
        <v>30</v>
      </c>
      <c r="Q19" s="6">
        <v>60</v>
      </c>
      <c r="R19" s="6">
        <v>30</v>
      </c>
      <c r="S19" s="6">
        <v>90</v>
      </c>
      <c r="T19" s="6">
        <v>37</v>
      </c>
      <c r="U19" s="2" t="s">
        <v>27</v>
      </c>
    </row>
    <row r="20" spans="1:21" x14ac:dyDescent="0.3">
      <c r="A20">
        <v>262</v>
      </c>
      <c r="B20" s="6">
        <v>54</v>
      </c>
      <c r="C20" s="6">
        <v>-6</v>
      </c>
      <c r="D20" s="12">
        <v>41071</v>
      </c>
      <c r="E20" s="6">
        <v>391</v>
      </c>
      <c r="F20" s="6">
        <v>67</v>
      </c>
      <c r="G20" s="2" t="s">
        <v>39</v>
      </c>
      <c r="H20" s="2" t="s">
        <v>22</v>
      </c>
      <c r="I20" s="6">
        <v>20</v>
      </c>
      <c r="J20" s="2" t="s">
        <v>40</v>
      </c>
      <c r="K20" s="2" t="s">
        <v>45</v>
      </c>
      <c r="L20" s="2" t="s">
        <v>50</v>
      </c>
      <c r="M20" s="6">
        <v>14</v>
      </c>
      <c r="N20" s="6">
        <v>121</v>
      </c>
      <c r="O20" s="2" t="s">
        <v>59</v>
      </c>
      <c r="P20" s="6">
        <v>50</v>
      </c>
      <c r="Q20" s="6">
        <v>60</v>
      </c>
      <c r="R20" s="6">
        <v>20</v>
      </c>
      <c r="S20" s="6">
        <v>110</v>
      </c>
      <c r="T20" s="6">
        <v>53</v>
      </c>
      <c r="U20" s="2" t="s">
        <v>35</v>
      </c>
    </row>
    <row r="21" spans="1:21" x14ac:dyDescent="0.3">
      <c r="A21">
        <v>603</v>
      </c>
      <c r="B21" s="6">
        <v>46</v>
      </c>
      <c r="C21" s="6">
        <v>-10</v>
      </c>
      <c r="D21" s="12">
        <v>41101</v>
      </c>
      <c r="E21" s="6">
        <v>316</v>
      </c>
      <c r="F21" s="6">
        <v>67</v>
      </c>
      <c r="G21" s="2" t="s">
        <v>39</v>
      </c>
      <c r="H21" s="2" t="s">
        <v>31</v>
      </c>
      <c r="I21" s="6">
        <v>14</v>
      </c>
      <c r="J21" s="2" t="s">
        <v>40</v>
      </c>
      <c r="K21" s="2" t="s">
        <v>45</v>
      </c>
      <c r="L21" s="2" t="s">
        <v>50</v>
      </c>
      <c r="M21" s="6">
        <v>30</v>
      </c>
      <c r="N21" s="6">
        <v>113</v>
      </c>
      <c r="O21" s="2" t="s">
        <v>51</v>
      </c>
      <c r="P21" s="6">
        <v>40</v>
      </c>
      <c r="Q21" s="6">
        <v>60</v>
      </c>
      <c r="R21" s="6">
        <v>40</v>
      </c>
      <c r="S21" s="6">
        <v>100</v>
      </c>
      <c r="T21" s="6">
        <v>37</v>
      </c>
      <c r="U21" s="2" t="s">
        <v>35</v>
      </c>
    </row>
    <row r="22" spans="1:21" x14ac:dyDescent="0.3">
      <c r="A22">
        <v>603</v>
      </c>
      <c r="B22" s="6">
        <v>43</v>
      </c>
      <c r="C22" s="6">
        <v>-10</v>
      </c>
      <c r="D22" s="12">
        <v>41132</v>
      </c>
      <c r="E22" s="6">
        <v>452</v>
      </c>
      <c r="F22" s="6">
        <v>66</v>
      </c>
      <c r="G22" s="2" t="s">
        <v>39</v>
      </c>
      <c r="H22" s="2" t="s">
        <v>31</v>
      </c>
      <c r="I22" s="6">
        <v>14</v>
      </c>
      <c r="J22" s="2" t="s">
        <v>40</v>
      </c>
      <c r="K22" s="2" t="s">
        <v>45</v>
      </c>
      <c r="L22" s="2" t="s">
        <v>52</v>
      </c>
      <c r="M22" s="6">
        <v>20</v>
      </c>
      <c r="N22" s="6">
        <v>109</v>
      </c>
      <c r="O22" s="2" t="s">
        <v>51</v>
      </c>
      <c r="P22" s="6">
        <v>30</v>
      </c>
      <c r="Q22" s="6">
        <v>60</v>
      </c>
      <c r="R22" s="6">
        <v>30</v>
      </c>
      <c r="S22" s="6">
        <v>90</v>
      </c>
      <c r="T22" s="6">
        <v>46</v>
      </c>
      <c r="U22" s="2" t="s">
        <v>35</v>
      </c>
    </row>
    <row r="23" spans="1:21" x14ac:dyDescent="0.3">
      <c r="A23">
        <v>603</v>
      </c>
      <c r="B23" s="6">
        <v>44</v>
      </c>
      <c r="C23" s="6">
        <v>-18</v>
      </c>
      <c r="D23" s="12">
        <v>41163</v>
      </c>
      <c r="E23" s="6">
        <v>325</v>
      </c>
      <c r="F23" s="6">
        <v>62</v>
      </c>
      <c r="G23" s="2" t="s">
        <v>39</v>
      </c>
      <c r="H23" s="2" t="s">
        <v>31</v>
      </c>
      <c r="I23" s="6">
        <v>40</v>
      </c>
      <c r="J23" s="2" t="s">
        <v>40</v>
      </c>
      <c r="K23" s="2" t="s">
        <v>41</v>
      </c>
      <c r="L23" s="2" t="s">
        <v>53</v>
      </c>
      <c r="M23" s="6">
        <v>-8</v>
      </c>
      <c r="N23" s="6">
        <v>106</v>
      </c>
      <c r="O23" s="2" t="s">
        <v>51</v>
      </c>
      <c r="P23" s="6">
        <v>40</v>
      </c>
      <c r="Q23" s="6">
        <v>60</v>
      </c>
      <c r="R23" s="6">
        <v>10</v>
      </c>
      <c r="S23" s="6">
        <v>100</v>
      </c>
      <c r="T23" s="6">
        <v>70</v>
      </c>
      <c r="U23" s="2" t="s">
        <v>35</v>
      </c>
    </row>
    <row r="24" spans="1:21" x14ac:dyDescent="0.3">
      <c r="A24">
        <v>225</v>
      </c>
      <c r="B24" s="6">
        <v>53</v>
      </c>
      <c r="C24" s="6">
        <v>19</v>
      </c>
      <c r="D24" s="12">
        <v>41193</v>
      </c>
      <c r="E24" s="6">
        <v>321</v>
      </c>
      <c r="F24" s="6">
        <v>88</v>
      </c>
      <c r="G24" s="2" t="s">
        <v>39</v>
      </c>
      <c r="H24" s="2" t="s">
        <v>29</v>
      </c>
      <c r="I24" s="6">
        <v>16</v>
      </c>
      <c r="J24" s="2" t="s">
        <v>40</v>
      </c>
      <c r="K24" s="2" t="s">
        <v>41</v>
      </c>
      <c r="L24" s="2" t="s">
        <v>53</v>
      </c>
      <c r="M24" s="6">
        <v>49</v>
      </c>
      <c r="N24" s="6">
        <v>141</v>
      </c>
      <c r="O24" s="2" t="s">
        <v>55</v>
      </c>
      <c r="P24" s="6">
        <v>40</v>
      </c>
      <c r="Q24" s="6">
        <v>60</v>
      </c>
      <c r="R24" s="6">
        <v>30</v>
      </c>
      <c r="S24" s="6">
        <v>100</v>
      </c>
      <c r="T24" s="6">
        <v>39</v>
      </c>
      <c r="U24" s="2" t="s">
        <v>35</v>
      </c>
    </row>
    <row r="25" spans="1:21" x14ac:dyDescent="0.3">
      <c r="A25">
        <v>425</v>
      </c>
      <c r="B25" s="6">
        <v>54</v>
      </c>
      <c r="C25" s="6">
        <v>-7</v>
      </c>
      <c r="D25" s="12">
        <v>41224</v>
      </c>
      <c r="E25" s="6">
        <v>391</v>
      </c>
      <c r="F25" s="6">
        <v>67</v>
      </c>
      <c r="G25" s="2" t="s">
        <v>39</v>
      </c>
      <c r="H25" s="2" t="s">
        <v>36</v>
      </c>
      <c r="I25" s="6">
        <v>20</v>
      </c>
      <c r="J25" s="2" t="s">
        <v>40</v>
      </c>
      <c r="K25" s="2" t="s">
        <v>41</v>
      </c>
      <c r="L25" s="2" t="s">
        <v>53</v>
      </c>
      <c r="M25" s="6">
        <v>13</v>
      </c>
      <c r="N25" s="6">
        <v>121</v>
      </c>
      <c r="O25" s="2" t="s">
        <v>60</v>
      </c>
      <c r="P25" s="6">
        <v>50</v>
      </c>
      <c r="Q25" s="6">
        <v>60</v>
      </c>
      <c r="R25" s="6">
        <v>20</v>
      </c>
      <c r="S25" s="6">
        <v>110</v>
      </c>
      <c r="T25" s="6">
        <v>54</v>
      </c>
      <c r="U25" s="2" t="s">
        <v>35</v>
      </c>
    </row>
    <row r="26" spans="1:21" x14ac:dyDescent="0.3">
      <c r="A26">
        <v>918</v>
      </c>
      <c r="B26" s="6">
        <v>54</v>
      </c>
      <c r="C26" s="6">
        <v>-7</v>
      </c>
      <c r="D26" s="12">
        <v>41254</v>
      </c>
      <c r="E26" s="6">
        <v>391</v>
      </c>
      <c r="F26" s="6">
        <v>67</v>
      </c>
      <c r="G26" s="2" t="s">
        <v>39</v>
      </c>
      <c r="H26" s="2" t="s">
        <v>29</v>
      </c>
      <c r="I26" s="6">
        <v>20</v>
      </c>
      <c r="J26" s="2" t="s">
        <v>23</v>
      </c>
      <c r="K26" s="2" t="s">
        <v>24</v>
      </c>
      <c r="L26" s="2" t="s">
        <v>57</v>
      </c>
      <c r="M26" s="6">
        <v>13</v>
      </c>
      <c r="N26" s="6">
        <v>121</v>
      </c>
      <c r="O26" s="2" t="s">
        <v>47</v>
      </c>
      <c r="P26" s="6">
        <v>50</v>
      </c>
      <c r="Q26" s="6">
        <v>60</v>
      </c>
      <c r="R26" s="6">
        <v>20</v>
      </c>
      <c r="S26" s="6">
        <v>110</v>
      </c>
      <c r="T26" s="6">
        <v>54</v>
      </c>
      <c r="U26" s="2" t="s">
        <v>27</v>
      </c>
    </row>
    <row r="27" spans="1:21" x14ac:dyDescent="0.3">
      <c r="A27">
        <v>985</v>
      </c>
      <c r="B27" s="6">
        <v>55</v>
      </c>
      <c r="C27" s="6">
        <v>-3</v>
      </c>
      <c r="D27" s="12">
        <v>40920</v>
      </c>
      <c r="E27" s="6">
        <v>-1053</v>
      </c>
      <c r="F27" s="6">
        <v>76</v>
      </c>
      <c r="G27" s="2" t="s">
        <v>39</v>
      </c>
      <c r="H27" s="2" t="s">
        <v>29</v>
      </c>
      <c r="I27" s="6">
        <v>49</v>
      </c>
      <c r="J27" s="2" t="s">
        <v>40</v>
      </c>
      <c r="K27" s="2" t="s">
        <v>41</v>
      </c>
      <c r="L27" s="2" t="s">
        <v>54</v>
      </c>
      <c r="M27" s="6">
        <v>-3</v>
      </c>
      <c r="N27" s="6">
        <v>131</v>
      </c>
      <c r="O27" s="2" t="s">
        <v>55</v>
      </c>
      <c r="P27" s="6">
        <v>40</v>
      </c>
      <c r="Q27" s="6">
        <v>60</v>
      </c>
      <c r="R27" s="6">
        <v>0</v>
      </c>
      <c r="S27" s="6">
        <v>100</v>
      </c>
      <c r="T27" s="6">
        <v>79</v>
      </c>
      <c r="U27" s="2" t="s">
        <v>35</v>
      </c>
    </row>
    <row r="28" spans="1:21" x14ac:dyDescent="0.3">
      <c r="A28">
        <v>505</v>
      </c>
      <c r="B28" s="6">
        <v>49</v>
      </c>
      <c r="C28" s="6">
        <v>-15</v>
      </c>
      <c r="D28" s="12">
        <v>40951</v>
      </c>
      <c r="E28" s="6">
        <v>335</v>
      </c>
      <c r="F28" s="6">
        <v>69</v>
      </c>
      <c r="G28" s="2" t="s">
        <v>39</v>
      </c>
      <c r="H28" s="2" t="s">
        <v>29</v>
      </c>
      <c r="I28" s="6">
        <v>44</v>
      </c>
      <c r="J28" s="2" t="s">
        <v>40</v>
      </c>
      <c r="K28" s="2" t="s">
        <v>41</v>
      </c>
      <c r="L28" s="2" t="s">
        <v>53</v>
      </c>
      <c r="M28" s="6">
        <v>-5</v>
      </c>
      <c r="N28" s="6">
        <v>118</v>
      </c>
      <c r="O28" s="2" t="s">
        <v>64</v>
      </c>
      <c r="P28" s="6">
        <v>30</v>
      </c>
      <c r="Q28" s="6">
        <v>60</v>
      </c>
      <c r="R28" s="6">
        <v>10</v>
      </c>
      <c r="S28" s="6">
        <v>90</v>
      </c>
      <c r="T28" s="6">
        <v>74</v>
      </c>
      <c r="U28" s="2" t="s">
        <v>35</v>
      </c>
    </row>
    <row r="29" spans="1:21" x14ac:dyDescent="0.3">
      <c r="A29">
        <v>775</v>
      </c>
      <c r="B29" s="6">
        <v>39</v>
      </c>
      <c r="C29" s="6">
        <v>-19</v>
      </c>
      <c r="D29" s="12">
        <v>40980</v>
      </c>
      <c r="E29" s="6">
        <v>250</v>
      </c>
      <c r="F29" s="6">
        <v>49</v>
      </c>
      <c r="G29" s="2" t="s">
        <v>39</v>
      </c>
      <c r="H29" s="2" t="s">
        <v>36</v>
      </c>
      <c r="I29" s="6">
        <v>14</v>
      </c>
      <c r="J29" s="2" t="s">
        <v>40</v>
      </c>
      <c r="K29" s="2" t="s">
        <v>45</v>
      </c>
      <c r="L29" s="2" t="s">
        <v>52</v>
      </c>
      <c r="M29" s="6">
        <v>1</v>
      </c>
      <c r="N29" s="6">
        <v>88</v>
      </c>
      <c r="O29" s="2" t="s">
        <v>48</v>
      </c>
      <c r="P29" s="6">
        <v>40</v>
      </c>
      <c r="Q29" s="6">
        <v>60</v>
      </c>
      <c r="R29" s="6">
        <v>20</v>
      </c>
      <c r="S29" s="6">
        <v>100</v>
      </c>
      <c r="T29" s="6">
        <v>48</v>
      </c>
      <c r="U29" s="2" t="s">
        <v>35</v>
      </c>
    </row>
    <row r="30" spans="1:21" x14ac:dyDescent="0.3">
      <c r="A30">
        <v>417</v>
      </c>
      <c r="B30" s="6">
        <v>49</v>
      </c>
      <c r="C30" s="6">
        <v>-5</v>
      </c>
      <c r="D30" s="12">
        <v>41011</v>
      </c>
      <c r="E30" s="6">
        <v>335</v>
      </c>
      <c r="F30" s="6">
        <v>69</v>
      </c>
      <c r="G30" s="2" t="s">
        <v>39</v>
      </c>
      <c r="H30" s="2" t="s">
        <v>22</v>
      </c>
      <c r="I30" s="6">
        <v>44</v>
      </c>
      <c r="J30" s="2" t="s">
        <v>23</v>
      </c>
      <c r="K30" s="2" t="s">
        <v>24</v>
      </c>
      <c r="L30" s="2" t="s">
        <v>57</v>
      </c>
      <c r="M30" s="6">
        <v>-5</v>
      </c>
      <c r="N30" s="6">
        <v>118</v>
      </c>
      <c r="O30" s="2" t="s">
        <v>58</v>
      </c>
      <c r="P30" s="6">
        <v>40</v>
      </c>
      <c r="Q30" s="6">
        <v>60</v>
      </c>
      <c r="R30" s="6">
        <v>0</v>
      </c>
      <c r="S30" s="6">
        <v>100</v>
      </c>
      <c r="T30" s="6">
        <v>74</v>
      </c>
      <c r="U30" s="2" t="s">
        <v>27</v>
      </c>
    </row>
    <row r="31" spans="1:21" x14ac:dyDescent="0.3">
      <c r="A31">
        <v>920</v>
      </c>
      <c r="B31" s="6">
        <v>41</v>
      </c>
      <c r="C31" s="6">
        <v>0</v>
      </c>
      <c r="D31" s="12">
        <v>41041</v>
      </c>
      <c r="E31" s="6">
        <v>320</v>
      </c>
      <c r="F31" s="6">
        <v>66</v>
      </c>
      <c r="G31" s="2" t="s">
        <v>39</v>
      </c>
      <c r="H31" s="2" t="s">
        <v>22</v>
      </c>
      <c r="I31" s="6">
        <v>12</v>
      </c>
      <c r="J31" s="2" t="s">
        <v>23</v>
      </c>
      <c r="K31" s="2" t="s">
        <v>24</v>
      </c>
      <c r="L31" s="2" t="s">
        <v>57</v>
      </c>
      <c r="M31" s="6">
        <v>30</v>
      </c>
      <c r="N31" s="6">
        <v>107</v>
      </c>
      <c r="O31" s="2" t="s">
        <v>59</v>
      </c>
      <c r="P31" s="6">
        <v>30</v>
      </c>
      <c r="Q31" s="6">
        <v>60</v>
      </c>
      <c r="R31" s="6">
        <v>30</v>
      </c>
      <c r="S31" s="6">
        <v>90</v>
      </c>
      <c r="T31" s="6">
        <v>36</v>
      </c>
      <c r="U31" s="2" t="s">
        <v>27</v>
      </c>
    </row>
    <row r="32" spans="1:21" x14ac:dyDescent="0.3">
      <c r="A32">
        <v>573</v>
      </c>
      <c r="B32" s="6">
        <v>92</v>
      </c>
      <c r="C32" s="6">
        <v>-4</v>
      </c>
      <c r="D32" s="12">
        <v>41072</v>
      </c>
      <c r="E32" s="6">
        <v>1898</v>
      </c>
      <c r="F32" s="6">
        <v>68</v>
      </c>
      <c r="G32" s="2" t="s">
        <v>39</v>
      </c>
      <c r="H32" s="2" t="s">
        <v>22</v>
      </c>
      <c r="I32" s="6">
        <v>28</v>
      </c>
      <c r="J32" s="2" t="s">
        <v>23</v>
      </c>
      <c r="K32" s="2" t="s">
        <v>24</v>
      </c>
      <c r="L32" s="2" t="s">
        <v>25</v>
      </c>
      <c r="M32" s="6">
        <v>16</v>
      </c>
      <c r="N32" s="6">
        <v>160</v>
      </c>
      <c r="O32" s="2" t="s">
        <v>58</v>
      </c>
      <c r="P32" s="6">
        <v>80</v>
      </c>
      <c r="Q32" s="6">
        <v>60</v>
      </c>
      <c r="R32" s="6">
        <v>20</v>
      </c>
      <c r="S32" s="6">
        <v>140</v>
      </c>
      <c r="T32" s="6">
        <v>52</v>
      </c>
      <c r="U32" s="2" t="s">
        <v>27</v>
      </c>
    </row>
    <row r="33" spans="1:21" x14ac:dyDescent="0.3">
      <c r="A33">
        <v>475</v>
      </c>
      <c r="B33" s="6">
        <v>68</v>
      </c>
      <c r="C33" s="6">
        <v>7</v>
      </c>
      <c r="D33" s="12">
        <v>41102</v>
      </c>
      <c r="E33" s="6">
        <v>619</v>
      </c>
      <c r="F33" s="6">
        <v>85</v>
      </c>
      <c r="G33" s="2" t="s">
        <v>39</v>
      </c>
      <c r="H33" s="2" t="s">
        <v>31</v>
      </c>
      <c r="I33" s="6">
        <v>25</v>
      </c>
      <c r="J33" s="2" t="s">
        <v>23</v>
      </c>
      <c r="K33" s="2" t="s">
        <v>24</v>
      </c>
      <c r="L33" s="2" t="s">
        <v>25</v>
      </c>
      <c r="M33" s="6">
        <v>27</v>
      </c>
      <c r="N33" s="6">
        <v>153</v>
      </c>
      <c r="O33" s="2" t="s">
        <v>44</v>
      </c>
      <c r="P33" s="6">
        <v>50</v>
      </c>
      <c r="Q33" s="6">
        <v>60</v>
      </c>
      <c r="R33" s="6">
        <v>20</v>
      </c>
      <c r="S33" s="6">
        <v>110</v>
      </c>
      <c r="T33" s="6">
        <v>58</v>
      </c>
      <c r="U33" s="2" t="s">
        <v>27</v>
      </c>
    </row>
    <row r="34" spans="1:21" x14ac:dyDescent="0.3">
      <c r="A34">
        <v>475</v>
      </c>
      <c r="B34" s="6">
        <v>63</v>
      </c>
      <c r="C34" s="6">
        <v>-4</v>
      </c>
      <c r="D34" s="12">
        <v>41133</v>
      </c>
      <c r="E34" s="6">
        <v>1075</v>
      </c>
      <c r="F34" s="6">
        <v>76</v>
      </c>
      <c r="G34" s="2" t="s">
        <v>39</v>
      </c>
      <c r="H34" s="2" t="s">
        <v>31</v>
      </c>
      <c r="I34" s="6">
        <v>19</v>
      </c>
      <c r="J34" s="2" t="s">
        <v>23</v>
      </c>
      <c r="K34" s="2" t="s">
        <v>24</v>
      </c>
      <c r="L34" s="2" t="s">
        <v>28</v>
      </c>
      <c r="M34" s="6">
        <v>36</v>
      </c>
      <c r="N34" s="6">
        <v>139</v>
      </c>
      <c r="O34" s="2" t="s">
        <v>44</v>
      </c>
      <c r="P34" s="6">
        <v>40</v>
      </c>
      <c r="Q34" s="6">
        <v>60</v>
      </c>
      <c r="R34" s="6">
        <v>40</v>
      </c>
      <c r="S34" s="6">
        <v>100</v>
      </c>
      <c r="T34" s="6">
        <v>40</v>
      </c>
      <c r="U34" s="2" t="s">
        <v>27</v>
      </c>
    </row>
    <row r="35" spans="1:21" x14ac:dyDescent="0.3">
      <c r="A35">
        <v>435</v>
      </c>
      <c r="B35" s="6">
        <v>92</v>
      </c>
      <c r="C35" s="6">
        <v>-3</v>
      </c>
      <c r="D35" s="12">
        <v>41164</v>
      </c>
      <c r="E35" s="6">
        <v>1898</v>
      </c>
      <c r="F35" s="6">
        <v>68</v>
      </c>
      <c r="G35" s="2" t="s">
        <v>39</v>
      </c>
      <c r="H35" s="2" t="s">
        <v>36</v>
      </c>
      <c r="I35" s="6">
        <v>28</v>
      </c>
      <c r="J35" s="2" t="s">
        <v>23</v>
      </c>
      <c r="K35" s="2" t="s">
        <v>24</v>
      </c>
      <c r="L35" s="2" t="s">
        <v>28</v>
      </c>
      <c r="M35" s="6">
        <v>17</v>
      </c>
      <c r="N35" s="6">
        <v>160</v>
      </c>
      <c r="O35" s="2" t="s">
        <v>49</v>
      </c>
      <c r="P35" s="6">
        <v>80</v>
      </c>
      <c r="Q35" s="6">
        <v>60</v>
      </c>
      <c r="R35" s="6">
        <v>20</v>
      </c>
      <c r="S35" s="6">
        <v>140</v>
      </c>
      <c r="T35" s="6">
        <v>51</v>
      </c>
      <c r="U35" s="2" t="s">
        <v>27</v>
      </c>
    </row>
    <row r="36" spans="1:21" x14ac:dyDescent="0.3">
      <c r="A36">
        <v>920</v>
      </c>
      <c r="B36" s="6">
        <v>55</v>
      </c>
      <c r="C36" s="6">
        <v>-3</v>
      </c>
      <c r="D36" s="12">
        <v>41194</v>
      </c>
      <c r="E36" s="6">
        <v>627</v>
      </c>
      <c r="F36" s="6">
        <v>76</v>
      </c>
      <c r="G36" s="2" t="s">
        <v>39</v>
      </c>
      <c r="H36" s="2" t="s">
        <v>22</v>
      </c>
      <c r="I36" s="6">
        <v>49</v>
      </c>
      <c r="J36" s="2" t="s">
        <v>23</v>
      </c>
      <c r="K36" s="2" t="s">
        <v>32</v>
      </c>
      <c r="L36" s="2" t="s">
        <v>61</v>
      </c>
      <c r="M36" s="6">
        <v>-3</v>
      </c>
      <c r="N36" s="6">
        <v>131</v>
      </c>
      <c r="O36" s="2" t="s">
        <v>59</v>
      </c>
      <c r="P36" s="6">
        <v>40</v>
      </c>
      <c r="Q36" s="6">
        <v>60</v>
      </c>
      <c r="R36" s="6">
        <v>0</v>
      </c>
      <c r="S36" s="6">
        <v>100</v>
      </c>
      <c r="T36" s="6">
        <v>79</v>
      </c>
      <c r="U36" s="2" t="s">
        <v>35</v>
      </c>
    </row>
    <row r="37" spans="1:21" x14ac:dyDescent="0.3">
      <c r="A37">
        <v>720</v>
      </c>
      <c r="B37" s="6">
        <v>51</v>
      </c>
      <c r="C37" s="6">
        <v>-37</v>
      </c>
      <c r="D37" s="12">
        <v>41225</v>
      </c>
      <c r="E37" s="6">
        <v>503</v>
      </c>
      <c r="F37" s="6">
        <v>71</v>
      </c>
      <c r="G37" s="2" t="s">
        <v>21</v>
      </c>
      <c r="H37" s="2" t="s">
        <v>22</v>
      </c>
      <c r="I37" s="6">
        <v>46</v>
      </c>
      <c r="J37" s="2" t="s">
        <v>23</v>
      </c>
      <c r="K37" s="2" t="s">
        <v>24</v>
      </c>
      <c r="L37" s="2" t="s">
        <v>25</v>
      </c>
      <c r="M37" s="6">
        <v>-7</v>
      </c>
      <c r="N37" s="6">
        <v>130</v>
      </c>
      <c r="O37" s="2" t="s">
        <v>26</v>
      </c>
      <c r="P37" s="6">
        <v>30</v>
      </c>
      <c r="Q37" s="6">
        <v>60</v>
      </c>
      <c r="R37" s="6">
        <v>30</v>
      </c>
      <c r="S37" s="6">
        <v>90</v>
      </c>
      <c r="T37" s="6">
        <v>76</v>
      </c>
      <c r="U37" s="2" t="s">
        <v>27</v>
      </c>
    </row>
    <row r="38" spans="1:21" x14ac:dyDescent="0.3">
      <c r="A38">
        <v>970</v>
      </c>
      <c r="B38" s="6">
        <v>52</v>
      </c>
      <c r="C38" s="6">
        <v>-11</v>
      </c>
      <c r="D38" s="12">
        <v>41255</v>
      </c>
      <c r="E38" s="6">
        <v>405</v>
      </c>
      <c r="F38" s="6">
        <v>71</v>
      </c>
      <c r="G38" s="2" t="s">
        <v>21</v>
      </c>
      <c r="H38" s="2" t="s">
        <v>22</v>
      </c>
      <c r="I38" s="6">
        <v>17</v>
      </c>
      <c r="J38" s="2" t="s">
        <v>23</v>
      </c>
      <c r="K38" s="2" t="s">
        <v>24</v>
      </c>
      <c r="L38" s="2" t="s">
        <v>28</v>
      </c>
      <c r="M38" s="6">
        <v>39</v>
      </c>
      <c r="N38" s="6">
        <v>131</v>
      </c>
      <c r="O38" s="2" t="s">
        <v>26</v>
      </c>
      <c r="P38" s="6">
        <v>30</v>
      </c>
      <c r="Q38" s="6">
        <v>60</v>
      </c>
      <c r="R38" s="6">
        <v>50</v>
      </c>
      <c r="S38" s="6">
        <v>90</v>
      </c>
      <c r="T38" s="6">
        <v>45</v>
      </c>
      <c r="U38" s="2" t="s">
        <v>27</v>
      </c>
    </row>
    <row r="39" spans="1:21" x14ac:dyDescent="0.3">
      <c r="A39">
        <v>503</v>
      </c>
      <c r="B39" s="6">
        <v>82</v>
      </c>
      <c r="C39" s="6">
        <v>45</v>
      </c>
      <c r="D39" s="12">
        <v>41275</v>
      </c>
      <c r="E39" s="6">
        <v>788</v>
      </c>
      <c r="F39" s="6">
        <v>123</v>
      </c>
      <c r="G39" s="2" t="s">
        <v>39</v>
      </c>
      <c r="H39" s="2" t="s">
        <v>36</v>
      </c>
      <c r="I39" s="6">
        <v>27</v>
      </c>
      <c r="J39" s="2" t="s">
        <v>23</v>
      </c>
      <c r="K39" s="2" t="s">
        <v>32</v>
      </c>
      <c r="L39" s="2" t="s">
        <v>61</v>
      </c>
      <c r="M39" s="6">
        <v>95</v>
      </c>
      <c r="N39" s="6">
        <v>218</v>
      </c>
      <c r="O39" s="2" t="s">
        <v>56</v>
      </c>
      <c r="P39" s="6">
        <v>30</v>
      </c>
      <c r="Q39" s="6">
        <v>60</v>
      </c>
      <c r="R39" s="6">
        <v>50</v>
      </c>
      <c r="S39" s="6">
        <v>90</v>
      </c>
      <c r="T39" s="6">
        <v>59</v>
      </c>
      <c r="U39" s="2" t="s">
        <v>35</v>
      </c>
    </row>
    <row r="40" spans="1:21" x14ac:dyDescent="0.3">
      <c r="A40">
        <v>541</v>
      </c>
      <c r="B40" s="6">
        <v>91</v>
      </c>
      <c r="C40" s="6">
        <v>63</v>
      </c>
      <c r="D40" s="12">
        <v>41306</v>
      </c>
      <c r="E40" s="6">
        <v>656</v>
      </c>
      <c r="F40" s="6">
        <v>127</v>
      </c>
      <c r="G40" s="2" t="s">
        <v>39</v>
      </c>
      <c r="H40" s="2" t="s">
        <v>36</v>
      </c>
      <c r="I40" s="6">
        <v>28</v>
      </c>
      <c r="J40" s="2" t="s">
        <v>23</v>
      </c>
      <c r="K40" s="2" t="s">
        <v>32</v>
      </c>
      <c r="L40" s="2" t="s">
        <v>37</v>
      </c>
      <c r="M40" s="6">
        <v>113</v>
      </c>
      <c r="N40" s="6">
        <v>232</v>
      </c>
      <c r="O40" s="2" t="s">
        <v>56</v>
      </c>
      <c r="P40" s="6">
        <v>40</v>
      </c>
      <c r="Q40" s="6">
        <v>60</v>
      </c>
      <c r="R40" s="6">
        <v>50</v>
      </c>
      <c r="S40" s="6">
        <v>100</v>
      </c>
      <c r="T40" s="6">
        <v>51</v>
      </c>
      <c r="U40" s="2" t="s">
        <v>35</v>
      </c>
    </row>
    <row r="41" spans="1:21" x14ac:dyDescent="0.3">
      <c r="A41">
        <v>936</v>
      </c>
      <c r="B41" s="6">
        <v>40</v>
      </c>
      <c r="C41" s="6">
        <v>-1</v>
      </c>
      <c r="D41" s="12">
        <v>41334</v>
      </c>
      <c r="E41" s="6">
        <v>536</v>
      </c>
      <c r="F41" s="6">
        <v>52</v>
      </c>
      <c r="G41" s="2" t="s">
        <v>21</v>
      </c>
      <c r="H41" s="2" t="s">
        <v>29</v>
      </c>
      <c r="I41" s="6">
        <v>13</v>
      </c>
      <c r="J41" s="2" t="s">
        <v>40</v>
      </c>
      <c r="K41" s="2" t="s">
        <v>45</v>
      </c>
      <c r="L41" s="2" t="s">
        <v>46</v>
      </c>
      <c r="M41" s="6">
        <v>39</v>
      </c>
      <c r="N41" s="6">
        <v>98</v>
      </c>
      <c r="O41" s="2" t="s">
        <v>30</v>
      </c>
      <c r="P41" s="6">
        <v>40</v>
      </c>
      <c r="Q41" s="6">
        <v>60</v>
      </c>
      <c r="R41" s="6">
        <v>40</v>
      </c>
      <c r="S41" s="6">
        <v>100</v>
      </c>
      <c r="T41" s="6">
        <v>26</v>
      </c>
      <c r="U41" s="2" t="s">
        <v>27</v>
      </c>
    </row>
    <row r="42" spans="1:21" x14ac:dyDescent="0.3">
      <c r="A42">
        <v>254</v>
      </c>
      <c r="B42" s="6">
        <v>50</v>
      </c>
      <c r="C42" s="6">
        <v>31</v>
      </c>
      <c r="D42" s="12">
        <v>41365</v>
      </c>
      <c r="E42" s="6">
        <v>589</v>
      </c>
      <c r="F42" s="6">
        <v>73</v>
      </c>
      <c r="G42" s="2" t="s">
        <v>21</v>
      </c>
      <c r="H42" s="2" t="s">
        <v>29</v>
      </c>
      <c r="I42" s="6">
        <v>14</v>
      </c>
      <c r="J42" s="2" t="s">
        <v>40</v>
      </c>
      <c r="K42" s="2" t="s">
        <v>41</v>
      </c>
      <c r="L42" s="2" t="s">
        <v>42</v>
      </c>
      <c r="M42" s="6">
        <v>71</v>
      </c>
      <c r="N42" s="6">
        <v>131</v>
      </c>
      <c r="O42" s="2" t="s">
        <v>30</v>
      </c>
      <c r="P42" s="6">
        <v>30</v>
      </c>
      <c r="Q42" s="6">
        <v>60</v>
      </c>
      <c r="R42" s="6">
        <v>40</v>
      </c>
      <c r="S42" s="6">
        <v>90</v>
      </c>
      <c r="T42" s="6">
        <v>25</v>
      </c>
      <c r="U42" s="2" t="s">
        <v>27</v>
      </c>
    </row>
    <row r="43" spans="1:21" x14ac:dyDescent="0.3">
      <c r="A43">
        <v>719</v>
      </c>
      <c r="B43" s="6">
        <v>40</v>
      </c>
      <c r="C43" s="6">
        <v>0</v>
      </c>
      <c r="D43" s="12">
        <v>41395</v>
      </c>
      <c r="E43" s="6">
        <v>536</v>
      </c>
      <c r="F43" s="6">
        <v>52</v>
      </c>
      <c r="G43" s="2" t="s">
        <v>21</v>
      </c>
      <c r="H43" s="2" t="s">
        <v>22</v>
      </c>
      <c r="I43" s="6">
        <v>13</v>
      </c>
      <c r="J43" s="2" t="s">
        <v>40</v>
      </c>
      <c r="K43" s="2" t="s">
        <v>45</v>
      </c>
      <c r="L43" s="2" t="s">
        <v>52</v>
      </c>
      <c r="M43" s="6">
        <v>40</v>
      </c>
      <c r="N43" s="6">
        <v>98</v>
      </c>
      <c r="O43" s="2" t="s">
        <v>26</v>
      </c>
      <c r="P43" s="6">
        <v>30</v>
      </c>
      <c r="Q43" s="6">
        <v>60</v>
      </c>
      <c r="R43" s="6">
        <v>40</v>
      </c>
      <c r="S43" s="6">
        <v>90</v>
      </c>
      <c r="T43" s="6">
        <v>25</v>
      </c>
      <c r="U43" s="2" t="s">
        <v>35</v>
      </c>
    </row>
    <row r="44" spans="1:21" x14ac:dyDescent="0.3">
      <c r="A44">
        <v>339</v>
      </c>
      <c r="B44" s="6">
        <v>52</v>
      </c>
      <c r="C44" s="6">
        <v>-12</v>
      </c>
      <c r="D44" s="12">
        <v>41426</v>
      </c>
      <c r="E44" s="6">
        <v>554</v>
      </c>
      <c r="F44" s="6">
        <v>68</v>
      </c>
      <c r="G44" s="2" t="s">
        <v>21</v>
      </c>
      <c r="H44" s="2" t="s">
        <v>31</v>
      </c>
      <c r="I44" s="6">
        <v>47</v>
      </c>
      <c r="J44" s="2" t="s">
        <v>40</v>
      </c>
      <c r="K44" s="2" t="s">
        <v>41</v>
      </c>
      <c r="L44" s="2" t="s">
        <v>53</v>
      </c>
      <c r="M44" s="6">
        <v>-12</v>
      </c>
      <c r="N44" s="6">
        <v>128</v>
      </c>
      <c r="O44" s="2" t="s">
        <v>62</v>
      </c>
      <c r="P44" s="6">
        <v>50</v>
      </c>
      <c r="Q44" s="6">
        <v>60</v>
      </c>
      <c r="R44" s="6">
        <v>0</v>
      </c>
      <c r="S44" s="6">
        <v>110</v>
      </c>
      <c r="T44" s="6">
        <v>76</v>
      </c>
      <c r="U44" s="2" t="s">
        <v>35</v>
      </c>
    </row>
    <row r="45" spans="1:21" x14ac:dyDescent="0.3">
      <c r="A45">
        <v>561</v>
      </c>
      <c r="B45" s="6">
        <v>75</v>
      </c>
      <c r="C45" s="6">
        <v>35</v>
      </c>
      <c r="D45" s="12">
        <v>41456</v>
      </c>
      <c r="E45" s="6">
        <v>1063</v>
      </c>
      <c r="F45" s="6">
        <v>89</v>
      </c>
      <c r="G45" s="2" t="s">
        <v>21</v>
      </c>
      <c r="H45" s="2" t="s">
        <v>31</v>
      </c>
      <c r="I45" s="6">
        <v>23</v>
      </c>
      <c r="J45" s="2" t="s">
        <v>23</v>
      </c>
      <c r="K45" s="2" t="s">
        <v>24</v>
      </c>
      <c r="L45" s="2" t="s">
        <v>28</v>
      </c>
      <c r="M45" s="6">
        <v>65</v>
      </c>
      <c r="N45" s="6">
        <v>175</v>
      </c>
      <c r="O45" s="2" t="s">
        <v>34</v>
      </c>
      <c r="P45" s="6">
        <v>50</v>
      </c>
      <c r="Q45" s="6">
        <v>60</v>
      </c>
      <c r="R45" s="6">
        <v>30</v>
      </c>
      <c r="S45" s="6">
        <v>110</v>
      </c>
      <c r="T45" s="6">
        <v>45</v>
      </c>
      <c r="U45" s="2" t="s">
        <v>27</v>
      </c>
    </row>
    <row r="46" spans="1:21" x14ac:dyDescent="0.3">
      <c r="A46">
        <v>806</v>
      </c>
      <c r="B46" s="6">
        <v>46</v>
      </c>
      <c r="C46" s="6">
        <v>16</v>
      </c>
      <c r="D46" s="12">
        <v>41487</v>
      </c>
      <c r="E46" s="6">
        <v>424</v>
      </c>
      <c r="F46" s="6">
        <v>68</v>
      </c>
      <c r="G46" s="2" t="s">
        <v>21</v>
      </c>
      <c r="H46" s="2" t="s">
        <v>29</v>
      </c>
      <c r="I46" s="6">
        <v>14</v>
      </c>
      <c r="J46" s="2" t="s">
        <v>23</v>
      </c>
      <c r="K46" s="2" t="s">
        <v>24</v>
      </c>
      <c r="L46" s="2" t="s">
        <v>25</v>
      </c>
      <c r="M46" s="6">
        <v>46</v>
      </c>
      <c r="N46" s="6">
        <v>121</v>
      </c>
      <c r="O46" s="2" t="s">
        <v>30</v>
      </c>
      <c r="P46" s="6">
        <v>40</v>
      </c>
      <c r="Q46" s="6">
        <v>60</v>
      </c>
      <c r="R46" s="6">
        <v>30</v>
      </c>
      <c r="S46" s="6">
        <v>100</v>
      </c>
      <c r="T46" s="6">
        <v>37</v>
      </c>
      <c r="U46" s="2" t="s">
        <v>27</v>
      </c>
    </row>
    <row r="47" spans="1:21" x14ac:dyDescent="0.3">
      <c r="A47">
        <v>719</v>
      </c>
      <c r="B47" s="6">
        <v>55</v>
      </c>
      <c r="C47" s="6">
        <v>2</v>
      </c>
      <c r="D47" s="12">
        <v>41518</v>
      </c>
      <c r="E47" s="6">
        <v>410</v>
      </c>
      <c r="F47" s="6">
        <v>69</v>
      </c>
      <c r="G47" s="2" t="s">
        <v>21</v>
      </c>
      <c r="H47" s="2" t="s">
        <v>22</v>
      </c>
      <c r="I47" s="6">
        <v>20</v>
      </c>
      <c r="J47" s="2" t="s">
        <v>23</v>
      </c>
      <c r="K47" s="2" t="s">
        <v>32</v>
      </c>
      <c r="L47" s="2" t="s">
        <v>33</v>
      </c>
      <c r="M47" s="6">
        <v>22</v>
      </c>
      <c r="N47" s="6">
        <v>132</v>
      </c>
      <c r="O47" s="2" t="s">
        <v>26</v>
      </c>
      <c r="P47" s="6">
        <v>40</v>
      </c>
      <c r="Q47" s="6">
        <v>60</v>
      </c>
      <c r="R47" s="6">
        <v>20</v>
      </c>
      <c r="S47" s="6">
        <v>100</v>
      </c>
      <c r="T47" s="6">
        <v>54</v>
      </c>
      <c r="U47" s="2" t="s">
        <v>35</v>
      </c>
    </row>
    <row r="48" spans="1:21" x14ac:dyDescent="0.3">
      <c r="A48">
        <v>708</v>
      </c>
      <c r="B48" s="6">
        <v>50</v>
      </c>
      <c r="C48" s="6">
        <v>31</v>
      </c>
      <c r="D48" s="12">
        <v>41548</v>
      </c>
      <c r="E48" s="6">
        <v>589</v>
      </c>
      <c r="F48" s="6">
        <v>73</v>
      </c>
      <c r="G48" s="2" t="s">
        <v>21</v>
      </c>
      <c r="H48" s="2" t="s">
        <v>22</v>
      </c>
      <c r="I48" s="6">
        <v>14</v>
      </c>
      <c r="J48" s="2" t="s">
        <v>23</v>
      </c>
      <c r="K48" s="2" t="s">
        <v>32</v>
      </c>
      <c r="L48" s="2" t="s">
        <v>33</v>
      </c>
      <c r="M48" s="6">
        <v>71</v>
      </c>
      <c r="N48" s="6">
        <v>131</v>
      </c>
      <c r="O48" s="2" t="s">
        <v>63</v>
      </c>
      <c r="P48" s="6">
        <v>40</v>
      </c>
      <c r="Q48" s="6">
        <v>60</v>
      </c>
      <c r="R48" s="6">
        <v>40</v>
      </c>
      <c r="S48" s="6">
        <v>100</v>
      </c>
      <c r="T48" s="6">
        <v>25</v>
      </c>
      <c r="U48" s="2" t="s">
        <v>35</v>
      </c>
    </row>
    <row r="49" spans="1:21" x14ac:dyDescent="0.3">
      <c r="A49">
        <v>719</v>
      </c>
      <c r="B49" s="6">
        <v>57</v>
      </c>
      <c r="C49" s="6">
        <v>13</v>
      </c>
      <c r="D49" s="12">
        <v>41579</v>
      </c>
      <c r="E49" s="6">
        <v>1042</v>
      </c>
      <c r="F49" s="6">
        <v>68</v>
      </c>
      <c r="G49" s="2" t="s">
        <v>21</v>
      </c>
      <c r="H49" s="2" t="s">
        <v>22</v>
      </c>
      <c r="I49" s="6">
        <v>17</v>
      </c>
      <c r="J49" s="2" t="s">
        <v>23</v>
      </c>
      <c r="K49" s="2" t="s">
        <v>32</v>
      </c>
      <c r="L49" s="2" t="s">
        <v>61</v>
      </c>
      <c r="M49" s="6">
        <v>43</v>
      </c>
      <c r="N49" s="6">
        <v>133</v>
      </c>
      <c r="O49" s="2" t="s">
        <v>26</v>
      </c>
      <c r="P49" s="6">
        <v>40</v>
      </c>
      <c r="Q49" s="6">
        <v>60</v>
      </c>
      <c r="R49" s="6">
        <v>30</v>
      </c>
      <c r="S49" s="6">
        <v>100</v>
      </c>
      <c r="T49" s="6">
        <v>39</v>
      </c>
      <c r="U49" s="2" t="s">
        <v>35</v>
      </c>
    </row>
    <row r="50" spans="1:21" x14ac:dyDescent="0.3">
      <c r="A50">
        <v>351</v>
      </c>
      <c r="B50" s="6">
        <v>36</v>
      </c>
      <c r="C50" s="6">
        <v>6</v>
      </c>
      <c r="D50" s="12">
        <v>41609</v>
      </c>
      <c r="E50" s="6">
        <v>862</v>
      </c>
      <c r="F50" s="6">
        <v>52</v>
      </c>
      <c r="G50" s="2" t="s">
        <v>21</v>
      </c>
      <c r="H50" s="2" t="s">
        <v>31</v>
      </c>
      <c r="I50" s="6">
        <v>10</v>
      </c>
      <c r="J50" s="2" t="s">
        <v>23</v>
      </c>
      <c r="K50" s="2" t="s">
        <v>32</v>
      </c>
      <c r="L50" s="2" t="s">
        <v>33</v>
      </c>
      <c r="M50" s="6">
        <v>46</v>
      </c>
      <c r="N50" s="6">
        <v>94</v>
      </c>
      <c r="O50" s="2" t="s">
        <v>62</v>
      </c>
      <c r="P50" s="6">
        <v>30</v>
      </c>
      <c r="Q50" s="6">
        <v>60</v>
      </c>
      <c r="R50" s="6">
        <v>40</v>
      </c>
      <c r="S50" s="6">
        <v>90</v>
      </c>
      <c r="T50" s="6">
        <v>21</v>
      </c>
      <c r="U50" s="2" t="s">
        <v>35</v>
      </c>
    </row>
    <row r="51" spans="1:21" x14ac:dyDescent="0.3">
      <c r="A51">
        <v>970</v>
      </c>
      <c r="B51" s="6">
        <v>54</v>
      </c>
      <c r="C51" s="6">
        <v>13</v>
      </c>
      <c r="D51" s="12">
        <v>41276</v>
      </c>
      <c r="E51" s="6">
        <v>424</v>
      </c>
      <c r="F51" s="6">
        <v>73</v>
      </c>
      <c r="G51" s="2" t="s">
        <v>21</v>
      </c>
      <c r="H51" s="2" t="s">
        <v>22</v>
      </c>
      <c r="I51" s="6">
        <v>17</v>
      </c>
      <c r="J51" s="2" t="s">
        <v>23</v>
      </c>
      <c r="K51" s="2" t="s">
        <v>24</v>
      </c>
      <c r="L51" s="2" t="s">
        <v>28</v>
      </c>
      <c r="M51" s="6">
        <v>43</v>
      </c>
      <c r="N51" s="6">
        <v>135</v>
      </c>
      <c r="O51" s="2" t="s">
        <v>26</v>
      </c>
      <c r="P51" s="6">
        <v>50</v>
      </c>
      <c r="Q51" s="6">
        <v>60</v>
      </c>
      <c r="R51" s="6">
        <v>30</v>
      </c>
      <c r="S51" s="6">
        <v>110</v>
      </c>
      <c r="T51" s="6">
        <v>44</v>
      </c>
      <c r="U51" s="2" t="s">
        <v>27</v>
      </c>
    </row>
    <row r="52" spans="1:21" x14ac:dyDescent="0.3">
      <c r="A52">
        <v>305</v>
      </c>
      <c r="B52" s="6">
        <v>65</v>
      </c>
      <c r="C52" s="6">
        <v>14</v>
      </c>
      <c r="D52" s="12">
        <v>41307</v>
      </c>
      <c r="E52" s="6">
        <v>403</v>
      </c>
      <c r="F52" s="6">
        <v>80</v>
      </c>
      <c r="G52" s="2" t="s">
        <v>21</v>
      </c>
      <c r="H52" s="2" t="s">
        <v>31</v>
      </c>
      <c r="I52" s="6">
        <v>24</v>
      </c>
      <c r="J52" s="2" t="s">
        <v>23</v>
      </c>
      <c r="K52" s="2" t="s">
        <v>24</v>
      </c>
      <c r="L52" s="2" t="s">
        <v>25</v>
      </c>
      <c r="M52" s="6">
        <v>34</v>
      </c>
      <c r="N52" s="6">
        <v>155</v>
      </c>
      <c r="O52" s="2" t="s">
        <v>34</v>
      </c>
      <c r="P52" s="6">
        <v>40</v>
      </c>
      <c r="Q52" s="6">
        <v>60</v>
      </c>
      <c r="R52" s="6">
        <v>20</v>
      </c>
      <c r="S52" s="6">
        <v>100</v>
      </c>
      <c r="T52" s="6">
        <v>57</v>
      </c>
      <c r="U52" s="2" t="s">
        <v>27</v>
      </c>
    </row>
    <row r="53" spans="1:21" x14ac:dyDescent="0.3">
      <c r="A53">
        <v>407</v>
      </c>
      <c r="B53" s="6">
        <v>80</v>
      </c>
      <c r="C53" s="6">
        <v>44</v>
      </c>
      <c r="D53" s="12">
        <v>41335</v>
      </c>
      <c r="E53" s="6">
        <v>1079</v>
      </c>
      <c r="F53" s="6">
        <v>96</v>
      </c>
      <c r="G53" s="2" t="s">
        <v>21</v>
      </c>
      <c r="H53" s="2" t="s">
        <v>31</v>
      </c>
      <c r="I53" s="6">
        <v>24</v>
      </c>
      <c r="J53" s="2" t="s">
        <v>23</v>
      </c>
      <c r="K53" s="2" t="s">
        <v>24</v>
      </c>
      <c r="L53" s="2" t="s">
        <v>28</v>
      </c>
      <c r="M53" s="6">
        <v>74</v>
      </c>
      <c r="N53" s="6">
        <v>188</v>
      </c>
      <c r="O53" s="2" t="s">
        <v>34</v>
      </c>
      <c r="P53" s="6">
        <v>60</v>
      </c>
      <c r="Q53" s="6">
        <v>60</v>
      </c>
      <c r="R53" s="6">
        <v>30</v>
      </c>
      <c r="S53" s="6">
        <v>120</v>
      </c>
      <c r="T53" s="6">
        <v>46</v>
      </c>
      <c r="U53" s="2" t="s">
        <v>27</v>
      </c>
    </row>
    <row r="54" spans="1:21" x14ac:dyDescent="0.3">
      <c r="A54">
        <v>325</v>
      </c>
      <c r="B54" s="6">
        <v>54</v>
      </c>
      <c r="C54" s="6">
        <v>12</v>
      </c>
      <c r="D54" s="12">
        <v>41366</v>
      </c>
      <c r="E54" s="6">
        <v>424</v>
      </c>
      <c r="F54" s="6">
        <v>73</v>
      </c>
      <c r="G54" s="2" t="s">
        <v>21</v>
      </c>
      <c r="H54" s="2" t="s">
        <v>29</v>
      </c>
      <c r="I54" s="6">
        <v>17</v>
      </c>
      <c r="J54" s="2" t="s">
        <v>23</v>
      </c>
      <c r="K54" s="2" t="s">
        <v>24</v>
      </c>
      <c r="L54" s="2" t="s">
        <v>57</v>
      </c>
      <c r="M54" s="6">
        <v>42</v>
      </c>
      <c r="N54" s="6">
        <v>135</v>
      </c>
      <c r="O54" s="2" t="s">
        <v>30</v>
      </c>
      <c r="P54" s="6">
        <v>50</v>
      </c>
      <c r="Q54" s="6">
        <v>60</v>
      </c>
      <c r="R54" s="6">
        <v>30</v>
      </c>
      <c r="S54" s="6">
        <v>110</v>
      </c>
      <c r="T54" s="6">
        <v>45</v>
      </c>
      <c r="U54" s="2" t="s">
        <v>27</v>
      </c>
    </row>
    <row r="55" spans="1:21" x14ac:dyDescent="0.3">
      <c r="A55">
        <v>430</v>
      </c>
      <c r="B55" s="6">
        <v>41</v>
      </c>
      <c r="C55" s="6">
        <v>6</v>
      </c>
      <c r="D55" s="12">
        <v>41396</v>
      </c>
      <c r="E55" s="6">
        <v>435</v>
      </c>
      <c r="F55" s="6">
        <v>60</v>
      </c>
      <c r="G55" s="2" t="s">
        <v>21</v>
      </c>
      <c r="H55" s="2" t="s">
        <v>29</v>
      </c>
      <c r="I55" s="6">
        <v>13</v>
      </c>
      <c r="J55" s="2" t="s">
        <v>23</v>
      </c>
      <c r="K55" s="2" t="s">
        <v>24</v>
      </c>
      <c r="L55" s="2" t="s">
        <v>25</v>
      </c>
      <c r="M55" s="6">
        <v>36</v>
      </c>
      <c r="N55" s="6">
        <v>108</v>
      </c>
      <c r="O55" s="2" t="s">
        <v>30</v>
      </c>
      <c r="P55" s="6">
        <v>30</v>
      </c>
      <c r="Q55" s="6">
        <v>60</v>
      </c>
      <c r="R55" s="6">
        <v>30</v>
      </c>
      <c r="S55" s="6">
        <v>90</v>
      </c>
      <c r="T55" s="6">
        <v>36</v>
      </c>
      <c r="U55" s="2" t="s">
        <v>27</v>
      </c>
    </row>
    <row r="56" spans="1:21" x14ac:dyDescent="0.3">
      <c r="A56">
        <v>408</v>
      </c>
      <c r="B56" s="6">
        <v>54</v>
      </c>
      <c r="C56" s="6">
        <v>29</v>
      </c>
      <c r="D56" s="12">
        <v>41427</v>
      </c>
      <c r="E56" s="6">
        <v>601</v>
      </c>
      <c r="F56" s="6">
        <v>79</v>
      </c>
      <c r="G56" s="2" t="s">
        <v>21</v>
      </c>
      <c r="H56" s="2" t="s">
        <v>36</v>
      </c>
      <c r="I56" s="6">
        <v>15</v>
      </c>
      <c r="J56" s="2" t="s">
        <v>23</v>
      </c>
      <c r="K56" s="2" t="s">
        <v>32</v>
      </c>
      <c r="L56" s="2" t="s">
        <v>61</v>
      </c>
      <c r="M56" s="6">
        <v>79</v>
      </c>
      <c r="N56" s="6">
        <v>142</v>
      </c>
      <c r="O56" s="2" t="s">
        <v>38</v>
      </c>
      <c r="P56" s="6">
        <v>30</v>
      </c>
      <c r="Q56" s="6">
        <v>60</v>
      </c>
      <c r="R56" s="6">
        <v>50</v>
      </c>
      <c r="S56" s="6">
        <v>90</v>
      </c>
      <c r="T56" s="6">
        <v>26</v>
      </c>
      <c r="U56" s="2" t="s">
        <v>35</v>
      </c>
    </row>
    <row r="57" spans="1:21" x14ac:dyDescent="0.3">
      <c r="A57">
        <v>816</v>
      </c>
      <c r="B57" s="6">
        <v>31</v>
      </c>
      <c r="C57" s="6">
        <v>-10</v>
      </c>
      <c r="D57" s="12">
        <v>41457</v>
      </c>
      <c r="E57" s="6">
        <v>844</v>
      </c>
      <c r="F57" s="6">
        <v>46</v>
      </c>
      <c r="G57" s="2" t="s">
        <v>39</v>
      </c>
      <c r="H57" s="2" t="s">
        <v>22</v>
      </c>
      <c r="I57" s="6">
        <v>8</v>
      </c>
      <c r="J57" s="2" t="s">
        <v>40</v>
      </c>
      <c r="K57" s="2" t="s">
        <v>41</v>
      </c>
      <c r="L57" s="2" t="s">
        <v>42</v>
      </c>
      <c r="M57" s="6">
        <v>40</v>
      </c>
      <c r="N57" s="6">
        <v>82</v>
      </c>
      <c r="O57" s="2" t="s">
        <v>58</v>
      </c>
      <c r="P57" s="6">
        <v>30</v>
      </c>
      <c r="Q57" s="6">
        <v>60</v>
      </c>
      <c r="R57" s="6">
        <v>50</v>
      </c>
      <c r="S57" s="6">
        <v>90</v>
      </c>
      <c r="T57" s="6">
        <v>19</v>
      </c>
      <c r="U57" s="2" t="s">
        <v>27</v>
      </c>
    </row>
    <row r="58" spans="1:21" x14ac:dyDescent="0.3">
      <c r="A58">
        <v>337</v>
      </c>
      <c r="B58" s="6">
        <v>34</v>
      </c>
      <c r="C58" s="6">
        <v>-4</v>
      </c>
      <c r="D58" s="12">
        <v>41488</v>
      </c>
      <c r="E58" s="6">
        <v>863</v>
      </c>
      <c r="F58" s="6">
        <v>51</v>
      </c>
      <c r="G58" s="2" t="s">
        <v>39</v>
      </c>
      <c r="H58" s="2" t="s">
        <v>29</v>
      </c>
      <c r="I58" s="6">
        <v>9</v>
      </c>
      <c r="J58" s="2" t="s">
        <v>40</v>
      </c>
      <c r="K58" s="2" t="s">
        <v>45</v>
      </c>
      <c r="L58" s="2" t="s">
        <v>46</v>
      </c>
      <c r="M58" s="6">
        <v>46</v>
      </c>
      <c r="N58" s="6">
        <v>91</v>
      </c>
      <c r="O58" s="2" t="s">
        <v>55</v>
      </c>
      <c r="P58" s="6">
        <v>40</v>
      </c>
      <c r="Q58" s="6">
        <v>60</v>
      </c>
      <c r="R58" s="6">
        <v>50</v>
      </c>
      <c r="S58" s="6">
        <v>100</v>
      </c>
      <c r="T58" s="6">
        <v>20</v>
      </c>
      <c r="U58" s="2" t="s">
        <v>27</v>
      </c>
    </row>
    <row r="59" spans="1:21" x14ac:dyDescent="0.3">
      <c r="A59">
        <v>918</v>
      </c>
      <c r="B59" s="6">
        <v>33</v>
      </c>
      <c r="C59" s="6">
        <v>-8</v>
      </c>
      <c r="D59" s="12">
        <v>41519</v>
      </c>
      <c r="E59" s="6">
        <v>870</v>
      </c>
      <c r="F59" s="6">
        <v>49</v>
      </c>
      <c r="G59" s="2" t="s">
        <v>39</v>
      </c>
      <c r="H59" s="2" t="s">
        <v>29</v>
      </c>
      <c r="I59" s="6">
        <v>9</v>
      </c>
      <c r="J59" s="2" t="s">
        <v>40</v>
      </c>
      <c r="K59" s="2" t="s">
        <v>45</v>
      </c>
      <c r="L59" s="2" t="s">
        <v>46</v>
      </c>
      <c r="M59" s="6">
        <v>42</v>
      </c>
      <c r="N59" s="6">
        <v>87</v>
      </c>
      <c r="O59" s="2" t="s">
        <v>47</v>
      </c>
      <c r="P59" s="6">
        <v>30</v>
      </c>
      <c r="Q59" s="6">
        <v>60</v>
      </c>
      <c r="R59" s="6">
        <v>50</v>
      </c>
      <c r="S59" s="6">
        <v>90</v>
      </c>
      <c r="T59" s="6">
        <v>21</v>
      </c>
      <c r="U59" s="2" t="s">
        <v>27</v>
      </c>
    </row>
    <row r="60" spans="1:21" x14ac:dyDescent="0.3">
      <c r="A60">
        <v>603</v>
      </c>
      <c r="B60" s="6">
        <v>48</v>
      </c>
      <c r="C60" s="6">
        <v>12</v>
      </c>
      <c r="D60" s="12">
        <v>41549</v>
      </c>
      <c r="E60" s="6">
        <v>462</v>
      </c>
      <c r="F60" s="6">
        <v>74</v>
      </c>
      <c r="G60" s="2" t="s">
        <v>39</v>
      </c>
      <c r="H60" s="2" t="s">
        <v>31</v>
      </c>
      <c r="I60" s="6">
        <v>15</v>
      </c>
      <c r="J60" s="2" t="s">
        <v>40</v>
      </c>
      <c r="K60" s="2" t="s">
        <v>45</v>
      </c>
      <c r="L60" s="2" t="s">
        <v>52</v>
      </c>
      <c r="M60" s="6">
        <v>42</v>
      </c>
      <c r="N60" s="6">
        <v>130</v>
      </c>
      <c r="O60" s="2" t="s">
        <v>51</v>
      </c>
      <c r="P60" s="6">
        <v>40</v>
      </c>
      <c r="Q60" s="6">
        <v>60</v>
      </c>
      <c r="R60" s="6">
        <v>30</v>
      </c>
      <c r="S60" s="6">
        <v>100</v>
      </c>
      <c r="T60" s="6">
        <v>46</v>
      </c>
      <c r="U60" s="2" t="s">
        <v>35</v>
      </c>
    </row>
    <row r="61" spans="1:21" x14ac:dyDescent="0.3">
      <c r="A61">
        <v>225</v>
      </c>
      <c r="B61" s="6">
        <v>55</v>
      </c>
      <c r="C61" s="6">
        <v>-4</v>
      </c>
      <c r="D61" s="12">
        <v>41580</v>
      </c>
      <c r="E61" s="6">
        <v>-1053</v>
      </c>
      <c r="F61" s="6">
        <v>76</v>
      </c>
      <c r="G61" s="2" t="s">
        <v>39</v>
      </c>
      <c r="H61" s="2" t="s">
        <v>29</v>
      </c>
      <c r="I61" s="6">
        <v>49</v>
      </c>
      <c r="J61" s="2" t="s">
        <v>40</v>
      </c>
      <c r="K61" s="2" t="s">
        <v>41</v>
      </c>
      <c r="L61" s="2" t="s">
        <v>54</v>
      </c>
      <c r="M61" s="6">
        <v>-4</v>
      </c>
      <c r="N61" s="6">
        <v>140</v>
      </c>
      <c r="O61" s="2" t="s">
        <v>55</v>
      </c>
      <c r="P61" s="6">
        <v>40</v>
      </c>
      <c r="Q61" s="6">
        <v>60</v>
      </c>
      <c r="R61" s="6">
        <v>0</v>
      </c>
      <c r="S61" s="6">
        <v>100</v>
      </c>
      <c r="T61" s="6">
        <v>79</v>
      </c>
      <c r="U61" s="2" t="s">
        <v>35</v>
      </c>
    </row>
    <row r="62" spans="1:21" x14ac:dyDescent="0.3">
      <c r="A62">
        <v>505</v>
      </c>
      <c r="B62" s="6">
        <v>49</v>
      </c>
      <c r="C62" s="6">
        <v>-17</v>
      </c>
      <c r="D62" s="12">
        <v>41610</v>
      </c>
      <c r="E62" s="6">
        <v>335</v>
      </c>
      <c r="F62" s="6">
        <v>69</v>
      </c>
      <c r="G62" s="2" t="s">
        <v>39</v>
      </c>
      <c r="H62" s="2" t="s">
        <v>29</v>
      </c>
      <c r="I62" s="6">
        <v>44</v>
      </c>
      <c r="J62" s="2" t="s">
        <v>40</v>
      </c>
      <c r="K62" s="2" t="s">
        <v>41</v>
      </c>
      <c r="L62" s="2" t="s">
        <v>53</v>
      </c>
      <c r="M62" s="6">
        <v>-7</v>
      </c>
      <c r="N62" s="6">
        <v>126</v>
      </c>
      <c r="O62" s="2" t="s">
        <v>64</v>
      </c>
      <c r="P62" s="6">
        <v>30</v>
      </c>
      <c r="Q62" s="6">
        <v>60</v>
      </c>
      <c r="R62" s="6">
        <v>10</v>
      </c>
      <c r="S62" s="6">
        <v>90</v>
      </c>
      <c r="T62" s="6">
        <v>74</v>
      </c>
      <c r="U62" s="2" t="s">
        <v>35</v>
      </c>
    </row>
    <row r="63" spans="1:21" x14ac:dyDescent="0.3">
      <c r="A63">
        <v>959</v>
      </c>
      <c r="B63" s="6">
        <v>79</v>
      </c>
      <c r="C63" s="6">
        <v>4</v>
      </c>
      <c r="D63" s="12">
        <v>41277</v>
      </c>
      <c r="E63" s="6">
        <v>593</v>
      </c>
      <c r="F63" s="6">
        <v>98</v>
      </c>
      <c r="G63" s="2" t="s">
        <v>39</v>
      </c>
      <c r="H63" s="2" t="s">
        <v>31</v>
      </c>
      <c r="I63" s="6">
        <v>30</v>
      </c>
      <c r="J63" s="2" t="s">
        <v>23</v>
      </c>
      <c r="K63" s="2" t="s">
        <v>24</v>
      </c>
      <c r="L63" s="2" t="s">
        <v>25</v>
      </c>
      <c r="M63" s="6">
        <v>34</v>
      </c>
      <c r="N63" s="6">
        <v>177</v>
      </c>
      <c r="O63" s="2" t="s">
        <v>44</v>
      </c>
      <c r="P63" s="6">
        <v>40</v>
      </c>
      <c r="Q63" s="6">
        <v>50</v>
      </c>
      <c r="R63" s="6">
        <v>30</v>
      </c>
      <c r="S63" s="6">
        <v>90</v>
      </c>
      <c r="T63" s="6">
        <v>64</v>
      </c>
      <c r="U63" s="2" t="s">
        <v>27</v>
      </c>
    </row>
    <row r="64" spans="1:21" x14ac:dyDescent="0.3">
      <c r="A64">
        <v>860</v>
      </c>
      <c r="B64" s="6">
        <v>65</v>
      </c>
      <c r="C64" s="6">
        <v>-15</v>
      </c>
      <c r="D64" s="12">
        <v>41308</v>
      </c>
      <c r="E64" s="6">
        <v>1053</v>
      </c>
      <c r="F64" s="6">
        <v>77</v>
      </c>
      <c r="G64" s="2" t="s">
        <v>39</v>
      </c>
      <c r="H64" s="2" t="s">
        <v>31</v>
      </c>
      <c r="I64" s="6">
        <v>20</v>
      </c>
      <c r="J64" s="2" t="s">
        <v>23</v>
      </c>
      <c r="K64" s="2" t="s">
        <v>24</v>
      </c>
      <c r="L64" s="2" t="s">
        <v>28</v>
      </c>
      <c r="M64" s="6">
        <v>35</v>
      </c>
      <c r="N64" s="6">
        <v>142</v>
      </c>
      <c r="O64" s="2" t="s">
        <v>44</v>
      </c>
      <c r="P64" s="6">
        <v>30</v>
      </c>
      <c r="Q64" s="6">
        <v>50</v>
      </c>
      <c r="R64" s="6">
        <v>50</v>
      </c>
      <c r="S64" s="6">
        <v>80</v>
      </c>
      <c r="T64" s="6">
        <v>42</v>
      </c>
      <c r="U64" s="2" t="s">
        <v>27</v>
      </c>
    </row>
    <row r="65" spans="1:21" x14ac:dyDescent="0.3">
      <c r="A65">
        <v>262</v>
      </c>
      <c r="B65" s="6">
        <v>46</v>
      </c>
      <c r="C65" s="6">
        <v>-10</v>
      </c>
      <c r="D65" s="12">
        <v>41336</v>
      </c>
      <c r="E65" s="6">
        <v>449</v>
      </c>
      <c r="F65" s="6">
        <v>67</v>
      </c>
      <c r="G65" s="2" t="s">
        <v>39</v>
      </c>
      <c r="H65" s="2" t="s">
        <v>22</v>
      </c>
      <c r="I65" s="6">
        <v>14</v>
      </c>
      <c r="J65" s="2" t="s">
        <v>23</v>
      </c>
      <c r="K65" s="2" t="s">
        <v>32</v>
      </c>
      <c r="L65" s="2" t="s">
        <v>33</v>
      </c>
      <c r="M65" s="6">
        <v>30</v>
      </c>
      <c r="N65" s="6">
        <v>113</v>
      </c>
      <c r="O65" s="2" t="s">
        <v>59</v>
      </c>
      <c r="P65" s="6">
        <v>20</v>
      </c>
      <c r="Q65" s="6">
        <v>50</v>
      </c>
      <c r="R65" s="6">
        <v>40</v>
      </c>
      <c r="S65" s="6">
        <v>70</v>
      </c>
      <c r="T65" s="6">
        <v>37</v>
      </c>
      <c r="U65" s="2" t="s">
        <v>35</v>
      </c>
    </row>
    <row r="66" spans="1:21" x14ac:dyDescent="0.3">
      <c r="A66">
        <v>715</v>
      </c>
      <c r="B66" s="6">
        <v>60</v>
      </c>
      <c r="C66" s="6">
        <v>0</v>
      </c>
      <c r="D66" s="12">
        <v>41367</v>
      </c>
      <c r="E66" s="6">
        <v>606</v>
      </c>
      <c r="F66" s="6">
        <v>84</v>
      </c>
      <c r="G66" s="2" t="s">
        <v>39</v>
      </c>
      <c r="H66" s="2" t="s">
        <v>22</v>
      </c>
      <c r="I66" s="6">
        <v>54</v>
      </c>
      <c r="J66" s="2" t="s">
        <v>23</v>
      </c>
      <c r="K66" s="2" t="s">
        <v>32</v>
      </c>
      <c r="L66" s="2" t="s">
        <v>61</v>
      </c>
      <c r="M66" s="6">
        <v>0</v>
      </c>
      <c r="N66" s="6">
        <v>144</v>
      </c>
      <c r="O66" s="2" t="s">
        <v>59</v>
      </c>
      <c r="P66" s="6">
        <v>40</v>
      </c>
      <c r="Q66" s="6">
        <v>50</v>
      </c>
      <c r="R66" s="6">
        <v>0</v>
      </c>
      <c r="S66" s="6">
        <v>90</v>
      </c>
      <c r="T66" s="6">
        <v>84</v>
      </c>
      <c r="U66" s="2" t="s">
        <v>35</v>
      </c>
    </row>
    <row r="67" spans="1:21" x14ac:dyDescent="0.3">
      <c r="A67">
        <v>206</v>
      </c>
      <c r="B67" s="6">
        <v>60</v>
      </c>
      <c r="C67" s="6">
        <v>17</v>
      </c>
      <c r="D67" s="12">
        <v>41397</v>
      </c>
      <c r="E67" s="6">
        <v>329</v>
      </c>
      <c r="F67" s="6">
        <v>99</v>
      </c>
      <c r="G67" s="2" t="s">
        <v>39</v>
      </c>
      <c r="H67" s="2" t="s">
        <v>36</v>
      </c>
      <c r="I67" s="6">
        <v>18</v>
      </c>
      <c r="J67" s="2" t="s">
        <v>23</v>
      </c>
      <c r="K67" s="2" t="s">
        <v>32</v>
      </c>
      <c r="L67" s="2" t="s">
        <v>33</v>
      </c>
      <c r="M67" s="6">
        <v>57</v>
      </c>
      <c r="N67" s="6">
        <v>159</v>
      </c>
      <c r="O67" s="2" t="s">
        <v>60</v>
      </c>
      <c r="P67" s="6">
        <v>20</v>
      </c>
      <c r="Q67" s="6">
        <v>50</v>
      </c>
      <c r="R67" s="6">
        <v>40</v>
      </c>
      <c r="S67" s="6">
        <v>70</v>
      </c>
      <c r="T67" s="6">
        <v>42</v>
      </c>
      <c r="U67" s="2" t="s">
        <v>35</v>
      </c>
    </row>
    <row r="68" spans="1:21" x14ac:dyDescent="0.3">
      <c r="A68">
        <v>773</v>
      </c>
      <c r="B68" s="6">
        <v>40</v>
      </c>
      <c r="C68" s="6">
        <v>-3</v>
      </c>
      <c r="D68" s="12">
        <v>41428</v>
      </c>
      <c r="E68" s="6">
        <v>536</v>
      </c>
      <c r="F68" s="6">
        <v>52</v>
      </c>
      <c r="G68" s="2" t="s">
        <v>21</v>
      </c>
      <c r="H68" s="2" t="s">
        <v>22</v>
      </c>
      <c r="I68" s="6">
        <v>13</v>
      </c>
      <c r="J68" s="2" t="s">
        <v>23</v>
      </c>
      <c r="K68" s="2" t="s">
        <v>24</v>
      </c>
      <c r="L68" s="2" t="s">
        <v>25</v>
      </c>
      <c r="M68" s="6">
        <v>27</v>
      </c>
      <c r="N68" s="6">
        <v>92</v>
      </c>
      <c r="O68" s="2" t="s">
        <v>63</v>
      </c>
      <c r="P68" s="6">
        <v>30</v>
      </c>
      <c r="Q68" s="6">
        <v>50</v>
      </c>
      <c r="R68" s="6">
        <v>30</v>
      </c>
      <c r="S68" s="6">
        <v>80</v>
      </c>
      <c r="T68" s="6">
        <v>25</v>
      </c>
      <c r="U68" s="2" t="s">
        <v>27</v>
      </c>
    </row>
    <row r="69" spans="1:21" x14ac:dyDescent="0.3">
      <c r="A69">
        <v>614</v>
      </c>
      <c r="B69" s="6">
        <v>36</v>
      </c>
      <c r="C69" s="6">
        <v>-10</v>
      </c>
      <c r="D69" s="12">
        <v>41458</v>
      </c>
      <c r="E69" s="6">
        <v>862</v>
      </c>
      <c r="F69" s="6">
        <v>52</v>
      </c>
      <c r="G69" s="2" t="s">
        <v>21</v>
      </c>
      <c r="H69" s="2" t="s">
        <v>22</v>
      </c>
      <c r="I69" s="6">
        <v>10</v>
      </c>
      <c r="J69" s="2" t="s">
        <v>23</v>
      </c>
      <c r="K69" s="2" t="s">
        <v>24</v>
      </c>
      <c r="L69" s="2" t="s">
        <v>25</v>
      </c>
      <c r="M69" s="6">
        <v>30</v>
      </c>
      <c r="N69" s="6">
        <v>88</v>
      </c>
      <c r="O69" s="2" t="s">
        <v>65</v>
      </c>
      <c r="P69" s="6">
        <v>30</v>
      </c>
      <c r="Q69" s="6">
        <v>50</v>
      </c>
      <c r="R69" s="6">
        <v>40</v>
      </c>
      <c r="S69" s="6">
        <v>80</v>
      </c>
      <c r="T69" s="6">
        <v>22</v>
      </c>
      <c r="U69" s="2" t="s">
        <v>27</v>
      </c>
    </row>
    <row r="70" spans="1:21" x14ac:dyDescent="0.3">
      <c r="A70">
        <v>617</v>
      </c>
      <c r="B70" s="6">
        <v>55</v>
      </c>
      <c r="C70" s="6">
        <v>-5</v>
      </c>
      <c r="D70" s="12">
        <v>41489</v>
      </c>
      <c r="E70" s="6">
        <v>410</v>
      </c>
      <c r="F70" s="6">
        <v>69</v>
      </c>
      <c r="G70" s="2" t="s">
        <v>21</v>
      </c>
      <c r="H70" s="2" t="s">
        <v>31</v>
      </c>
      <c r="I70" s="6">
        <v>20</v>
      </c>
      <c r="J70" s="2" t="s">
        <v>23</v>
      </c>
      <c r="K70" s="2" t="s">
        <v>24</v>
      </c>
      <c r="L70" s="2" t="s">
        <v>25</v>
      </c>
      <c r="M70" s="6">
        <v>15</v>
      </c>
      <c r="N70" s="6">
        <v>124</v>
      </c>
      <c r="O70" s="2" t="s">
        <v>62</v>
      </c>
      <c r="P70" s="6">
        <v>40</v>
      </c>
      <c r="Q70" s="6">
        <v>50</v>
      </c>
      <c r="R70" s="6">
        <v>20</v>
      </c>
      <c r="S70" s="6">
        <v>90</v>
      </c>
      <c r="T70" s="6">
        <v>54</v>
      </c>
      <c r="U70" s="2" t="s">
        <v>27</v>
      </c>
    </row>
    <row r="71" spans="1:21" x14ac:dyDescent="0.3">
      <c r="A71">
        <v>707</v>
      </c>
      <c r="B71" s="6">
        <v>40</v>
      </c>
      <c r="C71" s="6">
        <v>-3</v>
      </c>
      <c r="D71" s="12">
        <v>41520</v>
      </c>
      <c r="E71" s="6">
        <v>536</v>
      </c>
      <c r="F71" s="6">
        <v>52</v>
      </c>
      <c r="G71" s="2" t="s">
        <v>21</v>
      </c>
      <c r="H71" s="2" t="s">
        <v>36</v>
      </c>
      <c r="I71" s="6">
        <v>13</v>
      </c>
      <c r="J71" s="2" t="s">
        <v>23</v>
      </c>
      <c r="K71" s="2" t="s">
        <v>24</v>
      </c>
      <c r="L71" s="2" t="s">
        <v>28</v>
      </c>
      <c r="M71" s="6">
        <v>27</v>
      </c>
      <c r="N71" s="6">
        <v>92</v>
      </c>
      <c r="O71" s="2" t="s">
        <v>38</v>
      </c>
      <c r="P71" s="6">
        <v>30</v>
      </c>
      <c r="Q71" s="6">
        <v>50</v>
      </c>
      <c r="R71" s="6">
        <v>30</v>
      </c>
      <c r="S71" s="6">
        <v>80</v>
      </c>
      <c r="T71" s="6">
        <v>25</v>
      </c>
      <c r="U71" s="2" t="s">
        <v>27</v>
      </c>
    </row>
    <row r="72" spans="1:21" x14ac:dyDescent="0.3">
      <c r="A72">
        <v>352</v>
      </c>
      <c r="B72" s="6">
        <v>28</v>
      </c>
      <c r="C72" s="6">
        <v>-17</v>
      </c>
      <c r="D72" s="12">
        <v>41550</v>
      </c>
      <c r="E72" s="6">
        <v>875</v>
      </c>
      <c r="F72" s="6">
        <v>42</v>
      </c>
      <c r="G72" s="2" t="s">
        <v>21</v>
      </c>
      <c r="H72" s="2" t="s">
        <v>31</v>
      </c>
      <c r="I72" s="6">
        <v>7</v>
      </c>
      <c r="J72" s="2" t="s">
        <v>23</v>
      </c>
      <c r="K72" s="2" t="s">
        <v>32</v>
      </c>
      <c r="L72" s="2" t="s">
        <v>33</v>
      </c>
      <c r="M72" s="6">
        <v>23</v>
      </c>
      <c r="N72" s="6">
        <v>70</v>
      </c>
      <c r="O72" s="2" t="s">
        <v>34</v>
      </c>
      <c r="P72" s="6">
        <v>20</v>
      </c>
      <c r="Q72" s="6">
        <v>50</v>
      </c>
      <c r="R72" s="6">
        <v>40</v>
      </c>
      <c r="S72" s="6">
        <v>70</v>
      </c>
      <c r="T72" s="6">
        <v>19</v>
      </c>
      <c r="U72" s="2" t="s">
        <v>35</v>
      </c>
    </row>
    <row r="73" spans="1:21" x14ac:dyDescent="0.3">
      <c r="A73">
        <v>561</v>
      </c>
      <c r="B73" s="6">
        <v>31</v>
      </c>
      <c r="C73" s="6">
        <v>-12</v>
      </c>
      <c r="D73" s="12">
        <v>41581</v>
      </c>
      <c r="E73" s="6">
        <v>856</v>
      </c>
      <c r="F73" s="6">
        <v>47</v>
      </c>
      <c r="G73" s="2" t="s">
        <v>21</v>
      </c>
      <c r="H73" s="2" t="s">
        <v>31</v>
      </c>
      <c r="I73" s="6">
        <v>8</v>
      </c>
      <c r="J73" s="2" t="s">
        <v>23</v>
      </c>
      <c r="K73" s="2" t="s">
        <v>32</v>
      </c>
      <c r="L73" s="2" t="s">
        <v>37</v>
      </c>
      <c r="M73" s="6">
        <v>28</v>
      </c>
      <c r="N73" s="6">
        <v>78</v>
      </c>
      <c r="O73" s="2" t="s">
        <v>34</v>
      </c>
      <c r="P73" s="6">
        <v>30</v>
      </c>
      <c r="Q73" s="6">
        <v>50</v>
      </c>
      <c r="R73" s="6">
        <v>40</v>
      </c>
      <c r="S73" s="6">
        <v>80</v>
      </c>
      <c r="T73" s="6">
        <v>19</v>
      </c>
      <c r="U73" s="2" t="s">
        <v>35</v>
      </c>
    </row>
    <row r="74" spans="1:21" x14ac:dyDescent="0.3">
      <c r="A74">
        <v>351</v>
      </c>
      <c r="B74" s="6">
        <v>32</v>
      </c>
      <c r="C74" s="6">
        <v>-11</v>
      </c>
      <c r="D74" s="12">
        <v>41611</v>
      </c>
      <c r="E74" s="6">
        <v>482</v>
      </c>
      <c r="F74" s="6">
        <v>48</v>
      </c>
      <c r="G74" s="2" t="s">
        <v>21</v>
      </c>
      <c r="H74" s="2" t="s">
        <v>31</v>
      </c>
      <c r="I74" s="6">
        <v>8</v>
      </c>
      <c r="J74" s="2" t="s">
        <v>23</v>
      </c>
      <c r="K74" s="2" t="s">
        <v>32</v>
      </c>
      <c r="L74" s="2" t="s">
        <v>37</v>
      </c>
      <c r="M74" s="6">
        <v>29</v>
      </c>
      <c r="N74" s="6">
        <v>80</v>
      </c>
      <c r="O74" s="2" t="s">
        <v>62</v>
      </c>
      <c r="P74" s="6">
        <v>30</v>
      </c>
      <c r="Q74" s="6">
        <v>50</v>
      </c>
      <c r="R74" s="6">
        <v>40</v>
      </c>
      <c r="S74" s="6">
        <v>80</v>
      </c>
      <c r="T74" s="6">
        <v>19</v>
      </c>
      <c r="U74" s="2" t="s">
        <v>35</v>
      </c>
    </row>
    <row r="75" spans="1:21" x14ac:dyDescent="0.3">
      <c r="A75">
        <v>863</v>
      </c>
      <c r="B75" s="6">
        <v>34</v>
      </c>
      <c r="C75" s="6">
        <v>-10</v>
      </c>
      <c r="D75" s="12">
        <v>41278</v>
      </c>
      <c r="E75" s="6">
        <v>863</v>
      </c>
      <c r="F75" s="6">
        <v>51</v>
      </c>
      <c r="G75" s="2" t="s">
        <v>21</v>
      </c>
      <c r="H75" s="2" t="s">
        <v>31</v>
      </c>
      <c r="I75" s="6">
        <v>9</v>
      </c>
      <c r="J75" s="2" t="s">
        <v>23</v>
      </c>
      <c r="K75" s="2" t="s">
        <v>32</v>
      </c>
      <c r="L75" s="2" t="s">
        <v>37</v>
      </c>
      <c r="M75" s="6">
        <v>30</v>
      </c>
      <c r="N75" s="6">
        <v>85</v>
      </c>
      <c r="O75" s="2" t="s">
        <v>34</v>
      </c>
      <c r="P75" s="6">
        <v>30</v>
      </c>
      <c r="Q75" s="6">
        <v>50</v>
      </c>
      <c r="R75" s="6">
        <v>40</v>
      </c>
      <c r="S75" s="6">
        <v>80</v>
      </c>
      <c r="T75" s="6">
        <v>21</v>
      </c>
      <c r="U75" s="2" t="s">
        <v>35</v>
      </c>
    </row>
    <row r="76" spans="1:21" x14ac:dyDescent="0.3">
      <c r="A76">
        <v>641</v>
      </c>
      <c r="B76" s="6">
        <v>0</v>
      </c>
      <c r="C76" s="6">
        <v>-8</v>
      </c>
      <c r="D76" s="12">
        <v>41309</v>
      </c>
      <c r="E76" s="6">
        <v>344</v>
      </c>
      <c r="F76" s="6">
        <v>43</v>
      </c>
      <c r="G76" s="2" t="s">
        <v>39</v>
      </c>
      <c r="H76" s="2" t="s">
        <v>22</v>
      </c>
      <c r="I76" s="6">
        <v>0</v>
      </c>
      <c r="J76" s="2" t="s">
        <v>40</v>
      </c>
      <c r="K76" s="2" t="s">
        <v>41</v>
      </c>
      <c r="L76" s="2" t="s">
        <v>42</v>
      </c>
      <c r="M76" s="6">
        <v>32</v>
      </c>
      <c r="N76" s="6">
        <v>43</v>
      </c>
      <c r="O76" s="2" t="s">
        <v>43</v>
      </c>
      <c r="P76" s="6">
        <v>0</v>
      </c>
      <c r="Q76" s="6">
        <v>50</v>
      </c>
      <c r="R76" s="6">
        <v>40</v>
      </c>
      <c r="S76" s="6">
        <v>50</v>
      </c>
      <c r="T76" s="6">
        <v>11</v>
      </c>
      <c r="U76" s="2" t="s">
        <v>27</v>
      </c>
    </row>
    <row r="77" spans="1:21" x14ac:dyDescent="0.3">
      <c r="A77">
        <v>225</v>
      </c>
      <c r="B77" s="6">
        <v>43</v>
      </c>
      <c r="C77" s="6">
        <v>7</v>
      </c>
      <c r="D77" s="12">
        <v>41337</v>
      </c>
      <c r="E77" s="6">
        <v>466</v>
      </c>
      <c r="F77" s="6">
        <v>63</v>
      </c>
      <c r="G77" s="2" t="s">
        <v>39</v>
      </c>
      <c r="H77" s="2" t="s">
        <v>29</v>
      </c>
      <c r="I77" s="6">
        <v>13</v>
      </c>
      <c r="J77" s="2" t="s">
        <v>40</v>
      </c>
      <c r="K77" s="2" t="s">
        <v>41</v>
      </c>
      <c r="L77" s="2" t="s">
        <v>42</v>
      </c>
      <c r="M77" s="6">
        <v>27</v>
      </c>
      <c r="N77" s="6">
        <v>106</v>
      </c>
      <c r="O77" s="2" t="s">
        <v>55</v>
      </c>
      <c r="P77" s="6">
        <v>30</v>
      </c>
      <c r="Q77" s="6">
        <v>50</v>
      </c>
      <c r="R77" s="6">
        <v>20</v>
      </c>
      <c r="S77" s="6">
        <v>80</v>
      </c>
      <c r="T77" s="6">
        <v>36</v>
      </c>
      <c r="U77" s="2" t="s">
        <v>27</v>
      </c>
    </row>
    <row r="78" spans="1:21" x14ac:dyDescent="0.3">
      <c r="A78">
        <v>702</v>
      </c>
      <c r="B78" s="6">
        <v>31</v>
      </c>
      <c r="C78" s="6">
        <v>-22</v>
      </c>
      <c r="D78" s="12">
        <v>41368</v>
      </c>
      <c r="E78" s="6">
        <v>1009</v>
      </c>
      <c r="F78" s="6">
        <v>38</v>
      </c>
      <c r="G78" s="2" t="s">
        <v>39</v>
      </c>
      <c r="H78" s="2" t="s">
        <v>36</v>
      </c>
      <c r="I78" s="6">
        <v>9</v>
      </c>
      <c r="J78" s="2" t="s">
        <v>40</v>
      </c>
      <c r="K78" s="2" t="s">
        <v>45</v>
      </c>
      <c r="L78" s="2" t="s">
        <v>46</v>
      </c>
      <c r="M78" s="6">
        <v>8</v>
      </c>
      <c r="N78" s="6">
        <v>69</v>
      </c>
      <c r="O78" s="2" t="s">
        <v>48</v>
      </c>
      <c r="P78" s="6">
        <v>30</v>
      </c>
      <c r="Q78" s="6">
        <v>50</v>
      </c>
      <c r="R78" s="6">
        <v>30</v>
      </c>
      <c r="S78" s="6">
        <v>80</v>
      </c>
      <c r="T78" s="6">
        <v>30</v>
      </c>
      <c r="U78" s="2" t="s">
        <v>27</v>
      </c>
    </row>
    <row r="79" spans="1:21" x14ac:dyDescent="0.3">
      <c r="A79">
        <v>515</v>
      </c>
      <c r="B79" s="6">
        <v>23</v>
      </c>
      <c r="C79" s="6">
        <v>-23</v>
      </c>
      <c r="D79" s="12">
        <v>41398</v>
      </c>
      <c r="E79" s="6">
        <v>807</v>
      </c>
      <c r="F79" s="6">
        <v>35</v>
      </c>
      <c r="G79" s="2" t="s">
        <v>39</v>
      </c>
      <c r="H79" s="2" t="s">
        <v>22</v>
      </c>
      <c r="I79" s="6">
        <v>6</v>
      </c>
      <c r="J79" s="2" t="s">
        <v>40</v>
      </c>
      <c r="K79" s="2" t="s">
        <v>41</v>
      </c>
      <c r="L79" s="2" t="s">
        <v>53</v>
      </c>
      <c r="M79" s="6">
        <v>17</v>
      </c>
      <c r="N79" s="6">
        <v>58</v>
      </c>
      <c r="O79" s="2" t="s">
        <v>43</v>
      </c>
      <c r="P79" s="6">
        <v>20</v>
      </c>
      <c r="Q79" s="6">
        <v>50</v>
      </c>
      <c r="R79" s="6">
        <v>40</v>
      </c>
      <c r="S79" s="6">
        <v>70</v>
      </c>
      <c r="T79" s="6">
        <v>18</v>
      </c>
      <c r="U79" s="2" t="s">
        <v>35</v>
      </c>
    </row>
    <row r="80" spans="1:21" x14ac:dyDescent="0.3">
      <c r="A80">
        <v>985</v>
      </c>
      <c r="B80" s="6">
        <v>41</v>
      </c>
      <c r="C80" s="6">
        <v>11</v>
      </c>
      <c r="D80" s="12">
        <v>41429</v>
      </c>
      <c r="E80" s="6">
        <v>320</v>
      </c>
      <c r="F80" s="6">
        <v>66</v>
      </c>
      <c r="G80" s="2" t="s">
        <v>39</v>
      </c>
      <c r="H80" s="2" t="s">
        <v>29</v>
      </c>
      <c r="I80" s="6">
        <v>12</v>
      </c>
      <c r="J80" s="2" t="s">
        <v>40</v>
      </c>
      <c r="K80" s="2" t="s">
        <v>41</v>
      </c>
      <c r="L80" s="2" t="s">
        <v>53</v>
      </c>
      <c r="M80" s="6">
        <v>31</v>
      </c>
      <c r="N80" s="6">
        <v>107</v>
      </c>
      <c r="O80" s="2" t="s">
        <v>55</v>
      </c>
      <c r="P80" s="6">
        <v>30</v>
      </c>
      <c r="Q80" s="6">
        <v>50</v>
      </c>
      <c r="R80" s="6">
        <v>20</v>
      </c>
      <c r="S80" s="6">
        <v>80</v>
      </c>
      <c r="T80" s="6">
        <v>35</v>
      </c>
      <c r="U80" s="2" t="s">
        <v>35</v>
      </c>
    </row>
    <row r="81" spans="1:21" x14ac:dyDescent="0.3">
      <c r="A81">
        <v>971</v>
      </c>
      <c r="B81" s="6">
        <v>46</v>
      </c>
      <c r="C81" s="6">
        <v>-4</v>
      </c>
      <c r="D81" s="12">
        <v>41459</v>
      </c>
      <c r="E81" s="6">
        <v>422</v>
      </c>
      <c r="F81" s="6">
        <v>57</v>
      </c>
      <c r="G81" s="2" t="s">
        <v>39</v>
      </c>
      <c r="H81" s="2" t="s">
        <v>36</v>
      </c>
      <c r="I81" s="6">
        <v>17</v>
      </c>
      <c r="J81" s="2" t="s">
        <v>40</v>
      </c>
      <c r="K81" s="2" t="s">
        <v>41</v>
      </c>
      <c r="L81" s="2" t="s">
        <v>54</v>
      </c>
      <c r="M81" s="6">
        <v>6</v>
      </c>
      <c r="N81" s="6">
        <v>103</v>
      </c>
      <c r="O81" s="2" t="s">
        <v>56</v>
      </c>
      <c r="P81" s="6">
        <v>40</v>
      </c>
      <c r="Q81" s="6">
        <v>50</v>
      </c>
      <c r="R81" s="6">
        <v>10</v>
      </c>
      <c r="S81" s="6">
        <v>90</v>
      </c>
      <c r="T81" s="6">
        <v>51</v>
      </c>
      <c r="U81" s="2" t="s">
        <v>35</v>
      </c>
    </row>
    <row r="82" spans="1:21" x14ac:dyDescent="0.3">
      <c r="A82">
        <v>262</v>
      </c>
      <c r="B82" s="6">
        <v>43</v>
      </c>
      <c r="C82" s="6">
        <v>8</v>
      </c>
      <c r="D82" s="12">
        <v>41490</v>
      </c>
      <c r="E82" s="6">
        <v>466</v>
      </c>
      <c r="F82" s="6">
        <v>63</v>
      </c>
      <c r="G82" s="2" t="s">
        <v>39</v>
      </c>
      <c r="H82" s="2" t="s">
        <v>22</v>
      </c>
      <c r="I82" s="6">
        <v>13</v>
      </c>
      <c r="J82" s="2" t="s">
        <v>23</v>
      </c>
      <c r="K82" s="2" t="s">
        <v>32</v>
      </c>
      <c r="L82" s="2" t="s">
        <v>33</v>
      </c>
      <c r="M82" s="6">
        <v>28</v>
      </c>
      <c r="N82" s="6">
        <v>106</v>
      </c>
      <c r="O82" s="2" t="s">
        <v>59</v>
      </c>
      <c r="P82" s="6">
        <v>30</v>
      </c>
      <c r="Q82" s="6">
        <v>50</v>
      </c>
      <c r="R82" s="6">
        <v>20</v>
      </c>
      <c r="S82" s="6">
        <v>80</v>
      </c>
      <c r="T82" s="6">
        <v>35</v>
      </c>
      <c r="U82" s="2" t="s">
        <v>35</v>
      </c>
    </row>
    <row r="83" spans="1:21" x14ac:dyDescent="0.3">
      <c r="A83">
        <v>959</v>
      </c>
      <c r="B83" s="6">
        <v>33</v>
      </c>
      <c r="C83" s="6">
        <v>-12</v>
      </c>
      <c r="D83" s="12">
        <v>41521</v>
      </c>
      <c r="E83" s="6">
        <v>818</v>
      </c>
      <c r="F83" s="6">
        <v>49</v>
      </c>
      <c r="G83" s="2" t="s">
        <v>39</v>
      </c>
      <c r="H83" s="2" t="s">
        <v>31</v>
      </c>
      <c r="I83" s="6">
        <v>9</v>
      </c>
      <c r="J83" s="2" t="s">
        <v>23</v>
      </c>
      <c r="K83" s="2" t="s">
        <v>32</v>
      </c>
      <c r="L83" s="2" t="s">
        <v>37</v>
      </c>
      <c r="M83" s="6">
        <v>28</v>
      </c>
      <c r="N83" s="6">
        <v>82</v>
      </c>
      <c r="O83" s="2" t="s">
        <v>44</v>
      </c>
      <c r="P83" s="6">
        <v>30</v>
      </c>
      <c r="Q83" s="6">
        <v>50</v>
      </c>
      <c r="R83" s="6">
        <v>40</v>
      </c>
      <c r="S83" s="6">
        <v>80</v>
      </c>
      <c r="T83" s="6">
        <v>21</v>
      </c>
      <c r="U83" s="2" t="s">
        <v>35</v>
      </c>
    </row>
    <row r="84" spans="1:21" x14ac:dyDescent="0.3">
      <c r="A84">
        <v>435</v>
      </c>
      <c r="B84" s="6">
        <v>49</v>
      </c>
      <c r="C84" s="6">
        <v>-4</v>
      </c>
      <c r="D84" s="12">
        <v>41551</v>
      </c>
      <c r="E84" s="6">
        <v>335</v>
      </c>
      <c r="F84" s="6">
        <v>69</v>
      </c>
      <c r="G84" s="2" t="s">
        <v>39</v>
      </c>
      <c r="H84" s="2" t="s">
        <v>36</v>
      </c>
      <c r="I84" s="6">
        <v>44</v>
      </c>
      <c r="J84" s="2" t="s">
        <v>23</v>
      </c>
      <c r="K84" s="2" t="s">
        <v>32</v>
      </c>
      <c r="L84" s="2" t="s">
        <v>33</v>
      </c>
      <c r="M84" s="6">
        <v>-4</v>
      </c>
      <c r="N84" s="6">
        <v>118</v>
      </c>
      <c r="O84" s="2" t="s">
        <v>49</v>
      </c>
      <c r="P84" s="6">
        <v>30</v>
      </c>
      <c r="Q84" s="6">
        <v>50</v>
      </c>
      <c r="R84" s="6">
        <v>0</v>
      </c>
      <c r="S84" s="6">
        <v>80</v>
      </c>
      <c r="T84" s="6">
        <v>73</v>
      </c>
      <c r="U84" s="2" t="s">
        <v>35</v>
      </c>
    </row>
    <row r="85" spans="1:21" x14ac:dyDescent="0.3">
      <c r="A85">
        <v>360</v>
      </c>
      <c r="B85" s="6">
        <v>55</v>
      </c>
      <c r="C85" s="6">
        <v>7</v>
      </c>
      <c r="D85" s="12">
        <v>41582</v>
      </c>
      <c r="E85" s="6">
        <v>627</v>
      </c>
      <c r="F85" s="6">
        <v>76</v>
      </c>
      <c r="G85" s="2" t="s">
        <v>39</v>
      </c>
      <c r="H85" s="2" t="s">
        <v>36</v>
      </c>
      <c r="I85" s="6">
        <v>49</v>
      </c>
      <c r="J85" s="2" t="s">
        <v>23</v>
      </c>
      <c r="K85" s="2" t="s">
        <v>32</v>
      </c>
      <c r="L85" s="2" t="s">
        <v>37</v>
      </c>
      <c r="M85" s="6">
        <v>-3</v>
      </c>
      <c r="N85" s="6">
        <v>131</v>
      </c>
      <c r="O85" s="2" t="s">
        <v>60</v>
      </c>
      <c r="P85" s="6">
        <v>40</v>
      </c>
      <c r="Q85" s="6">
        <v>50</v>
      </c>
      <c r="R85" s="6">
        <v>-10</v>
      </c>
      <c r="S85" s="6">
        <v>90</v>
      </c>
      <c r="T85" s="6">
        <v>79</v>
      </c>
      <c r="U85" s="2" t="s">
        <v>35</v>
      </c>
    </row>
    <row r="86" spans="1:21" x14ac:dyDescent="0.3">
      <c r="A86">
        <v>303</v>
      </c>
      <c r="B86" s="6">
        <v>39</v>
      </c>
      <c r="C86" s="6">
        <v>-10</v>
      </c>
      <c r="D86" s="12">
        <v>41612</v>
      </c>
      <c r="E86" s="6">
        <v>541</v>
      </c>
      <c r="F86" s="6">
        <v>51</v>
      </c>
      <c r="G86" s="2" t="s">
        <v>21</v>
      </c>
      <c r="H86" s="2" t="s">
        <v>22</v>
      </c>
      <c r="I86" s="6">
        <v>12</v>
      </c>
      <c r="J86" s="2" t="s">
        <v>40</v>
      </c>
      <c r="K86" s="2" t="s">
        <v>45</v>
      </c>
      <c r="L86" s="2" t="s">
        <v>52</v>
      </c>
      <c r="M86" s="6">
        <v>40</v>
      </c>
      <c r="N86" s="6">
        <v>96</v>
      </c>
      <c r="O86" s="2" t="s">
        <v>26</v>
      </c>
      <c r="P86" s="6">
        <v>30</v>
      </c>
      <c r="Q86" s="6">
        <v>50</v>
      </c>
      <c r="R86" s="6">
        <v>50</v>
      </c>
      <c r="S86" s="6">
        <v>80</v>
      </c>
      <c r="T86" s="6">
        <v>24</v>
      </c>
      <c r="U86" s="2" t="s">
        <v>35</v>
      </c>
    </row>
    <row r="87" spans="1:21" x14ac:dyDescent="0.3">
      <c r="A87">
        <v>978</v>
      </c>
      <c r="B87" s="6">
        <v>32</v>
      </c>
      <c r="C87" s="6">
        <v>3</v>
      </c>
      <c r="D87" s="12">
        <v>41279</v>
      </c>
      <c r="E87" s="6">
        <v>482</v>
      </c>
      <c r="F87" s="6">
        <v>48</v>
      </c>
      <c r="G87" s="2" t="s">
        <v>21</v>
      </c>
      <c r="H87" s="2" t="s">
        <v>31</v>
      </c>
      <c r="I87" s="6">
        <v>8</v>
      </c>
      <c r="J87" s="2" t="s">
        <v>23</v>
      </c>
      <c r="K87" s="2" t="s">
        <v>32</v>
      </c>
      <c r="L87" s="2" t="s">
        <v>37</v>
      </c>
      <c r="M87" s="6">
        <v>43</v>
      </c>
      <c r="N87" s="6">
        <v>85</v>
      </c>
      <c r="O87" s="2" t="s">
        <v>62</v>
      </c>
      <c r="P87" s="6">
        <v>30</v>
      </c>
      <c r="Q87" s="6">
        <v>50</v>
      </c>
      <c r="R87" s="6">
        <v>40</v>
      </c>
      <c r="S87" s="6">
        <v>80</v>
      </c>
      <c r="T87" s="6">
        <v>19</v>
      </c>
      <c r="U87" s="2" t="s">
        <v>35</v>
      </c>
    </row>
    <row r="88" spans="1:21" x14ac:dyDescent="0.3">
      <c r="A88">
        <v>760</v>
      </c>
      <c r="B88" s="6">
        <v>50</v>
      </c>
      <c r="C88" s="6">
        <v>30</v>
      </c>
      <c r="D88" s="12">
        <v>41310</v>
      </c>
      <c r="E88" s="6">
        <v>589</v>
      </c>
      <c r="F88" s="6">
        <v>73</v>
      </c>
      <c r="G88" s="2" t="s">
        <v>21</v>
      </c>
      <c r="H88" s="2" t="s">
        <v>36</v>
      </c>
      <c r="I88" s="6">
        <v>14</v>
      </c>
      <c r="J88" s="2" t="s">
        <v>23</v>
      </c>
      <c r="K88" s="2" t="s">
        <v>32</v>
      </c>
      <c r="L88" s="2" t="s">
        <v>61</v>
      </c>
      <c r="M88" s="6">
        <v>70</v>
      </c>
      <c r="N88" s="6">
        <v>131</v>
      </c>
      <c r="O88" s="2" t="s">
        <v>38</v>
      </c>
      <c r="P88" s="6">
        <v>30</v>
      </c>
      <c r="Q88" s="6">
        <v>50</v>
      </c>
      <c r="R88" s="6">
        <v>40</v>
      </c>
      <c r="S88" s="6">
        <v>80</v>
      </c>
      <c r="T88" s="6">
        <v>26</v>
      </c>
      <c r="U88" s="2" t="s">
        <v>35</v>
      </c>
    </row>
    <row r="89" spans="1:21" x14ac:dyDescent="0.3">
      <c r="A89">
        <v>515</v>
      </c>
      <c r="B89" s="6">
        <v>0</v>
      </c>
      <c r="C89" s="6">
        <v>6</v>
      </c>
      <c r="D89" s="12">
        <v>41338</v>
      </c>
      <c r="E89" s="6">
        <v>387</v>
      </c>
      <c r="F89" s="6">
        <v>43</v>
      </c>
      <c r="G89" s="2" t="s">
        <v>39</v>
      </c>
      <c r="H89" s="2" t="s">
        <v>22</v>
      </c>
      <c r="I89" s="6">
        <v>0</v>
      </c>
      <c r="J89" s="2" t="s">
        <v>40</v>
      </c>
      <c r="K89" s="2" t="s">
        <v>41</v>
      </c>
      <c r="L89" s="2" t="s">
        <v>42</v>
      </c>
      <c r="M89" s="6">
        <v>46</v>
      </c>
      <c r="N89" s="6">
        <v>46</v>
      </c>
      <c r="O89" s="2" t="s">
        <v>43</v>
      </c>
      <c r="P89" s="6">
        <v>0</v>
      </c>
      <c r="Q89" s="6">
        <v>50</v>
      </c>
      <c r="R89" s="6">
        <v>40</v>
      </c>
      <c r="S89" s="6">
        <v>50</v>
      </c>
      <c r="T89" s="6">
        <v>12</v>
      </c>
      <c r="U89" s="2" t="s">
        <v>27</v>
      </c>
    </row>
    <row r="90" spans="1:21" x14ac:dyDescent="0.3">
      <c r="A90">
        <v>505</v>
      </c>
      <c r="B90" s="6">
        <v>82</v>
      </c>
      <c r="C90" s="6">
        <v>-22</v>
      </c>
      <c r="D90" s="12">
        <v>41369</v>
      </c>
      <c r="E90" s="6">
        <v>1804</v>
      </c>
      <c r="F90" s="6">
        <v>40</v>
      </c>
      <c r="G90" s="2" t="s">
        <v>39</v>
      </c>
      <c r="H90" s="2" t="s">
        <v>29</v>
      </c>
      <c r="I90" s="6">
        <v>25</v>
      </c>
      <c r="J90" s="2" t="s">
        <v>40</v>
      </c>
      <c r="K90" s="2" t="s">
        <v>45</v>
      </c>
      <c r="L90" s="2" t="s">
        <v>46</v>
      </c>
      <c r="M90" s="6">
        <v>-12</v>
      </c>
      <c r="N90" s="6">
        <v>130</v>
      </c>
      <c r="O90" s="2" t="s">
        <v>64</v>
      </c>
      <c r="P90" s="6">
        <v>90</v>
      </c>
      <c r="Q90" s="6">
        <v>50</v>
      </c>
      <c r="R90" s="6">
        <v>10</v>
      </c>
      <c r="S90" s="6">
        <v>140</v>
      </c>
      <c r="T90" s="6">
        <v>48</v>
      </c>
      <c r="U90" s="2" t="s">
        <v>27</v>
      </c>
    </row>
    <row r="91" spans="1:21" x14ac:dyDescent="0.3">
      <c r="A91">
        <v>515</v>
      </c>
      <c r="B91" s="6">
        <v>22</v>
      </c>
      <c r="C91" s="6">
        <v>-16</v>
      </c>
      <c r="D91" s="12">
        <v>41399</v>
      </c>
      <c r="E91" s="6">
        <v>802</v>
      </c>
      <c r="F91" s="6">
        <v>34</v>
      </c>
      <c r="G91" s="2" t="s">
        <v>39</v>
      </c>
      <c r="H91" s="2" t="s">
        <v>22</v>
      </c>
      <c r="I91" s="6">
        <v>6</v>
      </c>
      <c r="J91" s="2" t="s">
        <v>40</v>
      </c>
      <c r="K91" s="2" t="s">
        <v>41</v>
      </c>
      <c r="L91" s="2" t="s">
        <v>53</v>
      </c>
      <c r="M91" s="6">
        <v>24</v>
      </c>
      <c r="N91" s="6">
        <v>60</v>
      </c>
      <c r="O91" s="2" t="s">
        <v>43</v>
      </c>
      <c r="P91" s="6">
        <v>20</v>
      </c>
      <c r="Q91" s="6">
        <v>50</v>
      </c>
      <c r="R91" s="6">
        <v>40</v>
      </c>
      <c r="S91" s="6">
        <v>70</v>
      </c>
      <c r="T91" s="6">
        <v>18</v>
      </c>
      <c r="U91" s="2" t="s">
        <v>35</v>
      </c>
    </row>
    <row r="92" spans="1:21" x14ac:dyDescent="0.3">
      <c r="A92">
        <v>505</v>
      </c>
      <c r="B92" s="6">
        <v>44</v>
      </c>
      <c r="C92" s="6">
        <v>-10</v>
      </c>
      <c r="D92" s="12">
        <v>41430</v>
      </c>
      <c r="E92" s="6">
        <v>325</v>
      </c>
      <c r="F92" s="6">
        <v>62</v>
      </c>
      <c r="G92" s="2" t="s">
        <v>39</v>
      </c>
      <c r="H92" s="2" t="s">
        <v>29</v>
      </c>
      <c r="I92" s="6">
        <v>40</v>
      </c>
      <c r="J92" s="2" t="s">
        <v>40</v>
      </c>
      <c r="K92" s="2" t="s">
        <v>41</v>
      </c>
      <c r="L92" s="2" t="s">
        <v>53</v>
      </c>
      <c r="M92" s="6">
        <v>-10</v>
      </c>
      <c r="N92" s="6">
        <v>113</v>
      </c>
      <c r="O92" s="2" t="s">
        <v>64</v>
      </c>
      <c r="P92" s="6">
        <v>30</v>
      </c>
      <c r="Q92" s="6">
        <v>50</v>
      </c>
      <c r="R92" s="6">
        <v>0</v>
      </c>
      <c r="S92" s="6">
        <v>80</v>
      </c>
      <c r="T92" s="6">
        <v>69</v>
      </c>
      <c r="U92" s="2" t="s">
        <v>35</v>
      </c>
    </row>
    <row r="93" spans="1:21" x14ac:dyDescent="0.3">
      <c r="A93">
        <v>775</v>
      </c>
      <c r="B93" s="6">
        <v>33</v>
      </c>
      <c r="C93" s="6">
        <v>-16</v>
      </c>
      <c r="D93" s="12">
        <v>41460</v>
      </c>
      <c r="E93" s="6">
        <v>243</v>
      </c>
      <c r="F93" s="6">
        <v>41</v>
      </c>
      <c r="G93" s="2" t="s">
        <v>39</v>
      </c>
      <c r="H93" s="2" t="s">
        <v>36</v>
      </c>
      <c r="I93" s="6">
        <v>12</v>
      </c>
      <c r="J93" s="2" t="s">
        <v>40</v>
      </c>
      <c r="K93" s="2" t="s">
        <v>45</v>
      </c>
      <c r="L93" s="2" t="s">
        <v>52</v>
      </c>
      <c r="M93" s="6">
        <v>-6</v>
      </c>
      <c r="N93" s="6">
        <v>79</v>
      </c>
      <c r="O93" s="2" t="s">
        <v>48</v>
      </c>
      <c r="P93" s="6">
        <v>30</v>
      </c>
      <c r="Q93" s="6">
        <v>50</v>
      </c>
      <c r="R93" s="6">
        <v>10</v>
      </c>
      <c r="S93" s="6">
        <v>80</v>
      </c>
      <c r="T93" s="6">
        <v>45</v>
      </c>
      <c r="U93" s="2" t="s">
        <v>35</v>
      </c>
    </row>
    <row r="94" spans="1:21" x14ac:dyDescent="0.3">
      <c r="A94">
        <v>314</v>
      </c>
      <c r="B94" s="6">
        <v>44</v>
      </c>
      <c r="C94" s="6">
        <v>-12</v>
      </c>
      <c r="D94" s="12">
        <v>41491</v>
      </c>
      <c r="E94" s="6">
        <v>325</v>
      </c>
      <c r="F94" s="6">
        <v>62</v>
      </c>
      <c r="G94" s="2" t="s">
        <v>39</v>
      </c>
      <c r="H94" s="2" t="s">
        <v>22</v>
      </c>
      <c r="I94" s="6">
        <v>40</v>
      </c>
      <c r="J94" s="2" t="s">
        <v>23</v>
      </c>
      <c r="K94" s="2" t="s">
        <v>24</v>
      </c>
      <c r="L94" s="2" t="s">
        <v>57</v>
      </c>
      <c r="M94" s="6">
        <v>-12</v>
      </c>
      <c r="N94" s="6">
        <v>113</v>
      </c>
      <c r="O94" s="2" t="s">
        <v>58</v>
      </c>
      <c r="P94" s="6">
        <v>40</v>
      </c>
      <c r="Q94" s="6">
        <v>50</v>
      </c>
      <c r="R94" s="6">
        <v>0</v>
      </c>
      <c r="S94" s="6">
        <v>90</v>
      </c>
      <c r="T94" s="6">
        <v>70</v>
      </c>
      <c r="U94" s="2" t="s">
        <v>27</v>
      </c>
    </row>
    <row r="95" spans="1:21" x14ac:dyDescent="0.3">
      <c r="A95">
        <v>715</v>
      </c>
      <c r="B95" s="6">
        <v>31</v>
      </c>
      <c r="C95" s="6">
        <v>0</v>
      </c>
      <c r="D95" s="12">
        <v>41522</v>
      </c>
      <c r="E95" s="6">
        <v>856</v>
      </c>
      <c r="F95" s="6">
        <v>47</v>
      </c>
      <c r="G95" s="2" t="s">
        <v>39</v>
      </c>
      <c r="H95" s="2" t="s">
        <v>22</v>
      </c>
      <c r="I95" s="6">
        <v>8</v>
      </c>
      <c r="J95" s="2" t="s">
        <v>23</v>
      </c>
      <c r="K95" s="2" t="s">
        <v>24</v>
      </c>
      <c r="L95" s="2" t="s">
        <v>25</v>
      </c>
      <c r="M95" s="6">
        <v>40</v>
      </c>
      <c r="N95" s="6">
        <v>83</v>
      </c>
      <c r="O95" s="2" t="s">
        <v>59</v>
      </c>
      <c r="P95" s="6">
        <v>20</v>
      </c>
      <c r="Q95" s="6">
        <v>50</v>
      </c>
      <c r="R95" s="6">
        <v>40</v>
      </c>
      <c r="S95" s="6">
        <v>70</v>
      </c>
      <c r="T95" s="6">
        <v>20</v>
      </c>
      <c r="U95" s="2" t="s">
        <v>27</v>
      </c>
    </row>
    <row r="96" spans="1:21" x14ac:dyDescent="0.3">
      <c r="A96">
        <v>959</v>
      </c>
      <c r="B96" s="6">
        <v>69</v>
      </c>
      <c r="C96" s="6">
        <v>26</v>
      </c>
      <c r="D96" s="12">
        <v>41552</v>
      </c>
      <c r="E96" s="6">
        <v>1060</v>
      </c>
      <c r="F96" s="6">
        <v>81</v>
      </c>
      <c r="G96" s="2" t="s">
        <v>39</v>
      </c>
      <c r="H96" s="2" t="s">
        <v>31</v>
      </c>
      <c r="I96" s="6">
        <v>21</v>
      </c>
      <c r="J96" s="2" t="s">
        <v>23</v>
      </c>
      <c r="K96" s="2" t="s">
        <v>24</v>
      </c>
      <c r="L96" s="2" t="s">
        <v>28</v>
      </c>
      <c r="M96" s="6">
        <v>56</v>
      </c>
      <c r="N96" s="6">
        <v>160</v>
      </c>
      <c r="O96" s="2" t="s">
        <v>44</v>
      </c>
      <c r="P96" s="6">
        <v>50</v>
      </c>
      <c r="Q96" s="6">
        <v>50</v>
      </c>
      <c r="R96" s="6">
        <v>30</v>
      </c>
      <c r="S96" s="6">
        <v>100</v>
      </c>
      <c r="T96" s="6">
        <v>43</v>
      </c>
      <c r="U96" s="2" t="s">
        <v>27</v>
      </c>
    </row>
    <row r="97" spans="1:21" x14ac:dyDescent="0.3">
      <c r="A97">
        <v>715</v>
      </c>
      <c r="B97" s="6">
        <v>49</v>
      </c>
      <c r="C97" s="6">
        <v>29</v>
      </c>
      <c r="D97" s="12">
        <v>41583</v>
      </c>
      <c r="E97" s="6">
        <v>454</v>
      </c>
      <c r="F97" s="6">
        <v>71</v>
      </c>
      <c r="G97" s="2" t="s">
        <v>39</v>
      </c>
      <c r="H97" s="2" t="s">
        <v>22</v>
      </c>
      <c r="I97" s="6">
        <v>15</v>
      </c>
      <c r="J97" s="2" t="s">
        <v>23</v>
      </c>
      <c r="K97" s="2" t="s">
        <v>32</v>
      </c>
      <c r="L97" s="2" t="s">
        <v>33</v>
      </c>
      <c r="M97" s="6">
        <v>49</v>
      </c>
      <c r="N97" s="6">
        <v>128</v>
      </c>
      <c r="O97" s="2" t="s">
        <v>59</v>
      </c>
      <c r="P97" s="6">
        <v>40</v>
      </c>
      <c r="Q97" s="6">
        <v>50</v>
      </c>
      <c r="R97" s="6">
        <v>20</v>
      </c>
      <c r="S97" s="6">
        <v>90</v>
      </c>
      <c r="T97" s="6">
        <v>38</v>
      </c>
      <c r="U97" s="2" t="s">
        <v>35</v>
      </c>
    </row>
    <row r="98" spans="1:21" x14ac:dyDescent="0.3">
      <c r="A98">
        <v>206</v>
      </c>
      <c r="B98" s="6">
        <v>49</v>
      </c>
      <c r="C98" s="6">
        <v>20</v>
      </c>
      <c r="D98" s="12">
        <v>41613</v>
      </c>
      <c r="E98" s="6">
        <v>454</v>
      </c>
      <c r="F98" s="6">
        <v>71</v>
      </c>
      <c r="G98" s="2" t="s">
        <v>39</v>
      </c>
      <c r="H98" s="2" t="s">
        <v>36</v>
      </c>
      <c r="I98" s="6">
        <v>15</v>
      </c>
      <c r="J98" s="2" t="s">
        <v>23</v>
      </c>
      <c r="K98" s="2" t="s">
        <v>32</v>
      </c>
      <c r="L98" s="2" t="s">
        <v>61</v>
      </c>
      <c r="M98" s="6">
        <v>50</v>
      </c>
      <c r="N98" s="6">
        <v>128</v>
      </c>
      <c r="O98" s="2" t="s">
        <v>60</v>
      </c>
      <c r="P98" s="6">
        <v>30</v>
      </c>
      <c r="Q98" s="6">
        <v>50</v>
      </c>
      <c r="R98" s="6">
        <v>30</v>
      </c>
      <c r="S98" s="6">
        <v>80</v>
      </c>
      <c r="T98" s="6">
        <v>37</v>
      </c>
      <c r="U98" s="2" t="s">
        <v>35</v>
      </c>
    </row>
    <row r="99" spans="1:21" x14ac:dyDescent="0.3">
      <c r="A99">
        <v>630</v>
      </c>
      <c r="B99" s="6">
        <v>39</v>
      </c>
      <c r="C99" s="6">
        <v>-13</v>
      </c>
      <c r="D99" s="12">
        <v>41280</v>
      </c>
      <c r="E99" s="6">
        <v>541</v>
      </c>
      <c r="F99" s="6">
        <v>51</v>
      </c>
      <c r="G99" s="2" t="s">
        <v>21</v>
      </c>
      <c r="H99" s="2" t="s">
        <v>22</v>
      </c>
      <c r="I99" s="6">
        <v>12</v>
      </c>
      <c r="J99" s="2" t="s">
        <v>23</v>
      </c>
      <c r="K99" s="2" t="s">
        <v>24</v>
      </c>
      <c r="L99" s="2" t="s">
        <v>25</v>
      </c>
      <c r="M99" s="6">
        <v>27</v>
      </c>
      <c r="N99" s="6">
        <v>90</v>
      </c>
      <c r="O99" s="2" t="s">
        <v>63</v>
      </c>
      <c r="P99" s="6">
        <v>20</v>
      </c>
      <c r="Q99" s="6">
        <v>40</v>
      </c>
      <c r="R99" s="6">
        <v>40</v>
      </c>
      <c r="S99" s="6">
        <v>60</v>
      </c>
      <c r="T99" s="6">
        <v>24</v>
      </c>
      <c r="U99" s="2" t="s">
        <v>27</v>
      </c>
    </row>
    <row r="100" spans="1:21" x14ac:dyDescent="0.3">
      <c r="A100">
        <v>209</v>
      </c>
      <c r="B100" s="6">
        <v>39</v>
      </c>
      <c r="C100" s="6">
        <v>-14</v>
      </c>
      <c r="D100" s="12">
        <v>41311</v>
      </c>
      <c r="E100" s="6">
        <v>541</v>
      </c>
      <c r="F100" s="6">
        <v>51</v>
      </c>
      <c r="G100" s="2" t="s">
        <v>21</v>
      </c>
      <c r="H100" s="2" t="s">
        <v>36</v>
      </c>
      <c r="I100" s="6">
        <v>12</v>
      </c>
      <c r="J100" s="2" t="s">
        <v>23</v>
      </c>
      <c r="K100" s="2" t="s">
        <v>24</v>
      </c>
      <c r="L100" s="2" t="s">
        <v>28</v>
      </c>
      <c r="M100" s="6">
        <v>26</v>
      </c>
      <c r="N100" s="6">
        <v>90</v>
      </c>
      <c r="O100" s="2" t="s">
        <v>38</v>
      </c>
      <c r="P100" s="6">
        <v>20</v>
      </c>
      <c r="Q100" s="6">
        <v>40</v>
      </c>
      <c r="R100" s="6">
        <v>40</v>
      </c>
      <c r="S100" s="6">
        <v>60</v>
      </c>
      <c r="T100" s="6">
        <v>25</v>
      </c>
      <c r="U100" s="2" t="s">
        <v>27</v>
      </c>
    </row>
    <row r="101" spans="1:21" x14ac:dyDescent="0.3">
      <c r="A101">
        <v>505</v>
      </c>
      <c r="B101" s="6">
        <v>86</v>
      </c>
      <c r="C101" s="6">
        <v>-36</v>
      </c>
      <c r="D101" s="12">
        <v>41339</v>
      </c>
      <c r="E101" s="6">
        <v>1698</v>
      </c>
      <c r="F101" s="6">
        <v>23</v>
      </c>
      <c r="G101" s="2" t="s">
        <v>39</v>
      </c>
      <c r="H101" s="2" t="s">
        <v>29</v>
      </c>
      <c r="I101" s="6">
        <v>26</v>
      </c>
      <c r="J101" s="2" t="s">
        <v>40</v>
      </c>
      <c r="K101" s="2" t="s">
        <v>45</v>
      </c>
      <c r="L101" s="2" t="s">
        <v>46</v>
      </c>
      <c r="M101" s="6">
        <v>-26</v>
      </c>
      <c r="N101" s="6">
        <v>109</v>
      </c>
      <c r="O101" s="2" t="s">
        <v>64</v>
      </c>
      <c r="P101" s="6">
        <v>110</v>
      </c>
      <c r="Q101" s="6">
        <v>40</v>
      </c>
      <c r="R101" s="6">
        <v>10</v>
      </c>
      <c r="S101" s="6">
        <v>150</v>
      </c>
      <c r="T101" s="6">
        <v>49</v>
      </c>
      <c r="U101" s="2" t="s">
        <v>27</v>
      </c>
    </row>
    <row r="102" spans="1:21" x14ac:dyDescent="0.3">
      <c r="A102">
        <v>318</v>
      </c>
      <c r="B102" s="6">
        <v>46</v>
      </c>
      <c r="C102" s="6">
        <v>-10</v>
      </c>
      <c r="D102" s="12">
        <v>41370</v>
      </c>
      <c r="E102" s="6">
        <v>449</v>
      </c>
      <c r="F102" s="6">
        <v>67</v>
      </c>
      <c r="G102" s="2" t="s">
        <v>39</v>
      </c>
      <c r="H102" s="2" t="s">
        <v>29</v>
      </c>
      <c r="I102" s="6">
        <v>14</v>
      </c>
      <c r="J102" s="2" t="s">
        <v>40</v>
      </c>
      <c r="K102" s="2" t="s">
        <v>41</v>
      </c>
      <c r="L102" s="2" t="s">
        <v>42</v>
      </c>
      <c r="M102" s="6">
        <v>30</v>
      </c>
      <c r="N102" s="6">
        <v>113</v>
      </c>
      <c r="O102" s="2" t="s">
        <v>55</v>
      </c>
      <c r="P102" s="6">
        <v>20</v>
      </c>
      <c r="Q102" s="6">
        <v>40</v>
      </c>
      <c r="R102" s="6">
        <v>40</v>
      </c>
      <c r="S102" s="6">
        <v>60</v>
      </c>
      <c r="T102" s="6">
        <v>37</v>
      </c>
      <c r="U102" s="2" t="s">
        <v>27</v>
      </c>
    </row>
    <row r="103" spans="1:21" x14ac:dyDescent="0.3">
      <c r="A103">
        <v>515</v>
      </c>
      <c r="B103" s="6">
        <v>31</v>
      </c>
      <c r="C103" s="6">
        <v>-23</v>
      </c>
      <c r="D103" s="12">
        <v>41400</v>
      </c>
      <c r="E103" s="6">
        <v>1000</v>
      </c>
      <c r="F103" s="6">
        <v>37</v>
      </c>
      <c r="G103" s="2" t="s">
        <v>39</v>
      </c>
      <c r="H103" s="2" t="s">
        <v>22</v>
      </c>
      <c r="I103" s="6">
        <v>9</v>
      </c>
      <c r="J103" s="2" t="s">
        <v>40</v>
      </c>
      <c r="K103" s="2" t="s">
        <v>45</v>
      </c>
      <c r="L103" s="2" t="s">
        <v>52</v>
      </c>
      <c r="M103" s="6">
        <v>7</v>
      </c>
      <c r="N103" s="6">
        <v>68</v>
      </c>
      <c r="O103" s="2" t="s">
        <v>43</v>
      </c>
      <c r="P103" s="6">
        <v>20</v>
      </c>
      <c r="Q103" s="6">
        <v>40</v>
      </c>
      <c r="R103" s="6">
        <v>30</v>
      </c>
      <c r="S103" s="6">
        <v>60</v>
      </c>
      <c r="T103" s="6">
        <v>30</v>
      </c>
      <c r="U103" s="2" t="s">
        <v>35</v>
      </c>
    </row>
    <row r="104" spans="1:21" x14ac:dyDescent="0.3">
      <c r="A104">
        <v>505</v>
      </c>
      <c r="B104" s="6">
        <v>45</v>
      </c>
      <c r="C104" s="6">
        <v>-16</v>
      </c>
      <c r="D104" s="12">
        <v>41431</v>
      </c>
      <c r="E104" s="6">
        <v>320</v>
      </c>
      <c r="F104" s="6">
        <v>64</v>
      </c>
      <c r="G104" s="2" t="s">
        <v>39</v>
      </c>
      <c r="H104" s="2" t="s">
        <v>29</v>
      </c>
      <c r="I104" s="6">
        <v>41</v>
      </c>
      <c r="J104" s="2" t="s">
        <v>40</v>
      </c>
      <c r="K104" s="2" t="s">
        <v>41</v>
      </c>
      <c r="L104" s="2" t="s">
        <v>53</v>
      </c>
      <c r="M104" s="6">
        <v>-6</v>
      </c>
      <c r="N104" s="6">
        <v>109</v>
      </c>
      <c r="O104" s="2" t="s">
        <v>64</v>
      </c>
      <c r="P104" s="6">
        <v>20</v>
      </c>
      <c r="Q104" s="6">
        <v>40</v>
      </c>
      <c r="R104" s="6">
        <v>10</v>
      </c>
      <c r="S104" s="6">
        <v>60</v>
      </c>
      <c r="T104" s="6">
        <v>70</v>
      </c>
      <c r="U104" s="2" t="s">
        <v>35</v>
      </c>
    </row>
    <row r="105" spans="1:21" x14ac:dyDescent="0.3">
      <c r="A105">
        <v>801</v>
      </c>
      <c r="B105" s="6">
        <v>32</v>
      </c>
      <c r="C105" s="6">
        <v>-12</v>
      </c>
      <c r="D105" s="12">
        <v>41461</v>
      </c>
      <c r="E105" s="6">
        <v>833</v>
      </c>
      <c r="F105" s="6">
        <v>47</v>
      </c>
      <c r="G105" s="2" t="s">
        <v>39</v>
      </c>
      <c r="H105" s="2" t="s">
        <v>36</v>
      </c>
      <c r="I105" s="6">
        <v>8</v>
      </c>
      <c r="J105" s="2" t="s">
        <v>40</v>
      </c>
      <c r="K105" s="2" t="s">
        <v>41</v>
      </c>
      <c r="L105" s="2" t="s">
        <v>54</v>
      </c>
      <c r="M105" s="6">
        <v>28</v>
      </c>
      <c r="N105" s="6">
        <v>79</v>
      </c>
      <c r="O105" s="2" t="s">
        <v>49</v>
      </c>
      <c r="P105" s="6">
        <v>20</v>
      </c>
      <c r="Q105" s="6">
        <v>40</v>
      </c>
      <c r="R105" s="6">
        <v>40</v>
      </c>
      <c r="S105" s="6">
        <v>60</v>
      </c>
      <c r="T105" s="6">
        <v>19</v>
      </c>
      <c r="U105" s="2" t="s">
        <v>35</v>
      </c>
    </row>
    <row r="106" spans="1:21" x14ac:dyDescent="0.3">
      <c r="A106">
        <v>505</v>
      </c>
      <c r="B106" s="6">
        <v>31</v>
      </c>
      <c r="C106" s="6">
        <v>-24</v>
      </c>
      <c r="D106" s="12">
        <v>41492</v>
      </c>
      <c r="E106" s="6">
        <v>1000</v>
      </c>
      <c r="F106" s="6">
        <v>37</v>
      </c>
      <c r="G106" s="2" t="s">
        <v>39</v>
      </c>
      <c r="H106" s="2" t="s">
        <v>29</v>
      </c>
      <c r="I106" s="6">
        <v>9</v>
      </c>
      <c r="J106" s="2" t="s">
        <v>23</v>
      </c>
      <c r="K106" s="2" t="s">
        <v>24</v>
      </c>
      <c r="L106" s="2" t="s">
        <v>25</v>
      </c>
      <c r="M106" s="6">
        <v>6</v>
      </c>
      <c r="N106" s="6">
        <v>68</v>
      </c>
      <c r="O106" s="2" t="s">
        <v>64</v>
      </c>
      <c r="P106" s="6">
        <v>10</v>
      </c>
      <c r="Q106" s="6">
        <v>40</v>
      </c>
      <c r="R106" s="6">
        <v>30</v>
      </c>
      <c r="S106" s="6">
        <v>50</v>
      </c>
      <c r="T106" s="6">
        <v>31</v>
      </c>
      <c r="U106" s="2" t="s">
        <v>27</v>
      </c>
    </row>
    <row r="107" spans="1:21" x14ac:dyDescent="0.3">
      <c r="A107">
        <v>636</v>
      </c>
      <c r="B107" s="6">
        <v>39</v>
      </c>
      <c r="C107" s="6">
        <v>-17</v>
      </c>
      <c r="D107" s="12">
        <v>41523</v>
      </c>
      <c r="E107" s="6">
        <v>244</v>
      </c>
      <c r="F107" s="6">
        <v>53</v>
      </c>
      <c r="G107" s="2" t="s">
        <v>39</v>
      </c>
      <c r="H107" s="2" t="s">
        <v>22</v>
      </c>
      <c r="I107" s="6">
        <v>12</v>
      </c>
      <c r="J107" s="2" t="s">
        <v>23</v>
      </c>
      <c r="K107" s="2" t="s">
        <v>32</v>
      </c>
      <c r="L107" s="2" t="s">
        <v>33</v>
      </c>
      <c r="M107" s="6">
        <v>13</v>
      </c>
      <c r="N107" s="6">
        <v>92</v>
      </c>
      <c r="O107" s="2" t="s">
        <v>58</v>
      </c>
      <c r="P107" s="6">
        <v>20</v>
      </c>
      <c r="Q107" s="6">
        <v>40</v>
      </c>
      <c r="R107" s="6">
        <v>30</v>
      </c>
      <c r="S107" s="6">
        <v>60</v>
      </c>
      <c r="T107" s="6">
        <v>40</v>
      </c>
      <c r="U107" s="2" t="s">
        <v>35</v>
      </c>
    </row>
    <row r="108" spans="1:21" x14ac:dyDescent="0.3">
      <c r="A108">
        <v>959</v>
      </c>
      <c r="B108" s="6">
        <v>24</v>
      </c>
      <c r="C108" s="6">
        <v>-22</v>
      </c>
      <c r="D108" s="12">
        <v>41553</v>
      </c>
      <c r="E108" s="6">
        <v>806</v>
      </c>
      <c r="F108" s="6">
        <v>36</v>
      </c>
      <c r="G108" s="2" t="s">
        <v>39</v>
      </c>
      <c r="H108" s="2" t="s">
        <v>31</v>
      </c>
      <c r="I108" s="6">
        <v>6</v>
      </c>
      <c r="J108" s="2" t="s">
        <v>23</v>
      </c>
      <c r="K108" s="2" t="s">
        <v>32</v>
      </c>
      <c r="L108" s="2" t="s">
        <v>37</v>
      </c>
      <c r="M108" s="6">
        <v>18</v>
      </c>
      <c r="N108" s="6">
        <v>60</v>
      </c>
      <c r="O108" s="2" t="s">
        <v>44</v>
      </c>
      <c r="P108" s="6">
        <v>20</v>
      </c>
      <c r="Q108" s="6">
        <v>40</v>
      </c>
      <c r="R108" s="6">
        <v>40</v>
      </c>
      <c r="S108" s="6">
        <v>60</v>
      </c>
      <c r="T108" s="6">
        <v>18</v>
      </c>
      <c r="U108" s="2" t="s">
        <v>35</v>
      </c>
    </row>
    <row r="109" spans="1:21" x14ac:dyDescent="0.3">
      <c r="A109">
        <v>603</v>
      </c>
      <c r="B109" s="6">
        <v>0</v>
      </c>
      <c r="C109" s="6">
        <v>-8</v>
      </c>
      <c r="D109" s="12">
        <v>41584</v>
      </c>
      <c r="E109" s="6">
        <v>430</v>
      </c>
      <c r="F109" s="6">
        <v>43</v>
      </c>
      <c r="G109" s="2" t="s">
        <v>39</v>
      </c>
      <c r="H109" s="2" t="s">
        <v>31</v>
      </c>
      <c r="I109" s="6">
        <v>0</v>
      </c>
      <c r="J109" s="2" t="s">
        <v>23</v>
      </c>
      <c r="K109" s="2" t="s">
        <v>32</v>
      </c>
      <c r="L109" s="2" t="s">
        <v>37</v>
      </c>
      <c r="M109" s="6">
        <v>32</v>
      </c>
      <c r="N109" s="6">
        <v>43</v>
      </c>
      <c r="O109" s="2" t="s">
        <v>51</v>
      </c>
      <c r="P109" s="6">
        <v>0</v>
      </c>
      <c r="Q109" s="6">
        <v>40</v>
      </c>
      <c r="R109" s="6">
        <v>40</v>
      </c>
      <c r="S109" s="6">
        <v>40</v>
      </c>
      <c r="T109" s="6">
        <v>11</v>
      </c>
      <c r="U109" s="2" t="s">
        <v>35</v>
      </c>
    </row>
    <row r="110" spans="1:21" x14ac:dyDescent="0.3">
      <c r="A110">
        <v>801</v>
      </c>
      <c r="B110" s="6">
        <v>45</v>
      </c>
      <c r="C110" s="6">
        <v>-26</v>
      </c>
      <c r="D110" s="12">
        <v>41614</v>
      </c>
      <c r="E110" s="6">
        <v>320</v>
      </c>
      <c r="F110" s="6">
        <v>64</v>
      </c>
      <c r="G110" s="2" t="s">
        <v>39</v>
      </c>
      <c r="H110" s="2" t="s">
        <v>36</v>
      </c>
      <c r="I110" s="6">
        <v>41</v>
      </c>
      <c r="J110" s="2" t="s">
        <v>23</v>
      </c>
      <c r="K110" s="2" t="s">
        <v>32</v>
      </c>
      <c r="L110" s="2" t="s">
        <v>33</v>
      </c>
      <c r="M110" s="6">
        <v>-6</v>
      </c>
      <c r="N110" s="6">
        <v>109</v>
      </c>
      <c r="O110" s="2" t="s">
        <v>49</v>
      </c>
      <c r="P110" s="6">
        <v>10</v>
      </c>
      <c r="Q110" s="6">
        <v>40</v>
      </c>
      <c r="R110" s="6">
        <v>20</v>
      </c>
      <c r="S110" s="6">
        <v>50</v>
      </c>
      <c r="T110" s="6">
        <v>70</v>
      </c>
      <c r="U110" s="2" t="s">
        <v>35</v>
      </c>
    </row>
    <row r="111" spans="1:21" x14ac:dyDescent="0.3">
      <c r="A111">
        <v>937</v>
      </c>
      <c r="B111" s="6">
        <v>29</v>
      </c>
      <c r="C111" s="6">
        <v>-5</v>
      </c>
      <c r="D111" s="12">
        <v>41281</v>
      </c>
      <c r="E111" s="6">
        <v>490</v>
      </c>
      <c r="F111" s="6">
        <v>44</v>
      </c>
      <c r="G111" s="2" t="s">
        <v>21</v>
      </c>
      <c r="H111" s="2" t="s">
        <v>22</v>
      </c>
      <c r="I111" s="6">
        <v>8</v>
      </c>
      <c r="J111" s="2" t="s">
        <v>23</v>
      </c>
      <c r="K111" s="2" t="s">
        <v>24</v>
      </c>
      <c r="L111" s="2" t="s">
        <v>57</v>
      </c>
      <c r="M111" s="6">
        <v>25</v>
      </c>
      <c r="N111" s="6">
        <v>73</v>
      </c>
      <c r="O111" s="2" t="s">
        <v>65</v>
      </c>
      <c r="P111" s="6">
        <v>20</v>
      </c>
      <c r="Q111" s="6">
        <v>40</v>
      </c>
      <c r="R111" s="6">
        <v>30</v>
      </c>
      <c r="S111" s="6">
        <v>60</v>
      </c>
      <c r="T111" s="6">
        <v>19</v>
      </c>
      <c r="U111" s="2" t="s">
        <v>27</v>
      </c>
    </row>
    <row r="112" spans="1:21" x14ac:dyDescent="0.3">
      <c r="A112">
        <v>330</v>
      </c>
      <c r="B112" s="6">
        <v>33</v>
      </c>
      <c r="C112" s="6">
        <v>-1</v>
      </c>
      <c r="D112" s="12">
        <v>41312</v>
      </c>
      <c r="E112" s="6">
        <v>870</v>
      </c>
      <c r="F112" s="6">
        <v>49</v>
      </c>
      <c r="G112" s="2" t="s">
        <v>21</v>
      </c>
      <c r="H112" s="2" t="s">
        <v>22</v>
      </c>
      <c r="I112" s="6">
        <v>9</v>
      </c>
      <c r="J112" s="2" t="s">
        <v>23</v>
      </c>
      <c r="K112" s="2" t="s">
        <v>24</v>
      </c>
      <c r="L112" s="2" t="s">
        <v>25</v>
      </c>
      <c r="M112" s="6">
        <v>29</v>
      </c>
      <c r="N112" s="6">
        <v>82</v>
      </c>
      <c r="O112" s="2" t="s">
        <v>65</v>
      </c>
      <c r="P112" s="6">
        <v>30</v>
      </c>
      <c r="Q112" s="6">
        <v>40</v>
      </c>
      <c r="R112" s="6">
        <v>30</v>
      </c>
      <c r="S112" s="6">
        <v>70</v>
      </c>
      <c r="T112" s="6">
        <v>20</v>
      </c>
      <c r="U112" s="2" t="s">
        <v>27</v>
      </c>
    </row>
    <row r="113" spans="1:21" x14ac:dyDescent="0.3">
      <c r="A113">
        <v>508</v>
      </c>
      <c r="B113" s="6">
        <v>46</v>
      </c>
      <c r="C113" s="6">
        <v>-3</v>
      </c>
      <c r="D113" s="12">
        <v>41340</v>
      </c>
      <c r="E113" s="6">
        <v>422</v>
      </c>
      <c r="F113" s="6">
        <v>57</v>
      </c>
      <c r="G113" s="2" t="s">
        <v>21</v>
      </c>
      <c r="H113" s="2" t="s">
        <v>31</v>
      </c>
      <c r="I113" s="6">
        <v>17</v>
      </c>
      <c r="J113" s="2" t="s">
        <v>23</v>
      </c>
      <c r="K113" s="2" t="s">
        <v>24</v>
      </c>
      <c r="L113" s="2" t="s">
        <v>25</v>
      </c>
      <c r="M113" s="6">
        <v>7</v>
      </c>
      <c r="N113" s="6">
        <v>103</v>
      </c>
      <c r="O113" s="2" t="s">
        <v>62</v>
      </c>
      <c r="P113" s="6">
        <v>30</v>
      </c>
      <c r="Q113" s="6">
        <v>40</v>
      </c>
      <c r="R113" s="6">
        <v>10</v>
      </c>
      <c r="S113" s="6">
        <v>70</v>
      </c>
      <c r="T113" s="6">
        <v>50</v>
      </c>
      <c r="U113" s="2" t="s">
        <v>27</v>
      </c>
    </row>
    <row r="114" spans="1:21" x14ac:dyDescent="0.3">
      <c r="A114">
        <v>813</v>
      </c>
      <c r="B114" s="6">
        <v>30</v>
      </c>
      <c r="C114" s="6">
        <v>-4</v>
      </c>
      <c r="D114" s="12">
        <v>41371</v>
      </c>
      <c r="E114" s="6">
        <v>882</v>
      </c>
      <c r="F114" s="6">
        <v>45</v>
      </c>
      <c r="G114" s="2" t="s">
        <v>21</v>
      </c>
      <c r="H114" s="2" t="s">
        <v>31</v>
      </c>
      <c r="I114" s="6">
        <v>8</v>
      </c>
      <c r="J114" s="2" t="s">
        <v>23</v>
      </c>
      <c r="K114" s="2" t="s">
        <v>32</v>
      </c>
      <c r="L114" s="2" t="s">
        <v>33</v>
      </c>
      <c r="M114" s="6">
        <v>26</v>
      </c>
      <c r="N114" s="6">
        <v>75</v>
      </c>
      <c r="O114" s="2" t="s">
        <v>34</v>
      </c>
      <c r="P114" s="6">
        <v>30</v>
      </c>
      <c r="Q114" s="6">
        <v>40</v>
      </c>
      <c r="R114" s="6">
        <v>30</v>
      </c>
      <c r="S114" s="6">
        <v>70</v>
      </c>
      <c r="T114" s="6">
        <v>19</v>
      </c>
      <c r="U114" s="2" t="s">
        <v>35</v>
      </c>
    </row>
    <row r="115" spans="1:21" x14ac:dyDescent="0.3">
      <c r="A115">
        <v>857</v>
      </c>
      <c r="B115" s="6">
        <v>29</v>
      </c>
      <c r="C115" s="6">
        <v>-5</v>
      </c>
      <c r="D115" s="12">
        <v>41401</v>
      </c>
      <c r="E115" s="6">
        <v>490</v>
      </c>
      <c r="F115" s="6">
        <v>44</v>
      </c>
      <c r="G115" s="2" t="s">
        <v>21</v>
      </c>
      <c r="H115" s="2" t="s">
        <v>31</v>
      </c>
      <c r="I115" s="6">
        <v>8</v>
      </c>
      <c r="J115" s="2" t="s">
        <v>23</v>
      </c>
      <c r="K115" s="2" t="s">
        <v>32</v>
      </c>
      <c r="L115" s="2" t="s">
        <v>37</v>
      </c>
      <c r="M115" s="6">
        <v>25</v>
      </c>
      <c r="N115" s="6">
        <v>73</v>
      </c>
      <c r="O115" s="2" t="s">
        <v>62</v>
      </c>
      <c r="P115" s="6">
        <v>30</v>
      </c>
      <c r="Q115" s="6">
        <v>40</v>
      </c>
      <c r="R115" s="6">
        <v>30</v>
      </c>
      <c r="S115" s="6">
        <v>70</v>
      </c>
      <c r="T115" s="6">
        <v>19</v>
      </c>
      <c r="U115" s="2" t="s">
        <v>35</v>
      </c>
    </row>
    <row r="116" spans="1:21" x14ac:dyDescent="0.3">
      <c r="A116">
        <v>262</v>
      </c>
      <c r="B116" s="6">
        <v>24</v>
      </c>
      <c r="C116" s="6">
        <v>-17</v>
      </c>
      <c r="D116" s="12">
        <v>41432</v>
      </c>
      <c r="E116" s="6">
        <v>567</v>
      </c>
      <c r="F116" s="6">
        <v>32</v>
      </c>
      <c r="G116" s="2" t="s">
        <v>39</v>
      </c>
      <c r="H116" s="2" t="s">
        <v>22</v>
      </c>
      <c r="I116" s="6">
        <v>7</v>
      </c>
      <c r="J116" s="2" t="s">
        <v>40</v>
      </c>
      <c r="K116" s="2" t="s">
        <v>41</v>
      </c>
      <c r="L116" s="2" t="s">
        <v>42</v>
      </c>
      <c r="M116" s="6">
        <v>13</v>
      </c>
      <c r="N116" s="6">
        <v>56</v>
      </c>
      <c r="O116" s="2" t="s">
        <v>59</v>
      </c>
      <c r="P116" s="6">
        <v>30</v>
      </c>
      <c r="Q116" s="6">
        <v>40</v>
      </c>
      <c r="R116" s="6">
        <v>30</v>
      </c>
      <c r="S116" s="6">
        <v>70</v>
      </c>
      <c r="T116" s="6">
        <v>19</v>
      </c>
      <c r="U116" s="2" t="s">
        <v>27</v>
      </c>
    </row>
    <row r="117" spans="1:21" x14ac:dyDescent="0.3">
      <c r="A117">
        <v>702</v>
      </c>
      <c r="B117" s="6">
        <v>0</v>
      </c>
      <c r="C117" s="6">
        <v>1</v>
      </c>
      <c r="D117" s="12">
        <v>41462</v>
      </c>
      <c r="E117" s="6">
        <v>344</v>
      </c>
      <c r="F117" s="6">
        <v>43</v>
      </c>
      <c r="G117" s="2" t="s">
        <v>39</v>
      </c>
      <c r="H117" s="2" t="s">
        <v>36</v>
      </c>
      <c r="I117" s="6">
        <v>0</v>
      </c>
      <c r="J117" s="2" t="s">
        <v>40</v>
      </c>
      <c r="K117" s="2" t="s">
        <v>41</v>
      </c>
      <c r="L117" s="2" t="s">
        <v>54</v>
      </c>
      <c r="M117" s="6">
        <v>31</v>
      </c>
      <c r="N117" s="6">
        <v>43</v>
      </c>
      <c r="O117" s="2" t="s">
        <v>48</v>
      </c>
      <c r="P117" s="6">
        <v>0</v>
      </c>
      <c r="Q117" s="6">
        <v>40</v>
      </c>
      <c r="R117" s="6">
        <v>30</v>
      </c>
      <c r="S117" s="6">
        <v>40</v>
      </c>
      <c r="T117" s="6">
        <v>12</v>
      </c>
      <c r="U117" s="2" t="s">
        <v>35</v>
      </c>
    </row>
    <row r="118" spans="1:21" x14ac:dyDescent="0.3">
      <c r="A118">
        <v>435</v>
      </c>
      <c r="B118" s="6">
        <v>31</v>
      </c>
      <c r="C118" s="6">
        <v>-4</v>
      </c>
      <c r="D118" s="12">
        <v>41493</v>
      </c>
      <c r="E118" s="6">
        <v>844</v>
      </c>
      <c r="F118" s="6">
        <v>46</v>
      </c>
      <c r="G118" s="2" t="s">
        <v>39</v>
      </c>
      <c r="H118" s="2" t="s">
        <v>36</v>
      </c>
      <c r="I118" s="6">
        <v>8</v>
      </c>
      <c r="J118" s="2" t="s">
        <v>40</v>
      </c>
      <c r="K118" s="2" t="s">
        <v>41</v>
      </c>
      <c r="L118" s="2" t="s">
        <v>54</v>
      </c>
      <c r="M118" s="6">
        <v>26</v>
      </c>
      <c r="N118" s="6">
        <v>77</v>
      </c>
      <c r="O118" s="2" t="s">
        <v>49</v>
      </c>
      <c r="P118" s="6">
        <v>30</v>
      </c>
      <c r="Q118" s="6">
        <v>40</v>
      </c>
      <c r="R118" s="6">
        <v>30</v>
      </c>
      <c r="S118" s="6">
        <v>70</v>
      </c>
      <c r="T118" s="6">
        <v>20</v>
      </c>
      <c r="U118" s="2" t="s">
        <v>35</v>
      </c>
    </row>
    <row r="119" spans="1:21" x14ac:dyDescent="0.3">
      <c r="A119">
        <v>715</v>
      </c>
      <c r="B119" s="6">
        <v>34</v>
      </c>
      <c r="C119" s="6">
        <v>0</v>
      </c>
      <c r="D119" s="12">
        <v>41524</v>
      </c>
      <c r="E119" s="6">
        <v>863</v>
      </c>
      <c r="F119" s="6">
        <v>51</v>
      </c>
      <c r="G119" s="2" t="s">
        <v>39</v>
      </c>
      <c r="H119" s="2" t="s">
        <v>22</v>
      </c>
      <c r="I119" s="6">
        <v>9</v>
      </c>
      <c r="J119" s="2" t="s">
        <v>23</v>
      </c>
      <c r="K119" s="2" t="s">
        <v>24</v>
      </c>
      <c r="L119" s="2" t="s">
        <v>25</v>
      </c>
      <c r="M119" s="6">
        <v>30</v>
      </c>
      <c r="N119" s="6">
        <v>85</v>
      </c>
      <c r="O119" s="2" t="s">
        <v>59</v>
      </c>
      <c r="P119" s="6">
        <v>30</v>
      </c>
      <c r="Q119" s="6">
        <v>40</v>
      </c>
      <c r="R119" s="6">
        <v>30</v>
      </c>
      <c r="S119" s="6">
        <v>70</v>
      </c>
      <c r="T119" s="6">
        <v>21</v>
      </c>
      <c r="U119" s="2" t="s">
        <v>27</v>
      </c>
    </row>
    <row r="120" spans="1:21" x14ac:dyDescent="0.3">
      <c r="A120">
        <v>603</v>
      </c>
      <c r="B120" s="6">
        <v>39</v>
      </c>
      <c r="C120" s="6">
        <v>-8</v>
      </c>
      <c r="D120" s="12">
        <v>41554</v>
      </c>
      <c r="E120" s="6">
        <v>250</v>
      </c>
      <c r="F120" s="6">
        <v>49</v>
      </c>
      <c r="G120" s="2" t="s">
        <v>39</v>
      </c>
      <c r="H120" s="2" t="s">
        <v>31</v>
      </c>
      <c r="I120" s="6">
        <v>14</v>
      </c>
      <c r="J120" s="2" t="s">
        <v>23</v>
      </c>
      <c r="K120" s="2" t="s">
        <v>24</v>
      </c>
      <c r="L120" s="2" t="s">
        <v>25</v>
      </c>
      <c r="M120" s="6">
        <v>2</v>
      </c>
      <c r="N120" s="6">
        <v>88</v>
      </c>
      <c r="O120" s="2" t="s">
        <v>51</v>
      </c>
      <c r="P120" s="6">
        <v>20</v>
      </c>
      <c r="Q120" s="6">
        <v>40</v>
      </c>
      <c r="R120" s="6">
        <v>10</v>
      </c>
      <c r="S120" s="6">
        <v>60</v>
      </c>
      <c r="T120" s="6">
        <v>47</v>
      </c>
      <c r="U120" s="2" t="s">
        <v>27</v>
      </c>
    </row>
    <row r="121" spans="1:21" x14ac:dyDescent="0.3">
      <c r="A121">
        <v>505</v>
      </c>
      <c r="B121" s="6">
        <v>31</v>
      </c>
      <c r="C121" s="6">
        <v>-13</v>
      </c>
      <c r="D121" s="12">
        <v>41585</v>
      </c>
      <c r="E121" s="6">
        <v>1009</v>
      </c>
      <c r="F121" s="6">
        <v>38</v>
      </c>
      <c r="G121" s="2" t="s">
        <v>39</v>
      </c>
      <c r="H121" s="2" t="s">
        <v>29</v>
      </c>
      <c r="I121" s="6">
        <v>9</v>
      </c>
      <c r="J121" s="2" t="s">
        <v>23</v>
      </c>
      <c r="K121" s="2" t="s">
        <v>24</v>
      </c>
      <c r="L121" s="2" t="s">
        <v>25</v>
      </c>
      <c r="M121" s="6">
        <v>7</v>
      </c>
      <c r="N121" s="6">
        <v>69</v>
      </c>
      <c r="O121" s="2" t="s">
        <v>64</v>
      </c>
      <c r="P121" s="6">
        <v>20</v>
      </c>
      <c r="Q121" s="6">
        <v>40</v>
      </c>
      <c r="R121" s="6">
        <v>20</v>
      </c>
      <c r="S121" s="6">
        <v>60</v>
      </c>
      <c r="T121" s="6">
        <v>31</v>
      </c>
      <c r="U121" s="2" t="s">
        <v>27</v>
      </c>
    </row>
    <row r="122" spans="1:21" x14ac:dyDescent="0.3">
      <c r="A122">
        <v>573</v>
      </c>
      <c r="B122" s="6">
        <v>38</v>
      </c>
      <c r="C122" s="6">
        <v>1</v>
      </c>
      <c r="D122" s="12">
        <v>41615</v>
      </c>
      <c r="E122" s="6">
        <v>256</v>
      </c>
      <c r="F122" s="6">
        <v>51</v>
      </c>
      <c r="G122" s="2" t="s">
        <v>39</v>
      </c>
      <c r="H122" s="2" t="s">
        <v>22</v>
      </c>
      <c r="I122" s="6">
        <v>12</v>
      </c>
      <c r="J122" s="2" t="s">
        <v>23</v>
      </c>
      <c r="K122" s="2" t="s">
        <v>32</v>
      </c>
      <c r="L122" s="2" t="s">
        <v>33</v>
      </c>
      <c r="M122" s="6">
        <v>11</v>
      </c>
      <c r="N122" s="6">
        <v>89</v>
      </c>
      <c r="O122" s="2" t="s">
        <v>58</v>
      </c>
      <c r="P122" s="6">
        <v>30</v>
      </c>
      <c r="Q122" s="6">
        <v>40</v>
      </c>
      <c r="R122" s="6">
        <v>10</v>
      </c>
      <c r="S122" s="6">
        <v>70</v>
      </c>
      <c r="T122" s="6">
        <v>40</v>
      </c>
      <c r="U122" s="2" t="s">
        <v>35</v>
      </c>
    </row>
    <row r="123" spans="1:21" x14ac:dyDescent="0.3">
      <c r="A123">
        <v>561</v>
      </c>
      <c r="B123" s="6">
        <v>54</v>
      </c>
      <c r="C123" s="6">
        <v>9</v>
      </c>
      <c r="D123" s="12">
        <v>41282</v>
      </c>
      <c r="E123" s="6">
        <v>391</v>
      </c>
      <c r="F123" s="6">
        <v>67</v>
      </c>
      <c r="G123" s="2" t="s">
        <v>21</v>
      </c>
      <c r="H123" s="2" t="s">
        <v>31</v>
      </c>
      <c r="I123" s="6">
        <v>20</v>
      </c>
      <c r="J123" s="2" t="s">
        <v>23</v>
      </c>
      <c r="K123" s="2" t="s">
        <v>24</v>
      </c>
      <c r="L123" s="2" t="s">
        <v>25</v>
      </c>
      <c r="M123" s="6">
        <v>19</v>
      </c>
      <c r="N123" s="6">
        <v>129</v>
      </c>
      <c r="O123" s="2" t="s">
        <v>34</v>
      </c>
      <c r="P123" s="6">
        <v>40</v>
      </c>
      <c r="Q123" s="6">
        <v>40</v>
      </c>
      <c r="R123" s="6">
        <v>10</v>
      </c>
      <c r="S123" s="6">
        <v>80</v>
      </c>
      <c r="T123" s="6">
        <v>54</v>
      </c>
      <c r="U123" s="2" t="s">
        <v>27</v>
      </c>
    </row>
    <row r="124" spans="1:21" x14ac:dyDescent="0.3">
      <c r="A124">
        <v>920</v>
      </c>
      <c r="B124" s="6">
        <v>22</v>
      </c>
      <c r="C124" s="6">
        <v>-14</v>
      </c>
      <c r="D124" s="12">
        <v>41313</v>
      </c>
      <c r="E124" s="6">
        <v>570</v>
      </c>
      <c r="F124" s="6">
        <v>30</v>
      </c>
      <c r="G124" s="2" t="s">
        <v>39</v>
      </c>
      <c r="H124" s="2" t="s">
        <v>22</v>
      </c>
      <c r="I124" s="6">
        <v>7</v>
      </c>
      <c r="J124" s="2" t="s">
        <v>40</v>
      </c>
      <c r="K124" s="2" t="s">
        <v>41</v>
      </c>
      <c r="L124" s="2" t="s">
        <v>42</v>
      </c>
      <c r="M124" s="6">
        <v>16</v>
      </c>
      <c r="N124" s="6">
        <v>55</v>
      </c>
      <c r="O124" s="2" t="s">
        <v>59</v>
      </c>
      <c r="P124" s="6">
        <v>20</v>
      </c>
      <c r="Q124" s="6">
        <v>40</v>
      </c>
      <c r="R124" s="6">
        <v>30</v>
      </c>
      <c r="S124" s="6">
        <v>60</v>
      </c>
      <c r="T124" s="6">
        <v>19</v>
      </c>
      <c r="U124" s="2" t="s">
        <v>27</v>
      </c>
    </row>
    <row r="125" spans="1:21" x14ac:dyDescent="0.3">
      <c r="A125">
        <v>505</v>
      </c>
      <c r="B125" s="6">
        <v>35</v>
      </c>
      <c r="C125" s="6">
        <v>-8</v>
      </c>
      <c r="D125" s="12">
        <v>41341</v>
      </c>
      <c r="E125" s="6">
        <v>248</v>
      </c>
      <c r="F125" s="6">
        <v>47</v>
      </c>
      <c r="G125" s="2" t="s">
        <v>39</v>
      </c>
      <c r="H125" s="2" t="s">
        <v>29</v>
      </c>
      <c r="I125" s="6">
        <v>11</v>
      </c>
      <c r="J125" s="2" t="s">
        <v>40</v>
      </c>
      <c r="K125" s="2" t="s">
        <v>41</v>
      </c>
      <c r="L125" s="2" t="s">
        <v>42</v>
      </c>
      <c r="M125" s="6">
        <v>12</v>
      </c>
      <c r="N125" s="6">
        <v>87</v>
      </c>
      <c r="O125" s="2" t="s">
        <v>64</v>
      </c>
      <c r="P125" s="6">
        <v>20</v>
      </c>
      <c r="Q125" s="6">
        <v>40</v>
      </c>
      <c r="R125" s="6">
        <v>20</v>
      </c>
      <c r="S125" s="6">
        <v>60</v>
      </c>
      <c r="T125" s="6">
        <v>39</v>
      </c>
      <c r="U125" s="2" t="s">
        <v>27</v>
      </c>
    </row>
    <row r="126" spans="1:21" x14ac:dyDescent="0.3">
      <c r="A126">
        <v>702</v>
      </c>
      <c r="B126" s="6">
        <v>29</v>
      </c>
      <c r="C126" s="6">
        <v>-13</v>
      </c>
      <c r="D126" s="12">
        <v>41372</v>
      </c>
      <c r="E126" s="6">
        <v>1003</v>
      </c>
      <c r="F126" s="6">
        <v>35</v>
      </c>
      <c r="G126" s="2" t="s">
        <v>39</v>
      </c>
      <c r="H126" s="2" t="s">
        <v>36</v>
      </c>
      <c r="I126" s="6">
        <v>8</v>
      </c>
      <c r="J126" s="2" t="s">
        <v>40</v>
      </c>
      <c r="K126" s="2" t="s">
        <v>45</v>
      </c>
      <c r="L126" s="2" t="s">
        <v>46</v>
      </c>
      <c r="M126" s="6">
        <v>7</v>
      </c>
      <c r="N126" s="6">
        <v>68</v>
      </c>
      <c r="O126" s="2" t="s">
        <v>48</v>
      </c>
      <c r="P126" s="6">
        <v>30</v>
      </c>
      <c r="Q126" s="6">
        <v>40</v>
      </c>
      <c r="R126" s="6">
        <v>20</v>
      </c>
      <c r="S126" s="6">
        <v>70</v>
      </c>
      <c r="T126" s="6">
        <v>30</v>
      </c>
      <c r="U126" s="2" t="s">
        <v>27</v>
      </c>
    </row>
    <row r="127" spans="1:21" x14ac:dyDescent="0.3">
      <c r="A127">
        <v>515</v>
      </c>
      <c r="B127" s="6">
        <v>29</v>
      </c>
      <c r="C127" s="6">
        <v>-13</v>
      </c>
      <c r="D127" s="12">
        <v>41402</v>
      </c>
      <c r="E127" s="6">
        <v>1003</v>
      </c>
      <c r="F127" s="6">
        <v>35</v>
      </c>
      <c r="G127" s="2" t="s">
        <v>39</v>
      </c>
      <c r="H127" s="2" t="s">
        <v>22</v>
      </c>
      <c r="I127" s="6">
        <v>8</v>
      </c>
      <c r="J127" s="2" t="s">
        <v>40</v>
      </c>
      <c r="K127" s="2" t="s">
        <v>45</v>
      </c>
      <c r="L127" s="2" t="s">
        <v>52</v>
      </c>
      <c r="M127" s="6">
        <v>7</v>
      </c>
      <c r="N127" s="6">
        <v>68</v>
      </c>
      <c r="O127" s="2" t="s">
        <v>43</v>
      </c>
      <c r="P127" s="6">
        <v>20</v>
      </c>
      <c r="Q127" s="6">
        <v>40</v>
      </c>
      <c r="R127" s="6">
        <v>20</v>
      </c>
      <c r="S127" s="6">
        <v>60</v>
      </c>
      <c r="T127" s="6">
        <v>30</v>
      </c>
      <c r="U127" s="2" t="s">
        <v>35</v>
      </c>
    </row>
    <row r="128" spans="1:21" x14ac:dyDescent="0.3">
      <c r="A128">
        <v>603</v>
      </c>
      <c r="B128" s="6">
        <v>34</v>
      </c>
      <c r="C128" s="6">
        <v>-4</v>
      </c>
      <c r="D128" s="12">
        <v>41433</v>
      </c>
      <c r="E128" s="6">
        <v>211</v>
      </c>
      <c r="F128" s="6">
        <v>42</v>
      </c>
      <c r="G128" s="2" t="s">
        <v>39</v>
      </c>
      <c r="H128" s="2" t="s">
        <v>31</v>
      </c>
      <c r="I128" s="6">
        <v>12</v>
      </c>
      <c r="J128" s="2" t="s">
        <v>40</v>
      </c>
      <c r="K128" s="2" t="s">
        <v>41</v>
      </c>
      <c r="L128" s="2" t="s">
        <v>66</v>
      </c>
      <c r="M128" s="6">
        <v>-4</v>
      </c>
      <c r="N128" s="6">
        <v>81</v>
      </c>
      <c r="O128" s="2" t="s">
        <v>51</v>
      </c>
      <c r="P128" s="6">
        <v>30</v>
      </c>
      <c r="Q128" s="6">
        <v>40</v>
      </c>
      <c r="R128" s="6">
        <v>0</v>
      </c>
      <c r="S128" s="6">
        <v>70</v>
      </c>
      <c r="T128" s="6">
        <v>45</v>
      </c>
      <c r="U128" s="2" t="s">
        <v>35</v>
      </c>
    </row>
    <row r="129" spans="1:21" x14ac:dyDescent="0.3">
      <c r="A129">
        <v>580</v>
      </c>
      <c r="B129" s="6">
        <v>32</v>
      </c>
      <c r="C129" s="6">
        <v>13</v>
      </c>
      <c r="D129" s="12">
        <v>41463</v>
      </c>
      <c r="E129" s="6">
        <v>482</v>
      </c>
      <c r="F129" s="6">
        <v>48</v>
      </c>
      <c r="G129" s="2" t="s">
        <v>39</v>
      </c>
      <c r="H129" s="2" t="s">
        <v>29</v>
      </c>
      <c r="I129" s="6">
        <v>8</v>
      </c>
      <c r="J129" s="2" t="s">
        <v>40</v>
      </c>
      <c r="K129" s="2" t="s">
        <v>41</v>
      </c>
      <c r="L129" s="2" t="s">
        <v>53</v>
      </c>
      <c r="M129" s="6">
        <v>43</v>
      </c>
      <c r="N129" s="6">
        <v>85</v>
      </c>
      <c r="O129" s="2" t="s">
        <v>47</v>
      </c>
      <c r="P129" s="6">
        <v>20</v>
      </c>
      <c r="Q129" s="6">
        <v>40</v>
      </c>
      <c r="R129" s="6">
        <v>30</v>
      </c>
      <c r="S129" s="6">
        <v>60</v>
      </c>
      <c r="T129" s="6">
        <v>19</v>
      </c>
      <c r="U129" s="2" t="s">
        <v>35</v>
      </c>
    </row>
    <row r="130" spans="1:21" x14ac:dyDescent="0.3">
      <c r="A130">
        <v>775</v>
      </c>
      <c r="B130" s="6">
        <v>0</v>
      </c>
      <c r="C130" s="6">
        <v>16</v>
      </c>
      <c r="D130" s="12">
        <v>41494</v>
      </c>
      <c r="E130" s="6">
        <v>387</v>
      </c>
      <c r="F130" s="6">
        <v>43</v>
      </c>
      <c r="G130" s="2" t="s">
        <v>39</v>
      </c>
      <c r="H130" s="2" t="s">
        <v>36</v>
      </c>
      <c r="I130" s="6">
        <v>0</v>
      </c>
      <c r="J130" s="2" t="s">
        <v>40</v>
      </c>
      <c r="K130" s="2" t="s">
        <v>41</v>
      </c>
      <c r="L130" s="2" t="s">
        <v>54</v>
      </c>
      <c r="M130" s="6">
        <v>46</v>
      </c>
      <c r="N130" s="6">
        <v>46</v>
      </c>
      <c r="O130" s="2" t="s">
        <v>48</v>
      </c>
      <c r="P130" s="6">
        <v>0</v>
      </c>
      <c r="Q130" s="6">
        <v>40</v>
      </c>
      <c r="R130" s="6">
        <v>30</v>
      </c>
      <c r="S130" s="6">
        <v>40</v>
      </c>
      <c r="T130" s="6">
        <v>12</v>
      </c>
      <c r="U130" s="2" t="s">
        <v>35</v>
      </c>
    </row>
    <row r="131" spans="1:21" x14ac:dyDescent="0.3">
      <c r="A131">
        <v>435</v>
      </c>
      <c r="B131" s="6">
        <v>33</v>
      </c>
      <c r="C131" s="6">
        <v>10</v>
      </c>
      <c r="D131" s="12">
        <v>41525</v>
      </c>
      <c r="E131" s="6">
        <v>836</v>
      </c>
      <c r="F131" s="6">
        <v>48</v>
      </c>
      <c r="G131" s="2" t="s">
        <v>39</v>
      </c>
      <c r="H131" s="2" t="s">
        <v>36</v>
      </c>
      <c r="I131" s="6">
        <v>9</v>
      </c>
      <c r="J131" s="2" t="s">
        <v>40</v>
      </c>
      <c r="K131" s="2" t="s">
        <v>41</v>
      </c>
      <c r="L131" s="2" t="s">
        <v>54</v>
      </c>
      <c r="M131" s="6">
        <v>40</v>
      </c>
      <c r="N131" s="6">
        <v>86</v>
      </c>
      <c r="O131" s="2" t="s">
        <v>49</v>
      </c>
      <c r="P131" s="6">
        <v>30</v>
      </c>
      <c r="Q131" s="6">
        <v>40</v>
      </c>
      <c r="R131" s="6">
        <v>30</v>
      </c>
      <c r="S131" s="6">
        <v>70</v>
      </c>
      <c r="T131" s="6">
        <v>21</v>
      </c>
      <c r="U131" s="2" t="s">
        <v>35</v>
      </c>
    </row>
    <row r="132" spans="1:21" x14ac:dyDescent="0.3">
      <c r="A132">
        <v>314</v>
      </c>
      <c r="B132" s="6">
        <v>82</v>
      </c>
      <c r="C132" s="6">
        <v>-13</v>
      </c>
      <c r="D132" s="12">
        <v>41555</v>
      </c>
      <c r="E132" s="6">
        <v>1804</v>
      </c>
      <c r="F132" s="6">
        <v>40</v>
      </c>
      <c r="G132" s="2" t="s">
        <v>39</v>
      </c>
      <c r="H132" s="2" t="s">
        <v>22</v>
      </c>
      <c r="I132" s="6">
        <v>25</v>
      </c>
      <c r="J132" s="2" t="s">
        <v>23</v>
      </c>
      <c r="K132" s="2" t="s">
        <v>24</v>
      </c>
      <c r="L132" s="2" t="s">
        <v>25</v>
      </c>
      <c r="M132" s="6">
        <v>-13</v>
      </c>
      <c r="N132" s="6">
        <v>130</v>
      </c>
      <c r="O132" s="2" t="s">
        <v>58</v>
      </c>
      <c r="P132" s="6">
        <v>70</v>
      </c>
      <c r="Q132" s="6">
        <v>40</v>
      </c>
      <c r="R132" s="6">
        <v>0</v>
      </c>
      <c r="S132" s="6">
        <v>110</v>
      </c>
      <c r="T132" s="6">
        <v>49</v>
      </c>
      <c r="U132" s="2" t="s">
        <v>27</v>
      </c>
    </row>
    <row r="133" spans="1:21" x14ac:dyDescent="0.3">
      <c r="A133">
        <v>435</v>
      </c>
      <c r="B133" s="6">
        <v>82</v>
      </c>
      <c r="C133" s="6">
        <v>-12</v>
      </c>
      <c r="D133" s="12">
        <v>41586</v>
      </c>
      <c r="E133" s="6">
        <v>1804</v>
      </c>
      <c r="F133" s="6">
        <v>40</v>
      </c>
      <c r="G133" s="2" t="s">
        <v>39</v>
      </c>
      <c r="H133" s="2" t="s">
        <v>36</v>
      </c>
      <c r="I133" s="6">
        <v>25</v>
      </c>
      <c r="J133" s="2" t="s">
        <v>23</v>
      </c>
      <c r="K133" s="2" t="s">
        <v>24</v>
      </c>
      <c r="L133" s="2" t="s">
        <v>28</v>
      </c>
      <c r="M133" s="6">
        <v>-12</v>
      </c>
      <c r="N133" s="6">
        <v>130</v>
      </c>
      <c r="O133" s="2" t="s">
        <v>49</v>
      </c>
      <c r="P133" s="6">
        <v>70</v>
      </c>
      <c r="Q133" s="6">
        <v>40</v>
      </c>
      <c r="R133" s="6">
        <v>0</v>
      </c>
      <c r="S133" s="6">
        <v>110</v>
      </c>
      <c r="T133" s="6">
        <v>48</v>
      </c>
      <c r="U133" s="2" t="s">
        <v>27</v>
      </c>
    </row>
    <row r="134" spans="1:21" x14ac:dyDescent="0.3">
      <c r="A134">
        <v>636</v>
      </c>
      <c r="B134" s="6">
        <v>35</v>
      </c>
      <c r="C134" s="6">
        <v>3</v>
      </c>
      <c r="D134" s="12">
        <v>41616</v>
      </c>
      <c r="E134" s="6">
        <v>248</v>
      </c>
      <c r="F134" s="6">
        <v>47</v>
      </c>
      <c r="G134" s="2" t="s">
        <v>39</v>
      </c>
      <c r="H134" s="2" t="s">
        <v>22</v>
      </c>
      <c r="I134" s="6">
        <v>11</v>
      </c>
      <c r="J134" s="2" t="s">
        <v>23</v>
      </c>
      <c r="K134" s="2" t="s">
        <v>32</v>
      </c>
      <c r="L134" s="2" t="s">
        <v>33</v>
      </c>
      <c r="M134" s="6">
        <v>13</v>
      </c>
      <c r="N134" s="6">
        <v>87</v>
      </c>
      <c r="O134" s="2" t="s">
        <v>58</v>
      </c>
      <c r="P134" s="6">
        <v>20</v>
      </c>
      <c r="Q134" s="6">
        <v>40</v>
      </c>
      <c r="R134" s="6">
        <v>10</v>
      </c>
      <c r="S134" s="6">
        <v>60</v>
      </c>
      <c r="T134" s="6">
        <v>38</v>
      </c>
      <c r="U134" s="2" t="s">
        <v>35</v>
      </c>
    </row>
    <row r="135" spans="1:21" x14ac:dyDescent="0.3">
      <c r="A135">
        <v>435</v>
      </c>
      <c r="B135" s="6">
        <v>38</v>
      </c>
      <c r="C135" s="6">
        <v>8</v>
      </c>
      <c r="D135" s="12">
        <v>41283</v>
      </c>
      <c r="E135" s="6">
        <v>256</v>
      </c>
      <c r="F135" s="6">
        <v>51</v>
      </c>
      <c r="G135" s="2" t="s">
        <v>39</v>
      </c>
      <c r="H135" s="2" t="s">
        <v>36</v>
      </c>
      <c r="I135" s="6">
        <v>12</v>
      </c>
      <c r="J135" s="2" t="s">
        <v>23</v>
      </c>
      <c r="K135" s="2" t="s">
        <v>32</v>
      </c>
      <c r="L135" s="2" t="s">
        <v>61</v>
      </c>
      <c r="M135" s="6">
        <v>18</v>
      </c>
      <c r="N135" s="6">
        <v>95</v>
      </c>
      <c r="O135" s="2" t="s">
        <v>49</v>
      </c>
      <c r="P135" s="6">
        <v>20</v>
      </c>
      <c r="Q135" s="6">
        <v>40</v>
      </c>
      <c r="R135" s="6">
        <v>10</v>
      </c>
      <c r="S135" s="6">
        <v>60</v>
      </c>
      <c r="T135" s="6">
        <v>39</v>
      </c>
      <c r="U135" s="2" t="s">
        <v>35</v>
      </c>
    </row>
    <row r="136" spans="1:21" x14ac:dyDescent="0.3">
      <c r="A136">
        <v>253</v>
      </c>
      <c r="B136" s="6">
        <v>43</v>
      </c>
      <c r="C136" s="6">
        <v>22</v>
      </c>
      <c r="D136" s="12">
        <v>41314</v>
      </c>
      <c r="E136" s="6">
        <v>466</v>
      </c>
      <c r="F136" s="6">
        <v>63</v>
      </c>
      <c r="G136" s="2" t="s">
        <v>39</v>
      </c>
      <c r="H136" s="2" t="s">
        <v>36</v>
      </c>
      <c r="I136" s="6">
        <v>13</v>
      </c>
      <c r="J136" s="2" t="s">
        <v>23</v>
      </c>
      <c r="K136" s="2" t="s">
        <v>32</v>
      </c>
      <c r="L136" s="2" t="s">
        <v>61</v>
      </c>
      <c r="M136" s="6">
        <v>42</v>
      </c>
      <c r="N136" s="6">
        <v>113</v>
      </c>
      <c r="O136" s="2" t="s">
        <v>60</v>
      </c>
      <c r="P136" s="6">
        <v>30</v>
      </c>
      <c r="Q136" s="6">
        <v>40</v>
      </c>
      <c r="R136" s="6">
        <v>20</v>
      </c>
      <c r="S136" s="6">
        <v>70</v>
      </c>
      <c r="T136" s="6">
        <v>35</v>
      </c>
      <c r="U136" s="2" t="s">
        <v>35</v>
      </c>
    </row>
    <row r="137" spans="1:21" x14ac:dyDescent="0.3">
      <c r="A137">
        <v>216</v>
      </c>
      <c r="B137" s="6">
        <v>51</v>
      </c>
      <c r="C137" s="6">
        <v>-35</v>
      </c>
      <c r="D137" s="12">
        <v>41342</v>
      </c>
      <c r="E137" s="6">
        <v>503</v>
      </c>
      <c r="F137" s="6">
        <v>71</v>
      </c>
      <c r="G137" s="2" t="s">
        <v>21</v>
      </c>
      <c r="H137" s="2" t="s">
        <v>22</v>
      </c>
      <c r="I137" s="6">
        <v>46</v>
      </c>
      <c r="J137" s="2" t="s">
        <v>40</v>
      </c>
      <c r="K137" s="2" t="s">
        <v>45</v>
      </c>
      <c r="L137" s="2" t="s">
        <v>46</v>
      </c>
      <c r="M137" s="6">
        <v>-5</v>
      </c>
      <c r="N137" s="6">
        <v>122</v>
      </c>
      <c r="O137" s="2" t="s">
        <v>65</v>
      </c>
      <c r="P137" s="6">
        <v>40</v>
      </c>
      <c r="Q137" s="6">
        <v>70</v>
      </c>
      <c r="R137" s="6">
        <v>30</v>
      </c>
      <c r="S137" s="6">
        <v>110</v>
      </c>
      <c r="T137" s="6">
        <v>76</v>
      </c>
      <c r="U137" s="2" t="s">
        <v>27</v>
      </c>
    </row>
    <row r="138" spans="1:21" x14ac:dyDescent="0.3">
      <c r="A138">
        <v>440</v>
      </c>
      <c r="B138" s="6">
        <v>52</v>
      </c>
      <c r="C138" s="6">
        <v>-34</v>
      </c>
      <c r="D138" s="12">
        <v>41373</v>
      </c>
      <c r="E138" s="6">
        <v>405</v>
      </c>
      <c r="F138" s="6">
        <v>71</v>
      </c>
      <c r="G138" s="2" t="s">
        <v>21</v>
      </c>
      <c r="H138" s="2" t="s">
        <v>22</v>
      </c>
      <c r="I138" s="6">
        <v>17</v>
      </c>
      <c r="J138" s="2" t="s">
        <v>40</v>
      </c>
      <c r="K138" s="2" t="s">
        <v>45</v>
      </c>
      <c r="L138" s="2" t="s">
        <v>50</v>
      </c>
      <c r="M138" s="6">
        <v>26</v>
      </c>
      <c r="N138" s="6">
        <v>123</v>
      </c>
      <c r="O138" s="2" t="s">
        <v>65</v>
      </c>
      <c r="P138" s="6">
        <v>40</v>
      </c>
      <c r="Q138" s="6">
        <v>70</v>
      </c>
      <c r="R138" s="6">
        <v>60</v>
      </c>
      <c r="S138" s="6">
        <v>110</v>
      </c>
      <c r="T138" s="6">
        <v>45</v>
      </c>
      <c r="U138" s="2" t="s">
        <v>35</v>
      </c>
    </row>
    <row r="139" spans="1:21" x14ac:dyDescent="0.3">
      <c r="A139">
        <v>937</v>
      </c>
      <c r="B139" s="6">
        <v>43</v>
      </c>
      <c r="C139" s="6">
        <v>-32</v>
      </c>
      <c r="D139" s="12">
        <v>41403</v>
      </c>
      <c r="E139" s="6">
        <v>419</v>
      </c>
      <c r="F139" s="6">
        <v>64</v>
      </c>
      <c r="G139" s="2" t="s">
        <v>21</v>
      </c>
      <c r="H139" s="2" t="s">
        <v>22</v>
      </c>
      <c r="I139" s="6">
        <v>13</v>
      </c>
      <c r="J139" s="2" t="s">
        <v>40</v>
      </c>
      <c r="K139" s="2" t="s">
        <v>45</v>
      </c>
      <c r="L139" s="2" t="s">
        <v>52</v>
      </c>
      <c r="M139" s="6">
        <v>28</v>
      </c>
      <c r="N139" s="6">
        <v>107</v>
      </c>
      <c r="O139" s="2" t="s">
        <v>65</v>
      </c>
      <c r="P139" s="6">
        <v>30</v>
      </c>
      <c r="Q139" s="6">
        <v>70</v>
      </c>
      <c r="R139" s="6">
        <v>60</v>
      </c>
      <c r="S139" s="6">
        <v>100</v>
      </c>
      <c r="T139" s="6">
        <v>36</v>
      </c>
      <c r="U139" s="2" t="s">
        <v>35</v>
      </c>
    </row>
    <row r="140" spans="1:21" x14ac:dyDescent="0.3">
      <c r="A140">
        <v>774</v>
      </c>
      <c r="B140" s="6">
        <v>51</v>
      </c>
      <c r="C140" s="6">
        <v>-41</v>
      </c>
      <c r="D140" s="12">
        <v>41434</v>
      </c>
      <c r="E140" s="6">
        <v>542</v>
      </c>
      <c r="F140" s="6">
        <v>65</v>
      </c>
      <c r="G140" s="2" t="s">
        <v>21</v>
      </c>
      <c r="H140" s="2" t="s">
        <v>31</v>
      </c>
      <c r="I140" s="6">
        <v>46</v>
      </c>
      <c r="J140" s="2" t="s">
        <v>40</v>
      </c>
      <c r="K140" s="2" t="s">
        <v>41</v>
      </c>
      <c r="L140" s="2" t="s">
        <v>53</v>
      </c>
      <c r="M140" s="6">
        <v>-11</v>
      </c>
      <c r="N140" s="6">
        <v>116</v>
      </c>
      <c r="O140" s="2" t="s">
        <v>62</v>
      </c>
      <c r="P140" s="6">
        <v>30</v>
      </c>
      <c r="Q140" s="6">
        <v>70</v>
      </c>
      <c r="R140" s="6">
        <v>30</v>
      </c>
      <c r="S140" s="6">
        <v>100</v>
      </c>
      <c r="T140" s="6">
        <v>76</v>
      </c>
      <c r="U140" s="2" t="s">
        <v>35</v>
      </c>
    </row>
    <row r="141" spans="1:21" x14ac:dyDescent="0.3">
      <c r="A141">
        <v>832</v>
      </c>
      <c r="B141" s="6">
        <v>72</v>
      </c>
      <c r="C141" s="6">
        <v>5</v>
      </c>
      <c r="D141" s="12">
        <v>41464</v>
      </c>
      <c r="E141" s="6">
        <v>-868</v>
      </c>
      <c r="F141" s="6">
        <v>110</v>
      </c>
      <c r="G141" s="2" t="s">
        <v>21</v>
      </c>
      <c r="H141" s="2" t="s">
        <v>29</v>
      </c>
      <c r="I141" s="6">
        <v>23</v>
      </c>
      <c r="J141" s="2" t="s">
        <v>40</v>
      </c>
      <c r="K141" s="2" t="s">
        <v>41</v>
      </c>
      <c r="L141" s="2" t="s">
        <v>54</v>
      </c>
      <c r="M141" s="6">
        <v>55</v>
      </c>
      <c r="N141" s="6">
        <v>182</v>
      </c>
      <c r="O141" s="2" t="s">
        <v>30</v>
      </c>
      <c r="P141" s="6">
        <v>40</v>
      </c>
      <c r="Q141" s="6">
        <v>70</v>
      </c>
      <c r="R141" s="6">
        <v>50</v>
      </c>
      <c r="S141" s="6">
        <v>110</v>
      </c>
      <c r="T141" s="6">
        <v>55</v>
      </c>
      <c r="U141" s="2" t="s">
        <v>35</v>
      </c>
    </row>
    <row r="142" spans="1:21" x14ac:dyDescent="0.3">
      <c r="A142">
        <v>863</v>
      </c>
      <c r="B142" s="6">
        <v>48</v>
      </c>
      <c r="C142" s="6">
        <v>-14</v>
      </c>
      <c r="D142" s="12">
        <v>41495</v>
      </c>
      <c r="E142" s="6">
        <v>851</v>
      </c>
      <c r="F142" s="6">
        <v>70</v>
      </c>
      <c r="G142" s="2" t="s">
        <v>21</v>
      </c>
      <c r="H142" s="2" t="s">
        <v>31</v>
      </c>
      <c r="I142" s="6">
        <v>13</v>
      </c>
      <c r="J142" s="2" t="s">
        <v>23</v>
      </c>
      <c r="K142" s="2" t="s">
        <v>32</v>
      </c>
      <c r="L142" s="2" t="s">
        <v>37</v>
      </c>
      <c r="M142" s="6">
        <v>46</v>
      </c>
      <c r="N142" s="6">
        <v>118</v>
      </c>
      <c r="O142" s="2" t="s">
        <v>34</v>
      </c>
      <c r="P142" s="6">
        <v>50</v>
      </c>
      <c r="Q142" s="6">
        <v>70</v>
      </c>
      <c r="R142" s="6">
        <v>60</v>
      </c>
      <c r="S142" s="6">
        <v>120</v>
      </c>
      <c r="T142" s="6">
        <v>24</v>
      </c>
      <c r="U142" s="2" t="s">
        <v>35</v>
      </c>
    </row>
    <row r="143" spans="1:21" x14ac:dyDescent="0.3">
      <c r="A143">
        <v>985</v>
      </c>
      <c r="B143" s="6">
        <v>60</v>
      </c>
      <c r="C143" s="6">
        <v>-12</v>
      </c>
      <c r="D143" s="12">
        <v>41526</v>
      </c>
      <c r="E143" s="6">
        <v>329</v>
      </c>
      <c r="F143" s="6">
        <v>99</v>
      </c>
      <c r="G143" s="2" t="s">
        <v>39</v>
      </c>
      <c r="H143" s="2" t="s">
        <v>29</v>
      </c>
      <c r="I143" s="6">
        <v>18</v>
      </c>
      <c r="J143" s="2" t="s">
        <v>40</v>
      </c>
      <c r="K143" s="2" t="s">
        <v>41</v>
      </c>
      <c r="L143" s="2" t="s">
        <v>53</v>
      </c>
      <c r="M143" s="6">
        <v>58</v>
      </c>
      <c r="N143" s="6">
        <v>159</v>
      </c>
      <c r="O143" s="2" t="s">
        <v>55</v>
      </c>
      <c r="P143" s="6">
        <v>30</v>
      </c>
      <c r="Q143" s="6">
        <v>70</v>
      </c>
      <c r="R143" s="6">
        <v>70</v>
      </c>
      <c r="S143" s="6">
        <v>100</v>
      </c>
      <c r="T143" s="6">
        <v>41</v>
      </c>
      <c r="U143" s="2" t="s">
        <v>35</v>
      </c>
    </row>
    <row r="144" spans="1:21" x14ac:dyDescent="0.3">
      <c r="A144">
        <v>971</v>
      </c>
      <c r="B144" s="6">
        <v>52</v>
      </c>
      <c r="C144" s="6">
        <v>-33</v>
      </c>
      <c r="D144" s="12">
        <v>41556</v>
      </c>
      <c r="E144" s="6">
        <v>405</v>
      </c>
      <c r="F144" s="6">
        <v>71</v>
      </c>
      <c r="G144" s="2" t="s">
        <v>39</v>
      </c>
      <c r="H144" s="2" t="s">
        <v>36</v>
      </c>
      <c r="I144" s="6">
        <v>17</v>
      </c>
      <c r="J144" s="2" t="s">
        <v>40</v>
      </c>
      <c r="K144" s="2" t="s">
        <v>41</v>
      </c>
      <c r="L144" s="2" t="s">
        <v>53</v>
      </c>
      <c r="M144" s="6">
        <v>27</v>
      </c>
      <c r="N144" s="6">
        <v>123</v>
      </c>
      <c r="O144" s="2" t="s">
        <v>56</v>
      </c>
      <c r="P144" s="6">
        <v>30</v>
      </c>
      <c r="Q144" s="6">
        <v>70</v>
      </c>
      <c r="R144" s="6">
        <v>60</v>
      </c>
      <c r="S144" s="6">
        <v>100</v>
      </c>
      <c r="T144" s="6">
        <v>44</v>
      </c>
      <c r="U144" s="2" t="s">
        <v>35</v>
      </c>
    </row>
    <row r="145" spans="1:21" x14ac:dyDescent="0.3">
      <c r="A145">
        <v>253</v>
      </c>
      <c r="B145" s="6">
        <v>56</v>
      </c>
      <c r="C145" s="6">
        <v>-34</v>
      </c>
      <c r="D145" s="12">
        <v>41587</v>
      </c>
      <c r="E145" s="6">
        <v>385</v>
      </c>
      <c r="F145" s="6">
        <v>70</v>
      </c>
      <c r="G145" s="2" t="s">
        <v>39</v>
      </c>
      <c r="H145" s="2" t="s">
        <v>36</v>
      </c>
      <c r="I145" s="6">
        <v>21</v>
      </c>
      <c r="J145" s="2" t="s">
        <v>40</v>
      </c>
      <c r="K145" s="2" t="s">
        <v>41</v>
      </c>
      <c r="L145" s="2" t="s">
        <v>53</v>
      </c>
      <c r="M145" s="6">
        <v>16</v>
      </c>
      <c r="N145" s="6">
        <v>126</v>
      </c>
      <c r="O145" s="2" t="s">
        <v>60</v>
      </c>
      <c r="P145" s="6">
        <v>40</v>
      </c>
      <c r="Q145" s="6">
        <v>70</v>
      </c>
      <c r="R145" s="6">
        <v>50</v>
      </c>
      <c r="S145" s="6">
        <v>110</v>
      </c>
      <c r="T145" s="6">
        <v>54</v>
      </c>
      <c r="U145" s="2" t="s">
        <v>35</v>
      </c>
    </row>
    <row r="146" spans="1:21" x14ac:dyDescent="0.3">
      <c r="A146">
        <v>405</v>
      </c>
      <c r="B146" s="6">
        <v>56</v>
      </c>
      <c r="C146" s="6">
        <v>-34</v>
      </c>
      <c r="D146" s="12">
        <v>41617</v>
      </c>
      <c r="E146" s="6">
        <v>385</v>
      </c>
      <c r="F146" s="6">
        <v>70</v>
      </c>
      <c r="G146" s="2" t="s">
        <v>39</v>
      </c>
      <c r="H146" s="2" t="s">
        <v>29</v>
      </c>
      <c r="I146" s="6">
        <v>21</v>
      </c>
      <c r="J146" s="2" t="s">
        <v>23</v>
      </c>
      <c r="K146" s="2" t="s">
        <v>24</v>
      </c>
      <c r="L146" s="2" t="s">
        <v>57</v>
      </c>
      <c r="M146" s="6">
        <v>16</v>
      </c>
      <c r="N146" s="6">
        <v>126</v>
      </c>
      <c r="O146" s="2" t="s">
        <v>47</v>
      </c>
      <c r="P146" s="6">
        <v>40</v>
      </c>
      <c r="Q146" s="6">
        <v>70</v>
      </c>
      <c r="R146" s="6">
        <v>50</v>
      </c>
      <c r="S146" s="6">
        <v>110</v>
      </c>
      <c r="T146" s="6">
        <v>54</v>
      </c>
      <c r="U146" s="2" t="s">
        <v>27</v>
      </c>
    </row>
    <row r="147" spans="1:21" x14ac:dyDescent="0.3">
      <c r="A147">
        <v>309</v>
      </c>
      <c r="B147" s="6">
        <v>54</v>
      </c>
      <c r="C147" s="6">
        <v>3</v>
      </c>
      <c r="D147" s="12">
        <v>41284</v>
      </c>
      <c r="E147" s="6">
        <v>601</v>
      </c>
      <c r="F147" s="6">
        <v>79</v>
      </c>
      <c r="G147" s="2" t="s">
        <v>21</v>
      </c>
      <c r="H147" s="2" t="s">
        <v>22</v>
      </c>
      <c r="I147" s="6">
        <v>15</v>
      </c>
      <c r="J147" s="2" t="s">
        <v>23</v>
      </c>
      <c r="K147" s="2" t="s">
        <v>32</v>
      </c>
      <c r="L147" s="2" t="s">
        <v>33</v>
      </c>
      <c r="M147" s="6">
        <v>53</v>
      </c>
      <c r="N147" s="6">
        <v>133</v>
      </c>
      <c r="O147" s="2" t="s">
        <v>63</v>
      </c>
      <c r="P147" s="6">
        <v>40</v>
      </c>
      <c r="Q147" s="6">
        <v>70</v>
      </c>
      <c r="R147" s="6">
        <v>50</v>
      </c>
      <c r="S147" s="6">
        <v>110</v>
      </c>
      <c r="T147" s="6">
        <v>26</v>
      </c>
      <c r="U147" s="2" t="s">
        <v>35</v>
      </c>
    </row>
    <row r="148" spans="1:21" x14ac:dyDescent="0.3">
      <c r="A148">
        <v>816</v>
      </c>
      <c r="B148" s="6">
        <v>63</v>
      </c>
      <c r="C148" s="6">
        <v>-4</v>
      </c>
      <c r="D148" s="12">
        <v>41315</v>
      </c>
      <c r="E148" s="6">
        <v>1075</v>
      </c>
      <c r="F148" s="6">
        <v>76</v>
      </c>
      <c r="G148" s="2" t="s">
        <v>39</v>
      </c>
      <c r="H148" s="2" t="s">
        <v>22</v>
      </c>
      <c r="I148" s="6">
        <v>19</v>
      </c>
      <c r="J148" s="2" t="s">
        <v>40</v>
      </c>
      <c r="K148" s="2" t="s">
        <v>45</v>
      </c>
      <c r="L148" s="2" t="s">
        <v>46</v>
      </c>
      <c r="M148" s="6">
        <v>36</v>
      </c>
      <c r="N148" s="6">
        <v>139</v>
      </c>
      <c r="O148" s="2" t="s">
        <v>58</v>
      </c>
      <c r="P148" s="6">
        <v>60</v>
      </c>
      <c r="Q148" s="6">
        <v>70</v>
      </c>
      <c r="R148" s="6">
        <v>40</v>
      </c>
      <c r="S148" s="6">
        <v>130</v>
      </c>
      <c r="T148" s="6">
        <v>40</v>
      </c>
      <c r="U148" s="2" t="s">
        <v>27</v>
      </c>
    </row>
    <row r="149" spans="1:21" x14ac:dyDescent="0.3">
      <c r="A149">
        <v>959</v>
      </c>
      <c r="B149" s="6">
        <v>49</v>
      </c>
      <c r="C149" s="6">
        <v>-19</v>
      </c>
      <c r="D149" s="12">
        <v>41343</v>
      </c>
      <c r="E149" s="6">
        <v>392</v>
      </c>
      <c r="F149" s="6">
        <v>65</v>
      </c>
      <c r="G149" s="2" t="s">
        <v>39</v>
      </c>
      <c r="H149" s="2" t="s">
        <v>31</v>
      </c>
      <c r="I149" s="6">
        <v>16</v>
      </c>
      <c r="J149" s="2" t="s">
        <v>40</v>
      </c>
      <c r="K149" s="2" t="s">
        <v>41</v>
      </c>
      <c r="L149" s="2" t="s">
        <v>42</v>
      </c>
      <c r="M149" s="6">
        <v>21</v>
      </c>
      <c r="N149" s="6">
        <v>114</v>
      </c>
      <c r="O149" s="2" t="s">
        <v>44</v>
      </c>
      <c r="P149" s="6">
        <v>40</v>
      </c>
      <c r="Q149" s="6">
        <v>70</v>
      </c>
      <c r="R149" s="6">
        <v>40</v>
      </c>
      <c r="S149" s="6">
        <v>110</v>
      </c>
      <c r="T149" s="6">
        <v>44</v>
      </c>
      <c r="U149" s="2" t="s">
        <v>27</v>
      </c>
    </row>
    <row r="150" spans="1:21" x14ac:dyDescent="0.3">
      <c r="A150">
        <v>435</v>
      </c>
      <c r="B150" s="6">
        <v>50</v>
      </c>
      <c r="C150" s="6">
        <v>-3</v>
      </c>
      <c r="D150" s="12">
        <v>41374</v>
      </c>
      <c r="E150" s="6">
        <v>898</v>
      </c>
      <c r="F150" s="6">
        <v>73</v>
      </c>
      <c r="G150" s="2" t="s">
        <v>39</v>
      </c>
      <c r="H150" s="2" t="s">
        <v>36</v>
      </c>
      <c r="I150" s="6">
        <v>14</v>
      </c>
      <c r="J150" s="2" t="s">
        <v>40</v>
      </c>
      <c r="K150" s="2" t="s">
        <v>41</v>
      </c>
      <c r="L150" s="2" t="s">
        <v>42</v>
      </c>
      <c r="M150" s="6">
        <v>47</v>
      </c>
      <c r="N150" s="6">
        <v>123</v>
      </c>
      <c r="O150" s="2" t="s">
        <v>49</v>
      </c>
      <c r="P150" s="6">
        <v>40</v>
      </c>
      <c r="Q150" s="6">
        <v>70</v>
      </c>
      <c r="R150" s="6">
        <v>50</v>
      </c>
      <c r="S150" s="6">
        <v>110</v>
      </c>
      <c r="T150" s="6">
        <v>26</v>
      </c>
      <c r="U150" s="2" t="s">
        <v>27</v>
      </c>
    </row>
    <row r="151" spans="1:21" x14ac:dyDescent="0.3">
      <c r="A151">
        <v>603</v>
      </c>
      <c r="B151" s="6">
        <v>52</v>
      </c>
      <c r="C151" s="6">
        <v>-13</v>
      </c>
      <c r="D151" s="12">
        <v>41404</v>
      </c>
      <c r="E151" s="6">
        <v>327</v>
      </c>
      <c r="F151" s="6">
        <v>75</v>
      </c>
      <c r="G151" s="2" t="s">
        <v>39</v>
      </c>
      <c r="H151" s="2" t="s">
        <v>31</v>
      </c>
      <c r="I151" s="6">
        <v>16</v>
      </c>
      <c r="J151" s="2" t="s">
        <v>40</v>
      </c>
      <c r="K151" s="2" t="s">
        <v>45</v>
      </c>
      <c r="L151" s="2" t="s">
        <v>50</v>
      </c>
      <c r="M151" s="6">
        <v>37</v>
      </c>
      <c r="N151" s="6">
        <v>127</v>
      </c>
      <c r="O151" s="2" t="s">
        <v>51</v>
      </c>
      <c r="P151" s="6">
        <v>40</v>
      </c>
      <c r="Q151" s="6">
        <v>70</v>
      </c>
      <c r="R151" s="6">
        <v>50</v>
      </c>
      <c r="S151" s="6">
        <v>110</v>
      </c>
      <c r="T151" s="6">
        <v>38</v>
      </c>
      <c r="U151" s="2" t="s">
        <v>35</v>
      </c>
    </row>
    <row r="152" spans="1:21" x14ac:dyDescent="0.3">
      <c r="A152">
        <v>475</v>
      </c>
      <c r="B152" s="6">
        <v>55</v>
      </c>
      <c r="C152" s="6">
        <v>-12</v>
      </c>
      <c r="D152" s="12">
        <v>41435</v>
      </c>
      <c r="E152" s="6">
        <v>627</v>
      </c>
      <c r="F152" s="6">
        <v>76</v>
      </c>
      <c r="G152" s="2" t="s">
        <v>39</v>
      </c>
      <c r="H152" s="2" t="s">
        <v>31</v>
      </c>
      <c r="I152" s="6">
        <v>49</v>
      </c>
      <c r="J152" s="2" t="s">
        <v>40</v>
      </c>
      <c r="K152" s="2" t="s">
        <v>41</v>
      </c>
      <c r="L152" s="2" t="s">
        <v>53</v>
      </c>
      <c r="M152" s="6">
        <v>-2</v>
      </c>
      <c r="N152" s="6">
        <v>131</v>
      </c>
      <c r="O152" s="2" t="s">
        <v>44</v>
      </c>
      <c r="P152" s="6">
        <v>50</v>
      </c>
      <c r="Q152" s="6">
        <v>70</v>
      </c>
      <c r="R152" s="6">
        <v>10</v>
      </c>
      <c r="S152" s="6">
        <v>120</v>
      </c>
      <c r="T152" s="6">
        <v>78</v>
      </c>
      <c r="U152" s="2" t="s">
        <v>35</v>
      </c>
    </row>
    <row r="153" spans="1:21" x14ac:dyDescent="0.3">
      <c r="A153">
        <v>603</v>
      </c>
      <c r="B153" s="6">
        <v>49</v>
      </c>
      <c r="C153" s="6">
        <v>-14</v>
      </c>
      <c r="D153" s="12">
        <v>41465</v>
      </c>
      <c r="E153" s="6">
        <v>335</v>
      </c>
      <c r="F153" s="6">
        <v>69</v>
      </c>
      <c r="G153" s="2" t="s">
        <v>39</v>
      </c>
      <c r="H153" s="2" t="s">
        <v>31</v>
      </c>
      <c r="I153" s="6">
        <v>44</v>
      </c>
      <c r="J153" s="2" t="s">
        <v>40</v>
      </c>
      <c r="K153" s="2" t="s">
        <v>41</v>
      </c>
      <c r="L153" s="2" t="s">
        <v>53</v>
      </c>
      <c r="M153" s="6">
        <v>-4</v>
      </c>
      <c r="N153" s="6">
        <v>118</v>
      </c>
      <c r="O153" s="2" t="s">
        <v>51</v>
      </c>
      <c r="P153" s="6">
        <v>40</v>
      </c>
      <c r="Q153" s="6">
        <v>70</v>
      </c>
      <c r="R153" s="6">
        <v>10</v>
      </c>
      <c r="S153" s="6">
        <v>110</v>
      </c>
      <c r="T153" s="6">
        <v>73</v>
      </c>
      <c r="U153" s="2" t="s">
        <v>35</v>
      </c>
    </row>
    <row r="154" spans="1:21" x14ac:dyDescent="0.3">
      <c r="A154">
        <v>503</v>
      </c>
      <c r="B154" s="6">
        <v>41</v>
      </c>
      <c r="C154" s="6">
        <v>-19</v>
      </c>
      <c r="D154" s="12">
        <v>41496</v>
      </c>
      <c r="E154" s="6">
        <v>482</v>
      </c>
      <c r="F154" s="6">
        <v>57</v>
      </c>
      <c r="G154" s="2" t="s">
        <v>39</v>
      </c>
      <c r="H154" s="2" t="s">
        <v>36</v>
      </c>
      <c r="I154" s="6">
        <v>13</v>
      </c>
      <c r="J154" s="2" t="s">
        <v>40</v>
      </c>
      <c r="K154" s="2" t="s">
        <v>45</v>
      </c>
      <c r="L154" s="2" t="s">
        <v>52</v>
      </c>
      <c r="M154" s="6">
        <v>1</v>
      </c>
      <c r="N154" s="6">
        <v>98</v>
      </c>
      <c r="O154" s="2" t="s">
        <v>56</v>
      </c>
      <c r="P154" s="6">
        <v>40</v>
      </c>
      <c r="Q154" s="6">
        <v>70</v>
      </c>
      <c r="R154" s="6">
        <v>20</v>
      </c>
      <c r="S154" s="6">
        <v>110</v>
      </c>
      <c r="T154" s="6">
        <v>56</v>
      </c>
      <c r="U154" s="2" t="s">
        <v>35</v>
      </c>
    </row>
    <row r="155" spans="1:21" x14ac:dyDescent="0.3">
      <c r="A155">
        <v>503</v>
      </c>
      <c r="B155" s="6">
        <v>54</v>
      </c>
      <c r="C155" s="6">
        <v>-12</v>
      </c>
      <c r="D155" s="12">
        <v>41527</v>
      </c>
      <c r="E155" s="6">
        <v>424</v>
      </c>
      <c r="F155" s="6">
        <v>73</v>
      </c>
      <c r="G155" s="2" t="s">
        <v>39</v>
      </c>
      <c r="H155" s="2" t="s">
        <v>36</v>
      </c>
      <c r="I155" s="6">
        <v>17</v>
      </c>
      <c r="J155" s="2" t="s">
        <v>40</v>
      </c>
      <c r="K155" s="2" t="s">
        <v>41</v>
      </c>
      <c r="L155" s="2" t="s">
        <v>53</v>
      </c>
      <c r="M155" s="6">
        <v>28</v>
      </c>
      <c r="N155" s="6">
        <v>127</v>
      </c>
      <c r="O155" s="2" t="s">
        <v>56</v>
      </c>
      <c r="P155" s="6">
        <v>50</v>
      </c>
      <c r="Q155" s="6">
        <v>70</v>
      </c>
      <c r="R155" s="6">
        <v>40</v>
      </c>
      <c r="S155" s="6">
        <v>120</v>
      </c>
      <c r="T155" s="6">
        <v>45</v>
      </c>
      <c r="U155" s="2" t="s">
        <v>35</v>
      </c>
    </row>
    <row r="156" spans="1:21" x14ac:dyDescent="0.3">
      <c r="A156">
        <v>405</v>
      </c>
      <c r="B156" s="6">
        <v>65</v>
      </c>
      <c r="C156" s="6">
        <v>2</v>
      </c>
      <c r="D156" s="12">
        <v>41557</v>
      </c>
      <c r="E156" s="6">
        <v>403</v>
      </c>
      <c r="F156" s="6">
        <v>80</v>
      </c>
      <c r="G156" s="2" t="s">
        <v>39</v>
      </c>
      <c r="H156" s="2" t="s">
        <v>29</v>
      </c>
      <c r="I156" s="6">
        <v>24</v>
      </c>
      <c r="J156" s="2" t="s">
        <v>23</v>
      </c>
      <c r="K156" s="2" t="s">
        <v>24</v>
      </c>
      <c r="L156" s="2" t="s">
        <v>57</v>
      </c>
      <c r="M156" s="6">
        <v>22</v>
      </c>
      <c r="N156" s="6">
        <v>145</v>
      </c>
      <c r="O156" s="2" t="s">
        <v>47</v>
      </c>
      <c r="P156" s="6">
        <v>60</v>
      </c>
      <c r="Q156" s="6">
        <v>70</v>
      </c>
      <c r="R156" s="6">
        <v>20</v>
      </c>
      <c r="S156" s="6">
        <v>130</v>
      </c>
      <c r="T156" s="6">
        <v>58</v>
      </c>
      <c r="U156" s="2" t="s">
        <v>27</v>
      </c>
    </row>
    <row r="157" spans="1:21" x14ac:dyDescent="0.3">
      <c r="A157">
        <v>435</v>
      </c>
      <c r="B157" s="6">
        <v>52</v>
      </c>
      <c r="C157" s="6">
        <v>-4</v>
      </c>
      <c r="D157" s="12">
        <v>41588</v>
      </c>
      <c r="E157" s="6">
        <v>327</v>
      </c>
      <c r="F157" s="6">
        <v>75</v>
      </c>
      <c r="G157" s="2" t="s">
        <v>39</v>
      </c>
      <c r="H157" s="2" t="s">
        <v>36</v>
      </c>
      <c r="I157" s="6">
        <v>16</v>
      </c>
      <c r="J157" s="2" t="s">
        <v>23</v>
      </c>
      <c r="K157" s="2" t="s">
        <v>24</v>
      </c>
      <c r="L157" s="2" t="s">
        <v>57</v>
      </c>
      <c r="M157" s="6">
        <v>36</v>
      </c>
      <c r="N157" s="6">
        <v>127</v>
      </c>
      <c r="O157" s="2" t="s">
        <v>49</v>
      </c>
      <c r="P157" s="6">
        <v>40</v>
      </c>
      <c r="Q157" s="6">
        <v>70</v>
      </c>
      <c r="R157" s="6">
        <v>40</v>
      </c>
      <c r="S157" s="6">
        <v>110</v>
      </c>
      <c r="T157" s="6">
        <v>39</v>
      </c>
      <c r="U157" s="2" t="s">
        <v>27</v>
      </c>
    </row>
    <row r="158" spans="1:21" x14ac:dyDescent="0.3">
      <c r="A158">
        <v>801</v>
      </c>
      <c r="B158" s="6">
        <v>48</v>
      </c>
      <c r="C158" s="6">
        <v>-12</v>
      </c>
      <c r="D158" s="12">
        <v>41618</v>
      </c>
      <c r="E158" s="6">
        <v>462</v>
      </c>
      <c r="F158" s="6">
        <v>74</v>
      </c>
      <c r="G158" s="2" t="s">
        <v>39</v>
      </c>
      <c r="H158" s="2" t="s">
        <v>36</v>
      </c>
      <c r="I158" s="6">
        <v>15</v>
      </c>
      <c r="J158" s="2" t="s">
        <v>23</v>
      </c>
      <c r="K158" s="2" t="s">
        <v>24</v>
      </c>
      <c r="L158" s="2" t="s">
        <v>25</v>
      </c>
      <c r="M158" s="6">
        <v>28</v>
      </c>
      <c r="N158" s="6">
        <v>122</v>
      </c>
      <c r="O158" s="2" t="s">
        <v>49</v>
      </c>
      <c r="P158" s="6">
        <v>40</v>
      </c>
      <c r="Q158" s="6">
        <v>70</v>
      </c>
      <c r="R158" s="6">
        <v>40</v>
      </c>
      <c r="S158" s="6">
        <v>110</v>
      </c>
      <c r="T158" s="6">
        <v>46</v>
      </c>
      <c r="U158" s="2" t="s">
        <v>27</v>
      </c>
    </row>
    <row r="159" spans="1:21" x14ac:dyDescent="0.3">
      <c r="A159">
        <v>203</v>
      </c>
      <c r="B159" s="6">
        <v>53</v>
      </c>
      <c r="C159" s="6">
        <v>-1</v>
      </c>
      <c r="D159" s="12">
        <v>41285</v>
      </c>
      <c r="E159" s="6">
        <v>380</v>
      </c>
      <c r="F159" s="6">
        <v>71</v>
      </c>
      <c r="G159" s="2" t="s">
        <v>39</v>
      </c>
      <c r="H159" s="2" t="s">
        <v>31</v>
      </c>
      <c r="I159" s="6">
        <v>17</v>
      </c>
      <c r="J159" s="2" t="s">
        <v>40</v>
      </c>
      <c r="K159" s="2" t="s">
        <v>41</v>
      </c>
      <c r="L159" s="2" t="s">
        <v>42</v>
      </c>
      <c r="M159" s="6">
        <v>39</v>
      </c>
      <c r="N159" s="6">
        <v>132</v>
      </c>
      <c r="O159" s="2" t="s">
        <v>44</v>
      </c>
      <c r="P159" s="6">
        <v>50</v>
      </c>
      <c r="Q159" s="6">
        <v>70</v>
      </c>
      <c r="R159" s="6">
        <v>40</v>
      </c>
      <c r="S159" s="6">
        <v>120</v>
      </c>
      <c r="T159" s="6">
        <v>45</v>
      </c>
      <c r="U159" s="2" t="s">
        <v>27</v>
      </c>
    </row>
    <row r="160" spans="1:21" x14ac:dyDescent="0.3">
      <c r="A160">
        <v>435</v>
      </c>
      <c r="B160" s="6">
        <v>54</v>
      </c>
      <c r="C160" s="6">
        <v>27</v>
      </c>
      <c r="D160" s="12">
        <v>41316</v>
      </c>
      <c r="E160" s="6">
        <v>885</v>
      </c>
      <c r="F160" s="6">
        <v>78</v>
      </c>
      <c r="G160" s="2" t="s">
        <v>39</v>
      </c>
      <c r="H160" s="2" t="s">
        <v>36</v>
      </c>
      <c r="I160" s="6">
        <v>15</v>
      </c>
      <c r="J160" s="2" t="s">
        <v>40</v>
      </c>
      <c r="K160" s="2" t="s">
        <v>41</v>
      </c>
      <c r="L160" s="2" t="s">
        <v>42</v>
      </c>
      <c r="M160" s="6">
        <v>77</v>
      </c>
      <c r="N160" s="6">
        <v>141</v>
      </c>
      <c r="O160" s="2" t="s">
        <v>49</v>
      </c>
      <c r="P160" s="6">
        <v>50</v>
      </c>
      <c r="Q160" s="6">
        <v>70</v>
      </c>
      <c r="R160" s="6">
        <v>50</v>
      </c>
      <c r="S160" s="6">
        <v>120</v>
      </c>
      <c r="T160" s="6">
        <v>26</v>
      </c>
      <c r="U160" s="2" t="s">
        <v>27</v>
      </c>
    </row>
    <row r="161" spans="1:21" x14ac:dyDescent="0.3">
      <c r="A161">
        <v>505</v>
      </c>
      <c r="B161" s="6">
        <v>43</v>
      </c>
      <c r="C161" s="6">
        <v>0</v>
      </c>
      <c r="D161" s="12">
        <v>41344</v>
      </c>
      <c r="E161" s="6">
        <v>452</v>
      </c>
      <c r="F161" s="6">
        <v>66</v>
      </c>
      <c r="G161" s="2" t="s">
        <v>39</v>
      </c>
      <c r="H161" s="2" t="s">
        <v>29</v>
      </c>
      <c r="I161" s="6">
        <v>14</v>
      </c>
      <c r="J161" s="2" t="s">
        <v>40</v>
      </c>
      <c r="K161" s="2" t="s">
        <v>45</v>
      </c>
      <c r="L161" s="2" t="s">
        <v>52</v>
      </c>
      <c r="M161" s="6">
        <v>30</v>
      </c>
      <c r="N161" s="6">
        <v>116</v>
      </c>
      <c r="O161" s="2" t="s">
        <v>64</v>
      </c>
      <c r="P161" s="6">
        <v>50</v>
      </c>
      <c r="Q161" s="6">
        <v>70</v>
      </c>
      <c r="R161" s="6">
        <v>30</v>
      </c>
      <c r="S161" s="6">
        <v>120</v>
      </c>
      <c r="T161" s="6">
        <v>46</v>
      </c>
      <c r="U161" s="2" t="s">
        <v>35</v>
      </c>
    </row>
    <row r="162" spans="1:21" x14ac:dyDescent="0.3">
      <c r="A162">
        <v>318</v>
      </c>
      <c r="B162" s="6">
        <v>61</v>
      </c>
      <c r="C162" s="6">
        <v>-9</v>
      </c>
      <c r="D162" s="12">
        <v>41375</v>
      </c>
      <c r="E162" s="6">
        <v>-906</v>
      </c>
      <c r="F162" s="6">
        <v>86</v>
      </c>
      <c r="G162" s="2" t="s">
        <v>39</v>
      </c>
      <c r="H162" s="2" t="s">
        <v>29</v>
      </c>
      <c r="I162" s="6">
        <v>55</v>
      </c>
      <c r="J162" s="2" t="s">
        <v>40</v>
      </c>
      <c r="K162" s="2" t="s">
        <v>41</v>
      </c>
      <c r="L162" s="2" t="s">
        <v>54</v>
      </c>
      <c r="M162" s="6">
        <v>1</v>
      </c>
      <c r="N162" s="6">
        <v>157</v>
      </c>
      <c r="O162" s="2" t="s">
        <v>55</v>
      </c>
      <c r="P162" s="6">
        <v>40</v>
      </c>
      <c r="Q162" s="6">
        <v>70</v>
      </c>
      <c r="R162" s="6">
        <v>10</v>
      </c>
      <c r="S162" s="6">
        <v>110</v>
      </c>
      <c r="T162" s="6">
        <v>85</v>
      </c>
      <c r="U162" s="2" t="s">
        <v>35</v>
      </c>
    </row>
    <row r="163" spans="1:21" x14ac:dyDescent="0.3">
      <c r="A163">
        <v>503</v>
      </c>
      <c r="B163" s="6">
        <v>55</v>
      </c>
      <c r="C163" s="6">
        <v>-6</v>
      </c>
      <c r="D163" s="12">
        <v>41405</v>
      </c>
      <c r="E163" s="6">
        <v>410</v>
      </c>
      <c r="F163" s="6">
        <v>69</v>
      </c>
      <c r="G163" s="2" t="s">
        <v>39</v>
      </c>
      <c r="H163" s="2" t="s">
        <v>36</v>
      </c>
      <c r="I163" s="6">
        <v>20</v>
      </c>
      <c r="J163" s="2" t="s">
        <v>40</v>
      </c>
      <c r="K163" s="2" t="s">
        <v>41</v>
      </c>
      <c r="L163" s="2" t="s">
        <v>54</v>
      </c>
      <c r="M163" s="6">
        <v>24</v>
      </c>
      <c r="N163" s="6">
        <v>132</v>
      </c>
      <c r="O163" s="2" t="s">
        <v>56</v>
      </c>
      <c r="P163" s="6">
        <v>50</v>
      </c>
      <c r="Q163" s="6">
        <v>70</v>
      </c>
      <c r="R163" s="6">
        <v>30</v>
      </c>
      <c r="S163" s="6">
        <v>120</v>
      </c>
      <c r="T163" s="6">
        <v>53</v>
      </c>
      <c r="U163" s="2" t="s">
        <v>35</v>
      </c>
    </row>
    <row r="164" spans="1:21" x14ac:dyDescent="0.3">
      <c r="A164">
        <v>475</v>
      </c>
      <c r="B164" s="6">
        <v>82</v>
      </c>
      <c r="C164" s="6">
        <v>26</v>
      </c>
      <c r="D164" s="12">
        <v>41436</v>
      </c>
      <c r="E164" s="6">
        <v>601</v>
      </c>
      <c r="F164" s="6">
        <v>102</v>
      </c>
      <c r="G164" s="2" t="s">
        <v>39</v>
      </c>
      <c r="H164" s="2" t="s">
        <v>31</v>
      </c>
      <c r="I164" s="6">
        <v>31</v>
      </c>
      <c r="J164" s="2" t="s">
        <v>23</v>
      </c>
      <c r="K164" s="2" t="s">
        <v>24</v>
      </c>
      <c r="L164" s="2" t="s">
        <v>25</v>
      </c>
      <c r="M164" s="6">
        <v>56</v>
      </c>
      <c r="N164" s="6">
        <v>196</v>
      </c>
      <c r="O164" s="2" t="s">
        <v>44</v>
      </c>
      <c r="P164" s="6">
        <v>60</v>
      </c>
      <c r="Q164" s="6">
        <v>70</v>
      </c>
      <c r="R164" s="6">
        <v>30</v>
      </c>
      <c r="S164" s="6">
        <v>130</v>
      </c>
      <c r="T164" s="6">
        <v>64</v>
      </c>
      <c r="U164" s="2" t="s">
        <v>27</v>
      </c>
    </row>
    <row r="165" spans="1:21" x14ac:dyDescent="0.3">
      <c r="A165">
        <v>715</v>
      </c>
      <c r="B165" s="6">
        <v>61</v>
      </c>
      <c r="C165" s="6">
        <v>3</v>
      </c>
      <c r="D165" s="12">
        <v>41466</v>
      </c>
      <c r="E165" s="6">
        <v>613</v>
      </c>
      <c r="F165" s="6">
        <v>86</v>
      </c>
      <c r="G165" s="2" t="s">
        <v>39</v>
      </c>
      <c r="H165" s="2" t="s">
        <v>22</v>
      </c>
      <c r="I165" s="6">
        <v>55</v>
      </c>
      <c r="J165" s="2" t="s">
        <v>23</v>
      </c>
      <c r="K165" s="2" t="s">
        <v>32</v>
      </c>
      <c r="L165" s="2" t="s">
        <v>61</v>
      </c>
      <c r="M165" s="6">
        <v>3</v>
      </c>
      <c r="N165" s="6">
        <v>157</v>
      </c>
      <c r="O165" s="2" t="s">
        <v>59</v>
      </c>
      <c r="P165" s="6">
        <v>50</v>
      </c>
      <c r="Q165" s="6">
        <v>70</v>
      </c>
      <c r="R165" s="6">
        <v>0</v>
      </c>
      <c r="S165" s="6">
        <v>120</v>
      </c>
      <c r="T165" s="6">
        <v>84</v>
      </c>
      <c r="U165" s="2" t="s">
        <v>35</v>
      </c>
    </row>
    <row r="166" spans="1:21" x14ac:dyDescent="0.3">
      <c r="A166">
        <v>509</v>
      </c>
      <c r="B166" s="6">
        <v>53</v>
      </c>
      <c r="C166" s="6">
        <v>23</v>
      </c>
      <c r="D166" s="12">
        <v>41497</v>
      </c>
      <c r="E166" s="6">
        <v>321</v>
      </c>
      <c r="F166" s="6">
        <v>88</v>
      </c>
      <c r="G166" s="2" t="s">
        <v>39</v>
      </c>
      <c r="H166" s="2" t="s">
        <v>36</v>
      </c>
      <c r="I166" s="6">
        <v>16</v>
      </c>
      <c r="J166" s="2" t="s">
        <v>23</v>
      </c>
      <c r="K166" s="2" t="s">
        <v>32</v>
      </c>
      <c r="L166" s="2" t="s">
        <v>33</v>
      </c>
      <c r="M166" s="6">
        <v>73</v>
      </c>
      <c r="N166" s="6">
        <v>150</v>
      </c>
      <c r="O166" s="2" t="s">
        <v>60</v>
      </c>
      <c r="P166" s="6">
        <v>30</v>
      </c>
      <c r="Q166" s="6">
        <v>70</v>
      </c>
      <c r="R166" s="6">
        <v>50</v>
      </c>
      <c r="S166" s="6">
        <v>100</v>
      </c>
      <c r="T166" s="6">
        <v>39</v>
      </c>
      <c r="U166" s="2" t="s">
        <v>35</v>
      </c>
    </row>
    <row r="167" spans="1:21" x14ac:dyDescent="0.3">
      <c r="A167">
        <v>513</v>
      </c>
      <c r="B167" s="6">
        <v>47</v>
      </c>
      <c r="C167" s="6">
        <v>-19</v>
      </c>
      <c r="D167" s="12">
        <v>41528</v>
      </c>
      <c r="E167" s="6">
        <v>521</v>
      </c>
      <c r="F167" s="6">
        <v>65</v>
      </c>
      <c r="G167" s="2" t="s">
        <v>21</v>
      </c>
      <c r="H167" s="2" t="s">
        <v>22</v>
      </c>
      <c r="I167" s="6">
        <v>42</v>
      </c>
      <c r="J167" s="2" t="s">
        <v>40</v>
      </c>
      <c r="K167" s="2" t="s">
        <v>45</v>
      </c>
      <c r="L167" s="2" t="s">
        <v>46</v>
      </c>
      <c r="M167" s="6">
        <v>-9</v>
      </c>
      <c r="N167" s="6">
        <v>119</v>
      </c>
      <c r="O167" s="2" t="s">
        <v>65</v>
      </c>
      <c r="P167" s="6">
        <v>40</v>
      </c>
      <c r="Q167" s="6">
        <v>70</v>
      </c>
      <c r="R167" s="6">
        <v>10</v>
      </c>
      <c r="S167" s="6">
        <v>110</v>
      </c>
      <c r="T167" s="6">
        <v>71</v>
      </c>
      <c r="U167" s="2" t="s">
        <v>27</v>
      </c>
    </row>
    <row r="168" spans="1:21" x14ac:dyDescent="0.3">
      <c r="A168">
        <v>234</v>
      </c>
      <c r="B168" s="6">
        <v>54</v>
      </c>
      <c r="C168" s="6">
        <v>3</v>
      </c>
      <c r="D168" s="12">
        <v>41558</v>
      </c>
      <c r="E168" s="6">
        <v>424</v>
      </c>
      <c r="F168" s="6">
        <v>73</v>
      </c>
      <c r="G168" s="2" t="s">
        <v>21</v>
      </c>
      <c r="H168" s="2" t="s">
        <v>22</v>
      </c>
      <c r="I168" s="6">
        <v>17</v>
      </c>
      <c r="J168" s="2" t="s">
        <v>40</v>
      </c>
      <c r="K168" s="2" t="s">
        <v>45</v>
      </c>
      <c r="L168" s="2" t="s">
        <v>50</v>
      </c>
      <c r="M168" s="6">
        <v>43</v>
      </c>
      <c r="N168" s="6">
        <v>135</v>
      </c>
      <c r="O168" s="2" t="s">
        <v>65</v>
      </c>
      <c r="P168" s="6">
        <v>50</v>
      </c>
      <c r="Q168" s="6">
        <v>70</v>
      </c>
      <c r="R168" s="6">
        <v>40</v>
      </c>
      <c r="S168" s="6">
        <v>120</v>
      </c>
      <c r="T168" s="6">
        <v>44</v>
      </c>
      <c r="U168" s="2" t="s">
        <v>35</v>
      </c>
    </row>
    <row r="169" spans="1:21" x14ac:dyDescent="0.3">
      <c r="A169">
        <v>361</v>
      </c>
      <c r="B169" s="6">
        <v>67</v>
      </c>
      <c r="C169" s="6">
        <v>40</v>
      </c>
      <c r="D169" s="12">
        <v>41589</v>
      </c>
      <c r="E169" s="6">
        <v>-1239</v>
      </c>
      <c r="F169" s="6">
        <v>101</v>
      </c>
      <c r="G169" s="2" t="s">
        <v>21</v>
      </c>
      <c r="H169" s="2" t="s">
        <v>29</v>
      </c>
      <c r="I169" s="6">
        <v>22</v>
      </c>
      <c r="J169" s="2" t="s">
        <v>40</v>
      </c>
      <c r="K169" s="2" t="s">
        <v>41</v>
      </c>
      <c r="L169" s="2" t="s">
        <v>54</v>
      </c>
      <c r="M169" s="6">
        <v>70</v>
      </c>
      <c r="N169" s="6">
        <v>179</v>
      </c>
      <c r="O169" s="2" t="s">
        <v>30</v>
      </c>
      <c r="P169" s="6">
        <v>50</v>
      </c>
      <c r="Q169" s="6">
        <v>70</v>
      </c>
      <c r="R169" s="6">
        <v>30</v>
      </c>
      <c r="S169" s="6">
        <v>120</v>
      </c>
      <c r="T169" s="6">
        <v>54</v>
      </c>
      <c r="U169" s="2" t="s">
        <v>35</v>
      </c>
    </row>
    <row r="170" spans="1:21" x14ac:dyDescent="0.3">
      <c r="A170">
        <v>630</v>
      </c>
      <c r="B170" s="6">
        <v>54</v>
      </c>
      <c r="C170" s="6">
        <v>29</v>
      </c>
      <c r="D170" s="12">
        <v>41619</v>
      </c>
      <c r="E170" s="6">
        <v>601</v>
      </c>
      <c r="F170" s="6">
        <v>79</v>
      </c>
      <c r="G170" s="2" t="s">
        <v>21</v>
      </c>
      <c r="H170" s="2" t="s">
        <v>22</v>
      </c>
      <c r="I170" s="6">
        <v>15</v>
      </c>
      <c r="J170" s="2" t="s">
        <v>23</v>
      </c>
      <c r="K170" s="2" t="s">
        <v>32</v>
      </c>
      <c r="L170" s="2" t="s">
        <v>33</v>
      </c>
      <c r="M170" s="6">
        <v>79</v>
      </c>
      <c r="N170" s="6">
        <v>142</v>
      </c>
      <c r="O170" s="2" t="s">
        <v>63</v>
      </c>
      <c r="P170" s="6">
        <v>40</v>
      </c>
      <c r="Q170" s="6">
        <v>70</v>
      </c>
      <c r="R170" s="6">
        <v>50</v>
      </c>
      <c r="S170" s="6">
        <v>110</v>
      </c>
      <c r="T170" s="6">
        <v>26</v>
      </c>
      <c r="U170" s="2" t="s">
        <v>35</v>
      </c>
    </row>
    <row r="171" spans="1:21" x14ac:dyDescent="0.3">
      <c r="A171">
        <v>505</v>
      </c>
      <c r="B171" s="6">
        <v>39</v>
      </c>
      <c r="C171" s="6">
        <v>-6</v>
      </c>
      <c r="D171" s="12">
        <v>41286</v>
      </c>
      <c r="E171" s="6">
        <v>244</v>
      </c>
      <c r="F171" s="6">
        <v>53</v>
      </c>
      <c r="G171" s="2" t="s">
        <v>39</v>
      </c>
      <c r="H171" s="2" t="s">
        <v>29</v>
      </c>
      <c r="I171" s="6">
        <v>12</v>
      </c>
      <c r="J171" s="2" t="s">
        <v>40</v>
      </c>
      <c r="K171" s="2" t="s">
        <v>41</v>
      </c>
      <c r="L171" s="2" t="s">
        <v>42</v>
      </c>
      <c r="M171" s="6">
        <v>14</v>
      </c>
      <c r="N171" s="6">
        <v>92</v>
      </c>
      <c r="O171" s="2" t="s">
        <v>64</v>
      </c>
      <c r="P171" s="6">
        <v>20</v>
      </c>
      <c r="Q171" s="6">
        <v>30</v>
      </c>
      <c r="R171" s="6">
        <v>20</v>
      </c>
      <c r="S171" s="6">
        <v>50</v>
      </c>
      <c r="T171" s="6">
        <v>39</v>
      </c>
      <c r="U171" s="2" t="s">
        <v>27</v>
      </c>
    </row>
    <row r="172" spans="1:21" x14ac:dyDescent="0.3">
      <c r="A172">
        <v>702</v>
      </c>
      <c r="B172" s="6">
        <v>23</v>
      </c>
      <c r="C172" s="6">
        <v>-13</v>
      </c>
      <c r="D172" s="12">
        <v>41317</v>
      </c>
      <c r="E172" s="6">
        <v>800</v>
      </c>
      <c r="F172" s="6">
        <v>35</v>
      </c>
      <c r="G172" s="2" t="s">
        <v>39</v>
      </c>
      <c r="H172" s="2" t="s">
        <v>36</v>
      </c>
      <c r="I172" s="6">
        <v>6</v>
      </c>
      <c r="J172" s="2" t="s">
        <v>40</v>
      </c>
      <c r="K172" s="2" t="s">
        <v>41</v>
      </c>
      <c r="L172" s="2" t="s">
        <v>42</v>
      </c>
      <c r="M172" s="6">
        <v>17</v>
      </c>
      <c r="N172" s="6">
        <v>58</v>
      </c>
      <c r="O172" s="2" t="s">
        <v>48</v>
      </c>
      <c r="P172" s="6">
        <v>10</v>
      </c>
      <c r="Q172" s="6">
        <v>30</v>
      </c>
      <c r="R172" s="6">
        <v>30</v>
      </c>
      <c r="S172" s="6">
        <v>40</v>
      </c>
      <c r="T172" s="6">
        <v>18</v>
      </c>
      <c r="U172" s="2" t="s">
        <v>27</v>
      </c>
    </row>
    <row r="173" spans="1:21" x14ac:dyDescent="0.3">
      <c r="A173">
        <v>563</v>
      </c>
      <c r="B173" s="6">
        <v>21</v>
      </c>
      <c r="C173" s="6">
        <v>-15</v>
      </c>
      <c r="D173" s="12">
        <v>41345</v>
      </c>
      <c r="E173" s="6">
        <v>846</v>
      </c>
      <c r="F173" s="6">
        <v>31</v>
      </c>
      <c r="G173" s="2" t="s">
        <v>39</v>
      </c>
      <c r="H173" s="2" t="s">
        <v>22</v>
      </c>
      <c r="I173" s="6">
        <v>5</v>
      </c>
      <c r="J173" s="2" t="s">
        <v>40</v>
      </c>
      <c r="K173" s="2" t="s">
        <v>45</v>
      </c>
      <c r="L173" s="2" t="s">
        <v>50</v>
      </c>
      <c r="M173" s="6">
        <v>15</v>
      </c>
      <c r="N173" s="6">
        <v>52</v>
      </c>
      <c r="O173" s="2" t="s">
        <v>43</v>
      </c>
      <c r="P173" s="6">
        <v>10</v>
      </c>
      <c r="Q173" s="6">
        <v>30</v>
      </c>
      <c r="R173" s="6">
        <v>30</v>
      </c>
      <c r="S173" s="6">
        <v>40</v>
      </c>
      <c r="T173" s="6">
        <v>16</v>
      </c>
      <c r="U173" s="2" t="s">
        <v>35</v>
      </c>
    </row>
    <row r="174" spans="1:21" x14ac:dyDescent="0.3">
      <c r="A174">
        <v>603</v>
      </c>
      <c r="B174" s="6">
        <v>25</v>
      </c>
      <c r="C174" s="6">
        <v>-22</v>
      </c>
      <c r="D174" s="12">
        <v>41376</v>
      </c>
      <c r="E174" s="6">
        <v>209</v>
      </c>
      <c r="F174" s="6">
        <v>31</v>
      </c>
      <c r="G174" s="2" t="s">
        <v>39</v>
      </c>
      <c r="H174" s="2" t="s">
        <v>31</v>
      </c>
      <c r="I174" s="6">
        <v>9</v>
      </c>
      <c r="J174" s="2" t="s">
        <v>40</v>
      </c>
      <c r="K174" s="2" t="s">
        <v>41</v>
      </c>
      <c r="L174" s="2" t="s">
        <v>66</v>
      </c>
      <c r="M174" s="6">
        <v>-12</v>
      </c>
      <c r="N174" s="6">
        <v>56</v>
      </c>
      <c r="O174" s="2" t="s">
        <v>51</v>
      </c>
      <c r="P174" s="6">
        <v>10</v>
      </c>
      <c r="Q174" s="6">
        <v>30</v>
      </c>
      <c r="R174" s="6">
        <v>10</v>
      </c>
      <c r="S174" s="6">
        <v>40</v>
      </c>
      <c r="T174" s="6">
        <v>43</v>
      </c>
      <c r="U174" s="2" t="s">
        <v>35</v>
      </c>
    </row>
    <row r="175" spans="1:21" x14ac:dyDescent="0.3">
      <c r="A175">
        <v>405</v>
      </c>
      <c r="B175" s="6">
        <v>21</v>
      </c>
      <c r="C175" s="6">
        <v>-15</v>
      </c>
      <c r="D175" s="12">
        <v>41406</v>
      </c>
      <c r="E175" s="6">
        <v>480</v>
      </c>
      <c r="F175" s="6">
        <v>32</v>
      </c>
      <c r="G175" s="2" t="s">
        <v>39</v>
      </c>
      <c r="H175" s="2" t="s">
        <v>29</v>
      </c>
      <c r="I175" s="6">
        <v>5</v>
      </c>
      <c r="J175" s="2" t="s">
        <v>40</v>
      </c>
      <c r="K175" s="2" t="s">
        <v>41</v>
      </c>
      <c r="L175" s="2" t="s">
        <v>53</v>
      </c>
      <c r="M175" s="6">
        <v>15</v>
      </c>
      <c r="N175" s="6">
        <v>53</v>
      </c>
      <c r="O175" s="2" t="s">
        <v>47</v>
      </c>
      <c r="P175" s="6">
        <v>0</v>
      </c>
      <c r="Q175" s="6">
        <v>30</v>
      </c>
      <c r="R175" s="6">
        <v>30</v>
      </c>
      <c r="S175" s="6">
        <v>30</v>
      </c>
      <c r="T175" s="6">
        <v>17</v>
      </c>
      <c r="U175" s="2" t="s">
        <v>35</v>
      </c>
    </row>
    <row r="176" spans="1:21" x14ac:dyDescent="0.3">
      <c r="A176">
        <v>702</v>
      </c>
      <c r="B176" s="6">
        <v>0</v>
      </c>
      <c r="C176" s="6">
        <v>2</v>
      </c>
      <c r="D176" s="12">
        <v>41437</v>
      </c>
      <c r="E176" s="6">
        <v>430</v>
      </c>
      <c r="F176" s="6">
        <v>43</v>
      </c>
      <c r="G176" s="2" t="s">
        <v>39</v>
      </c>
      <c r="H176" s="2" t="s">
        <v>36</v>
      </c>
      <c r="I176" s="6">
        <v>0</v>
      </c>
      <c r="J176" s="2" t="s">
        <v>40</v>
      </c>
      <c r="K176" s="2" t="s">
        <v>41</v>
      </c>
      <c r="L176" s="2" t="s">
        <v>54</v>
      </c>
      <c r="M176" s="6">
        <v>32</v>
      </c>
      <c r="N176" s="6">
        <v>43</v>
      </c>
      <c r="O176" s="2" t="s">
        <v>48</v>
      </c>
      <c r="P176" s="6">
        <v>0</v>
      </c>
      <c r="Q176" s="6">
        <v>30</v>
      </c>
      <c r="R176" s="6">
        <v>30</v>
      </c>
      <c r="S176" s="6">
        <v>30</v>
      </c>
      <c r="T176" s="6">
        <v>11</v>
      </c>
      <c r="U176" s="2" t="s">
        <v>35</v>
      </c>
    </row>
    <row r="177" spans="1:21" x14ac:dyDescent="0.3">
      <c r="A177">
        <v>603</v>
      </c>
      <c r="B177" s="6">
        <v>34</v>
      </c>
      <c r="C177" s="6">
        <v>-23</v>
      </c>
      <c r="D177" s="12">
        <v>41467</v>
      </c>
      <c r="E177" s="6">
        <v>240</v>
      </c>
      <c r="F177" s="6">
        <v>43</v>
      </c>
      <c r="G177" s="2" t="s">
        <v>39</v>
      </c>
      <c r="H177" s="2" t="s">
        <v>31</v>
      </c>
      <c r="I177" s="6">
        <v>12</v>
      </c>
      <c r="J177" s="2" t="s">
        <v>23</v>
      </c>
      <c r="K177" s="2" t="s">
        <v>24</v>
      </c>
      <c r="L177" s="2" t="s">
        <v>25</v>
      </c>
      <c r="M177" s="6">
        <v>-3</v>
      </c>
      <c r="N177" s="6">
        <v>77</v>
      </c>
      <c r="O177" s="2" t="s">
        <v>51</v>
      </c>
      <c r="P177" s="6">
        <v>10</v>
      </c>
      <c r="Q177" s="6">
        <v>30</v>
      </c>
      <c r="R177" s="6">
        <v>20</v>
      </c>
      <c r="S177" s="6">
        <v>40</v>
      </c>
      <c r="T177" s="6">
        <v>46</v>
      </c>
      <c r="U177" s="2" t="s">
        <v>27</v>
      </c>
    </row>
    <row r="178" spans="1:21" x14ac:dyDescent="0.3">
      <c r="A178">
        <v>505</v>
      </c>
      <c r="B178" s="6">
        <v>21</v>
      </c>
      <c r="C178" s="6">
        <v>-16</v>
      </c>
      <c r="D178" s="12">
        <v>41498</v>
      </c>
      <c r="E178" s="6">
        <v>846</v>
      </c>
      <c r="F178" s="6">
        <v>31</v>
      </c>
      <c r="G178" s="2" t="s">
        <v>39</v>
      </c>
      <c r="H178" s="2" t="s">
        <v>29</v>
      </c>
      <c r="I178" s="6">
        <v>5</v>
      </c>
      <c r="J178" s="2" t="s">
        <v>23</v>
      </c>
      <c r="K178" s="2" t="s">
        <v>24</v>
      </c>
      <c r="L178" s="2" t="s">
        <v>57</v>
      </c>
      <c r="M178" s="6">
        <v>14</v>
      </c>
      <c r="N178" s="6">
        <v>52</v>
      </c>
      <c r="O178" s="2" t="s">
        <v>64</v>
      </c>
      <c r="P178" s="6">
        <v>10</v>
      </c>
      <c r="Q178" s="6">
        <v>30</v>
      </c>
      <c r="R178" s="6">
        <v>30</v>
      </c>
      <c r="S178" s="6">
        <v>40</v>
      </c>
      <c r="T178" s="6">
        <v>17</v>
      </c>
      <c r="U178" s="2" t="s">
        <v>27</v>
      </c>
    </row>
    <row r="179" spans="1:21" x14ac:dyDescent="0.3">
      <c r="A179">
        <v>971</v>
      </c>
      <c r="B179" s="6">
        <v>25</v>
      </c>
      <c r="C179" s="6">
        <v>-13</v>
      </c>
      <c r="D179" s="12">
        <v>41529</v>
      </c>
      <c r="E179" s="6">
        <v>820</v>
      </c>
      <c r="F179" s="6">
        <v>36</v>
      </c>
      <c r="G179" s="2" t="s">
        <v>39</v>
      </c>
      <c r="H179" s="2" t="s">
        <v>36</v>
      </c>
      <c r="I179" s="6">
        <v>7</v>
      </c>
      <c r="J179" s="2" t="s">
        <v>23</v>
      </c>
      <c r="K179" s="2" t="s">
        <v>24</v>
      </c>
      <c r="L179" s="2" t="s">
        <v>57</v>
      </c>
      <c r="M179" s="6">
        <v>17</v>
      </c>
      <c r="N179" s="6">
        <v>61</v>
      </c>
      <c r="O179" s="2" t="s">
        <v>56</v>
      </c>
      <c r="P179" s="6">
        <v>10</v>
      </c>
      <c r="Q179" s="6">
        <v>30</v>
      </c>
      <c r="R179" s="6">
        <v>30</v>
      </c>
      <c r="S179" s="6">
        <v>40</v>
      </c>
      <c r="T179" s="6">
        <v>19</v>
      </c>
      <c r="U179" s="2" t="s">
        <v>27</v>
      </c>
    </row>
    <row r="180" spans="1:21" x14ac:dyDescent="0.3">
      <c r="A180">
        <v>314</v>
      </c>
      <c r="B180" s="6">
        <v>34</v>
      </c>
      <c r="C180" s="6">
        <v>-13</v>
      </c>
      <c r="D180" s="12">
        <v>41559</v>
      </c>
      <c r="E180" s="6">
        <v>240</v>
      </c>
      <c r="F180" s="6">
        <v>43</v>
      </c>
      <c r="G180" s="2" t="s">
        <v>39</v>
      </c>
      <c r="H180" s="2" t="s">
        <v>22</v>
      </c>
      <c r="I180" s="6">
        <v>12</v>
      </c>
      <c r="J180" s="2" t="s">
        <v>23</v>
      </c>
      <c r="K180" s="2" t="s">
        <v>32</v>
      </c>
      <c r="L180" s="2" t="s">
        <v>37</v>
      </c>
      <c r="M180" s="6">
        <v>-3</v>
      </c>
      <c r="N180" s="6">
        <v>77</v>
      </c>
      <c r="O180" s="2" t="s">
        <v>58</v>
      </c>
      <c r="P180" s="6">
        <v>10</v>
      </c>
      <c r="Q180" s="6">
        <v>30</v>
      </c>
      <c r="R180" s="6">
        <v>10</v>
      </c>
      <c r="S180" s="6">
        <v>40</v>
      </c>
      <c r="T180" s="6">
        <v>46</v>
      </c>
      <c r="U180" s="2" t="s">
        <v>35</v>
      </c>
    </row>
    <row r="181" spans="1:21" x14ac:dyDescent="0.3">
      <c r="A181">
        <v>603</v>
      </c>
      <c r="B181" s="6">
        <v>21</v>
      </c>
      <c r="C181" s="6">
        <v>-16</v>
      </c>
      <c r="D181" s="12">
        <v>41590</v>
      </c>
      <c r="E181" s="6">
        <v>846</v>
      </c>
      <c r="F181" s="6">
        <v>31</v>
      </c>
      <c r="G181" s="2" t="s">
        <v>39</v>
      </c>
      <c r="H181" s="2" t="s">
        <v>31</v>
      </c>
      <c r="I181" s="6">
        <v>5</v>
      </c>
      <c r="J181" s="2" t="s">
        <v>23</v>
      </c>
      <c r="K181" s="2" t="s">
        <v>32</v>
      </c>
      <c r="L181" s="2" t="s">
        <v>33</v>
      </c>
      <c r="M181" s="6">
        <v>14</v>
      </c>
      <c r="N181" s="6">
        <v>52</v>
      </c>
      <c r="O181" s="2" t="s">
        <v>51</v>
      </c>
      <c r="P181" s="6">
        <v>20</v>
      </c>
      <c r="Q181" s="6">
        <v>30</v>
      </c>
      <c r="R181" s="6">
        <v>30</v>
      </c>
      <c r="S181" s="6">
        <v>50</v>
      </c>
      <c r="T181" s="6">
        <v>17</v>
      </c>
      <c r="U181" s="2" t="s">
        <v>35</v>
      </c>
    </row>
    <row r="182" spans="1:21" x14ac:dyDescent="0.3">
      <c r="A182">
        <v>435</v>
      </c>
      <c r="B182" s="6">
        <v>39</v>
      </c>
      <c r="C182" s="6">
        <v>-6</v>
      </c>
      <c r="D182" s="12">
        <v>41620</v>
      </c>
      <c r="E182" s="6">
        <v>244</v>
      </c>
      <c r="F182" s="6">
        <v>53</v>
      </c>
      <c r="G182" s="2" t="s">
        <v>39</v>
      </c>
      <c r="H182" s="2" t="s">
        <v>36</v>
      </c>
      <c r="I182" s="6">
        <v>12</v>
      </c>
      <c r="J182" s="2" t="s">
        <v>23</v>
      </c>
      <c r="K182" s="2" t="s">
        <v>32</v>
      </c>
      <c r="L182" s="2" t="s">
        <v>61</v>
      </c>
      <c r="M182" s="6">
        <v>14</v>
      </c>
      <c r="N182" s="6">
        <v>92</v>
      </c>
      <c r="O182" s="2" t="s">
        <v>49</v>
      </c>
      <c r="P182" s="6">
        <v>10</v>
      </c>
      <c r="Q182" s="6">
        <v>30</v>
      </c>
      <c r="R182" s="6">
        <v>20</v>
      </c>
      <c r="S182" s="6">
        <v>40</v>
      </c>
      <c r="T182" s="6">
        <v>39</v>
      </c>
      <c r="U182" s="2" t="s">
        <v>35</v>
      </c>
    </row>
    <row r="183" spans="1:21" x14ac:dyDescent="0.3">
      <c r="A183">
        <v>541</v>
      </c>
      <c r="B183" s="6">
        <v>24</v>
      </c>
      <c r="C183" s="6">
        <v>-1</v>
      </c>
      <c r="D183" s="12">
        <v>41640</v>
      </c>
      <c r="E183" s="6">
        <v>829</v>
      </c>
      <c r="F183" s="6">
        <v>36</v>
      </c>
      <c r="G183" s="2" t="s">
        <v>39</v>
      </c>
      <c r="H183" s="2" t="s">
        <v>36</v>
      </c>
      <c r="I183" s="6">
        <v>6</v>
      </c>
      <c r="J183" s="2" t="s">
        <v>23</v>
      </c>
      <c r="K183" s="2" t="s">
        <v>24</v>
      </c>
      <c r="L183" s="2" t="s">
        <v>57</v>
      </c>
      <c r="M183" s="6">
        <v>19</v>
      </c>
      <c r="N183" s="6">
        <v>60</v>
      </c>
      <c r="O183" s="2" t="s">
        <v>56</v>
      </c>
      <c r="P183" s="6">
        <v>20</v>
      </c>
      <c r="Q183" s="6">
        <v>30</v>
      </c>
      <c r="R183" s="6">
        <v>20</v>
      </c>
      <c r="S183" s="6">
        <v>50</v>
      </c>
      <c r="T183" s="6">
        <v>17</v>
      </c>
      <c r="U183" s="2" t="s">
        <v>27</v>
      </c>
    </row>
    <row r="184" spans="1:21" x14ac:dyDescent="0.3">
      <c r="A184">
        <v>603</v>
      </c>
      <c r="B184" s="6">
        <v>16</v>
      </c>
      <c r="C184" s="6">
        <v>-10</v>
      </c>
      <c r="D184" s="12">
        <v>41671</v>
      </c>
      <c r="E184" s="6">
        <v>851</v>
      </c>
      <c r="F184" s="6">
        <v>25</v>
      </c>
      <c r="G184" s="2" t="s">
        <v>39</v>
      </c>
      <c r="H184" s="2" t="s">
        <v>31</v>
      </c>
      <c r="I184" s="6">
        <v>4</v>
      </c>
      <c r="J184" s="2" t="s">
        <v>23</v>
      </c>
      <c r="K184" s="2" t="s">
        <v>32</v>
      </c>
      <c r="L184" s="2" t="s">
        <v>33</v>
      </c>
      <c r="M184" s="6">
        <v>10</v>
      </c>
      <c r="N184" s="6">
        <v>41</v>
      </c>
      <c r="O184" s="2" t="s">
        <v>51</v>
      </c>
      <c r="P184" s="6">
        <v>10</v>
      </c>
      <c r="Q184" s="6">
        <v>30</v>
      </c>
      <c r="R184" s="6">
        <v>20</v>
      </c>
      <c r="S184" s="6">
        <v>40</v>
      </c>
      <c r="T184" s="6">
        <v>15</v>
      </c>
      <c r="U184" s="2" t="s">
        <v>35</v>
      </c>
    </row>
    <row r="185" spans="1:21" x14ac:dyDescent="0.3">
      <c r="A185">
        <v>971</v>
      </c>
      <c r="B185" s="6">
        <v>29</v>
      </c>
      <c r="C185" s="6">
        <v>-5</v>
      </c>
      <c r="D185" s="12">
        <v>41699</v>
      </c>
      <c r="E185" s="6">
        <v>490</v>
      </c>
      <c r="F185" s="6">
        <v>44</v>
      </c>
      <c r="G185" s="2" t="s">
        <v>39</v>
      </c>
      <c r="H185" s="2" t="s">
        <v>36</v>
      </c>
      <c r="I185" s="6">
        <v>8</v>
      </c>
      <c r="J185" s="2" t="s">
        <v>23</v>
      </c>
      <c r="K185" s="2" t="s">
        <v>32</v>
      </c>
      <c r="L185" s="2" t="s">
        <v>33</v>
      </c>
      <c r="M185" s="6">
        <v>25</v>
      </c>
      <c r="N185" s="6">
        <v>73</v>
      </c>
      <c r="O185" s="2" t="s">
        <v>56</v>
      </c>
      <c r="P185" s="6">
        <v>20</v>
      </c>
      <c r="Q185" s="6">
        <v>30</v>
      </c>
      <c r="R185" s="6">
        <v>30</v>
      </c>
      <c r="S185" s="6">
        <v>50</v>
      </c>
      <c r="T185" s="6">
        <v>19</v>
      </c>
      <c r="U185" s="2" t="s">
        <v>35</v>
      </c>
    </row>
    <row r="186" spans="1:21" x14ac:dyDescent="0.3">
      <c r="A186">
        <v>937</v>
      </c>
      <c r="B186" s="6">
        <v>21</v>
      </c>
      <c r="C186" s="6">
        <v>-6</v>
      </c>
      <c r="D186" s="12">
        <v>41730</v>
      </c>
      <c r="E186" s="6">
        <v>480</v>
      </c>
      <c r="F186" s="6">
        <v>32</v>
      </c>
      <c r="G186" s="2" t="s">
        <v>21</v>
      </c>
      <c r="H186" s="2" t="s">
        <v>22</v>
      </c>
      <c r="I186" s="6">
        <v>5</v>
      </c>
      <c r="J186" s="2" t="s">
        <v>23</v>
      </c>
      <c r="K186" s="2" t="s">
        <v>24</v>
      </c>
      <c r="L186" s="2" t="s">
        <v>57</v>
      </c>
      <c r="M186" s="6">
        <v>24</v>
      </c>
      <c r="N186" s="6">
        <v>56</v>
      </c>
      <c r="O186" s="2" t="s">
        <v>65</v>
      </c>
      <c r="P186" s="6">
        <v>0</v>
      </c>
      <c r="Q186" s="6">
        <v>30</v>
      </c>
      <c r="R186" s="6">
        <v>30</v>
      </c>
      <c r="S186" s="6">
        <v>30</v>
      </c>
      <c r="T186" s="6">
        <v>16</v>
      </c>
      <c r="U186" s="2" t="s">
        <v>27</v>
      </c>
    </row>
    <row r="187" spans="1:21" x14ac:dyDescent="0.3">
      <c r="A187">
        <v>937</v>
      </c>
      <c r="B187" s="6">
        <v>27</v>
      </c>
      <c r="C187" s="6">
        <v>0</v>
      </c>
      <c r="D187" s="12">
        <v>41760</v>
      </c>
      <c r="E187" s="6">
        <v>859</v>
      </c>
      <c r="F187" s="6">
        <v>39</v>
      </c>
      <c r="G187" s="2" t="s">
        <v>21</v>
      </c>
      <c r="H187" s="2" t="s">
        <v>22</v>
      </c>
      <c r="I187" s="6">
        <v>7</v>
      </c>
      <c r="J187" s="2" t="s">
        <v>23</v>
      </c>
      <c r="K187" s="2" t="s">
        <v>24</v>
      </c>
      <c r="L187" s="2" t="s">
        <v>25</v>
      </c>
      <c r="M187" s="6">
        <v>30</v>
      </c>
      <c r="N187" s="6">
        <v>70</v>
      </c>
      <c r="O187" s="2" t="s">
        <v>65</v>
      </c>
      <c r="P187" s="6">
        <v>10</v>
      </c>
      <c r="Q187" s="6">
        <v>30</v>
      </c>
      <c r="R187" s="6">
        <v>30</v>
      </c>
      <c r="S187" s="6">
        <v>40</v>
      </c>
      <c r="T187" s="6">
        <v>19</v>
      </c>
      <c r="U187" s="2" t="s">
        <v>27</v>
      </c>
    </row>
    <row r="188" spans="1:21" x14ac:dyDescent="0.3">
      <c r="A188">
        <v>786</v>
      </c>
      <c r="B188" s="6">
        <v>56</v>
      </c>
      <c r="C188" s="6">
        <v>4</v>
      </c>
      <c r="D188" s="12">
        <v>41791</v>
      </c>
      <c r="E188" s="6">
        <v>385</v>
      </c>
      <c r="F188" s="6">
        <v>70</v>
      </c>
      <c r="G188" s="2" t="s">
        <v>21</v>
      </c>
      <c r="H188" s="2" t="s">
        <v>31</v>
      </c>
      <c r="I188" s="6">
        <v>21</v>
      </c>
      <c r="J188" s="2" t="s">
        <v>23</v>
      </c>
      <c r="K188" s="2" t="s">
        <v>24</v>
      </c>
      <c r="L188" s="2" t="s">
        <v>25</v>
      </c>
      <c r="M188" s="6">
        <v>24</v>
      </c>
      <c r="N188" s="6">
        <v>134</v>
      </c>
      <c r="O188" s="2" t="s">
        <v>34</v>
      </c>
      <c r="P188" s="6">
        <v>30</v>
      </c>
      <c r="Q188" s="6">
        <v>30</v>
      </c>
      <c r="R188" s="6">
        <v>20</v>
      </c>
      <c r="S188" s="6">
        <v>60</v>
      </c>
      <c r="T188" s="6">
        <v>54</v>
      </c>
      <c r="U188" s="2" t="s">
        <v>27</v>
      </c>
    </row>
    <row r="189" spans="1:21" x14ac:dyDescent="0.3">
      <c r="A189">
        <v>339</v>
      </c>
      <c r="B189" s="6">
        <v>54</v>
      </c>
      <c r="C189" s="6">
        <v>-1</v>
      </c>
      <c r="D189" s="12">
        <v>41821</v>
      </c>
      <c r="E189" s="6">
        <v>404</v>
      </c>
      <c r="F189" s="6">
        <v>66</v>
      </c>
      <c r="G189" s="2" t="s">
        <v>21</v>
      </c>
      <c r="H189" s="2" t="s">
        <v>31</v>
      </c>
      <c r="I189" s="6">
        <v>20</v>
      </c>
      <c r="J189" s="2" t="s">
        <v>23</v>
      </c>
      <c r="K189" s="2" t="s">
        <v>24</v>
      </c>
      <c r="L189" s="2" t="s">
        <v>25</v>
      </c>
      <c r="M189" s="6">
        <v>19</v>
      </c>
      <c r="N189" s="6">
        <v>128</v>
      </c>
      <c r="O189" s="2" t="s">
        <v>62</v>
      </c>
      <c r="P189" s="6">
        <v>30</v>
      </c>
      <c r="Q189" s="6">
        <v>30</v>
      </c>
      <c r="R189" s="6">
        <v>20</v>
      </c>
      <c r="S189" s="6">
        <v>60</v>
      </c>
      <c r="T189" s="6">
        <v>53</v>
      </c>
      <c r="U189" s="2" t="s">
        <v>27</v>
      </c>
    </row>
    <row r="190" spans="1:21" x14ac:dyDescent="0.3">
      <c r="A190">
        <v>781</v>
      </c>
      <c r="B190" s="6">
        <v>21</v>
      </c>
      <c r="C190" s="6">
        <v>-8</v>
      </c>
      <c r="D190" s="12">
        <v>41852</v>
      </c>
      <c r="E190" s="6">
        <v>480</v>
      </c>
      <c r="F190" s="6">
        <v>32</v>
      </c>
      <c r="G190" s="2" t="s">
        <v>21</v>
      </c>
      <c r="H190" s="2" t="s">
        <v>31</v>
      </c>
      <c r="I190" s="6">
        <v>5</v>
      </c>
      <c r="J190" s="2" t="s">
        <v>23</v>
      </c>
      <c r="K190" s="2" t="s">
        <v>32</v>
      </c>
      <c r="L190" s="2" t="s">
        <v>37</v>
      </c>
      <c r="M190" s="6">
        <v>22</v>
      </c>
      <c r="N190" s="6">
        <v>56</v>
      </c>
      <c r="O190" s="2" t="s">
        <v>62</v>
      </c>
      <c r="P190" s="6">
        <v>20</v>
      </c>
      <c r="Q190" s="6">
        <v>30</v>
      </c>
      <c r="R190" s="6">
        <v>30</v>
      </c>
      <c r="S190" s="6">
        <v>50</v>
      </c>
      <c r="T190" s="6">
        <v>17</v>
      </c>
      <c r="U190" s="2" t="s">
        <v>35</v>
      </c>
    </row>
    <row r="191" spans="1:21" x14ac:dyDescent="0.3">
      <c r="A191">
        <v>505</v>
      </c>
      <c r="B191" s="6">
        <v>39</v>
      </c>
      <c r="C191" s="6">
        <v>1</v>
      </c>
      <c r="D191" s="12">
        <v>41883</v>
      </c>
      <c r="E191" s="6">
        <v>244</v>
      </c>
      <c r="F191" s="6">
        <v>53</v>
      </c>
      <c r="G191" s="2" t="s">
        <v>39</v>
      </c>
      <c r="H191" s="2" t="s">
        <v>29</v>
      </c>
      <c r="I191" s="6">
        <v>12</v>
      </c>
      <c r="J191" s="2" t="s">
        <v>40</v>
      </c>
      <c r="K191" s="2" t="s">
        <v>41</v>
      </c>
      <c r="L191" s="2" t="s">
        <v>42</v>
      </c>
      <c r="M191" s="6">
        <v>21</v>
      </c>
      <c r="N191" s="6">
        <v>98</v>
      </c>
      <c r="O191" s="2" t="s">
        <v>64</v>
      </c>
      <c r="P191" s="6">
        <v>20</v>
      </c>
      <c r="Q191" s="6">
        <v>30</v>
      </c>
      <c r="R191" s="6">
        <v>20</v>
      </c>
      <c r="S191" s="6">
        <v>50</v>
      </c>
      <c r="T191" s="6">
        <v>39</v>
      </c>
      <c r="U191" s="2" t="s">
        <v>27</v>
      </c>
    </row>
    <row r="192" spans="1:21" x14ac:dyDescent="0.3">
      <c r="A192">
        <v>775</v>
      </c>
      <c r="B192" s="6">
        <v>23</v>
      </c>
      <c r="C192" s="6">
        <v>-5</v>
      </c>
      <c r="D192" s="12">
        <v>41913</v>
      </c>
      <c r="E192" s="6">
        <v>800</v>
      </c>
      <c r="F192" s="6">
        <v>35</v>
      </c>
      <c r="G192" s="2" t="s">
        <v>39</v>
      </c>
      <c r="H192" s="2" t="s">
        <v>36</v>
      </c>
      <c r="I192" s="6">
        <v>6</v>
      </c>
      <c r="J192" s="2" t="s">
        <v>40</v>
      </c>
      <c r="K192" s="2" t="s">
        <v>41</v>
      </c>
      <c r="L192" s="2" t="s">
        <v>42</v>
      </c>
      <c r="M192" s="6">
        <v>25</v>
      </c>
      <c r="N192" s="6">
        <v>62</v>
      </c>
      <c r="O192" s="2" t="s">
        <v>48</v>
      </c>
      <c r="P192" s="6">
        <v>10</v>
      </c>
      <c r="Q192" s="6">
        <v>30</v>
      </c>
      <c r="R192" s="6">
        <v>30</v>
      </c>
      <c r="S192" s="6">
        <v>40</v>
      </c>
      <c r="T192" s="6">
        <v>18</v>
      </c>
      <c r="U192" s="2" t="s">
        <v>27</v>
      </c>
    </row>
    <row r="193" spans="1:21" x14ac:dyDescent="0.3">
      <c r="A193">
        <v>515</v>
      </c>
      <c r="B193" s="6">
        <v>21</v>
      </c>
      <c r="C193" s="6">
        <v>-8</v>
      </c>
      <c r="D193" s="12">
        <v>41944</v>
      </c>
      <c r="E193" s="6">
        <v>846</v>
      </c>
      <c r="F193" s="6">
        <v>31</v>
      </c>
      <c r="G193" s="2" t="s">
        <v>39</v>
      </c>
      <c r="H193" s="2" t="s">
        <v>22</v>
      </c>
      <c r="I193" s="6">
        <v>5</v>
      </c>
      <c r="J193" s="2" t="s">
        <v>40</v>
      </c>
      <c r="K193" s="2" t="s">
        <v>45</v>
      </c>
      <c r="L193" s="2" t="s">
        <v>50</v>
      </c>
      <c r="M193" s="6">
        <v>22</v>
      </c>
      <c r="N193" s="6">
        <v>55</v>
      </c>
      <c r="O193" s="2" t="s">
        <v>43</v>
      </c>
      <c r="P193" s="6">
        <v>10</v>
      </c>
      <c r="Q193" s="6">
        <v>30</v>
      </c>
      <c r="R193" s="6">
        <v>30</v>
      </c>
      <c r="S193" s="6">
        <v>40</v>
      </c>
      <c r="T193" s="6">
        <v>16</v>
      </c>
      <c r="U193" s="2" t="s">
        <v>35</v>
      </c>
    </row>
    <row r="194" spans="1:21" x14ac:dyDescent="0.3">
      <c r="A194">
        <v>603</v>
      </c>
      <c r="B194" s="6">
        <v>25</v>
      </c>
      <c r="C194" s="6">
        <v>-28</v>
      </c>
      <c r="D194" s="12">
        <v>41974</v>
      </c>
      <c r="E194" s="6">
        <v>209</v>
      </c>
      <c r="F194" s="6">
        <v>31</v>
      </c>
      <c r="G194" s="2" t="s">
        <v>39</v>
      </c>
      <c r="H194" s="2" t="s">
        <v>31</v>
      </c>
      <c r="I194" s="6">
        <v>9</v>
      </c>
      <c r="J194" s="2" t="s">
        <v>40</v>
      </c>
      <c r="K194" s="2" t="s">
        <v>41</v>
      </c>
      <c r="L194" s="2" t="s">
        <v>66</v>
      </c>
      <c r="M194" s="6">
        <v>-18</v>
      </c>
      <c r="N194" s="6">
        <v>60</v>
      </c>
      <c r="O194" s="2" t="s">
        <v>51</v>
      </c>
      <c r="P194" s="6">
        <v>10</v>
      </c>
      <c r="Q194" s="6">
        <v>30</v>
      </c>
      <c r="R194" s="6">
        <v>10</v>
      </c>
      <c r="S194" s="6">
        <v>40</v>
      </c>
      <c r="T194" s="6">
        <v>43</v>
      </c>
      <c r="U194" s="2" t="s">
        <v>35</v>
      </c>
    </row>
    <row r="195" spans="1:21" x14ac:dyDescent="0.3">
      <c r="A195">
        <v>904</v>
      </c>
      <c r="B195" s="6">
        <v>24</v>
      </c>
      <c r="C195" s="6">
        <v>-2</v>
      </c>
      <c r="D195" s="12">
        <v>41641</v>
      </c>
      <c r="E195" s="6">
        <v>567</v>
      </c>
      <c r="F195" s="6">
        <v>32</v>
      </c>
      <c r="G195" s="2" t="s">
        <v>21</v>
      </c>
      <c r="H195" s="2" t="s">
        <v>31</v>
      </c>
      <c r="I195" s="6">
        <v>7</v>
      </c>
      <c r="J195" s="2" t="s">
        <v>23</v>
      </c>
      <c r="K195" s="2" t="s">
        <v>24</v>
      </c>
      <c r="L195" s="2" t="s">
        <v>57</v>
      </c>
      <c r="M195" s="6">
        <v>18</v>
      </c>
      <c r="N195" s="6">
        <v>60</v>
      </c>
      <c r="O195" s="2" t="s">
        <v>34</v>
      </c>
      <c r="P195" s="6">
        <v>10</v>
      </c>
      <c r="Q195" s="6">
        <v>30</v>
      </c>
      <c r="R195" s="6">
        <v>20</v>
      </c>
      <c r="S195" s="6">
        <v>40</v>
      </c>
      <c r="T195" s="6">
        <v>20</v>
      </c>
      <c r="U195" s="2" t="s">
        <v>27</v>
      </c>
    </row>
    <row r="196" spans="1:21" x14ac:dyDescent="0.3">
      <c r="A196">
        <v>505</v>
      </c>
      <c r="B196" s="6">
        <v>38</v>
      </c>
      <c r="C196" s="6">
        <v>18</v>
      </c>
      <c r="D196" s="12">
        <v>41672</v>
      </c>
      <c r="E196" s="6">
        <v>256</v>
      </c>
      <c r="F196" s="6">
        <v>51</v>
      </c>
      <c r="G196" s="2" t="s">
        <v>39</v>
      </c>
      <c r="H196" s="2" t="s">
        <v>29</v>
      </c>
      <c r="I196" s="6">
        <v>12</v>
      </c>
      <c r="J196" s="2" t="s">
        <v>40</v>
      </c>
      <c r="K196" s="2" t="s">
        <v>41</v>
      </c>
      <c r="L196" s="2" t="s">
        <v>42</v>
      </c>
      <c r="M196" s="6">
        <v>18</v>
      </c>
      <c r="N196" s="6">
        <v>95</v>
      </c>
      <c r="O196" s="2" t="s">
        <v>64</v>
      </c>
      <c r="P196" s="6">
        <v>30</v>
      </c>
      <c r="Q196" s="6">
        <v>30</v>
      </c>
      <c r="R196" s="6">
        <v>0</v>
      </c>
      <c r="S196" s="6">
        <v>60</v>
      </c>
      <c r="T196" s="6">
        <v>39</v>
      </c>
      <c r="U196" s="2" t="s">
        <v>27</v>
      </c>
    </row>
    <row r="197" spans="1:21" x14ac:dyDescent="0.3">
      <c r="A197">
        <v>775</v>
      </c>
      <c r="B197" s="6">
        <v>23</v>
      </c>
      <c r="C197" s="6">
        <v>5</v>
      </c>
      <c r="D197" s="12">
        <v>41700</v>
      </c>
      <c r="E197" s="6">
        <v>807</v>
      </c>
      <c r="F197" s="6">
        <v>35</v>
      </c>
      <c r="G197" s="2" t="s">
        <v>39</v>
      </c>
      <c r="H197" s="2" t="s">
        <v>36</v>
      </c>
      <c r="I197" s="6">
        <v>6</v>
      </c>
      <c r="J197" s="2" t="s">
        <v>40</v>
      </c>
      <c r="K197" s="2" t="s">
        <v>41</v>
      </c>
      <c r="L197" s="2" t="s">
        <v>42</v>
      </c>
      <c r="M197" s="6">
        <v>25</v>
      </c>
      <c r="N197" s="6">
        <v>62</v>
      </c>
      <c r="O197" s="2" t="s">
        <v>48</v>
      </c>
      <c r="P197" s="6">
        <v>20</v>
      </c>
      <c r="Q197" s="6">
        <v>30</v>
      </c>
      <c r="R197" s="6">
        <v>20</v>
      </c>
      <c r="S197" s="6">
        <v>50</v>
      </c>
      <c r="T197" s="6">
        <v>18</v>
      </c>
      <c r="U197" s="2" t="s">
        <v>27</v>
      </c>
    </row>
    <row r="198" spans="1:21" x14ac:dyDescent="0.3">
      <c r="A198">
        <v>563</v>
      </c>
      <c r="B198" s="6">
        <v>16</v>
      </c>
      <c r="C198" s="6">
        <v>-5</v>
      </c>
      <c r="D198" s="12">
        <v>41731</v>
      </c>
      <c r="E198" s="6">
        <v>851</v>
      </c>
      <c r="F198" s="6">
        <v>25</v>
      </c>
      <c r="G198" s="2" t="s">
        <v>39</v>
      </c>
      <c r="H198" s="2" t="s">
        <v>22</v>
      </c>
      <c r="I198" s="6">
        <v>4</v>
      </c>
      <c r="J198" s="2" t="s">
        <v>40</v>
      </c>
      <c r="K198" s="2" t="s">
        <v>45</v>
      </c>
      <c r="L198" s="2" t="s">
        <v>50</v>
      </c>
      <c r="M198" s="6">
        <v>15</v>
      </c>
      <c r="N198" s="6">
        <v>44</v>
      </c>
      <c r="O198" s="2" t="s">
        <v>43</v>
      </c>
      <c r="P198" s="6">
        <v>10</v>
      </c>
      <c r="Q198" s="6">
        <v>30</v>
      </c>
      <c r="R198" s="6">
        <v>20</v>
      </c>
      <c r="S198" s="6">
        <v>40</v>
      </c>
      <c r="T198" s="6">
        <v>15</v>
      </c>
      <c r="U198" s="2" t="s">
        <v>35</v>
      </c>
    </row>
    <row r="199" spans="1:21" x14ac:dyDescent="0.3">
      <c r="A199">
        <v>641</v>
      </c>
      <c r="B199" s="6">
        <v>31</v>
      </c>
      <c r="C199" s="6">
        <v>2</v>
      </c>
      <c r="D199" s="12">
        <v>41761</v>
      </c>
      <c r="E199" s="6">
        <v>1009</v>
      </c>
      <c r="F199" s="6">
        <v>38</v>
      </c>
      <c r="G199" s="2" t="s">
        <v>39</v>
      </c>
      <c r="H199" s="2" t="s">
        <v>22</v>
      </c>
      <c r="I199" s="6">
        <v>9</v>
      </c>
      <c r="J199" s="2" t="s">
        <v>40</v>
      </c>
      <c r="K199" s="2" t="s">
        <v>45</v>
      </c>
      <c r="L199" s="2" t="s">
        <v>52</v>
      </c>
      <c r="M199" s="6">
        <v>12</v>
      </c>
      <c r="N199" s="6">
        <v>74</v>
      </c>
      <c r="O199" s="2" t="s">
        <v>43</v>
      </c>
      <c r="P199" s="6">
        <v>30</v>
      </c>
      <c r="Q199" s="6">
        <v>30</v>
      </c>
      <c r="R199" s="6">
        <v>10</v>
      </c>
      <c r="S199" s="6">
        <v>60</v>
      </c>
      <c r="T199" s="6">
        <v>30</v>
      </c>
      <c r="U199" s="2" t="s">
        <v>35</v>
      </c>
    </row>
    <row r="200" spans="1:21" x14ac:dyDescent="0.3">
      <c r="A200">
        <v>603</v>
      </c>
      <c r="B200" s="6">
        <v>20</v>
      </c>
      <c r="C200" s="6">
        <v>-24</v>
      </c>
      <c r="D200" s="12">
        <v>41792</v>
      </c>
      <c r="E200" s="6">
        <v>218</v>
      </c>
      <c r="F200" s="6">
        <v>25</v>
      </c>
      <c r="G200" s="2" t="s">
        <v>39</v>
      </c>
      <c r="H200" s="2" t="s">
        <v>31</v>
      </c>
      <c r="I200" s="6">
        <v>7</v>
      </c>
      <c r="J200" s="2" t="s">
        <v>40</v>
      </c>
      <c r="K200" s="2" t="s">
        <v>41</v>
      </c>
      <c r="L200" s="2" t="s">
        <v>66</v>
      </c>
      <c r="M200" s="6">
        <v>-24</v>
      </c>
      <c r="N200" s="6">
        <v>48</v>
      </c>
      <c r="O200" s="2" t="s">
        <v>51</v>
      </c>
      <c r="P200" s="6">
        <v>10</v>
      </c>
      <c r="Q200" s="6">
        <v>30</v>
      </c>
      <c r="R200" s="6">
        <v>0</v>
      </c>
      <c r="S200" s="6">
        <v>40</v>
      </c>
      <c r="T200" s="6">
        <v>41</v>
      </c>
      <c r="U200" s="2" t="s">
        <v>35</v>
      </c>
    </row>
    <row r="201" spans="1:21" x14ac:dyDescent="0.3">
      <c r="A201">
        <v>580</v>
      </c>
      <c r="B201" s="6">
        <v>29</v>
      </c>
      <c r="C201" s="6">
        <v>16</v>
      </c>
      <c r="D201" s="12">
        <v>41822</v>
      </c>
      <c r="E201" s="6">
        <v>490</v>
      </c>
      <c r="F201" s="6">
        <v>44</v>
      </c>
      <c r="G201" s="2" t="s">
        <v>39</v>
      </c>
      <c r="H201" s="2" t="s">
        <v>29</v>
      </c>
      <c r="I201" s="6">
        <v>8</v>
      </c>
      <c r="J201" s="2" t="s">
        <v>40</v>
      </c>
      <c r="K201" s="2" t="s">
        <v>41</v>
      </c>
      <c r="L201" s="2" t="s">
        <v>53</v>
      </c>
      <c r="M201" s="6">
        <v>36</v>
      </c>
      <c r="N201" s="6">
        <v>78</v>
      </c>
      <c r="O201" s="2" t="s">
        <v>47</v>
      </c>
      <c r="P201" s="6">
        <v>20</v>
      </c>
      <c r="Q201" s="6">
        <v>30</v>
      </c>
      <c r="R201" s="6">
        <v>20</v>
      </c>
      <c r="S201" s="6">
        <v>50</v>
      </c>
      <c r="T201" s="6">
        <v>20</v>
      </c>
      <c r="U201" s="2" t="s">
        <v>35</v>
      </c>
    </row>
    <row r="202" spans="1:21" x14ac:dyDescent="0.3">
      <c r="A202">
        <v>206</v>
      </c>
      <c r="B202" s="6">
        <v>24</v>
      </c>
      <c r="C202" s="6">
        <v>-1</v>
      </c>
      <c r="D202" s="12">
        <v>41853</v>
      </c>
      <c r="E202" s="6">
        <v>567</v>
      </c>
      <c r="F202" s="6">
        <v>32</v>
      </c>
      <c r="G202" s="2" t="s">
        <v>39</v>
      </c>
      <c r="H202" s="2" t="s">
        <v>36</v>
      </c>
      <c r="I202" s="6">
        <v>7</v>
      </c>
      <c r="J202" s="2" t="s">
        <v>40</v>
      </c>
      <c r="K202" s="2" t="s">
        <v>41</v>
      </c>
      <c r="L202" s="2" t="s">
        <v>54</v>
      </c>
      <c r="M202" s="6">
        <v>19</v>
      </c>
      <c r="N202" s="6">
        <v>60</v>
      </c>
      <c r="O202" s="2" t="s">
        <v>60</v>
      </c>
      <c r="P202" s="6">
        <v>20</v>
      </c>
      <c r="Q202" s="6">
        <v>30</v>
      </c>
      <c r="R202" s="6">
        <v>20</v>
      </c>
      <c r="S202" s="6">
        <v>50</v>
      </c>
      <c r="T202" s="6">
        <v>19</v>
      </c>
      <c r="U202" s="2" t="s">
        <v>35</v>
      </c>
    </row>
    <row r="203" spans="1:21" x14ac:dyDescent="0.3">
      <c r="A203">
        <v>503</v>
      </c>
      <c r="B203" s="6">
        <v>24</v>
      </c>
      <c r="C203" s="6">
        <v>8</v>
      </c>
      <c r="D203" s="12">
        <v>41884</v>
      </c>
      <c r="E203" s="6">
        <v>829</v>
      </c>
      <c r="F203" s="6">
        <v>36</v>
      </c>
      <c r="G203" s="2" t="s">
        <v>39</v>
      </c>
      <c r="H203" s="2" t="s">
        <v>36</v>
      </c>
      <c r="I203" s="6">
        <v>6</v>
      </c>
      <c r="J203" s="2" t="s">
        <v>23</v>
      </c>
      <c r="K203" s="2" t="s">
        <v>24</v>
      </c>
      <c r="L203" s="2" t="s">
        <v>57</v>
      </c>
      <c r="M203" s="6">
        <v>28</v>
      </c>
      <c r="N203" s="6">
        <v>64</v>
      </c>
      <c r="O203" s="2" t="s">
        <v>56</v>
      </c>
      <c r="P203" s="6">
        <v>20</v>
      </c>
      <c r="Q203" s="6">
        <v>30</v>
      </c>
      <c r="R203" s="6">
        <v>20</v>
      </c>
      <c r="S203" s="6">
        <v>50</v>
      </c>
      <c r="T203" s="6">
        <v>17</v>
      </c>
      <c r="U203" s="2" t="s">
        <v>27</v>
      </c>
    </row>
    <row r="204" spans="1:21" x14ac:dyDescent="0.3">
      <c r="A204">
        <v>603</v>
      </c>
      <c r="B204" s="6">
        <v>16</v>
      </c>
      <c r="C204" s="6">
        <v>-5</v>
      </c>
      <c r="D204" s="12">
        <v>41914</v>
      </c>
      <c r="E204" s="6">
        <v>851</v>
      </c>
      <c r="F204" s="6">
        <v>25</v>
      </c>
      <c r="G204" s="2" t="s">
        <v>39</v>
      </c>
      <c r="H204" s="2" t="s">
        <v>31</v>
      </c>
      <c r="I204" s="6">
        <v>4</v>
      </c>
      <c r="J204" s="2" t="s">
        <v>23</v>
      </c>
      <c r="K204" s="2" t="s">
        <v>32</v>
      </c>
      <c r="L204" s="2" t="s">
        <v>33</v>
      </c>
      <c r="M204" s="6">
        <v>15</v>
      </c>
      <c r="N204" s="6">
        <v>44</v>
      </c>
      <c r="O204" s="2" t="s">
        <v>51</v>
      </c>
      <c r="P204" s="6">
        <v>10</v>
      </c>
      <c r="Q204" s="6">
        <v>30</v>
      </c>
      <c r="R204" s="6">
        <v>20</v>
      </c>
      <c r="S204" s="6">
        <v>40</v>
      </c>
      <c r="T204" s="6">
        <v>15</v>
      </c>
      <c r="U204" s="2" t="s">
        <v>35</v>
      </c>
    </row>
    <row r="205" spans="1:21" x14ac:dyDescent="0.3">
      <c r="A205">
        <v>541</v>
      </c>
      <c r="B205" s="6">
        <v>29</v>
      </c>
      <c r="C205" s="6">
        <v>7</v>
      </c>
      <c r="D205" s="12">
        <v>41945</v>
      </c>
      <c r="E205" s="6">
        <v>490</v>
      </c>
      <c r="F205" s="6">
        <v>44</v>
      </c>
      <c r="G205" s="2" t="s">
        <v>39</v>
      </c>
      <c r="H205" s="2" t="s">
        <v>36</v>
      </c>
      <c r="I205" s="6">
        <v>8</v>
      </c>
      <c r="J205" s="2" t="s">
        <v>23</v>
      </c>
      <c r="K205" s="2" t="s">
        <v>32</v>
      </c>
      <c r="L205" s="2" t="s">
        <v>33</v>
      </c>
      <c r="M205" s="6">
        <v>37</v>
      </c>
      <c r="N205" s="6">
        <v>78</v>
      </c>
      <c r="O205" s="2" t="s">
        <v>56</v>
      </c>
      <c r="P205" s="6">
        <v>20</v>
      </c>
      <c r="Q205" s="6">
        <v>30</v>
      </c>
      <c r="R205" s="6">
        <v>30</v>
      </c>
      <c r="S205" s="6">
        <v>50</v>
      </c>
      <c r="T205" s="6">
        <v>19</v>
      </c>
      <c r="U205" s="2" t="s">
        <v>35</v>
      </c>
    </row>
    <row r="206" spans="1:21" x14ac:dyDescent="0.3">
      <c r="A206">
        <v>915</v>
      </c>
      <c r="B206" s="6">
        <v>76</v>
      </c>
      <c r="C206" s="6">
        <v>-2</v>
      </c>
      <c r="D206" s="12">
        <v>41975</v>
      </c>
      <c r="E206" s="6">
        <v>580</v>
      </c>
      <c r="F206" s="6">
        <v>111</v>
      </c>
      <c r="G206" s="2" t="s">
        <v>21</v>
      </c>
      <c r="H206" s="2" t="s">
        <v>29</v>
      </c>
      <c r="I206" s="6">
        <v>21</v>
      </c>
      <c r="J206" s="2" t="s">
        <v>40</v>
      </c>
      <c r="K206" s="2" t="s">
        <v>41</v>
      </c>
      <c r="L206" s="2" t="s">
        <v>42</v>
      </c>
      <c r="M206" s="6">
        <v>78</v>
      </c>
      <c r="N206" s="6">
        <v>187</v>
      </c>
      <c r="O206" s="2" t="s">
        <v>30</v>
      </c>
      <c r="P206" s="6">
        <v>40</v>
      </c>
      <c r="Q206" s="6">
        <v>80</v>
      </c>
      <c r="R206" s="6">
        <v>80</v>
      </c>
      <c r="S206" s="6">
        <v>120</v>
      </c>
      <c r="T206" s="6">
        <v>33</v>
      </c>
      <c r="U206" s="2" t="s">
        <v>27</v>
      </c>
    </row>
    <row r="207" spans="1:21" x14ac:dyDescent="0.3">
      <c r="A207">
        <v>225</v>
      </c>
      <c r="B207" s="6">
        <v>47</v>
      </c>
      <c r="C207" s="6">
        <v>-16</v>
      </c>
      <c r="D207" s="12">
        <v>41642</v>
      </c>
      <c r="E207" s="6">
        <v>834</v>
      </c>
      <c r="F207" s="6">
        <v>68</v>
      </c>
      <c r="G207" s="2" t="s">
        <v>39</v>
      </c>
      <c r="H207" s="2" t="s">
        <v>29</v>
      </c>
      <c r="I207" s="6">
        <v>13</v>
      </c>
      <c r="J207" s="2" t="s">
        <v>40</v>
      </c>
      <c r="K207" s="2" t="s">
        <v>45</v>
      </c>
      <c r="L207" s="2" t="s">
        <v>52</v>
      </c>
      <c r="M207" s="6">
        <v>44</v>
      </c>
      <c r="N207" s="6">
        <v>115</v>
      </c>
      <c r="O207" s="2" t="s">
        <v>55</v>
      </c>
      <c r="P207" s="6">
        <v>50</v>
      </c>
      <c r="Q207" s="6">
        <v>80</v>
      </c>
      <c r="R207" s="6">
        <v>60</v>
      </c>
      <c r="S207" s="6">
        <v>130</v>
      </c>
      <c r="T207" s="6">
        <v>24</v>
      </c>
      <c r="U207" s="2" t="s">
        <v>35</v>
      </c>
    </row>
    <row r="208" spans="1:21" x14ac:dyDescent="0.3">
      <c r="A208">
        <v>541</v>
      </c>
      <c r="B208" s="6">
        <v>52</v>
      </c>
      <c r="C208" s="6">
        <v>-14</v>
      </c>
      <c r="D208" s="12">
        <v>41673</v>
      </c>
      <c r="E208" s="6">
        <v>509</v>
      </c>
      <c r="F208" s="6">
        <v>73</v>
      </c>
      <c r="G208" s="2" t="s">
        <v>39</v>
      </c>
      <c r="H208" s="2" t="s">
        <v>36</v>
      </c>
      <c r="I208" s="6">
        <v>47</v>
      </c>
      <c r="J208" s="2" t="s">
        <v>40</v>
      </c>
      <c r="K208" s="2" t="s">
        <v>45</v>
      </c>
      <c r="L208" s="2" t="s">
        <v>50</v>
      </c>
      <c r="M208" s="6">
        <v>-4</v>
      </c>
      <c r="N208" s="6">
        <v>125</v>
      </c>
      <c r="O208" s="2" t="s">
        <v>56</v>
      </c>
      <c r="P208" s="6">
        <v>60</v>
      </c>
      <c r="Q208" s="6">
        <v>80</v>
      </c>
      <c r="R208" s="6">
        <v>10</v>
      </c>
      <c r="S208" s="6">
        <v>140</v>
      </c>
      <c r="T208" s="6">
        <v>77</v>
      </c>
      <c r="U208" s="2" t="s">
        <v>35</v>
      </c>
    </row>
    <row r="209" spans="1:21" x14ac:dyDescent="0.3">
      <c r="A209">
        <v>435</v>
      </c>
      <c r="B209" s="6">
        <v>53</v>
      </c>
      <c r="C209" s="6">
        <v>-23</v>
      </c>
      <c r="D209" s="12">
        <v>41701</v>
      </c>
      <c r="E209" s="6">
        <v>380</v>
      </c>
      <c r="F209" s="6">
        <v>71</v>
      </c>
      <c r="G209" s="2" t="s">
        <v>39</v>
      </c>
      <c r="H209" s="2" t="s">
        <v>36</v>
      </c>
      <c r="I209" s="6">
        <v>17</v>
      </c>
      <c r="J209" s="2" t="s">
        <v>40</v>
      </c>
      <c r="K209" s="2" t="s">
        <v>45</v>
      </c>
      <c r="L209" s="2" t="s">
        <v>52</v>
      </c>
      <c r="M209" s="6">
        <v>27</v>
      </c>
      <c r="N209" s="6">
        <v>124</v>
      </c>
      <c r="O209" s="2" t="s">
        <v>49</v>
      </c>
      <c r="P209" s="6">
        <v>60</v>
      </c>
      <c r="Q209" s="6">
        <v>80</v>
      </c>
      <c r="R209" s="6">
        <v>50</v>
      </c>
      <c r="S209" s="6">
        <v>140</v>
      </c>
      <c r="T209" s="6">
        <v>44</v>
      </c>
      <c r="U209" s="2" t="s">
        <v>35</v>
      </c>
    </row>
    <row r="210" spans="1:21" x14ac:dyDescent="0.3">
      <c r="A210">
        <v>503</v>
      </c>
      <c r="B210" s="6">
        <v>59</v>
      </c>
      <c r="C210" s="6">
        <v>-17</v>
      </c>
      <c r="D210" s="12">
        <v>41732</v>
      </c>
      <c r="E210" s="6">
        <v>411</v>
      </c>
      <c r="F210" s="6">
        <v>79</v>
      </c>
      <c r="G210" s="2" t="s">
        <v>39</v>
      </c>
      <c r="H210" s="2" t="s">
        <v>36</v>
      </c>
      <c r="I210" s="6">
        <v>19</v>
      </c>
      <c r="J210" s="2" t="s">
        <v>40</v>
      </c>
      <c r="K210" s="2" t="s">
        <v>41</v>
      </c>
      <c r="L210" s="2" t="s">
        <v>53</v>
      </c>
      <c r="M210" s="6">
        <v>33</v>
      </c>
      <c r="N210" s="6">
        <v>138</v>
      </c>
      <c r="O210" s="2" t="s">
        <v>56</v>
      </c>
      <c r="P210" s="6">
        <v>50</v>
      </c>
      <c r="Q210" s="6">
        <v>80</v>
      </c>
      <c r="R210" s="6">
        <v>50</v>
      </c>
      <c r="S210" s="6">
        <v>130</v>
      </c>
      <c r="T210" s="6">
        <v>46</v>
      </c>
      <c r="U210" s="2" t="s">
        <v>35</v>
      </c>
    </row>
    <row r="211" spans="1:21" x14ac:dyDescent="0.3">
      <c r="A211">
        <v>920</v>
      </c>
      <c r="B211" s="6">
        <v>53</v>
      </c>
      <c r="C211" s="6">
        <v>-2</v>
      </c>
      <c r="D211" s="12">
        <v>41762</v>
      </c>
      <c r="E211" s="6">
        <v>321</v>
      </c>
      <c r="F211" s="6">
        <v>88</v>
      </c>
      <c r="G211" s="2" t="s">
        <v>39</v>
      </c>
      <c r="H211" s="2" t="s">
        <v>22</v>
      </c>
      <c r="I211" s="6">
        <v>16</v>
      </c>
      <c r="J211" s="2" t="s">
        <v>23</v>
      </c>
      <c r="K211" s="2" t="s">
        <v>24</v>
      </c>
      <c r="L211" s="2" t="s">
        <v>57</v>
      </c>
      <c r="M211" s="6">
        <v>48</v>
      </c>
      <c r="N211" s="6">
        <v>141</v>
      </c>
      <c r="O211" s="2" t="s">
        <v>59</v>
      </c>
      <c r="P211" s="6">
        <v>50</v>
      </c>
      <c r="Q211" s="6">
        <v>80</v>
      </c>
      <c r="R211" s="6">
        <v>50</v>
      </c>
      <c r="S211" s="6">
        <v>130</v>
      </c>
      <c r="T211" s="6">
        <v>40</v>
      </c>
      <c r="U211" s="2" t="s">
        <v>27</v>
      </c>
    </row>
    <row r="212" spans="1:21" x14ac:dyDescent="0.3">
      <c r="A212">
        <v>959</v>
      </c>
      <c r="B212" s="6">
        <v>54</v>
      </c>
      <c r="C212" s="6">
        <v>-9</v>
      </c>
      <c r="D212" s="12">
        <v>41793</v>
      </c>
      <c r="E212" s="6">
        <v>885</v>
      </c>
      <c r="F212" s="6">
        <v>78</v>
      </c>
      <c r="G212" s="2" t="s">
        <v>39</v>
      </c>
      <c r="H212" s="2" t="s">
        <v>31</v>
      </c>
      <c r="I212" s="6">
        <v>15</v>
      </c>
      <c r="J212" s="2" t="s">
        <v>23</v>
      </c>
      <c r="K212" s="2" t="s">
        <v>32</v>
      </c>
      <c r="L212" s="2" t="s">
        <v>33</v>
      </c>
      <c r="M212" s="6">
        <v>51</v>
      </c>
      <c r="N212" s="6">
        <v>132</v>
      </c>
      <c r="O212" s="2" t="s">
        <v>44</v>
      </c>
      <c r="P212" s="6">
        <v>50</v>
      </c>
      <c r="Q212" s="6">
        <v>80</v>
      </c>
      <c r="R212" s="6">
        <v>60</v>
      </c>
      <c r="S212" s="6">
        <v>130</v>
      </c>
      <c r="T212" s="6">
        <v>27</v>
      </c>
      <c r="U212" s="2" t="s">
        <v>35</v>
      </c>
    </row>
    <row r="213" spans="1:21" x14ac:dyDescent="0.3">
      <c r="A213">
        <v>740</v>
      </c>
      <c r="B213" s="6">
        <v>46</v>
      </c>
      <c r="C213" s="6">
        <v>-34</v>
      </c>
      <c r="D213" s="12">
        <v>41823</v>
      </c>
      <c r="E213" s="6">
        <v>422</v>
      </c>
      <c r="F213" s="6">
        <v>57</v>
      </c>
      <c r="G213" s="2" t="s">
        <v>21</v>
      </c>
      <c r="H213" s="2" t="s">
        <v>22</v>
      </c>
      <c r="I213" s="6">
        <v>17</v>
      </c>
      <c r="J213" s="2" t="s">
        <v>40</v>
      </c>
      <c r="K213" s="2" t="s">
        <v>41</v>
      </c>
      <c r="L213" s="2" t="s">
        <v>42</v>
      </c>
      <c r="M213" s="6">
        <v>6</v>
      </c>
      <c r="N213" s="6">
        <v>103</v>
      </c>
      <c r="O213" s="2" t="s">
        <v>65</v>
      </c>
      <c r="P213" s="6">
        <v>50</v>
      </c>
      <c r="Q213" s="6">
        <v>80</v>
      </c>
      <c r="R213" s="6">
        <v>40</v>
      </c>
      <c r="S213" s="6">
        <v>130</v>
      </c>
      <c r="T213" s="6">
        <v>51</v>
      </c>
      <c r="U213" s="2" t="s">
        <v>27</v>
      </c>
    </row>
    <row r="214" spans="1:21" x14ac:dyDescent="0.3">
      <c r="A214">
        <v>630</v>
      </c>
      <c r="B214" s="6">
        <v>67</v>
      </c>
      <c r="C214" s="6">
        <v>7</v>
      </c>
      <c r="D214" s="12">
        <v>41854</v>
      </c>
      <c r="E214" s="6">
        <v>677</v>
      </c>
      <c r="F214" s="6">
        <v>101</v>
      </c>
      <c r="G214" s="2" t="s">
        <v>21</v>
      </c>
      <c r="H214" s="2" t="s">
        <v>22</v>
      </c>
      <c r="I214" s="6">
        <v>22</v>
      </c>
      <c r="J214" s="2" t="s">
        <v>23</v>
      </c>
      <c r="K214" s="2" t="s">
        <v>32</v>
      </c>
      <c r="L214" s="2" t="s">
        <v>61</v>
      </c>
      <c r="M214" s="6">
        <v>47</v>
      </c>
      <c r="N214" s="6">
        <v>168</v>
      </c>
      <c r="O214" s="2" t="s">
        <v>63</v>
      </c>
      <c r="P214" s="6">
        <v>50</v>
      </c>
      <c r="Q214" s="6">
        <v>80</v>
      </c>
      <c r="R214" s="6">
        <v>40</v>
      </c>
      <c r="S214" s="6">
        <v>130</v>
      </c>
      <c r="T214" s="6">
        <v>54</v>
      </c>
      <c r="U214" s="2" t="s">
        <v>35</v>
      </c>
    </row>
    <row r="215" spans="1:21" x14ac:dyDescent="0.3">
      <c r="A215">
        <v>518</v>
      </c>
      <c r="B215" s="6">
        <v>54</v>
      </c>
      <c r="C215" s="6">
        <v>-8</v>
      </c>
      <c r="D215" s="12">
        <v>41885</v>
      </c>
      <c r="E215" s="6">
        <v>601</v>
      </c>
      <c r="F215" s="6">
        <v>79</v>
      </c>
      <c r="G215" s="2" t="s">
        <v>21</v>
      </c>
      <c r="H215" s="2" t="s">
        <v>31</v>
      </c>
      <c r="I215" s="6">
        <v>15</v>
      </c>
      <c r="J215" s="2" t="s">
        <v>23</v>
      </c>
      <c r="K215" s="2" t="s">
        <v>32</v>
      </c>
      <c r="L215" s="2" t="s">
        <v>37</v>
      </c>
      <c r="M215" s="6">
        <v>52</v>
      </c>
      <c r="N215" s="6">
        <v>133</v>
      </c>
      <c r="O215" s="2" t="s">
        <v>67</v>
      </c>
      <c r="P215" s="6">
        <v>50</v>
      </c>
      <c r="Q215" s="6">
        <v>80</v>
      </c>
      <c r="R215" s="6">
        <v>60</v>
      </c>
      <c r="S215" s="6">
        <v>130</v>
      </c>
      <c r="T215" s="6">
        <v>27</v>
      </c>
      <c r="U215" s="2" t="s">
        <v>35</v>
      </c>
    </row>
    <row r="216" spans="1:21" x14ac:dyDescent="0.3">
      <c r="A216">
        <v>213</v>
      </c>
      <c r="B216" s="6">
        <v>67</v>
      </c>
      <c r="C216" s="6">
        <v>-3</v>
      </c>
      <c r="D216" s="12">
        <v>41915</v>
      </c>
      <c r="E216" s="6">
        <v>677</v>
      </c>
      <c r="F216" s="6">
        <v>101</v>
      </c>
      <c r="G216" s="2" t="s">
        <v>21</v>
      </c>
      <c r="H216" s="2" t="s">
        <v>36</v>
      </c>
      <c r="I216" s="6">
        <v>22</v>
      </c>
      <c r="J216" s="2" t="s">
        <v>23</v>
      </c>
      <c r="K216" s="2" t="s">
        <v>32</v>
      </c>
      <c r="L216" s="2" t="s">
        <v>37</v>
      </c>
      <c r="M216" s="6">
        <v>47</v>
      </c>
      <c r="N216" s="6">
        <v>168</v>
      </c>
      <c r="O216" s="2" t="s">
        <v>38</v>
      </c>
      <c r="P216" s="6">
        <v>40</v>
      </c>
      <c r="Q216" s="6">
        <v>80</v>
      </c>
      <c r="R216" s="6">
        <v>50</v>
      </c>
      <c r="S216" s="6">
        <v>120</v>
      </c>
      <c r="T216" s="6">
        <v>54</v>
      </c>
      <c r="U216" s="2" t="s">
        <v>35</v>
      </c>
    </row>
    <row r="217" spans="1:21" x14ac:dyDescent="0.3">
      <c r="A217">
        <v>503</v>
      </c>
      <c r="B217" s="6">
        <v>41</v>
      </c>
      <c r="C217" s="6">
        <v>-25</v>
      </c>
      <c r="D217" s="12">
        <v>41946</v>
      </c>
      <c r="E217" s="6">
        <v>435</v>
      </c>
      <c r="F217" s="6">
        <v>60</v>
      </c>
      <c r="G217" s="2" t="s">
        <v>39</v>
      </c>
      <c r="H217" s="2" t="s">
        <v>36</v>
      </c>
      <c r="I217" s="6">
        <v>13</v>
      </c>
      <c r="J217" s="2" t="s">
        <v>40</v>
      </c>
      <c r="K217" s="2" t="s">
        <v>45</v>
      </c>
      <c r="L217" s="2" t="s">
        <v>46</v>
      </c>
      <c r="M217" s="6">
        <v>25</v>
      </c>
      <c r="N217" s="6">
        <v>101</v>
      </c>
      <c r="O217" s="2" t="s">
        <v>56</v>
      </c>
      <c r="P217" s="6">
        <v>40</v>
      </c>
      <c r="Q217" s="6">
        <v>80</v>
      </c>
      <c r="R217" s="6">
        <v>50</v>
      </c>
      <c r="S217" s="6">
        <v>120</v>
      </c>
      <c r="T217" s="6">
        <v>35</v>
      </c>
      <c r="U217" s="2" t="s">
        <v>27</v>
      </c>
    </row>
    <row r="218" spans="1:21" x14ac:dyDescent="0.3">
      <c r="A218">
        <v>715</v>
      </c>
      <c r="B218" s="6">
        <v>65</v>
      </c>
      <c r="C218" s="6">
        <v>-8</v>
      </c>
      <c r="D218" s="12">
        <v>41976</v>
      </c>
      <c r="E218" s="6">
        <v>403</v>
      </c>
      <c r="F218" s="6">
        <v>80</v>
      </c>
      <c r="G218" s="2" t="s">
        <v>39</v>
      </c>
      <c r="H218" s="2" t="s">
        <v>22</v>
      </c>
      <c r="I218" s="6">
        <v>24</v>
      </c>
      <c r="J218" s="2" t="s">
        <v>40</v>
      </c>
      <c r="K218" s="2" t="s">
        <v>45</v>
      </c>
      <c r="L218" s="2" t="s">
        <v>50</v>
      </c>
      <c r="M218" s="6">
        <v>22</v>
      </c>
      <c r="N218" s="6">
        <v>145</v>
      </c>
      <c r="O218" s="2" t="s">
        <v>59</v>
      </c>
      <c r="P218" s="6">
        <v>60</v>
      </c>
      <c r="Q218" s="6">
        <v>80</v>
      </c>
      <c r="R218" s="6">
        <v>30</v>
      </c>
      <c r="S218" s="6">
        <v>140</v>
      </c>
      <c r="T218" s="6">
        <v>58</v>
      </c>
      <c r="U218" s="2" t="s">
        <v>35</v>
      </c>
    </row>
    <row r="219" spans="1:21" x14ac:dyDescent="0.3">
      <c r="A219">
        <v>425</v>
      </c>
      <c r="B219" s="6">
        <v>75</v>
      </c>
      <c r="C219" s="6">
        <v>27</v>
      </c>
      <c r="D219" s="12">
        <v>41643</v>
      </c>
      <c r="E219" s="6">
        <v>1063</v>
      </c>
      <c r="F219" s="6">
        <v>89</v>
      </c>
      <c r="G219" s="2" t="s">
        <v>39</v>
      </c>
      <c r="H219" s="2" t="s">
        <v>36</v>
      </c>
      <c r="I219" s="6">
        <v>23</v>
      </c>
      <c r="J219" s="2" t="s">
        <v>40</v>
      </c>
      <c r="K219" s="2" t="s">
        <v>41</v>
      </c>
      <c r="L219" s="2" t="s">
        <v>42</v>
      </c>
      <c r="M219" s="6">
        <v>67</v>
      </c>
      <c r="N219" s="6">
        <v>175</v>
      </c>
      <c r="O219" s="2" t="s">
        <v>60</v>
      </c>
      <c r="P219" s="6">
        <v>70</v>
      </c>
      <c r="Q219" s="6">
        <v>80</v>
      </c>
      <c r="R219" s="6">
        <v>40</v>
      </c>
      <c r="S219" s="6">
        <v>150</v>
      </c>
      <c r="T219" s="6">
        <v>44</v>
      </c>
      <c r="U219" s="2" t="s">
        <v>27</v>
      </c>
    </row>
    <row r="220" spans="1:21" x14ac:dyDescent="0.3">
      <c r="A220">
        <v>475</v>
      </c>
      <c r="B220" s="6">
        <v>61</v>
      </c>
      <c r="C220" s="6">
        <v>-7</v>
      </c>
      <c r="D220" s="12">
        <v>41674</v>
      </c>
      <c r="E220" s="6">
        <v>613</v>
      </c>
      <c r="F220" s="6">
        <v>86</v>
      </c>
      <c r="G220" s="2" t="s">
        <v>39</v>
      </c>
      <c r="H220" s="2" t="s">
        <v>31</v>
      </c>
      <c r="I220" s="6">
        <v>55</v>
      </c>
      <c r="J220" s="2" t="s">
        <v>40</v>
      </c>
      <c r="K220" s="2" t="s">
        <v>41</v>
      </c>
      <c r="L220" s="2" t="s">
        <v>53</v>
      </c>
      <c r="M220" s="6">
        <v>3</v>
      </c>
      <c r="N220" s="6">
        <v>157</v>
      </c>
      <c r="O220" s="2" t="s">
        <v>44</v>
      </c>
      <c r="P220" s="6">
        <v>60</v>
      </c>
      <c r="Q220" s="6">
        <v>80</v>
      </c>
      <c r="R220" s="6">
        <v>10</v>
      </c>
      <c r="S220" s="6">
        <v>140</v>
      </c>
      <c r="T220" s="6">
        <v>84</v>
      </c>
      <c r="U220" s="2" t="s">
        <v>35</v>
      </c>
    </row>
    <row r="221" spans="1:21" x14ac:dyDescent="0.3">
      <c r="A221">
        <v>318</v>
      </c>
      <c r="B221" s="6">
        <v>47</v>
      </c>
      <c r="C221" s="6">
        <v>5</v>
      </c>
      <c r="D221" s="12">
        <v>41702</v>
      </c>
      <c r="E221" s="6">
        <v>834</v>
      </c>
      <c r="F221" s="6">
        <v>68</v>
      </c>
      <c r="G221" s="2" t="s">
        <v>39</v>
      </c>
      <c r="H221" s="2" t="s">
        <v>29</v>
      </c>
      <c r="I221" s="6">
        <v>13</v>
      </c>
      <c r="J221" s="2" t="s">
        <v>40</v>
      </c>
      <c r="K221" s="2" t="s">
        <v>45</v>
      </c>
      <c r="L221" s="2" t="s">
        <v>52</v>
      </c>
      <c r="M221" s="6">
        <v>65</v>
      </c>
      <c r="N221" s="6">
        <v>123</v>
      </c>
      <c r="O221" s="2" t="s">
        <v>55</v>
      </c>
      <c r="P221" s="6">
        <v>50</v>
      </c>
      <c r="Q221" s="6">
        <v>80</v>
      </c>
      <c r="R221" s="6">
        <v>60</v>
      </c>
      <c r="S221" s="6">
        <v>130</v>
      </c>
      <c r="T221" s="6">
        <v>24</v>
      </c>
      <c r="U221" s="2" t="s">
        <v>35</v>
      </c>
    </row>
    <row r="222" spans="1:21" x14ac:dyDescent="0.3">
      <c r="A222">
        <v>971</v>
      </c>
      <c r="B222" s="6">
        <v>52</v>
      </c>
      <c r="C222" s="6">
        <v>-16</v>
      </c>
      <c r="D222" s="12">
        <v>41733</v>
      </c>
      <c r="E222" s="6">
        <v>509</v>
      </c>
      <c r="F222" s="6">
        <v>73</v>
      </c>
      <c r="G222" s="2" t="s">
        <v>39</v>
      </c>
      <c r="H222" s="2" t="s">
        <v>36</v>
      </c>
      <c r="I222" s="6">
        <v>47</v>
      </c>
      <c r="J222" s="2" t="s">
        <v>40</v>
      </c>
      <c r="K222" s="2" t="s">
        <v>45</v>
      </c>
      <c r="L222" s="2" t="s">
        <v>50</v>
      </c>
      <c r="M222" s="6">
        <v>-6</v>
      </c>
      <c r="N222" s="6">
        <v>133</v>
      </c>
      <c r="O222" s="2" t="s">
        <v>56</v>
      </c>
      <c r="P222" s="6">
        <v>60</v>
      </c>
      <c r="Q222" s="6">
        <v>80</v>
      </c>
      <c r="R222" s="6">
        <v>10</v>
      </c>
      <c r="S222" s="6">
        <v>140</v>
      </c>
      <c r="T222" s="6">
        <v>77</v>
      </c>
      <c r="U222" s="2" t="s">
        <v>35</v>
      </c>
    </row>
    <row r="223" spans="1:21" x14ac:dyDescent="0.3">
      <c r="A223">
        <v>435</v>
      </c>
      <c r="B223" s="6">
        <v>53</v>
      </c>
      <c r="C223" s="6">
        <v>-10</v>
      </c>
      <c r="D223" s="12">
        <v>41763</v>
      </c>
      <c r="E223" s="6">
        <v>380</v>
      </c>
      <c r="F223" s="6">
        <v>71</v>
      </c>
      <c r="G223" s="2" t="s">
        <v>39</v>
      </c>
      <c r="H223" s="2" t="s">
        <v>36</v>
      </c>
      <c r="I223" s="6">
        <v>17</v>
      </c>
      <c r="J223" s="2" t="s">
        <v>40</v>
      </c>
      <c r="K223" s="2" t="s">
        <v>45</v>
      </c>
      <c r="L223" s="2" t="s">
        <v>52</v>
      </c>
      <c r="M223" s="6">
        <v>40</v>
      </c>
      <c r="N223" s="6">
        <v>132</v>
      </c>
      <c r="O223" s="2" t="s">
        <v>49</v>
      </c>
      <c r="P223" s="6">
        <v>60</v>
      </c>
      <c r="Q223" s="6">
        <v>80</v>
      </c>
      <c r="R223" s="6">
        <v>50</v>
      </c>
      <c r="S223" s="6">
        <v>140</v>
      </c>
      <c r="T223" s="6">
        <v>44</v>
      </c>
      <c r="U223" s="2" t="s">
        <v>35</v>
      </c>
    </row>
    <row r="224" spans="1:21" x14ac:dyDescent="0.3">
      <c r="A224">
        <v>541</v>
      </c>
      <c r="B224" s="6">
        <v>59</v>
      </c>
      <c r="C224" s="6">
        <v>-1</v>
      </c>
      <c r="D224" s="12">
        <v>41794</v>
      </c>
      <c r="E224" s="6">
        <v>411</v>
      </c>
      <c r="F224" s="6">
        <v>79</v>
      </c>
      <c r="G224" s="2" t="s">
        <v>39</v>
      </c>
      <c r="H224" s="2" t="s">
        <v>36</v>
      </c>
      <c r="I224" s="6">
        <v>19</v>
      </c>
      <c r="J224" s="2" t="s">
        <v>40</v>
      </c>
      <c r="K224" s="2" t="s">
        <v>41</v>
      </c>
      <c r="L224" s="2" t="s">
        <v>53</v>
      </c>
      <c r="M224" s="6">
        <v>49</v>
      </c>
      <c r="N224" s="6">
        <v>147</v>
      </c>
      <c r="O224" s="2" t="s">
        <v>56</v>
      </c>
      <c r="P224" s="6">
        <v>50</v>
      </c>
      <c r="Q224" s="6">
        <v>80</v>
      </c>
      <c r="R224" s="6">
        <v>50</v>
      </c>
      <c r="S224" s="6">
        <v>130</v>
      </c>
      <c r="T224" s="6">
        <v>46</v>
      </c>
      <c r="U224" s="2" t="s">
        <v>35</v>
      </c>
    </row>
    <row r="225" spans="1:21" x14ac:dyDescent="0.3">
      <c r="A225">
        <v>262</v>
      </c>
      <c r="B225" s="6">
        <v>53</v>
      </c>
      <c r="C225" s="6">
        <v>21</v>
      </c>
      <c r="D225" s="12">
        <v>41824</v>
      </c>
      <c r="E225" s="6">
        <v>321</v>
      </c>
      <c r="F225" s="6">
        <v>88</v>
      </c>
      <c r="G225" s="2" t="s">
        <v>39</v>
      </c>
      <c r="H225" s="2" t="s">
        <v>22</v>
      </c>
      <c r="I225" s="6">
        <v>16</v>
      </c>
      <c r="J225" s="2" t="s">
        <v>23</v>
      </c>
      <c r="K225" s="2" t="s">
        <v>24</v>
      </c>
      <c r="L225" s="2" t="s">
        <v>57</v>
      </c>
      <c r="M225" s="6">
        <v>71</v>
      </c>
      <c r="N225" s="6">
        <v>150</v>
      </c>
      <c r="O225" s="2" t="s">
        <v>59</v>
      </c>
      <c r="P225" s="6">
        <v>50</v>
      </c>
      <c r="Q225" s="6">
        <v>80</v>
      </c>
      <c r="R225" s="6">
        <v>50</v>
      </c>
      <c r="S225" s="6">
        <v>130</v>
      </c>
      <c r="T225" s="6">
        <v>40</v>
      </c>
      <c r="U225" s="2" t="s">
        <v>27</v>
      </c>
    </row>
    <row r="226" spans="1:21" x14ac:dyDescent="0.3">
      <c r="A226">
        <v>860</v>
      </c>
      <c r="B226" s="6">
        <v>54</v>
      </c>
      <c r="C226" s="6">
        <v>16</v>
      </c>
      <c r="D226" s="12">
        <v>41855</v>
      </c>
      <c r="E226" s="6">
        <v>885</v>
      </c>
      <c r="F226" s="6">
        <v>78</v>
      </c>
      <c r="G226" s="2" t="s">
        <v>39</v>
      </c>
      <c r="H226" s="2" t="s">
        <v>31</v>
      </c>
      <c r="I226" s="6">
        <v>15</v>
      </c>
      <c r="J226" s="2" t="s">
        <v>23</v>
      </c>
      <c r="K226" s="2" t="s">
        <v>32</v>
      </c>
      <c r="L226" s="2" t="s">
        <v>33</v>
      </c>
      <c r="M226" s="6">
        <v>76</v>
      </c>
      <c r="N226" s="6">
        <v>141</v>
      </c>
      <c r="O226" s="2" t="s">
        <v>44</v>
      </c>
      <c r="P226" s="6">
        <v>50</v>
      </c>
      <c r="Q226" s="6">
        <v>80</v>
      </c>
      <c r="R226" s="6">
        <v>60</v>
      </c>
      <c r="S226" s="6">
        <v>130</v>
      </c>
      <c r="T226" s="6">
        <v>27</v>
      </c>
      <c r="U226" s="2" t="s">
        <v>35</v>
      </c>
    </row>
    <row r="227" spans="1:21" x14ac:dyDescent="0.3">
      <c r="A227">
        <v>419</v>
      </c>
      <c r="B227" s="6">
        <v>46</v>
      </c>
      <c r="C227" s="6">
        <v>-31</v>
      </c>
      <c r="D227" s="12">
        <v>41886</v>
      </c>
      <c r="E227" s="6">
        <v>422</v>
      </c>
      <c r="F227" s="6">
        <v>57</v>
      </c>
      <c r="G227" s="2" t="s">
        <v>21</v>
      </c>
      <c r="H227" s="2" t="s">
        <v>22</v>
      </c>
      <c r="I227" s="6">
        <v>17</v>
      </c>
      <c r="J227" s="2" t="s">
        <v>40</v>
      </c>
      <c r="K227" s="2" t="s">
        <v>41</v>
      </c>
      <c r="L227" s="2" t="s">
        <v>42</v>
      </c>
      <c r="M227" s="6">
        <v>9</v>
      </c>
      <c r="N227" s="6">
        <v>110</v>
      </c>
      <c r="O227" s="2" t="s">
        <v>65</v>
      </c>
      <c r="P227" s="6">
        <v>50</v>
      </c>
      <c r="Q227" s="6">
        <v>80</v>
      </c>
      <c r="R227" s="6">
        <v>40</v>
      </c>
      <c r="S227" s="6">
        <v>130</v>
      </c>
      <c r="T227" s="6">
        <v>51</v>
      </c>
      <c r="U227" s="2" t="s">
        <v>27</v>
      </c>
    </row>
    <row r="228" spans="1:21" x14ac:dyDescent="0.3">
      <c r="A228">
        <v>708</v>
      </c>
      <c r="B228" s="6">
        <v>67</v>
      </c>
      <c r="C228" s="6">
        <v>30</v>
      </c>
      <c r="D228" s="12">
        <v>41916</v>
      </c>
      <c r="E228" s="6">
        <v>677</v>
      </c>
      <c r="F228" s="6">
        <v>101</v>
      </c>
      <c r="G228" s="2" t="s">
        <v>21</v>
      </c>
      <c r="H228" s="2" t="s">
        <v>22</v>
      </c>
      <c r="I228" s="6">
        <v>22</v>
      </c>
      <c r="J228" s="2" t="s">
        <v>23</v>
      </c>
      <c r="K228" s="2" t="s">
        <v>32</v>
      </c>
      <c r="L228" s="2" t="s">
        <v>61</v>
      </c>
      <c r="M228" s="6">
        <v>70</v>
      </c>
      <c r="N228" s="6">
        <v>179</v>
      </c>
      <c r="O228" s="2" t="s">
        <v>63</v>
      </c>
      <c r="P228" s="6">
        <v>50</v>
      </c>
      <c r="Q228" s="6">
        <v>80</v>
      </c>
      <c r="R228" s="6">
        <v>40</v>
      </c>
      <c r="S228" s="6">
        <v>130</v>
      </c>
      <c r="T228" s="6">
        <v>54</v>
      </c>
      <c r="U228" s="2" t="s">
        <v>35</v>
      </c>
    </row>
    <row r="229" spans="1:21" x14ac:dyDescent="0.3">
      <c r="A229">
        <v>585</v>
      </c>
      <c r="B229" s="6">
        <v>54</v>
      </c>
      <c r="C229" s="6">
        <v>17</v>
      </c>
      <c r="D229" s="12">
        <v>41947</v>
      </c>
      <c r="E229" s="6">
        <v>601</v>
      </c>
      <c r="F229" s="6">
        <v>79</v>
      </c>
      <c r="G229" s="2" t="s">
        <v>21</v>
      </c>
      <c r="H229" s="2" t="s">
        <v>31</v>
      </c>
      <c r="I229" s="6">
        <v>15</v>
      </c>
      <c r="J229" s="2" t="s">
        <v>23</v>
      </c>
      <c r="K229" s="2" t="s">
        <v>32</v>
      </c>
      <c r="L229" s="2" t="s">
        <v>37</v>
      </c>
      <c r="M229" s="6">
        <v>77</v>
      </c>
      <c r="N229" s="6">
        <v>142</v>
      </c>
      <c r="O229" s="2" t="s">
        <v>67</v>
      </c>
      <c r="P229" s="6">
        <v>50</v>
      </c>
      <c r="Q229" s="6">
        <v>80</v>
      </c>
      <c r="R229" s="6">
        <v>60</v>
      </c>
      <c r="S229" s="6">
        <v>130</v>
      </c>
      <c r="T229" s="6">
        <v>27</v>
      </c>
      <c r="U229" s="2" t="s">
        <v>35</v>
      </c>
    </row>
    <row r="230" spans="1:21" x14ac:dyDescent="0.3">
      <c r="A230">
        <v>510</v>
      </c>
      <c r="B230" s="6">
        <v>67</v>
      </c>
      <c r="C230" s="6">
        <v>20</v>
      </c>
      <c r="D230" s="12">
        <v>41977</v>
      </c>
      <c r="E230" s="6">
        <v>677</v>
      </c>
      <c r="F230" s="6">
        <v>101</v>
      </c>
      <c r="G230" s="2" t="s">
        <v>21</v>
      </c>
      <c r="H230" s="2" t="s">
        <v>36</v>
      </c>
      <c r="I230" s="6">
        <v>22</v>
      </c>
      <c r="J230" s="2" t="s">
        <v>23</v>
      </c>
      <c r="K230" s="2" t="s">
        <v>32</v>
      </c>
      <c r="L230" s="2" t="s">
        <v>37</v>
      </c>
      <c r="M230" s="6">
        <v>70</v>
      </c>
      <c r="N230" s="6">
        <v>179</v>
      </c>
      <c r="O230" s="2" t="s">
        <v>38</v>
      </c>
      <c r="P230" s="6">
        <v>40</v>
      </c>
      <c r="Q230" s="6">
        <v>80</v>
      </c>
      <c r="R230" s="6">
        <v>50</v>
      </c>
      <c r="S230" s="6">
        <v>120</v>
      </c>
      <c r="T230" s="6">
        <v>54</v>
      </c>
      <c r="U230" s="2" t="s">
        <v>35</v>
      </c>
    </row>
    <row r="231" spans="1:21" x14ac:dyDescent="0.3">
      <c r="A231">
        <v>817</v>
      </c>
      <c r="B231" s="6">
        <v>75</v>
      </c>
      <c r="C231" s="6">
        <v>19</v>
      </c>
      <c r="D231" s="12">
        <v>41644</v>
      </c>
      <c r="E231" s="6">
        <v>-1050</v>
      </c>
      <c r="F231" s="6">
        <v>114</v>
      </c>
      <c r="G231" s="2" t="s">
        <v>21</v>
      </c>
      <c r="H231" s="2" t="s">
        <v>29</v>
      </c>
      <c r="I231" s="6">
        <v>24</v>
      </c>
      <c r="J231" s="2" t="s">
        <v>40</v>
      </c>
      <c r="K231" s="2" t="s">
        <v>41</v>
      </c>
      <c r="L231" s="2" t="s">
        <v>54</v>
      </c>
      <c r="M231" s="6">
        <v>59</v>
      </c>
      <c r="N231" s="6">
        <v>189</v>
      </c>
      <c r="O231" s="2" t="s">
        <v>30</v>
      </c>
      <c r="P231" s="6">
        <v>50</v>
      </c>
      <c r="Q231" s="6">
        <v>90</v>
      </c>
      <c r="R231" s="6">
        <v>40</v>
      </c>
      <c r="S231" s="6">
        <v>140</v>
      </c>
      <c r="T231" s="6">
        <v>55</v>
      </c>
      <c r="U231" s="2" t="s">
        <v>35</v>
      </c>
    </row>
    <row r="232" spans="1:21" x14ac:dyDescent="0.3">
      <c r="A232">
        <v>409</v>
      </c>
      <c r="B232" s="6">
        <v>118</v>
      </c>
      <c r="C232" s="6">
        <v>27</v>
      </c>
      <c r="D232" s="12">
        <v>41675</v>
      </c>
      <c r="E232" s="6">
        <v>930</v>
      </c>
      <c r="F232" s="6">
        <v>172</v>
      </c>
      <c r="G232" s="2" t="s">
        <v>21</v>
      </c>
      <c r="H232" s="2" t="s">
        <v>29</v>
      </c>
      <c r="I232" s="6">
        <v>33</v>
      </c>
      <c r="J232" s="2" t="s">
        <v>40</v>
      </c>
      <c r="K232" s="2" t="s">
        <v>41</v>
      </c>
      <c r="L232" s="2" t="s">
        <v>53</v>
      </c>
      <c r="M232" s="6">
        <v>127</v>
      </c>
      <c r="N232" s="6">
        <v>290</v>
      </c>
      <c r="O232" s="2" t="s">
        <v>30</v>
      </c>
      <c r="P232" s="6">
        <v>90</v>
      </c>
      <c r="Q232" s="6">
        <v>130</v>
      </c>
      <c r="R232" s="6">
        <v>100</v>
      </c>
      <c r="S232" s="6">
        <v>220</v>
      </c>
      <c r="T232" s="6">
        <v>45</v>
      </c>
      <c r="U232" s="2" t="s">
        <v>35</v>
      </c>
    </row>
    <row r="233" spans="1:21" x14ac:dyDescent="0.3">
      <c r="A233">
        <v>918</v>
      </c>
      <c r="B233" s="6">
        <v>78</v>
      </c>
      <c r="C233" s="6">
        <v>22</v>
      </c>
      <c r="D233" s="12">
        <v>41703</v>
      </c>
      <c r="E233" s="6">
        <v>798</v>
      </c>
      <c r="F233" s="6">
        <v>119</v>
      </c>
      <c r="G233" s="2" t="s">
        <v>39</v>
      </c>
      <c r="H233" s="2" t="s">
        <v>29</v>
      </c>
      <c r="I233" s="6">
        <v>25</v>
      </c>
      <c r="J233" s="2" t="s">
        <v>40</v>
      </c>
      <c r="K233" s="2" t="s">
        <v>41</v>
      </c>
      <c r="L233" s="2" t="s">
        <v>42</v>
      </c>
      <c r="M233" s="6">
        <v>62</v>
      </c>
      <c r="N233" s="6">
        <v>197</v>
      </c>
      <c r="O233" s="2" t="s">
        <v>47</v>
      </c>
      <c r="P233" s="6">
        <v>60</v>
      </c>
      <c r="Q233" s="6">
        <v>90</v>
      </c>
      <c r="R233" s="6">
        <v>40</v>
      </c>
      <c r="S233" s="6">
        <v>150</v>
      </c>
      <c r="T233" s="6">
        <v>57</v>
      </c>
      <c r="U233" s="2" t="s">
        <v>27</v>
      </c>
    </row>
    <row r="234" spans="1:21" x14ac:dyDescent="0.3">
      <c r="A234">
        <v>918</v>
      </c>
      <c r="B234" s="6">
        <v>88</v>
      </c>
      <c r="C234" s="6">
        <v>-19</v>
      </c>
      <c r="D234" s="12">
        <v>41734</v>
      </c>
      <c r="E234" s="6">
        <v>561</v>
      </c>
      <c r="F234" s="6">
        <v>112</v>
      </c>
      <c r="G234" s="2" t="s">
        <v>39</v>
      </c>
      <c r="H234" s="2" t="s">
        <v>29</v>
      </c>
      <c r="I234" s="6">
        <v>29</v>
      </c>
      <c r="J234" s="2" t="s">
        <v>40</v>
      </c>
      <c r="K234" s="2" t="s">
        <v>45</v>
      </c>
      <c r="L234" s="2" t="s">
        <v>52</v>
      </c>
      <c r="M234" s="6">
        <v>71</v>
      </c>
      <c r="N234" s="6">
        <v>200</v>
      </c>
      <c r="O234" s="2" t="s">
        <v>47</v>
      </c>
      <c r="P234" s="6">
        <v>100</v>
      </c>
      <c r="Q234" s="6">
        <v>130</v>
      </c>
      <c r="R234" s="6">
        <v>90</v>
      </c>
      <c r="S234" s="6">
        <v>230</v>
      </c>
      <c r="T234" s="6">
        <v>41</v>
      </c>
      <c r="U234" s="2" t="s">
        <v>35</v>
      </c>
    </row>
    <row r="235" spans="1:21" x14ac:dyDescent="0.3">
      <c r="A235">
        <v>918</v>
      </c>
      <c r="B235" s="6">
        <v>102</v>
      </c>
      <c r="C235" s="6">
        <v>29</v>
      </c>
      <c r="D235" s="12">
        <v>41764</v>
      </c>
      <c r="E235" s="6">
        <v>-2003</v>
      </c>
      <c r="F235" s="6">
        <v>143</v>
      </c>
      <c r="G235" s="2" t="s">
        <v>39</v>
      </c>
      <c r="H235" s="2" t="s">
        <v>29</v>
      </c>
      <c r="I235" s="6">
        <v>31</v>
      </c>
      <c r="J235" s="2" t="s">
        <v>40</v>
      </c>
      <c r="K235" s="2" t="s">
        <v>41</v>
      </c>
      <c r="L235" s="2" t="s">
        <v>54</v>
      </c>
      <c r="M235" s="6">
        <v>89</v>
      </c>
      <c r="N235" s="6">
        <v>245</v>
      </c>
      <c r="O235" s="2" t="s">
        <v>47</v>
      </c>
      <c r="P235" s="6">
        <v>80</v>
      </c>
      <c r="Q235" s="6">
        <v>100</v>
      </c>
      <c r="R235" s="6">
        <v>60</v>
      </c>
      <c r="S235" s="6">
        <v>180</v>
      </c>
      <c r="T235" s="6">
        <v>54</v>
      </c>
      <c r="U235" s="2" t="s">
        <v>35</v>
      </c>
    </row>
    <row r="236" spans="1:21" x14ac:dyDescent="0.3">
      <c r="A236">
        <v>337</v>
      </c>
      <c r="B236" s="6">
        <v>101</v>
      </c>
      <c r="C236" s="6">
        <v>5</v>
      </c>
      <c r="D236" s="12">
        <v>41795</v>
      </c>
      <c r="E236" s="6">
        <v>552</v>
      </c>
      <c r="F236" s="6">
        <v>130</v>
      </c>
      <c r="G236" s="2" t="s">
        <v>39</v>
      </c>
      <c r="H236" s="2" t="s">
        <v>29</v>
      </c>
      <c r="I236" s="6">
        <v>33</v>
      </c>
      <c r="J236" s="2" t="s">
        <v>23</v>
      </c>
      <c r="K236" s="2" t="s">
        <v>24</v>
      </c>
      <c r="L236" s="2" t="s">
        <v>57</v>
      </c>
      <c r="M236" s="6">
        <v>85</v>
      </c>
      <c r="N236" s="6">
        <v>231</v>
      </c>
      <c r="O236" s="2" t="s">
        <v>55</v>
      </c>
      <c r="P236" s="6">
        <v>90</v>
      </c>
      <c r="Q236" s="6">
        <v>120</v>
      </c>
      <c r="R236" s="6">
        <v>80</v>
      </c>
      <c r="S236" s="6">
        <v>210</v>
      </c>
      <c r="T236" s="6">
        <v>45</v>
      </c>
      <c r="U236" s="2" t="s">
        <v>27</v>
      </c>
    </row>
    <row r="237" spans="1:21" x14ac:dyDescent="0.3">
      <c r="A237">
        <v>505</v>
      </c>
      <c r="B237" s="6">
        <v>15</v>
      </c>
      <c r="C237" s="6">
        <v>-1</v>
      </c>
      <c r="D237" s="12">
        <v>41825</v>
      </c>
      <c r="E237" s="6">
        <v>848</v>
      </c>
      <c r="F237" s="6">
        <v>24</v>
      </c>
      <c r="G237" s="2" t="s">
        <v>39</v>
      </c>
      <c r="H237" s="2" t="s">
        <v>29</v>
      </c>
      <c r="I237" s="6">
        <v>4</v>
      </c>
      <c r="J237" s="2" t="s">
        <v>23</v>
      </c>
      <c r="K237" s="2" t="s">
        <v>24</v>
      </c>
      <c r="L237" s="2" t="s">
        <v>57</v>
      </c>
      <c r="M237" s="6">
        <v>9</v>
      </c>
      <c r="N237" s="6">
        <v>39</v>
      </c>
      <c r="O237" s="2" t="s">
        <v>64</v>
      </c>
      <c r="P237" s="6">
        <v>10</v>
      </c>
      <c r="Q237" s="6">
        <v>20</v>
      </c>
      <c r="R237" s="6">
        <v>10</v>
      </c>
      <c r="S237" s="6">
        <v>30</v>
      </c>
      <c r="T237" s="6">
        <v>15</v>
      </c>
      <c r="U237" s="2" t="s">
        <v>27</v>
      </c>
    </row>
    <row r="238" spans="1:21" x14ac:dyDescent="0.3">
      <c r="A238">
        <v>337</v>
      </c>
      <c r="B238" s="6">
        <v>82</v>
      </c>
      <c r="C238" s="6">
        <v>-2</v>
      </c>
      <c r="D238" s="12">
        <v>41856</v>
      </c>
      <c r="E238" s="6">
        <v>601</v>
      </c>
      <c r="F238" s="6">
        <v>102</v>
      </c>
      <c r="G238" s="2" t="s">
        <v>39</v>
      </c>
      <c r="H238" s="2" t="s">
        <v>29</v>
      </c>
      <c r="I238" s="6">
        <v>31</v>
      </c>
      <c r="J238" s="2" t="s">
        <v>23</v>
      </c>
      <c r="K238" s="2" t="s">
        <v>24</v>
      </c>
      <c r="L238" s="2" t="s">
        <v>25</v>
      </c>
      <c r="M238" s="6">
        <v>38</v>
      </c>
      <c r="N238" s="6">
        <v>184</v>
      </c>
      <c r="O238" s="2" t="s">
        <v>55</v>
      </c>
      <c r="P238" s="6">
        <v>70</v>
      </c>
      <c r="Q238" s="6">
        <v>100</v>
      </c>
      <c r="R238" s="6">
        <v>40</v>
      </c>
      <c r="S238" s="6">
        <v>170</v>
      </c>
      <c r="T238" s="6">
        <v>64</v>
      </c>
      <c r="U238" s="2" t="s">
        <v>27</v>
      </c>
    </row>
    <row r="239" spans="1:21" x14ac:dyDescent="0.3">
      <c r="A239">
        <v>580</v>
      </c>
      <c r="B239" s="6">
        <v>94</v>
      </c>
      <c r="C239" s="6">
        <v>-5</v>
      </c>
      <c r="D239" s="12">
        <v>41887</v>
      </c>
      <c r="E239" s="6">
        <v>694</v>
      </c>
      <c r="F239" s="6">
        <v>130</v>
      </c>
      <c r="G239" s="2" t="s">
        <v>39</v>
      </c>
      <c r="H239" s="2" t="s">
        <v>29</v>
      </c>
      <c r="I239" s="6">
        <v>85</v>
      </c>
      <c r="J239" s="2" t="s">
        <v>23</v>
      </c>
      <c r="K239" s="2" t="s">
        <v>24</v>
      </c>
      <c r="L239" s="2" t="s">
        <v>25</v>
      </c>
      <c r="M239" s="6">
        <v>15</v>
      </c>
      <c r="N239" s="6">
        <v>224</v>
      </c>
      <c r="O239" s="2" t="s">
        <v>47</v>
      </c>
      <c r="P239" s="6">
        <v>80</v>
      </c>
      <c r="Q239" s="6">
        <v>120</v>
      </c>
      <c r="R239" s="6">
        <v>20</v>
      </c>
      <c r="S239" s="6">
        <v>200</v>
      </c>
      <c r="T239" s="6">
        <v>115</v>
      </c>
      <c r="U239" s="2" t="s">
        <v>27</v>
      </c>
    </row>
    <row r="240" spans="1:21" x14ac:dyDescent="0.3">
      <c r="A240">
        <v>972</v>
      </c>
      <c r="B240" s="6">
        <v>241</v>
      </c>
      <c r="C240" s="6">
        <v>-52</v>
      </c>
      <c r="D240" s="12">
        <v>41917</v>
      </c>
      <c r="E240" s="6">
        <v>1321</v>
      </c>
      <c r="F240" s="6">
        <v>284</v>
      </c>
      <c r="G240" s="2" t="s">
        <v>21</v>
      </c>
      <c r="H240" s="2" t="s">
        <v>29</v>
      </c>
      <c r="I240" s="6">
        <v>74</v>
      </c>
      <c r="J240" s="2" t="s">
        <v>40</v>
      </c>
      <c r="K240" s="2" t="s">
        <v>45</v>
      </c>
      <c r="L240" s="2" t="s">
        <v>52</v>
      </c>
      <c r="M240" s="6">
        <v>188</v>
      </c>
      <c r="N240" s="6">
        <v>525</v>
      </c>
      <c r="O240" s="2" t="s">
        <v>30</v>
      </c>
      <c r="P240" s="6">
        <v>280</v>
      </c>
      <c r="Q240" s="6">
        <v>340</v>
      </c>
      <c r="R240" s="6">
        <v>240</v>
      </c>
      <c r="S240" s="6">
        <v>620</v>
      </c>
      <c r="T240" s="6">
        <v>96</v>
      </c>
      <c r="U240" s="2" t="s">
        <v>35</v>
      </c>
    </row>
    <row r="241" spans="1:21" x14ac:dyDescent="0.3">
      <c r="A241">
        <v>972</v>
      </c>
      <c r="B241" s="6">
        <v>123</v>
      </c>
      <c r="C241" s="6">
        <v>23</v>
      </c>
      <c r="D241" s="12">
        <v>41948</v>
      </c>
      <c r="E241" s="6">
        <v>959</v>
      </c>
      <c r="F241" s="6">
        <v>179</v>
      </c>
      <c r="G241" s="2" t="s">
        <v>21</v>
      </c>
      <c r="H241" s="2" t="s">
        <v>29</v>
      </c>
      <c r="I241" s="6">
        <v>34</v>
      </c>
      <c r="J241" s="2" t="s">
        <v>40</v>
      </c>
      <c r="K241" s="2" t="s">
        <v>41</v>
      </c>
      <c r="L241" s="2" t="s">
        <v>53</v>
      </c>
      <c r="M241" s="6">
        <v>133</v>
      </c>
      <c r="N241" s="6">
        <v>302</v>
      </c>
      <c r="O241" s="2" t="s">
        <v>30</v>
      </c>
      <c r="P241" s="6">
        <v>90</v>
      </c>
      <c r="Q241" s="6">
        <v>140</v>
      </c>
      <c r="R241" s="6">
        <v>110</v>
      </c>
      <c r="S241" s="6">
        <v>230</v>
      </c>
      <c r="T241" s="6">
        <v>46</v>
      </c>
      <c r="U241" s="2" t="s">
        <v>35</v>
      </c>
    </row>
    <row r="242" spans="1:21" x14ac:dyDescent="0.3">
      <c r="A242">
        <v>505</v>
      </c>
      <c r="B242" s="6">
        <v>92</v>
      </c>
      <c r="C242" s="6">
        <v>-24</v>
      </c>
      <c r="D242" s="12">
        <v>41978</v>
      </c>
      <c r="E242" s="6">
        <v>1898</v>
      </c>
      <c r="F242" s="6">
        <v>68</v>
      </c>
      <c r="G242" s="2" t="s">
        <v>39</v>
      </c>
      <c r="H242" s="2" t="s">
        <v>29</v>
      </c>
      <c r="I242" s="6">
        <v>28</v>
      </c>
      <c r="J242" s="2" t="s">
        <v>40</v>
      </c>
      <c r="K242" s="2" t="s">
        <v>45</v>
      </c>
      <c r="L242" s="2" t="s">
        <v>46</v>
      </c>
      <c r="M242" s="6">
        <v>16</v>
      </c>
      <c r="N242" s="6">
        <v>160</v>
      </c>
      <c r="O242" s="2" t="s">
        <v>64</v>
      </c>
      <c r="P242" s="6">
        <v>100</v>
      </c>
      <c r="Q242" s="6">
        <v>90</v>
      </c>
      <c r="R242" s="6">
        <v>40</v>
      </c>
      <c r="S242" s="6">
        <v>190</v>
      </c>
      <c r="T242" s="6">
        <v>52</v>
      </c>
      <c r="U242" s="2" t="s">
        <v>27</v>
      </c>
    </row>
    <row r="243" spans="1:21" x14ac:dyDescent="0.3">
      <c r="A243">
        <v>918</v>
      </c>
      <c r="B243" s="6">
        <v>96</v>
      </c>
      <c r="C243" s="6">
        <v>-15</v>
      </c>
      <c r="D243" s="12">
        <v>41645</v>
      </c>
      <c r="E243" s="6">
        <v>683</v>
      </c>
      <c r="F243" s="6">
        <v>134</v>
      </c>
      <c r="G243" s="2" t="s">
        <v>39</v>
      </c>
      <c r="H243" s="2" t="s">
        <v>29</v>
      </c>
      <c r="I243" s="6">
        <v>87</v>
      </c>
      <c r="J243" s="2" t="s">
        <v>23</v>
      </c>
      <c r="K243" s="2" t="s">
        <v>24</v>
      </c>
      <c r="L243" s="2" t="s">
        <v>25</v>
      </c>
      <c r="M243" s="6">
        <v>25</v>
      </c>
      <c r="N243" s="6">
        <v>245</v>
      </c>
      <c r="O243" s="2" t="s">
        <v>47</v>
      </c>
      <c r="P243" s="6">
        <v>80</v>
      </c>
      <c r="Q243" s="6">
        <v>120</v>
      </c>
      <c r="R243" s="6">
        <v>40</v>
      </c>
      <c r="S243" s="6">
        <v>200</v>
      </c>
      <c r="T243" s="6">
        <v>117</v>
      </c>
      <c r="U243" s="2" t="s">
        <v>27</v>
      </c>
    </row>
    <row r="244" spans="1:21" x14ac:dyDescent="0.3">
      <c r="A244">
        <v>432</v>
      </c>
      <c r="B244" s="6">
        <v>225</v>
      </c>
      <c r="C244" s="6">
        <v>28</v>
      </c>
      <c r="D244" s="12">
        <v>41676</v>
      </c>
      <c r="E244" s="6">
        <v>1272</v>
      </c>
      <c r="F244" s="6">
        <v>265</v>
      </c>
      <c r="G244" s="2" t="s">
        <v>21</v>
      </c>
      <c r="H244" s="2" t="s">
        <v>29</v>
      </c>
      <c r="I244" s="6">
        <v>69</v>
      </c>
      <c r="J244" s="2" t="s">
        <v>40</v>
      </c>
      <c r="K244" s="2" t="s">
        <v>45</v>
      </c>
      <c r="L244" s="2" t="s">
        <v>52</v>
      </c>
      <c r="M244" s="6">
        <v>258</v>
      </c>
      <c r="N244" s="6">
        <v>522</v>
      </c>
      <c r="O244" s="2" t="s">
        <v>30</v>
      </c>
      <c r="P244" s="6">
        <v>260</v>
      </c>
      <c r="Q244" s="6">
        <v>320</v>
      </c>
      <c r="R244" s="6">
        <v>230</v>
      </c>
      <c r="S244" s="6">
        <v>580</v>
      </c>
      <c r="T244" s="6">
        <v>91</v>
      </c>
      <c r="U244" s="2" t="s">
        <v>35</v>
      </c>
    </row>
    <row r="245" spans="1:21" x14ac:dyDescent="0.3">
      <c r="A245">
        <v>806</v>
      </c>
      <c r="B245" s="6">
        <v>75</v>
      </c>
      <c r="C245" s="6">
        <v>48</v>
      </c>
      <c r="D245" s="12">
        <v>41704</v>
      </c>
      <c r="E245" s="6">
        <v>-1050</v>
      </c>
      <c r="F245" s="6">
        <v>114</v>
      </c>
      <c r="G245" s="2" t="s">
        <v>21</v>
      </c>
      <c r="H245" s="2" t="s">
        <v>29</v>
      </c>
      <c r="I245" s="6">
        <v>24</v>
      </c>
      <c r="J245" s="2" t="s">
        <v>40</v>
      </c>
      <c r="K245" s="2" t="s">
        <v>41</v>
      </c>
      <c r="L245" s="2" t="s">
        <v>54</v>
      </c>
      <c r="M245" s="6">
        <v>88</v>
      </c>
      <c r="N245" s="6">
        <v>201</v>
      </c>
      <c r="O245" s="2" t="s">
        <v>30</v>
      </c>
      <c r="P245" s="6">
        <v>50</v>
      </c>
      <c r="Q245" s="6">
        <v>90</v>
      </c>
      <c r="R245" s="6">
        <v>40</v>
      </c>
      <c r="S245" s="6">
        <v>140</v>
      </c>
      <c r="T245" s="6">
        <v>55</v>
      </c>
      <c r="U245" s="2" t="s">
        <v>35</v>
      </c>
    </row>
    <row r="246" spans="1:21" x14ac:dyDescent="0.3">
      <c r="A246">
        <v>915</v>
      </c>
      <c r="B246" s="6">
        <v>118</v>
      </c>
      <c r="C246" s="6">
        <v>88</v>
      </c>
      <c r="D246" s="12">
        <v>41735</v>
      </c>
      <c r="E246" s="6">
        <v>930</v>
      </c>
      <c r="F246" s="6">
        <v>172</v>
      </c>
      <c r="G246" s="2" t="s">
        <v>21</v>
      </c>
      <c r="H246" s="2" t="s">
        <v>29</v>
      </c>
      <c r="I246" s="6">
        <v>33</v>
      </c>
      <c r="J246" s="2" t="s">
        <v>40</v>
      </c>
      <c r="K246" s="2" t="s">
        <v>41</v>
      </c>
      <c r="L246" s="2" t="s">
        <v>53</v>
      </c>
      <c r="M246" s="6">
        <v>188</v>
      </c>
      <c r="N246" s="6">
        <v>309</v>
      </c>
      <c r="O246" s="2" t="s">
        <v>30</v>
      </c>
      <c r="P246" s="6">
        <v>90</v>
      </c>
      <c r="Q246" s="6">
        <v>130</v>
      </c>
      <c r="R246" s="6">
        <v>100</v>
      </c>
      <c r="S246" s="6">
        <v>220</v>
      </c>
      <c r="T246" s="6">
        <v>45</v>
      </c>
      <c r="U246" s="2" t="s">
        <v>35</v>
      </c>
    </row>
    <row r="247" spans="1:21" x14ac:dyDescent="0.3">
      <c r="A247">
        <v>580</v>
      </c>
      <c r="B247" s="6">
        <v>78</v>
      </c>
      <c r="C247" s="6">
        <v>52</v>
      </c>
      <c r="D247" s="12">
        <v>41765</v>
      </c>
      <c r="E247" s="6">
        <v>798</v>
      </c>
      <c r="F247" s="6">
        <v>119</v>
      </c>
      <c r="G247" s="2" t="s">
        <v>39</v>
      </c>
      <c r="H247" s="2" t="s">
        <v>29</v>
      </c>
      <c r="I247" s="6">
        <v>25</v>
      </c>
      <c r="J247" s="2" t="s">
        <v>40</v>
      </c>
      <c r="K247" s="2" t="s">
        <v>41</v>
      </c>
      <c r="L247" s="2" t="s">
        <v>42</v>
      </c>
      <c r="M247" s="6">
        <v>92</v>
      </c>
      <c r="N247" s="6">
        <v>210</v>
      </c>
      <c r="O247" s="2" t="s">
        <v>47</v>
      </c>
      <c r="P247" s="6">
        <v>60</v>
      </c>
      <c r="Q247" s="6">
        <v>90</v>
      </c>
      <c r="R247" s="6">
        <v>40</v>
      </c>
      <c r="S247" s="6">
        <v>150</v>
      </c>
      <c r="T247" s="6">
        <v>57</v>
      </c>
      <c r="U247" s="2" t="s">
        <v>27</v>
      </c>
    </row>
    <row r="248" spans="1:21" x14ac:dyDescent="0.3">
      <c r="A248">
        <v>918</v>
      </c>
      <c r="B248" s="6">
        <v>88</v>
      </c>
      <c r="C248" s="6">
        <v>15</v>
      </c>
      <c r="D248" s="12">
        <v>41796</v>
      </c>
      <c r="E248" s="6">
        <v>561</v>
      </c>
      <c r="F248" s="6">
        <v>112</v>
      </c>
      <c r="G248" s="2" t="s">
        <v>39</v>
      </c>
      <c r="H248" s="2" t="s">
        <v>29</v>
      </c>
      <c r="I248" s="6">
        <v>29</v>
      </c>
      <c r="J248" s="2" t="s">
        <v>40</v>
      </c>
      <c r="K248" s="2" t="s">
        <v>45</v>
      </c>
      <c r="L248" s="2" t="s">
        <v>52</v>
      </c>
      <c r="M248" s="6">
        <v>105</v>
      </c>
      <c r="N248" s="6">
        <v>213</v>
      </c>
      <c r="O248" s="2" t="s">
        <v>47</v>
      </c>
      <c r="P248" s="6">
        <v>100</v>
      </c>
      <c r="Q248" s="6">
        <v>130</v>
      </c>
      <c r="R248" s="6">
        <v>90</v>
      </c>
      <c r="S248" s="6">
        <v>230</v>
      </c>
      <c r="T248" s="6">
        <v>41</v>
      </c>
      <c r="U248" s="2" t="s">
        <v>35</v>
      </c>
    </row>
    <row r="249" spans="1:21" x14ac:dyDescent="0.3">
      <c r="A249">
        <v>405</v>
      </c>
      <c r="B249" s="6">
        <v>102</v>
      </c>
      <c r="C249" s="6">
        <v>72</v>
      </c>
      <c r="D249" s="12">
        <v>41826</v>
      </c>
      <c r="E249" s="6">
        <v>-2003</v>
      </c>
      <c r="F249" s="6">
        <v>143</v>
      </c>
      <c r="G249" s="2" t="s">
        <v>39</v>
      </c>
      <c r="H249" s="2" t="s">
        <v>29</v>
      </c>
      <c r="I249" s="6">
        <v>31</v>
      </c>
      <c r="J249" s="2" t="s">
        <v>40</v>
      </c>
      <c r="K249" s="2" t="s">
        <v>41</v>
      </c>
      <c r="L249" s="2" t="s">
        <v>54</v>
      </c>
      <c r="M249" s="6">
        <v>132</v>
      </c>
      <c r="N249" s="6">
        <v>261</v>
      </c>
      <c r="O249" s="2" t="s">
        <v>47</v>
      </c>
      <c r="P249" s="6">
        <v>80</v>
      </c>
      <c r="Q249" s="6">
        <v>100</v>
      </c>
      <c r="R249" s="6">
        <v>60</v>
      </c>
      <c r="S249" s="6">
        <v>180</v>
      </c>
      <c r="T249" s="6">
        <v>54</v>
      </c>
      <c r="U249" s="2" t="s">
        <v>35</v>
      </c>
    </row>
    <row r="250" spans="1:21" x14ac:dyDescent="0.3">
      <c r="A250">
        <v>985</v>
      </c>
      <c r="B250" s="6">
        <v>101</v>
      </c>
      <c r="C250" s="6">
        <v>46</v>
      </c>
      <c r="D250" s="12">
        <v>41857</v>
      </c>
      <c r="E250" s="6">
        <v>552</v>
      </c>
      <c r="F250" s="6">
        <v>130</v>
      </c>
      <c r="G250" s="2" t="s">
        <v>39</v>
      </c>
      <c r="H250" s="2" t="s">
        <v>29</v>
      </c>
      <c r="I250" s="6">
        <v>33</v>
      </c>
      <c r="J250" s="2" t="s">
        <v>23</v>
      </c>
      <c r="K250" s="2" t="s">
        <v>24</v>
      </c>
      <c r="L250" s="2" t="s">
        <v>57</v>
      </c>
      <c r="M250" s="6">
        <v>126</v>
      </c>
      <c r="N250" s="6">
        <v>246</v>
      </c>
      <c r="O250" s="2" t="s">
        <v>55</v>
      </c>
      <c r="P250" s="6">
        <v>90</v>
      </c>
      <c r="Q250" s="6">
        <v>120</v>
      </c>
      <c r="R250" s="6">
        <v>80</v>
      </c>
      <c r="S250" s="6">
        <v>210</v>
      </c>
      <c r="T250" s="6">
        <v>45</v>
      </c>
      <c r="U250" s="2" t="s">
        <v>27</v>
      </c>
    </row>
    <row r="251" spans="1:21" x14ac:dyDescent="0.3">
      <c r="A251">
        <v>505</v>
      </c>
      <c r="B251" s="6">
        <v>15</v>
      </c>
      <c r="C251" s="6">
        <v>3</v>
      </c>
      <c r="D251" s="12">
        <v>41888</v>
      </c>
      <c r="E251" s="6">
        <v>848</v>
      </c>
      <c r="F251" s="6">
        <v>24</v>
      </c>
      <c r="G251" s="2" t="s">
        <v>39</v>
      </c>
      <c r="H251" s="2" t="s">
        <v>29</v>
      </c>
      <c r="I251" s="6">
        <v>4</v>
      </c>
      <c r="J251" s="2" t="s">
        <v>23</v>
      </c>
      <c r="K251" s="2" t="s">
        <v>24</v>
      </c>
      <c r="L251" s="2" t="s">
        <v>57</v>
      </c>
      <c r="M251" s="6">
        <v>13</v>
      </c>
      <c r="N251" s="6">
        <v>42</v>
      </c>
      <c r="O251" s="2" t="s">
        <v>64</v>
      </c>
      <c r="P251" s="6">
        <v>10</v>
      </c>
      <c r="Q251" s="6">
        <v>20</v>
      </c>
      <c r="R251" s="6">
        <v>10</v>
      </c>
      <c r="S251" s="6">
        <v>30</v>
      </c>
      <c r="T251" s="6">
        <v>15</v>
      </c>
      <c r="U251" s="2" t="s">
        <v>27</v>
      </c>
    </row>
    <row r="252" spans="1:21" x14ac:dyDescent="0.3">
      <c r="A252">
        <v>337</v>
      </c>
      <c r="B252" s="6">
        <v>82</v>
      </c>
      <c r="C252" s="6">
        <v>16</v>
      </c>
      <c r="D252" s="12">
        <v>41918</v>
      </c>
      <c r="E252" s="6">
        <v>601</v>
      </c>
      <c r="F252" s="6">
        <v>102</v>
      </c>
      <c r="G252" s="2" t="s">
        <v>39</v>
      </c>
      <c r="H252" s="2" t="s">
        <v>29</v>
      </c>
      <c r="I252" s="6">
        <v>31</v>
      </c>
      <c r="J252" s="2" t="s">
        <v>23</v>
      </c>
      <c r="K252" s="2" t="s">
        <v>24</v>
      </c>
      <c r="L252" s="2" t="s">
        <v>25</v>
      </c>
      <c r="M252" s="6">
        <v>56</v>
      </c>
      <c r="N252" s="6">
        <v>196</v>
      </c>
      <c r="O252" s="2" t="s">
        <v>55</v>
      </c>
      <c r="P252" s="6">
        <v>70</v>
      </c>
      <c r="Q252" s="6">
        <v>100</v>
      </c>
      <c r="R252" s="6">
        <v>40</v>
      </c>
      <c r="S252" s="6">
        <v>170</v>
      </c>
      <c r="T252" s="6">
        <v>64</v>
      </c>
      <c r="U252" s="2" t="s">
        <v>27</v>
      </c>
    </row>
    <row r="253" spans="1:21" x14ac:dyDescent="0.3">
      <c r="A253">
        <v>405</v>
      </c>
      <c r="B253" s="6">
        <v>94</v>
      </c>
      <c r="C253" s="6">
        <v>2</v>
      </c>
      <c r="D253" s="12">
        <v>41949</v>
      </c>
      <c r="E253" s="6">
        <v>694</v>
      </c>
      <c r="F253" s="6">
        <v>130</v>
      </c>
      <c r="G253" s="2" t="s">
        <v>39</v>
      </c>
      <c r="H253" s="2" t="s">
        <v>29</v>
      </c>
      <c r="I253" s="6">
        <v>85</v>
      </c>
      <c r="J253" s="2" t="s">
        <v>23</v>
      </c>
      <c r="K253" s="2" t="s">
        <v>24</v>
      </c>
      <c r="L253" s="2" t="s">
        <v>25</v>
      </c>
      <c r="M253" s="6">
        <v>22</v>
      </c>
      <c r="N253" s="6">
        <v>239</v>
      </c>
      <c r="O253" s="2" t="s">
        <v>47</v>
      </c>
      <c r="P253" s="6">
        <v>80</v>
      </c>
      <c r="Q253" s="6">
        <v>120</v>
      </c>
      <c r="R253" s="6">
        <v>20</v>
      </c>
      <c r="S253" s="6">
        <v>200</v>
      </c>
      <c r="T253" s="6">
        <v>115</v>
      </c>
      <c r="U253" s="2" t="s">
        <v>27</v>
      </c>
    </row>
    <row r="254" spans="1:21" x14ac:dyDescent="0.3">
      <c r="A254">
        <v>409</v>
      </c>
      <c r="B254" s="6">
        <v>241</v>
      </c>
      <c r="C254" s="6">
        <v>39</v>
      </c>
      <c r="D254" s="12">
        <v>41979</v>
      </c>
      <c r="E254" s="6">
        <v>1321</v>
      </c>
      <c r="F254" s="6">
        <v>284</v>
      </c>
      <c r="G254" s="2" t="s">
        <v>21</v>
      </c>
      <c r="H254" s="2" t="s">
        <v>29</v>
      </c>
      <c r="I254" s="6">
        <v>74</v>
      </c>
      <c r="J254" s="2" t="s">
        <v>40</v>
      </c>
      <c r="K254" s="2" t="s">
        <v>45</v>
      </c>
      <c r="L254" s="2" t="s">
        <v>52</v>
      </c>
      <c r="M254" s="6">
        <v>279</v>
      </c>
      <c r="N254" s="6">
        <v>559</v>
      </c>
      <c r="O254" s="2" t="s">
        <v>30</v>
      </c>
      <c r="P254" s="6">
        <v>280</v>
      </c>
      <c r="Q254" s="6">
        <v>340</v>
      </c>
      <c r="R254" s="6">
        <v>240</v>
      </c>
      <c r="S254" s="6">
        <v>620</v>
      </c>
      <c r="T254" s="6">
        <v>96</v>
      </c>
      <c r="U254" s="2" t="s">
        <v>35</v>
      </c>
    </row>
    <row r="255" spans="1:21" x14ac:dyDescent="0.3">
      <c r="A255">
        <v>959</v>
      </c>
      <c r="B255" s="6">
        <v>115</v>
      </c>
      <c r="C255" s="6">
        <v>46</v>
      </c>
      <c r="D255" s="12">
        <v>41646</v>
      </c>
      <c r="E255" s="6">
        <v>1166</v>
      </c>
      <c r="F255" s="6">
        <v>174</v>
      </c>
      <c r="G255" s="2" t="s">
        <v>39</v>
      </c>
      <c r="H255" s="2" t="s">
        <v>31</v>
      </c>
      <c r="I255" s="6">
        <v>37</v>
      </c>
      <c r="J255" s="2" t="s">
        <v>40</v>
      </c>
      <c r="K255" s="2" t="s">
        <v>45</v>
      </c>
      <c r="L255" s="2" t="s">
        <v>52</v>
      </c>
      <c r="M255" s="6">
        <v>156</v>
      </c>
      <c r="N255" s="6">
        <v>308</v>
      </c>
      <c r="O255" s="2" t="s">
        <v>44</v>
      </c>
      <c r="P255" s="6">
        <v>100</v>
      </c>
      <c r="Q255" s="6">
        <v>160</v>
      </c>
      <c r="R255" s="6">
        <v>110</v>
      </c>
      <c r="S255" s="6">
        <v>260</v>
      </c>
      <c r="T255" s="6">
        <v>69</v>
      </c>
      <c r="U255" s="2" t="s">
        <v>35</v>
      </c>
    </row>
    <row r="256" spans="1:21" x14ac:dyDescent="0.3">
      <c r="A256">
        <v>561</v>
      </c>
      <c r="B256" s="6">
        <v>91</v>
      </c>
      <c r="C256" s="6">
        <v>-14</v>
      </c>
      <c r="D256" s="12">
        <v>41677</v>
      </c>
      <c r="E256" s="6">
        <v>656</v>
      </c>
      <c r="F256" s="6">
        <v>127</v>
      </c>
      <c r="G256" s="2" t="s">
        <v>21</v>
      </c>
      <c r="H256" s="2" t="s">
        <v>31</v>
      </c>
      <c r="I256" s="6">
        <v>28</v>
      </c>
      <c r="J256" s="2" t="s">
        <v>40</v>
      </c>
      <c r="K256" s="2" t="s">
        <v>45</v>
      </c>
      <c r="L256" s="2" t="s">
        <v>46</v>
      </c>
      <c r="M256" s="6">
        <v>76</v>
      </c>
      <c r="N256" s="6">
        <v>218</v>
      </c>
      <c r="O256" s="2" t="s">
        <v>34</v>
      </c>
      <c r="P256" s="6">
        <v>70</v>
      </c>
      <c r="Q256" s="6">
        <v>110</v>
      </c>
      <c r="R256" s="6">
        <v>90</v>
      </c>
      <c r="S256" s="6">
        <v>180</v>
      </c>
      <c r="T256" s="6">
        <v>51</v>
      </c>
      <c r="U256" s="2" t="s">
        <v>27</v>
      </c>
    </row>
    <row r="257" spans="1:21" x14ac:dyDescent="0.3">
      <c r="A257">
        <v>239</v>
      </c>
      <c r="B257" s="6">
        <v>86</v>
      </c>
      <c r="C257" s="6">
        <v>-30</v>
      </c>
      <c r="D257" s="12">
        <v>41705</v>
      </c>
      <c r="E257" s="6">
        <v>547</v>
      </c>
      <c r="F257" s="6">
        <v>116</v>
      </c>
      <c r="G257" s="2" t="s">
        <v>21</v>
      </c>
      <c r="H257" s="2" t="s">
        <v>31</v>
      </c>
      <c r="I257" s="6">
        <v>28</v>
      </c>
      <c r="J257" s="2" t="s">
        <v>40</v>
      </c>
      <c r="K257" s="2" t="s">
        <v>41</v>
      </c>
      <c r="L257" s="2" t="s">
        <v>42</v>
      </c>
      <c r="M257" s="6">
        <v>60</v>
      </c>
      <c r="N257" s="6">
        <v>202</v>
      </c>
      <c r="O257" s="2" t="s">
        <v>34</v>
      </c>
      <c r="P257" s="6">
        <v>70</v>
      </c>
      <c r="Q257" s="6">
        <v>110</v>
      </c>
      <c r="R257" s="6">
        <v>90</v>
      </c>
      <c r="S257" s="6">
        <v>180</v>
      </c>
      <c r="T257" s="6">
        <v>56</v>
      </c>
      <c r="U257" s="2" t="s">
        <v>27</v>
      </c>
    </row>
    <row r="258" spans="1:21" x14ac:dyDescent="0.3">
      <c r="A258">
        <v>407</v>
      </c>
      <c r="B258" s="6">
        <v>82</v>
      </c>
      <c r="C258" s="6">
        <v>-26</v>
      </c>
      <c r="D258" s="12">
        <v>41736</v>
      </c>
      <c r="E258" s="6">
        <v>788</v>
      </c>
      <c r="F258" s="6">
        <v>123</v>
      </c>
      <c r="G258" s="2" t="s">
        <v>21</v>
      </c>
      <c r="H258" s="2" t="s">
        <v>31</v>
      </c>
      <c r="I258" s="6">
        <v>27</v>
      </c>
      <c r="J258" s="2" t="s">
        <v>40</v>
      </c>
      <c r="K258" s="2" t="s">
        <v>45</v>
      </c>
      <c r="L258" s="2" t="s">
        <v>52</v>
      </c>
      <c r="M258" s="6">
        <v>64</v>
      </c>
      <c r="N258" s="6">
        <v>205</v>
      </c>
      <c r="O258" s="2" t="s">
        <v>34</v>
      </c>
      <c r="P258" s="6">
        <v>60</v>
      </c>
      <c r="Q258" s="6">
        <v>110</v>
      </c>
      <c r="R258" s="6">
        <v>90</v>
      </c>
      <c r="S258" s="6">
        <v>170</v>
      </c>
      <c r="T258" s="6">
        <v>59</v>
      </c>
      <c r="U258" s="2" t="s">
        <v>35</v>
      </c>
    </row>
    <row r="259" spans="1:21" x14ac:dyDescent="0.3">
      <c r="A259">
        <v>857</v>
      </c>
      <c r="B259" s="6">
        <v>72</v>
      </c>
      <c r="C259" s="6">
        <v>18</v>
      </c>
      <c r="D259" s="12">
        <v>41766</v>
      </c>
      <c r="E259" s="6">
        <v>-3004</v>
      </c>
      <c r="F259" s="6">
        <v>402</v>
      </c>
      <c r="G259" s="2" t="s">
        <v>21</v>
      </c>
      <c r="H259" s="2" t="s">
        <v>31</v>
      </c>
      <c r="I259" s="6">
        <v>23</v>
      </c>
      <c r="J259" s="2" t="s">
        <v>40</v>
      </c>
      <c r="K259" s="2" t="s">
        <v>45</v>
      </c>
      <c r="L259" s="2" t="s">
        <v>52</v>
      </c>
      <c r="M259" s="6">
        <v>348</v>
      </c>
      <c r="N259" s="6">
        <v>474</v>
      </c>
      <c r="O259" s="2" t="s">
        <v>62</v>
      </c>
      <c r="P259" s="6">
        <v>50</v>
      </c>
      <c r="Q259" s="6">
        <v>350</v>
      </c>
      <c r="R259" s="6">
        <v>330</v>
      </c>
      <c r="S259" s="6">
        <v>400</v>
      </c>
      <c r="T259" s="6">
        <v>54</v>
      </c>
      <c r="U259" s="2" t="s">
        <v>35</v>
      </c>
    </row>
    <row r="260" spans="1:21" x14ac:dyDescent="0.3">
      <c r="A260">
        <v>315</v>
      </c>
      <c r="B260" s="6">
        <v>260</v>
      </c>
      <c r="C260" s="6">
        <v>17</v>
      </c>
      <c r="D260" s="12">
        <v>41797</v>
      </c>
      <c r="E260" s="6">
        <v>2548</v>
      </c>
      <c r="F260" s="6">
        <v>390</v>
      </c>
      <c r="G260" s="2" t="s">
        <v>21</v>
      </c>
      <c r="H260" s="2" t="s">
        <v>31</v>
      </c>
      <c r="I260" s="6">
        <v>91</v>
      </c>
      <c r="J260" s="2" t="s">
        <v>40</v>
      </c>
      <c r="K260" s="2" t="s">
        <v>45</v>
      </c>
      <c r="L260" s="2" t="s">
        <v>52</v>
      </c>
      <c r="M260" s="6">
        <v>247</v>
      </c>
      <c r="N260" s="6">
        <v>650</v>
      </c>
      <c r="O260" s="2" t="s">
        <v>67</v>
      </c>
      <c r="P260" s="6">
        <v>210</v>
      </c>
      <c r="Q260" s="6">
        <v>330</v>
      </c>
      <c r="R260" s="6">
        <v>230</v>
      </c>
      <c r="S260" s="6">
        <v>540</v>
      </c>
      <c r="T260" s="6">
        <v>143</v>
      </c>
      <c r="U260" s="2" t="s">
        <v>35</v>
      </c>
    </row>
    <row r="261" spans="1:21" x14ac:dyDescent="0.3">
      <c r="A261">
        <v>239</v>
      </c>
      <c r="B261" s="6">
        <v>96</v>
      </c>
      <c r="C261" s="6">
        <v>-32</v>
      </c>
      <c r="D261" s="12">
        <v>41827</v>
      </c>
      <c r="E261" s="6">
        <v>683</v>
      </c>
      <c r="F261" s="6">
        <v>134</v>
      </c>
      <c r="G261" s="2" t="s">
        <v>21</v>
      </c>
      <c r="H261" s="2" t="s">
        <v>31</v>
      </c>
      <c r="I261" s="6">
        <v>87</v>
      </c>
      <c r="J261" s="2" t="s">
        <v>40</v>
      </c>
      <c r="K261" s="2" t="s">
        <v>41</v>
      </c>
      <c r="L261" s="2" t="s">
        <v>53</v>
      </c>
      <c r="M261" s="6">
        <v>18</v>
      </c>
      <c r="N261" s="6">
        <v>230</v>
      </c>
      <c r="O261" s="2" t="s">
        <v>34</v>
      </c>
      <c r="P261" s="6">
        <v>80</v>
      </c>
      <c r="Q261" s="6">
        <v>130</v>
      </c>
      <c r="R261" s="6">
        <v>50</v>
      </c>
      <c r="S261" s="6">
        <v>210</v>
      </c>
      <c r="T261" s="6">
        <v>116</v>
      </c>
      <c r="U261" s="2" t="s">
        <v>35</v>
      </c>
    </row>
    <row r="262" spans="1:21" x14ac:dyDescent="0.3">
      <c r="A262">
        <v>845</v>
      </c>
      <c r="B262" s="6">
        <v>125</v>
      </c>
      <c r="C262" s="6">
        <v>-32</v>
      </c>
      <c r="D262" s="12">
        <v>41858</v>
      </c>
      <c r="E262" s="6">
        <v>3142</v>
      </c>
      <c r="F262" s="6">
        <v>-56</v>
      </c>
      <c r="G262" s="2" t="s">
        <v>21</v>
      </c>
      <c r="H262" s="2" t="s">
        <v>31</v>
      </c>
      <c r="I262" s="6">
        <v>113</v>
      </c>
      <c r="J262" s="2" t="s">
        <v>40</v>
      </c>
      <c r="K262" s="2" t="s">
        <v>41</v>
      </c>
      <c r="L262" s="2" t="s">
        <v>53</v>
      </c>
      <c r="M262" s="6">
        <v>-202</v>
      </c>
      <c r="N262" s="6">
        <v>69</v>
      </c>
      <c r="O262" s="2" t="s">
        <v>67</v>
      </c>
      <c r="P262" s="6">
        <v>110</v>
      </c>
      <c r="Q262" s="6">
        <v>-60</v>
      </c>
      <c r="R262" s="6">
        <v>-170</v>
      </c>
      <c r="S262" s="6">
        <v>50</v>
      </c>
      <c r="T262" s="6">
        <v>146</v>
      </c>
      <c r="U262" s="2" t="s">
        <v>35</v>
      </c>
    </row>
    <row r="263" spans="1:21" x14ac:dyDescent="0.3">
      <c r="A263">
        <v>781</v>
      </c>
      <c r="B263" s="6">
        <v>161</v>
      </c>
      <c r="C263" s="6">
        <v>-28</v>
      </c>
      <c r="D263" s="12">
        <v>41889</v>
      </c>
      <c r="E263" s="6">
        <v>1267</v>
      </c>
      <c r="F263" s="6">
        <v>161</v>
      </c>
      <c r="G263" s="2" t="s">
        <v>21</v>
      </c>
      <c r="H263" s="2" t="s">
        <v>31</v>
      </c>
      <c r="I263" s="6">
        <v>45</v>
      </c>
      <c r="J263" s="2" t="s">
        <v>40</v>
      </c>
      <c r="K263" s="2" t="s">
        <v>41</v>
      </c>
      <c r="L263" s="2" t="s">
        <v>66</v>
      </c>
      <c r="M263" s="6">
        <v>92</v>
      </c>
      <c r="N263" s="6">
        <v>322</v>
      </c>
      <c r="O263" s="2" t="s">
        <v>62</v>
      </c>
      <c r="P263" s="6">
        <v>140</v>
      </c>
      <c r="Q263" s="6">
        <v>160</v>
      </c>
      <c r="R263" s="6">
        <v>120</v>
      </c>
      <c r="S263" s="6">
        <v>300</v>
      </c>
      <c r="T263" s="6">
        <v>69</v>
      </c>
      <c r="U263" s="2" t="s">
        <v>35</v>
      </c>
    </row>
    <row r="264" spans="1:21" x14ac:dyDescent="0.3">
      <c r="A264">
        <v>718</v>
      </c>
      <c r="B264" s="6">
        <v>239</v>
      </c>
      <c r="C264" s="6">
        <v>-15</v>
      </c>
      <c r="D264" s="12">
        <v>41919</v>
      </c>
      <c r="E264" s="6">
        <v>1197</v>
      </c>
      <c r="F264" s="6">
        <v>526</v>
      </c>
      <c r="G264" s="2" t="s">
        <v>21</v>
      </c>
      <c r="H264" s="2" t="s">
        <v>31</v>
      </c>
      <c r="I264" s="6">
        <v>66</v>
      </c>
      <c r="J264" s="2" t="s">
        <v>40</v>
      </c>
      <c r="K264" s="2" t="s">
        <v>41</v>
      </c>
      <c r="L264" s="2" t="s">
        <v>66</v>
      </c>
      <c r="M264" s="6">
        <v>435</v>
      </c>
      <c r="N264" s="6">
        <v>765</v>
      </c>
      <c r="O264" s="2" t="s">
        <v>67</v>
      </c>
      <c r="P264" s="6">
        <v>210</v>
      </c>
      <c r="Q264" s="6">
        <v>510</v>
      </c>
      <c r="R264" s="6">
        <v>450</v>
      </c>
      <c r="S264" s="6">
        <v>720</v>
      </c>
      <c r="T264" s="6">
        <v>91</v>
      </c>
      <c r="U264" s="2" t="s">
        <v>35</v>
      </c>
    </row>
    <row r="265" spans="1:21" x14ac:dyDescent="0.3">
      <c r="A265">
        <v>386</v>
      </c>
      <c r="B265" s="6">
        <v>22</v>
      </c>
      <c r="C265" s="6">
        <v>-10</v>
      </c>
      <c r="D265" s="12">
        <v>41950</v>
      </c>
      <c r="E265" s="6">
        <v>573</v>
      </c>
      <c r="F265" s="6">
        <v>29</v>
      </c>
      <c r="G265" s="2" t="s">
        <v>21</v>
      </c>
      <c r="H265" s="2" t="s">
        <v>31</v>
      </c>
      <c r="I265" s="6">
        <v>7</v>
      </c>
      <c r="J265" s="2" t="s">
        <v>23</v>
      </c>
      <c r="K265" s="2" t="s">
        <v>24</v>
      </c>
      <c r="L265" s="2" t="s">
        <v>57</v>
      </c>
      <c r="M265" s="6">
        <v>10</v>
      </c>
      <c r="N265" s="6">
        <v>51</v>
      </c>
      <c r="O265" s="2" t="s">
        <v>34</v>
      </c>
      <c r="P265" s="6">
        <v>0</v>
      </c>
      <c r="Q265" s="6">
        <v>20</v>
      </c>
      <c r="R265" s="6">
        <v>20</v>
      </c>
      <c r="S265" s="6">
        <v>20</v>
      </c>
      <c r="T265" s="6">
        <v>19</v>
      </c>
      <c r="U265" s="2" t="s">
        <v>27</v>
      </c>
    </row>
    <row r="266" spans="1:21" x14ac:dyDescent="0.3">
      <c r="A266">
        <v>845</v>
      </c>
      <c r="B266" s="6">
        <v>255</v>
      </c>
      <c r="C266" s="6">
        <v>59</v>
      </c>
      <c r="D266" s="12">
        <v>41980</v>
      </c>
      <c r="E266" s="6">
        <v>1622</v>
      </c>
      <c r="F266" s="6">
        <v>258</v>
      </c>
      <c r="G266" s="2" t="s">
        <v>21</v>
      </c>
      <c r="H266" s="2" t="s">
        <v>31</v>
      </c>
      <c r="I266" s="6">
        <v>96</v>
      </c>
      <c r="J266" s="2" t="s">
        <v>23</v>
      </c>
      <c r="K266" s="2" t="s">
        <v>24</v>
      </c>
      <c r="L266" s="2" t="s">
        <v>25</v>
      </c>
      <c r="M266" s="6">
        <v>129</v>
      </c>
      <c r="N266" s="6">
        <v>513</v>
      </c>
      <c r="O266" s="2" t="s">
        <v>67</v>
      </c>
      <c r="P266" s="6">
        <v>140</v>
      </c>
      <c r="Q266" s="6">
        <v>150</v>
      </c>
      <c r="R266" s="6">
        <v>70</v>
      </c>
      <c r="S266" s="6">
        <v>290</v>
      </c>
      <c r="T266" s="6">
        <v>129</v>
      </c>
      <c r="U266" s="2" t="s">
        <v>27</v>
      </c>
    </row>
    <row r="267" spans="1:21" x14ac:dyDescent="0.3">
      <c r="A267">
        <v>407</v>
      </c>
      <c r="B267" s="6">
        <v>83</v>
      </c>
      <c r="C267" s="6">
        <v>-12</v>
      </c>
      <c r="D267" s="12">
        <v>41647</v>
      </c>
      <c r="E267" s="6">
        <v>575</v>
      </c>
      <c r="F267" s="6">
        <v>112</v>
      </c>
      <c r="G267" s="2" t="s">
        <v>21</v>
      </c>
      <c r="H267" s="2" t="s">
        <v>31</v>
      </c>
      <c r="I267" s="6">
        <v>27</v>
      </c>
      <c r="J267" s="2" t="s">
        <v>40</v>
      </c>
      <c r="K267" s="2" t="s">
        <v>41</v>
      </c>
      <c r="L267" s="2" t="s">
        <v>42</v>
      </c>
      <c r="M267" s="6">
        <v>58</v>
      </c>
      <c r="N267" s="6">
        <v>195</v>
      </c>
      <c r="O267" s="2" t="s">
        <v>34</v>
      </c>
      <c r="P267" s="6">
        <v>80</v>
      </c>
      <c r="Q267" s="6">
        <v>110</v>
      </c>
      <c r="R267" s="6">
        <v>70</v>
      </c>
      <c r="S267" s="6">
        <v>190</v>
      </c>
      <c r="T267" s="6">
        <v>54</v>
      </c>
      <c r="U267" s="2" t="s">
        <v>27</v>
      </c>
    </row>
    <row r="268" spans="1:21" x14ac:dyDescent="0.3">
      <c r="A268">
        <v>754</v>
      </c>
      <c r="B268" s="6">
        <v>88</v>
      </c>
      <c r="C268" s="6">
        <v>-7</v>
      </c>
      <c r="D268" s="12">
        <v>41678</v>
      </c>
      <c r="E268" s="6">
        <v>817</v>
      </c>
      <c r="F268" s="6">
        <v>133</v>
      </c>
      <c r="G268" s="2" t="s">
        <v>21</v>
      </c>
      <c r="H268" s="2" t="s">
        <v>31</v>
      </c>
      <c r="I268" s="6">
        <v>29</v>
      </c>
      <c r="J268" s="2" t="s">
        <v>40</v>
      </c>
      <c r="K268" s="2" t="s">
        <v>45</v>
      </c>
      <c r="L268" s="2" t="s">
        <v>52</v>
      </c>
      <c r="M268" s="6">
        <v>73</v>
      </c>
      <c r="N268" s="6">
        <v>221</v>
      </c>
      <c r="O268" s="2" t="s">
        <v>34</v>
      </c>
      <c r="P268" s="6">
        <v>70</v>
      </c>
      <c r="Q268" s="6">
        <v>120</v>
      </c>
      <c r="R268" s="6">
        <v>80</v>
      </c>
      <c r="S268" s="6">
        <v>190</v>
      </c>
      <c r="T268" s="6">
        <v>60</v>
      </c>
      <c r="U268" s="2" t="s">
        <v>35</v>
      </c>
    </row>
    <row r="269" spans="1:21" x14ac:dyDescent="0.3">
      <c r="A269">
        <v>351</v>
      </c>
      <c r="B269" s="6">
        <v>67</v>
      </c>
      <c r="C269" s="6">
        <v>30</v>
      </c>
      <c r="D269" s="12">
        <v>41706</v>
      </c>
      <c r="E269" s="6">
        <v>-3534</v>
      </c>
      <c r="F269" s="6">
        <v>443</v>
      </c>
      <c r="G269" s="2" t="s">
        <v>21</v>
      </c>
      <c r="H269" s="2" t="s">
        <v>31</v>
      </c>
      <c r="I269" s="6">
        <v>22</v>
      </c>
      <c r="J269" s="2" t="s">
        <v>40</v>
      </c>
      <c r="K269" s="2" t="s">
        <v>45</v>
      </c>
      <c r="L269" s="2" t="s">
        <v>52</v>
      </c>
      <c r="M269" s="6">
        <v>390</v>
      </c>
      <c r="N269" s="6">
        <v>510</v>
      </c>
      <c r="O269" s="2" t="s">
        <v>62</v>
      </c>
      <c r="P269" s="6">
        <v>60</v>
      </c>
      <c r="Q269" s="6">
        <v>390</v>
      </c>
      <c r="R269" s="6">
        <v>360</v>
      </c>
      <c r="S269" s="6">
        <v>450</v>
      </c>
      <c r="T269" s="6">
        <v>53</v>
      </c>
      <c r="U269" s="2" t="s">
        <v>35</v>
      </c>
    </row>
    <row r="270" spans="1:21" x14ac:dyDescent="0.3">
      <c r="A270">
        <v>845</v>
      </c>
      <c r="B270" s="6">
        <v>279</v>
      </c>
      <c r="C270" s="6">
        <v>21</v>
      </c>
      <c r="D270" s="12">
        <v>41737</v>
      </c>
      <c r="E270" s="6">
        <v>2642</v>
      </c>
      <c r="F270" s="6">
        <v>420</v>
      </c>
      <c r="G270" s="2" t="s">
        <v>21</v>
      </c>
      <c r="H270" s="2" t="s">
        <v>31</v>
      </c>
      <c r="I270" s="6">
        <v>97</v>
      </c>
      <c r="J270" s="2" t="s">
        <v>40</v>
      </c>
      <c r="K270" s="2" t="s">
        <v>45</v>
      </c>
      <c r="L270" s="2" t="s">
        <v>52</v>
      </c>
      <c r="M270" s="6">
        <v>271</v>
      </c>
      <c r="N270" s="6">
        <v>699</v>
      </c>
      <c r="O270" s="2" t="s">
        <v>67</v>
      </c>
      <c r="P270" s="6">
        <v>250</v>
      </c>
      <c r="Q270" s="6">
        <v>370</v>
      </c>
      <c r="R270" s="6">
        <v>250</v>
      </c>
      <c r="S270" s="6">
        <v>620</v>
      </c>
      <c r="T270" s="6">
        <v>149</v>
      </c>
      <c r="U270" s="2" t="s">
        <v>35</v>
      </c>
    </row>
    <row r="271" spans="1:21" x14ac:dyDescent="0.3">
      <c r="A271">
        <v>305</v>
      </c>
      <c r="B271" s="6">
        <v>105</v>
      </c>
      <c r="C271" s="6">
        <v>-9</v>
      </c>
      <c r="D271" s="12">
        <v>41767</v>
      </c>
      <c r="E271" s="6">
        <v>716</v>
      </c>
      <c r="F271" s="6">
        <v>145</v>
      </c>
      <c r="G271" s="2" t="s">
        <v>21</v>
      </c>
      <c r="H271" s="2" t="s">
        <v>31</v>
      </c>
      <c r="I271" s="6">
        <v>95</v>
      </c>
      <c r="J271" s="2" t="s">
        <v>40</v>
      </c>
      <c r="K271" s="2" t="s">
        <v>41</v>
      </c>
      <c r="L271" s="2" t="s">
        <v>53</v>
      </c>
      <c r="M271" s="6">
        <v>21</v>
      </c>
      <c r="N271" s="6">
        <v>250</v>
      </c>
      <c r="O271" s="2" t="s">
        <v>34</v>
      </c>
      <c r="P271" s="6">
        <v>100</v>
      </c>
      <c r="Q271" s="6">
        <v>140</v>
      </c>
      <c r="R271" s="6">
        <v>30</v>
      </c>
      <c r="S271" s="6">
        <v>240</v>
      </c>
      <c r="T271" s="6">
        <v>124</v>
      </c>
      <c r="U271" s="2" t="s">
        <v>35</v>
      </c>
    </row>
    <row r="272" spans="1:21" x14ac:dyDescent="0.3">
      <c r="A272">
        <v>212</v>
      </c>
      <c r="B272" s="6">
        <v>135</v>
      </c>
      <c r="C272" s="6">
        <v>-14</v>
      </c>
      <c r="D272" s="12">
        <v>41798</v>
      </c>
      <c r="E272" s="6">
        <v>3641</v>
      </c>
      <c r="F272" s="6">
        <v>-69</v>
      </c>
      <c r="G272" s="2" t="s">
        <v>21</v>
      </c>
      <c r="H272" s="2" t="s">
        <v>31</v>
      </c>
      <c r="I272" s="6">
        <v>122</v>
      </c>
      <c r="J272" s="2" t="s">
        <v>40</v>
      </c>
      <c r="K272" s="2" t="s">
        <v>41</v>
      </c>
      <c r="L272" s="2" t="s">
        <v>53</v>
      </c>
      <c r="M272" s="6">
        <v>-224</v>
      </c>
      <c r="N272" s="6">
        <v>66</v>
      </c>
      <c r="O272" s="2" t="s">
        <v>67</v>
      </c>
      <c r="P272" s="6">
        <v>130</v>
      </c>
      <c r="Q272" s="6">
        <v>-70</v>
      </c>
      <c r="R272" s="6">
        <v>-210</v>
      </c>
      <c r="S272" s="6">
        <v>60</v>
      </c>
      <c r="T272" s="6">
        <v>155</v>
      </c>
      <c r="U272" s="2" t="s">
        <v>35</v>
      </c>
    </row>
    <row r="273" spans="1:21" x14ac:dyDescent="0.3">
      <c r="A273">
        <v>351</v>
      </c>
      <c r="B273" s="6">
        <v>153</v>
      </c>
      <c r="C273" s="6">
        <v>7</v>
      </c>
      <c r="D273" s="12">
        <v>41828</v>
      </c>
      <c r="E273" s="6">
        <v>1319</v>
      </c>
      <c r="F273" s="6">
        <v>153</v>
      </c>
      <c r="G273" s="2" t="s">
        <v>21</v>
      </c>
      <c r="H273" s="2" t="s">
        <v>31</v>
      </c>
      <c r="I273" s="6">
        <v>42</v>
      </c>
      <c r="J273" s="2" t="s">
        <v>40</v>
      </c>
      <c r="K273" s="2" t="s">
        <v>41</v>
      </c>
      <c r="L273" s="2" t="s">
        <v>66</v>
      </c>
      <c r="M273" s="6">
        <v>87</v>
      </c>
      <c r="N273" s="6">
        <v>306</v>
      </c>
      <c r="O273" s="2" t="s">
        <v>62</v>
      </c>
      <c r="P273" s="6">
        <v>150</v>
      </c>
      <c r="Q273" s="6">
        <v>140</v>
      </c>
      <c r="R273" s="6">
        <v>80</v>
      </c>
      <c r="S273" s="6">
        <v>290</v>
      </c>
      <c r="T273" s="6">
        <v>66</v>
      </c>
      <c r="U273" s="2" t="s">
        <v>35</v>
      </c>
    </row>
    <row r="274" spans="1:21" x14ac:dyDescent="0.3">
      <c r="A274">
        <v>718</v>
      </c>
      <c r="B274" s="6">
        <v>250</v>
      </c>
      <c r="C274" s="6">
        <v>-8</v>
      </c>
      <c r="D274" s="12">
        <v>41859</v>
      </c>
      <c r="E274" s="6">
        <v>723</v>
      </c>
      <c r="F274" s="6">
        <v>407</v>
      </c>
      <c r="G274" s="2" t="s">
        <v>21</v>
      </c>
      <c r="H274" s="2" t="s">
        <v>31</v>
      </c>
      <c r="I274" s="6">
        <v>70</v>
      </c>
      <c r="J274" s="2" t="s">
        <v>40</v>
      </c>
      <c r="K274" s="2" t="s">
        <v>41</v>
      </c>
      <c r="L274" s="2" t="s">
        <v>66</v>
      </c>
      <c r="M274" s="6">
        <v>312</v>
      </c>
      <c r="N274" s="6">
        <v>657</v>
      </c>
      <c r="O274" s="2" t="s">
        <v>67</v>
      </c>
      <c r="P274" s="6">
        <v>240</v>
      </c>
      <c r="Q274" s="6">
        <v>400</v>
      </c>
      <c r="R274" s="6">
        <v>320</v>
      </c>
      <c r="S274" s="6">
        <v>640</v>
      </c>
      <c r="T274" s="6">
        <v>95</v>
      </c>
      <c r="U274" s="2" t="s">
        <v>35</v>
      </c>
    </row>
    <row r="275" spans="1:21" x14ac:dyDescent="0.3">
      <c r="A275">
        <v>607</v>
      </c>
      <c r="B275" s="6">
        <v>294</v>
      </c>
      <c r="C275" s="6">
        <v>99</v>
      </c>
      <c r="D275" s="12">
        <v>41890</v>
      </c>
      <c r="E275" s="6">
        <v>1727</v>
      </c>
      <c r="F275" s="6">
        <v>453</v>
      </c>
      <c r="G275" s="2" t="s">
        <v>21</v>
      </c>
      <c r="H275" s="2" t="s">
        <v>31</v>
      </c>
      <c r="I275" s="6">
        <v>111</v>
      </c>
      <c r="J275" s="2" t="s">
        <v>23</v>
      </c>
      <c r="K275" s="2" t="s">
        <v>24</v>
      </c>
      <c r="L275" s="2" t="s">
        <v>25</v>
      </c>
      <c r="M275" s="6">
        <v>309</v>
      </c>
      <c r="N275" s="6">
        <v>747</v>
      </c>
      <c r="O275" s="2" t="s">
        <v>67</v>
      </c>
      <c r="P275" s="6">
        <v>220</v>
      </c>
      <c r="Q275" s="6">
        <v>320</v>
      </c>
      <c r="R275" s="6">
        <v>210</v>
      </c>
      <c r="S275" s="6">
        <v>540</v>
      </c>
      <c r="T275" s="6">
        <v>144</v>
      </c>
      <c r="U275" s="2" t="s">
        <v>27</v>
      </c>
    </row>
    <row r="276" spans="1:21" x14ac:dyDescent="0.3">
      <c r="A276">
        <v>716</v>
      </c>
      <c r="B276" s="6">
        <v>241</v>
      </c>
      <c r="C276" s="6">
        <v>-39</v>
      </c>
      <c r="D276" s="12">
        <v>41920</v>
      </c>
      <c r="E276" s="6">
        <v>5121</v>
      </c>
      <c r="F276" s="6">
        <v>-93</v>
      </c>
      <c r="G276" s="2" t="s">
        <v>21</v>
      </c>
      <c r="H276" s="2" t="s">
        <v>31</v>
      </c>
      <c r="I276" s="6">
        <v>74</v>
      </c>
      <c r="J276" s="2" t="s">
        <v>23</v>
      </c>
      <c r="K276" s="2" t="s">
        <v>24</v>
      </c>
      <c r="L276" s="2" t="s">
        <v>28</v>
      </c>
      <c r="M276" s="6">
        <v>-189</v>
      </c>
      <c r="N276" s="6">
        <v>148</v>
      </c>
      <c r="O276" s="2" t="s">
        <v>67</v>
      </c>
      <c r="P276" s="6">
        <v>180</v>
      </c>
      <c r="Q276" s="6">
        <v>-80</v>
      </c>
      <c r="R276" s="6">
        <v>-150</v>
      </c>
      <c r="S276" s="6">
        <v>100</v>
      </c>
      <c r="T276" s="6">
        <v>96</v>
      </c>
      <c r="U276" s="2" t="s">
        <v>27</v>
      </c>
    </row>
    <row r="277" spans="1:21" x14ac:dyDescent="0.3">
      <c r="A277">
        <v>716</v>
      </c>
      <c r="B277" s="6">
        <v>86</v>
      </c>
      <c r="C277" s="6">
        <v>-1</v>
      </c>
      <c r="D277" s="12">
        <v>41951</v>
      </c>
      <c r="E277" s="6">
        <v>1003</v>
      </c>
      <c r="F277" s="6">
        <v>124</v>
      </c>
      <c r="G277" s="2" t="s">
        <v>21</v>
      </c>
      <c r="H277" s="2" t="s">
        <v>31</v>
      </c>
      <c r="I277" s="6">
        <v>24</v>
      </c>
      <c r="J277" s="2" t="s">
        <v>23</v>
      </c>
      <c r="K277" s="2" t="s">
        <v>32</v>
      </c>
      <c r="L277" s="2" t="s">
        <v>33</v>
      </c>
      <c r="M277" s="6">
        <v>89</v>
      </c>
      <c r="N277" s="6">
        <v>210</v>
      </c>
      <c r="O277" s="2" t="s">
        <v>67</v>
      </c>
      <c r="P277" s="6">
        <v>90</v>
      </c>
      <c r="Q277" s="6">
        <v>120</v>
      </c>
      <c r="R277" s="6">
        <v>90</v>
      </c>
      <c r="S277" s="6">
        <v>210</v>
      </c>
      <c r="T277" s="6">
        <v>35</v>
      </c>
      <c r="U277" s="2" t="s">
        <v>35</v>
      </c>
    </row>
    <row r="278" spans="1:21" x14ac:dyDescent="0.3">
      <c r="A278">
        <v>718</v>
      </c>
      <c r="B278" s="6">
        <v>123</v>
      </c>
      <c r="C278" s="6">
        <v>-17</v>
      </c>
      <c r="D278" s="12">
        <v>41981</v>
      </c>
      <c r="E278" s="6">
        <v>959</v>
      </c>
      <c r="F278" s="6">
        <v>179</v>
      </c>
      <c r="G278" s="2" t="s">
        <v>21</v>
      </c>
      <c r="H278" s="2" t="s">
        <v>31</v>
      </c>
      <c r="I278" s="6">
        <v>34</v>
      </c>
      <c r="J278" s="2" t="s">
        <v>23</v>
      </c>
      <c r="K278" s="2" t="s">
        <v>32</v>
      </c>
      <c r="L278" s="2" t="s">
        <v>61</v>
      </c>
      <c r="M278" s="6">
        <v>133</v>
      </c>
      <c r="N278" s="6">
        <v>302</v>
      </c>
      <c r="O278" s="2" t="s">
        <v>67</v>
      </c>
      <c r="P278" s="6">
        <v>120</v>
      </c>
      <c r="Q278" s="6">
        <v>190</v>
      </c>
      <c r="R278" s="6">
        <v>150</v>
      </c>
      <c r="S278" s="6">
        <v>310</v>
      </c>
      <c r="T278" s="6">
        <v>46</v>
      </c>
      <c r="U278" s="2" t="s">
        <v>35</v>
      </c>
    </row>
    <row r="279" spans="1:21" x14ac:dyDescent="0.3">
      <c r="A279">
        <v>607</v>
      </c>
      <c r="B279" s="6">
        <v>249</v>
      </c>
      <c r="C279" s="6">
        <v>120</v>
      </c>
      <c r="D279" s="12">
        <v>41648</v>
      </c>
      <c r="E279" s="6">
        <v>2580</v>
      </c>
      <c r="F279" s="6">
        <v>374</v>
      </c>
      <c r="G279" s="2" t="s">
        <v>21</v>
      </c>
      <c r="H279" s="2" t="s">
        <v>31</v>
      </c>
      <c r="I279" s="6">
        <v>87</v>
      </c>
      <c r="J279" s="2" t="s">
        <v>40</v>
      </c>
      <c r="K279" s="2" t="s">
        <v>45</v>
      </c>
      <c r="L279" s="2" t="s">
        <v>52</v>
      </c>
      <c r="M279" s="6">
        <v>350</v>
      </c>
      <c r="N279" s="6">
        <v>664</v>
      </c>
      <c r="O279" s="2" t="s">
        <v>67</v>
      </c>
      <c r="P279" s="6">
        <v>220</v>
      </c>
      <c r="Q279" s="6">
        <v>340</v>
      </c>
      <c r="R279" s="6">
        <v>230</v>
      </c>
      <c r="S279" s="6">
        <v>560</v>
      </c>
      <c r="T279" s="6">
        <v>138</v>
      </c>
      <c r="U279" s="2" t="s">
        <v>35</v>
      </c>
    </row>
    <row r="280" spans="1:21" x14ac:dyDescent="0.3">
      <c r="A280">
        <v>813</v>
      </c>
      <c r="B280" s="6">
        <v>94</v>
      </c>
      <c r="C280" s="6">
        <v>2</v>
      </c>
      <c r="D280" s="12">
        <v>41679</v>
      </c>
      <c r="E280" s="6">
        <v>694</v>
      </c>
      <c r="F280" s="6">
        <v>130</v>
      </c>
      <c r="G280" s="2" t="s">
        <v>21</v>
      </c>
      <c r="H280" s="2" t="s">
        <v>31</v>
      </c>
      <c r="I280" s="6">
        <v>85</v>
      </c>
      <c r="J280" s="2" t="s">
        <v>40</v>
      </c>
      <c r="K280" s="2" t="s">
        <v>41</v>
      </c>
      <c r="L280" s="2" t="s">
        <v>53</v>
      </c>
      <c r="M280" s="6">
        <v>22</v>
      </c>
      <c r="N280" s="6">
        <v>239</v>
      </c>
      <c r="O280" s="2" t="s">
        <v>34</v>
      </c>
      <c r="P280" s="6">
        <v>90</v>
      </c>
      <c r="Q280" s="6">
        <v>120</v>
      </c>
      <c r="R280" s="6">
        <v>20</v>
      </c>
      <c r="S280" s="6">
        <v>210</v>
      </c>
      <c r="T280" s="6">
        <v>115</v>
      </c>
      <c r="U280" s="2" t="s">
        <v>35</v>
      </c>
    </row>
    <row r="281" spans="1:21" x14ac:dyDescent="0.3">
      <c r="A281">
        <v>914</v>
      </c>
      <c r="B281" s="6">
        <v>121</v>
      </c>
      <c r="C281" s="6">
        <v>-110</v>
      </c>
      <c r="D281" s="12">
        <v>41707</v>
      </c>
      <c r="E281" s="6">
        <v>3385</v>
      </c>
      <c r="F281" s="6">
        <v>-60</v>
      </c>
      <c r="G281" s="2" t="s">
        <v>21</v>
      </c>
      <c r="H281" s="2" t="s">
        <v>31</v>
      </c>
      <c r="I281" s="6">
        <v>109</v>
      </c>
      <c r="J281" s="2" t="s">
        <v>40</v>
      </c>
      <c r="K281" s="2" t="s">
        <v>41</v>
      </c>
      <c r="L281" s="2" t="s">
        <v>53</v>
      </c>
      <c r="M281" s="6">
        <v>-300</v>
      </c>
      <c r="N281" s="6">
        <v>65</v>
      </c>
      <c r="O281" s="2" t="s">
        <v>67</v>
      </c>
      <c r="P281" s="6">
        <v>110</v>
      </c>
      <c r="Q281" s="6">
        <v>-60</v>
      </c>
      <c r="R281" s="6">
        <v>-190</v>
      </c>
      <c r="S281" s="6">
        <v>50</v>
      </c>
      <c r="T281" s="6">
        <v>142</v>
      </c>
      <c r="U281" s="2" t="s">
        <v>35</v>
      </c>
    </row>
    <row r="282" spans="1:21" x14ac:dyDescent="0.3">
      <c r="A282">
        <v>617</v>
      </c>
      <c r="B282" s="6">
        <v>181</v>
      </c>
      <c r="C282" s="6">
        <v>40</v>
      </c>
      <c r="D282" s="12">
        <v>41738</v>
      </c>
      <c r="E282" s="6">
        <v>1283</v>
      </c>
      <c r="F282" s="6">
        <v>182</v>
      </c>
      <c r="G282" s="2" t="s">
        <v>21</v>
      </c>
      <c r="H282" s="2" t="s">
        <v>31</v>
      </c>
      <c r="I282" s="6">
        <v>50</v>
      </c>
      <c r="J282" s="2" t="s">
        <v>40</v>
      </c>
      <c r="K282" s="2" t="s">
        <v>41</v>
      </c>
      <c r="L282" s="2" t="s">
        <v>66</v>
      </c>
      <c r="M282" s="6">
        <v>160</v>
      </c>
      <c r="N282" s="6">
        <v>387</v>
      </c>
      <c r="O282" s="2" t="s">
        <v>62</v>
      </c>
      <c r="P282" s="6">
        <v>170</v>
      </c>
      <c r="Q282" s="6">
        <v>180</v>
      </c>
      <c r="R282" s="6">
        <v>120</v>
      </c>
      <c r="S282" s="6">
        <v>350</v>
      </c>
      <c r="T282" s="6">
        <v>74</v>
      </c>
      <c r="U282" s="2" t="s">
        <v>35</v>
      </c>
    </row>
    <row r="283" spans="1:21" x14ac:dyDescent="0.3">
      <c r="A283">
        <v>917</v>
      </c>
      <c r="B283" s="6">
        <v>211</v>
      </c>
      <c r="C283" s="6">
        <v>175</v>
      </c>
      <c r="D283" s="12">
        <v>41768</v>
      </c>
      <c r="E283" s="6">
        <v>933</v>
      </c>
      <c r="F283" s="6">
        <v>464</v>
      </c>
      <c r="G283" s="2" t="s">
        <v>21</v>
      </c>
      <c r="H283" s="2" t="s">
        <v>31</v>
      </c>
      <c r="I283" s="6">
        <v>59</v>
      </c>
      <c r="J283" s="2" t="s">
        <v>40</v>
      </c>
      <c r="K283" s="2" t="s">
        <v>41</v>
      </c>
      <c r="L283" s="2" t="s">
        <v>66</v>
      </c>
      <c r="M283" s="6">
        <v>565</v>
      </c>
      <c r="N283" s="6">
        <v>719</v>
      </c>
      <c r="O283" s="2" t="s">
        <v>67</v>
      </c>
      <c r="P283" s="6">
        <v>200</v>
      </c>
      <c r="Q283" s="6">
        <v>460</v>
      </c>
      <c r="R283" s="6">
        <v>390</v>
      </c>
      <c r="S283" s="6">
        <v>660</v>
      </c>
      <c r="T283" s="6">
        <v>83</v>
      </c>
      <c r="U283" s="2" t="s">
        <v>35</v>
      </c>
    </row>
    <row r="284" spans="1:21" x14ac:dyDescent="0.3">
      <c r="A284">
        <v>727</v>
      </c>
      <c r="B284" s="6">
        <v>22</v>
      </c>
      <c r="C284" s="6">
        <v>6</v>
      </c>
      <c r="D284" s="12">
        <v>41799</v>
      </c>
      <c r="E284" s="6">
        <v>570</v>
      </c>
      <c r="F284" s="6">
        <v>30</v>
      </c>
      <c r="G284" s="2" t="s">
        <v>21</v>
      </c>
      <c r="H284" s="2" t="s">
        <v>31</v>
      </c>
      <c r="I284" s="6">
        <v>7</v>
      </c>
      <c r="J284" s="2" t="s">
        <v>23</v>
      </c>
      <c r="K284" s="2" t="s">
        <v>24</v>
      </c>
      <c r="L284" s="2" t="s">
        <v>57</v>
      </c>
      <c r="M284" s="6">
        <v>16</v>
      </c>
      <c r="N284" s="6">
        <v>55</v>
      </c>
      <c r="O284" s="2" t="s">
        <v>34</v>
      </c>
      <c r="P284" s="6">
        <v>10</v>
      </c>
      <c r="Q284" s="6">
        <v>20</v>
      </c>
      <c r="R284" s="6">
        <v>10</v>
      </c>
      <c r="S284" s="6">
        <v>30</v>
      </c>
      <c r="T284" s="6">
        <v>19</v>
      </c>
      <c r="U284" s="2" t="s">
        <v>27</v>
      </c>
    </row>
    <row r="285" spans="1:21" x14ac:dyDescent="0.3">
      <c r="A285">
        <v>585</v>
      </c>
      <c r="B285" s="6">
        <v>245</v>
      </c>
      <c r="C285" s="6">
        <v>163</v>
      </c>
      <c r="D285" s="12">
        <v>41829</v>
      </c>
      <c r="E285" s="6">
        <v>1704</v>
      </c>
      <c r="F285" s="6">
        <v>331</v>
      </c>
      <c r="G285" s="2" t="s">
        <v>21</v>
      </c>
      <c r="H285" s="2" t="s">
        <v>31</v>
      </c>
      <c r="I285" s="6">
        <v>93</v>
      </c>
      <c r="J285" s="2" t="s">
        <v>23</v>
      </c>
      <c r="K285" s="2" t="s">
        <v>24</v>
      </c>
      <c r="L285" s="2" t="s">
        <v>25</v>
      </c>
      <c r="M285" s="6">
        <v>303</v>
      </c>
      <c r="N285" s="6">
        <v>614</v>
      </c>
      <c r="O285" s="2" t="s">
        <v>67</v>
      </c>
      <c r="P285" s="6">
        <v>180</v>
      </c>
      <c r="Q285" s="6">
        <v>240</v>
      </c>
      <c r="R285" s="6">
        <v>140</v>
      </c>
      <c r="S285" s="6">
        <v>420</v>
      </c>
      <c r="T285" s="6">
        <v>127</v>
      </c>
      <c r="U285" s="2" t="s">
        <v>27</v>
      </c>
    </row>
    <row r="286" spans="1:21" x14ac:dyDescent="0.3">
      <c r="A286">
        <v>518</v>
      </c>
      <c r="B286" s="6">
        <v>225</v>
      </c>
      <c r="C286" s="6">
        <v>-112</v>
      </c>
      <c r="D286" s="12">
        <v>41860</v>
      </c>
      <c r="E286" s="6">
        <v>4742</v>
      </c>
      <c r="F286" s="6">
        <v>-65</v>
      </c>
      <c r="G286" s="2" t="s">
        <v>21</v>
      </c>
      <c r="H286" s="2" t="s">
        <v>31</v>
      </c>
      <c r="I286" s="6">
        <v>69</v>
      </c>
      <c r="J286" s="2" t="s">
        <v>23</v>
      </c>
      <c r="K286" s="2" t="s">
        <v>24</v>
      </c>
      <c r="L286" s="2" t="s">
        <v>28</v>
      </c>
      <c r="M286" s="6">
        <v>-232</v>
      </c>
      <c r="N286" s="6">
        <v>171</v>
      </c>
      <c r="O286" s="2" t="s">
        <v>67</v>
      </c>
      <c r="P286" s="6">
        <v>160</v>
      </c>
      <c r="Q286" s="6">
        <v>-50</v>
      </c>
      <c r="R286" s="6">
        <v>-120</v>
      </c>
      <c r="S286" s="6">
        <v>110</v>
      </c>
      <c r="T286" s="6">
        <v>91</v>
      </c>
      <c r="U286" s="2" t="s">
        <v>27</v>
      </c>
    </row>
    <row r="287" spans="1:21" x14ac:dyDescent="0.3">
      <c r="A287">
        <v>516</v>
      </c>
      <c r="B287" s="6">
        <v>81</v>
      </c>
      <c r="C287" s="6">
        <v>35</v>
      </c>
      <c r="D287" s="12">
        <v>41891</v>
      </c>
      <c r="E287" s="6">
        <v>984</v>
      </c>
      <c r="F287" s="6">
        <v>117</v>
      </c>
      <c r="G287" s="2" t="s">
        <v>21</v>
      </c>
      <c r="H287" s="2" t="s">
        <v>31</v>
      </c>
      <c r="I287" s="6">
        <v>22</v>
      </c>
      <c r="J287" s="2" t="s">
        <v>23</v>
      </c>
      <c r="K287" s="2" t="s">
        <v>32</v>
      </c>
      <c r="L287" s="2" t="s">
        <v>33</v>
      </c>
      <c r="M287" s="6">
        <v>125</v>
      </c>
      <c r="N287" s="6">
        <v>211</v>
      </c>
      <c r="O287" s="2" t="s">
        <v>67</v>
      </c>
      <c r="P287" s="6">
        <v>80</v>
      </c>
      <c r="Q287" s="6">
        <v>120</v>
      </c>
      <c r="R287" s="6">
        <v>90</v>
      </c>
      <c r="S287" s="6">
        <v>200</v>
      </c>
      <c r="T287" s="6">
        <v>33</v>
      </c>
      <c r="U287" s="2" t="s">
        <v>35</v>
      </c>
    </row>
    <row r="288" spans="1:21" x14ac:dyDescent="0.3">
      <c r="A288">
        <v>914</v>
      </c>
      <c r="B288" s="6">
        <v>118</v>
      </c>
      <c r="C288" s="6">
        <v>58</v>
      </c>
      <c r="D288" s="12">
        <v>41921</v>
      </c>
      <c r="E288" s="6">
        <v>930</v>
      </c>
      <c r="F288" s="6">
        <v>172</v>
      </c>
      <c r="G288" s="2" t="s">
        <v>21</v>
      </c>
      <c r="H288" s="2" t="s">
        <v>31</v>
      </c>
      <c r="I288" s="6">
        <v>33</v>
      </c>
      <c r="J288" s="2" t="s">
        <v>23</v>
      </c>
      <c r="K288" s="2" t="s">
        <v>32</v>
      </c>
      <c r="L288" s="2" t="s">
        <v>61</v>
      </c>
      <c r="M288" s="6">
        <v>188</v>
      </c>
      <c r="N288" s="6">
        <v>309</v>
      </c>
      <c r="O288" s="2" t="s">
        <v>67</v>
      </c>
      <c r="P288" s="6">
        <v>120</v>
      </c>
      <c r="Q288" s="6">
        <v>170</v>
      </c>
      <c r="R288" s="6">
        <v>130</v>
      </c>
      <c r="S288" s="6">
        <v>290</v>
      </c>
      <c r="T288" s="6">
        <v>45</v>
      </c>
      <c r="U288" s="2" t="s">
        <v>35</v>
      </c>
    </row>
    <row r="289" spans="1:21" x14ac:dyDescent="0.3">
      <c r="A289">
        <v>727</v>
      </c>
      <c r="B289" s="6">
        <v>134</v>
      </c>
      <c r="C289" s="6">
        <v>71</v>
      </c>
      <c r="D289" s="12">
        <v>41952</v>
      </c>
      <c r="E289" s="6">
        <v>690</v>
      </c>
      <c r="F289" s="6">
        <v>186</v>
      </c>
      <c r="G289" s="2" t="s">
        <v>21</v>
      </c>
      <c r="H289" s="2" t="s">
        <v>31</v>
      </c>
      <c r="I289" s="6">
        <v>41</v>
      </c>
      <c r="J289" s="2" t="s">
        <v>40</v>
      </c>
      <c r="K289" s="2" t="s">
        <v>45</v>
      </c>
      <c r="L289" s="2" t="s">
        <v>46</v>
      </c>
      <c r="M289" s="6">
        <v>181</v>
      </c>
      <c r="N289" s="6">
        <v>341</v>
      </c>
      <c r="O289" s="2" t="s">
        <v>34</v>
      </c>
      <c r="P289" s="6">
        <v>120</v>
      </c>
      <c r="Q289" s="6">
        <v>160</v>
      </c>
      <c r="R289" s="6">
        <v>110</v>
      </c>
      <c r="S289" s="6">
        <v>280</v>
      </c>
      <c r="T289" s="6">
        <v>64</v>
      </c>
      <c r="U289" s="2" t="s">
        <v>27</v>
      </c>
    </row>
    <row r="290" spans="1:21" x14ac:dyDescent="0.3">
      <c r="A290">
        <v>386</v>
      </c>
      <c r="B290" s="6">
        <v>83</v>
      </c>
      <c r="C290" s="6">
        <v>16</v>
      </c>
      <c r="D290" s="12">
        <v>41982</v>
      </c>
      <c r="E290" s="6">
        <v>575</v>
      </c>
      <c r="F290" s="6">
        <v>112</v>
      </c>
      <c r="G290" s="2" t="s">
        <v>21</v>
      </c>
      <c r="H290" s="2" t="s">
        <v>31</v>
      </c>
      <c r="I290" s="6">
        <v>27</v>
      </c>
      <c r="J290" s="2" t="s">
        <v>40</v>
      </c>
      <c r="K290" s="2" t="s">
        <v>41</v>
      </c>
      <c r="L290" s="2" t="s">
        <v>42</v>
      </c>
      <c r="M290" s="6">
        <v>86</v>
      </c>
      <c r="N290" s="6">
        <v>208</v>
      </c>
      <c r="O290" s="2" t="s">
        <v>34</v>
      </c>
      <c r="P290" s="6">
        <v>80</v>
      </c>
      <c r="Q290" s="6">
        <v>110</v>
      </c>
      <c r="R290" s="6">
        <v>70</v>
      </c>
      <c r="S290" s="6">
        <v>190</v>
      </c>
      <c r="T290" s="6">
        <v>54</v>
      </c>
      <c r="U290" s="2" t="s">
        <v>27</v>
      </c>
    </row>
    <row r="291" spans="1:21" x14ac:dyDescent="0.3">
      <c r="A291">
        <v>303</v>
      </c>
      <c r="B291" s="6">
        <v>76</v>
      </c>
      <c r="C291" s="6">
        <v>-91</v>
      </c>
      <c r="D291" s="12">
        <v>41649</v>
      </c>
      <c r="E291" s="6">
        <v>580</v>
      </c>
      <c r="F291" s="6">
        <v>111</v>
      </c>
      <c r="G291" s="2" t="s">
        <v>21</v>
      </c>
      <c r="H291" s="2" t="s">
        <v>22</v>
      </c>
      <c r="I291" s="6">
        <v>21</v>
      </c>
      <c r="J291" s="2" t="s">
        <v>40</v>
      </c>
      <c r="K291" s="2" t="s">
        <v>41</v>
      </c>
      <c r="L291" s="2" t="s">
        <v>53</v>
      </c>
      <c r="M291" s="6">
        <v>79</v>
      </c>
      <c r="N291" s="6">
        <v>187</v>
      </c>
      <c r="O291" s="2" t="s">
        <v>26</v>
      </c>
      <c r="P291" s="6">
        <v>100</v>
      </c>
      <c r="Q291" s="6">
        <v>180</v>
      </c>
      <c r="R291" s="6">
        <v>170</v>
      </c>
      <c r="S291" s="6">
        <v>280</v>
      </c>
      <c r="T291" s="6">
        <v>32</v>
      </c>
      <c r="U291" s="2" t="s">
        <v>35</v>
      </c>
    </row>
    <row r="292" spans="1:21" x14ac:dyDescent="0.3">
      <c r="A292">
        <v>815</v>
      </c>
      <c r="B292" s="6">
        <v>257</v>
      </c>
      <c r="C292" s="6">
        <v>-196</v>
      </c>
      <c r="D292" s="12">
        <v>41680</v>
      </c>
      <c r="E292" s="6">
        <v>1662</v>
      </c>
      <c r="F292" s="6">
        <v>341</v>
      </c>
      <c r="G292" s="2" t="s">
        <v>21</v>
      </c>
      <c r="H292" s="2" t="s">
        <v>22</v>
      </c>
      <c r="I292" s="6">
        <v>84</v>
      </c>
      <c r="J292" s="2" t="s">
        <v>40</v>
      </c>
      <c r="K292" s="2" t="s">
        <v>41</v>
      </c>
      <c r="L292" s="2" t="s">
        <v>53</v>
      </c>
      <c r="M292" s="6">
        <v>224</v>
      </c>
      <c r="N292" s="6">
        <v>598</v>
      </c>
      <c r="O292" s="2" t="s">
        <v>63</v>
      </c>
      <c r="P292" s="6">
        <v>370</v>
      </c>
      <c r="Q292" s="6">
        <v>520</v>
      </c>
      <c r="R292" s="6">
        <v>420</v>
      </c>
      <c r="S292" s="6">
        <v>890</v>
      </c>
      <c r="T292" s="6">
        <v>117</v>
      </c>
      <c r="U292" s="2" t="s">
        <v>35</v>
      </c>
    </row>
    <row r="293" spans="1:21" x14ac:dyDescent="0.3">
      <c r="A293">
        <v>567</v>
      </c>
      <c r="B293" s="6">
        <v>161</v>
      </c>
      <c r="C293" s="6">
        <v>-98</v>
      </c>
      <c r="D293" s="12">
        <v>41708</v>
      </c>
      <c r="E293" s="6">
        <v>1267</v>
      </c>
      <c r="F293" s="6">
        <v>161</v>
      </c>
      <c r="G293" s="2" t="s">
        <v>21</v>
      </c>
      <c r="H293" s="2" t="s">
        <v>22</v>
      </c>
      <c r="I293" s="6">
        <v>45</v>
      </c>
      <c r="J293" s="2" t="s">
        <v>40</v>
      </c>
      <c r="K293" s="2" t="s">
        <v>41</v>
      </c>
      <c r="L293" s="2" t="s">
        <v>53</v>
      </c>
      <c r="M293" s="6">
        <v>92</v>
      </c>
      <c r="N293" s="6">
        <v>322</v>
      </c>
      <c r="O293" s="2" t="s">
        <v>65</v>
      </c>
      <c r="P293" s="6">
        <v>230</v>
      </c>
      <c r="Q293" s="6">
        <v>240</v>
      </c>
      <c r="R293" s="6">
        <v>190</v>
      </c>
      <c r="S293" s="6">
        <v>470</v>
      </c>
      <c r="T293" s="6">
        <v>69</v>
      </c>
      <c r="U293" s="2" t="s">
        <v>35</v>
      </c>
    </row>
    <row r="294" spans="1:21" x14ac:dyDescent="0.3">
      <c r="A294">
        <v>719</v>
      </c>
      <c r="B294" s="6">
        <v>161</v>
      </c>
      <c r="C294" s="6">
        <v>-18</v>
      </c>
      <c r="D294" s="12">
        <v>41739</v>
      </c>
      <c r="E294" s="6">
        <v>1267</v>
      </c>
      <c r="F294" s="6">
        <v>161</v>
      </c>
      <c r="G294" s="2" t="s">
        <v>21</v>
      </c>
      <c r="H294" s="2" t="s">
        <v>22</v>
      </c>
      <c r="I294" s="6">
        <v>45</v>
      </c>
      <c r="J294" s="2" t="s">
        <v>23</v>
      </c>
      <c r="K294" s="2" t="s">
        <v>24</v>
      </c>
      <c r="L294" s="2" t="s">
        <v>57</v>
      </c>
      <c r="M294" s="6">
        <v>92</v>
      </c>
      <c r="N294" s="6">
        <v>322</v>
      </c>
      <c r="O294" s="2" t="s">
        <v>26</v>
      </c>
      <c r="P294" s="6">
        <v>120</v>
      </c>
      <c r="Q294" s="6">
        <v>140</v>
      </c>
      <c r="R294" s="6">
        <v>110</v>
      </c>
      <c r="S294" s="6">
        <v>260</v>
      </c>
      <c r="T294" s="6">
        <v>69</v>
      </c>
      <c r="U294" s="2" t="s">
        <v>27</v>
      </c>
    </row>
    <row r="295" spans="1:21" x14ac:dyDescent="0.3">
      <c r="A295">
        <v>708</v>
      </c>
      <c r="B295" s="6">
        <v>123</v>
      </c>
      <c r="C295" s="6">
        <v>-7</v>
      </c>
      <c r="D295" s="12">
        <v>41769</v>
      </c>
      <c r="E295" s="6">
        <v>915</v>
      </c>
      <c r="F295" s="6">
        <v>179</v>
      </c>
      <c r="G295" s="2" t="s">
        <v>21</v>
      </c>
      <c r="H295" s="2" t="s">
        <v>22</v>
      </c>
      <c r="I295" s="6">
        <v>34</v>
      </c>
      <c r="J295" s="2" t="s">
        <v>23</v>
      </c>
      <c r="K295" s="2" t="s">
        <v>24</v>
      </c>
      <c r="L295" s="2" t="s">
        <v>57</v>
      </c>
      <c r="M295" s="6">
        <v>133</v>
      </c>
      <c r="N295" s="6">
        <v>302</v>
      </c>
      <c r="O295" s="2" t="s">
        <v>63</v>
      </c>
      <c r="P295" s="6">
        <v>90</v>
      </c>
      <c r="Q295" s="6">
        <v>150</v>
      </c>
      <c r="R295" s="6">
        <v>140</v>
      </c>
      <c r="S295" s="6">
        <v>240</v>
      </c>
      <c r="T295" s="6">
        <v>46</v>
      </c>
      <c r="U295" s="2" t="s">
        <v>27</v>
      </c>
    </row>
    <row r="296" spans="1:21" x14ac:dyDescent="0.3">
      <c r="A296">
        <v>815</v>
      </c>
      <c r="B296" s="6">
        <v>108</v>
      </c>
      <c r="C296" s="6">
        <v>-4</v>
      </c>
      <c r="D296" s="12">
        <v>41800</v>
      </c>
      <c r="E296" s="6">
        <v>971</v>
      </c>
      <c r="F296" s="6">
        <v>157</v>
      </c>
      <c r="G296" s="2" t="s">
        <v>21</v>
      </c>
      <c r="H296" s="2" t="s">
        <v>22</v>
      </c>
      <c r="I296" s="6">
        <v>30</v>
      </c>
      <c r="J296" s="2" t="s">
        <v>23</v>
      </c>
      <c r="K296" s="2" t="s">
        <v>24</v>
      </c>
      <c r="L296" s="2" t="s">
        <v>28</v>
      </c>
      <c r="M296" s="6">
        <v>116</v>
      </c>
      <c r="N296" s="6">
        <v>265</v>
      </c>
      <c r="O296" s="2" t="s">
        <v>63</v>
      </c>
      <c r="P296" s="6">
        <v>80</v>
      </c>
      <c r="Q296" s="6">
        <v>130</v>
      </c>
      <c r="R296" s="6">
        <v>120</v>
      </c>
      <c r="S296" s="6">
        <v>210</v>
      </c>
      <c r="T296" s="6">
        <v>41</v>
      </c>
      <c r="U296" s="2" t="s">
        <v>27</v>
      </c>
    </row>
    <row r="297" spans="1:21" x14ac:dyDescent="0.3">
      <c r="A297">
        <v>234</v>
      </c>
      <c r="B297" s="6">
        <v>82</v>
      </c>
      <c r="C297" s="6">
        <v>5</v>
      </c>
      <c r="D297" s="12">
        <v>41830</v>
      </c>
      <c r="E297" s="6">
        <v>788</v>
      </c>
      <c r="F297" s="6">
        <v>123</v>
      </c>
      <c r="G297" s="2" t="s">
        <v>21</v>
      </c>
      <c r="H297" s="2" t="s">
        <v>22</v>
      </c>
      <c r="I297" s="6">
        <v>27</v>
      </c>
      <c r="J297" s="2" t="s">
        <v>23</v>
      </c>
      <c r="K297" s="2" t="s">
        <v>32</v>
      </c>
      <c r="L297" s="2" t="s">
        <v>33</v>
      </c>
      <c r="M297" s="6">
        <v>65</v>
      </c>
      <c r="N297" s="6">
        <v>205</v>
      </c>
      <c r="O297" s="2" t="s">
        <v>65</v>
      </c>
      <c r="P297" s="6">
        <v>50</v>
      </c>
      <c r="Q297" s="6">
        <v>90</v>
      </c>
      <c r="R297" s="6">
        <v>60</v>
      </c>
      <c r="S297" s="6">
        <v>140</v>
      </c>
      <c r="T297" s="6">
        <v>58</v>
      </c>
      <c r="U297" s="2" t="s">
        <v>35</v>
      </c>
    </row>
    <row r="298" spans="1:21" x14ac:dyDescent="0.3">
      <c r="A298">
        <v>614</v>
      </c>
      <c r="B298" s="6">
        <v>91</v>
      </c>
      <c r="C298" s="6">
        <v>-4</v>
      </c>
      <c r="D298" s="12">
        <v>41861</v>
      </c>
      <c r="E298" s="6">
        <v>656</v>
      </c>
      <c r="F298" s="6">
        <v>127</v>
      </c>
      <c r="G298" s="2" t="s">
        <v>21</v>
      </c>
      <c r="H298" s="2" t="s">
        <v>22</v>
      </c>
      <c r="I298" s="6">
        <v>28</v>
      </c>
      <c r="J298" s="2" t="s">
        <v>23</v>
      </c>
      <c r="K298" s="2" t="s">
        <v>32</v>
      </c>
      <c r="L298" s="2" t="s">
        <v>61</v>
      </c>
      <c r="M298" s="6">
        <v>76</v>
      </c>
      <c r="N298" s="6">
        <v>218</v>
      </c>
      <c r="O298" s="2" t="s">
        <v>65</v>
      </c>
      <c r="P298" s="6">
        <v>50</v>
      </c>
      <c r="Q298" s="6">
        <v>100</v>
      </c>
      <c r="R298" s="6">
        <v>80</v>
      </c>
      <c r="S298" s="6">
        <v>150</v>
      </c>
      <c r="T298" s="6">
        <v>51</v>
      </c>
      <c r="U298" s="2" t="s">
        <v>35</v>
      </c>
    </row>
    <row r="299" spans="1:21" x14ac:dyDescent="0.3">
      <c r="A299">
        <v>720</v>
      </c>
      <c r="B299" s="6">
        <v>90</v>
      </c>
      <c r="C299" s="6">
        <v>-6</v>
      </c>
      <c r="D299" s="12">
        <v>41892</v>
      </c>
      <c r="E299" s="6">
        <v>572</v>
      </c>
      <c r="F299" s="6">
        <v>115</v>
      </c>
      <c r="G299" s="2" t="s">
        <v>21</v>
      </c>
      <c r="H299" s="2" t="s">
        <v>22</v>
      </c>
      <c r="I299" s="6">
        <v>29</v>
      </c>
      <c r="J299" s="2" t="s">
        <v>23</v>
      </c>
      <c r="K299" s="2" t="s">
        <v>32</v>
      </c>
      <c r="L299" s="2" t="s">
        <v>37</v>
      </c>
      <c r="M299" s="6">
        <v>74</v>
      </c>
      <c r="N299" s="6">
        <v>205</v>
      </c>
      <c r="O299" s="2" t="s">
        <v>26</v>
      </c>
      <c r="P299" s="6">
        <v>50</v>
      </c>
      <c r="Q299" s="6">
        <v>90</v>
      </c>
      <c r="R299" s="6">
        <v>80</v>
      </c>
      <c r="S299" s="6">
        <v>140</v>
      </c>
      <c r="T299" s="6">
        <v>41</v>
      </c>
      <c r="U299" s="2" t="s">
        <v>35</v>
      </c>
    </row>
    <row r="300" spans="1:21" x14ac:dyDescent="0.3">
      <c r="A300">
        <v>641</v>
      </c>
      <c r="B300" s="6">
        <v>10</v>
      </c>
      <c r="C300" s="6">
        <v>-12</v>
      </c>
      <c r="D300" s="12">
        <v>41922</v>
      </c>
      <c r="E300" s="6">
        <v>598</v>
      </c>
      <c r="F300" s="6">
        <v>13</v>
      </c>
      <c r="G300" s="2" t="s">
        <v>39</v>
      </c>
      <c r="H300" s="2" t="s">
        <v>22</v>
      </c>
      <c r="I300" s="6">
        <v>3</v>
      </c>
      <c r="J300" s="2" t="s">
        <v>40</v>
      </c>
      <c r="K300" s="2" t="s">
        <v>45</v>
      </c>
      <c r="L300" s="2" t="s">
        <v>46</v>
      </c>
      <c r="M300" s="6">
        <v>-2</v>
      </c>
      <c r="N300" s="6">
        <v>23</v>
      </c>
      <c r="O300" s="2" t="s">
        <v>43</v>
      </c>
      <c r="P300" s="6">
        <v>0</v>
      </c>
      <c r="Q300" s="6">
        <v>10</v>
      </c>
      <c r="R300" s="6">
        <v>10</v>
      </c>
      <c r="S300" s="6">
        <v>10</v>
      </c>
      <c r="T300" s="6">
        <v>15</v>
      </c>
      <c r="U300" s="2" t="s">
        <v>27</v>
      </c>
    </row>
    <row r="301" spans="1:21" x14ac:dyDescent="0.3">
      <c r="A301">
        <v>715</v>
      </c>
      <c r="B301" s="6">
        <v>86</v>
      </c>
      <c r="C301" s="6">
        <v>-39</v>
      </c>
      <c r="D301" s="12">
        <v>41953</v>
      </c>
      <c r="E301" s="6">
        <v>547</v>
      </c>
      <c r="F301" s="6">
        <v>116</v>
      </c>
      <c r="G301" s="2" t="s">
        <v>39</v>
      </c>
      <c r="H301" s="2" t="s">
        <v>22</v>
      </c>
      <c r="I301" s="6">
        <v>28</v>
      </c>
      <c r="J301" s="2" t="s">
        <v>40</v>
      </c>
      <c r="K301" s="2" t="s">
        <v>45</v>
      </c>
      <c r="L301" s="2" t="s">
        <v>46</v>
      </c>
      <c r="M301" s="6">
        <v>61</v>
      </c>
      <c r="N301" s="6">
        <v>202</v>
      </c>
      <c r="O301" s="2" t="s">
        <v>59</v>
      </c>
      <c r="P301" s="6">
        <v>80</v>
      </c>
      <c r="Q301" s="6">
        <v>120</v>
      </c>
      <c r="R301" s="6">
        <v>100</v>
      </c>
      <c r="S301" s="6">
        <v>200</v>
      </c>
      <c r="T301" s="6">
        <v>55</v>
      </c>
      <c r="U301" s="2" t="s">
        <v>27</v>
      </c>
    </row>
    <row r="302" spans="1:21" x14ac:dyDescent="0.3">
      <c r="A302">
        <v>816</v>
      </c>
      <c r="B302" s="6">
        <v>79</v>
      </c>
      <c r="C302" s="6">
        <v>-35</v>
      </c>
      <c r="D302" s="12">
        <v>41983</v>
      </c>
      <c r="E302" s="6">
        <v>593</v>
      </c>
      <c r="F302" s="6">
        <v>98</v>
      </c>
      <c r="G302" s="2" t="s">
        <v>39</v>
      </c>
      <c r="H302" s="2" t="s">
        <v>22</v>
      </c>
      <c r="I302" s="6">
        <v>30</v>
      </c>
      <c r="J302" s="2" t="s">
        <v>40</v>
      </c>
      <c r="K302" s="2" t="s">
        <v>45</v>
      </c>
      <c r="L302" s="2" t="s">
        <v>52</v>
      </c>
      <c r="M302" s="6">
        <v>35</v>
      </c>
      <c r="N302" s="6">
        <v>177</v>
      </c>
      <c r="O302" s="2" t="s">
        <v>58</v>
      </c>
      <c r="P302" s="6">
        <v>70</v>
      </c>
      <c r="Q302" s="6">
        <v>100</v>
      </c>
      <c r="R302" s="6">
        <v>70</v>
      </c>
      <c r="S302" s="6">
        <v>170</v>
      </c>
      <c r="T302" s="6">
        <v>63</v>
      </c>
      <c r="U302" s="2" t="s">
        <v>35</v>
      </c>
    </row>
    <row r="303" spans="1:21" x14ac:dyDescent="0.3">
      <c r="A303">
        <v>312</v>
      </c>
      <c r="B303" s="6">
        <v>118</v>
      </c>
      <c r="C303" s="6">
        <v>17</v>
      </c>
      <c r="D303" s="12">
        <v>41650</v>
      </c>
      <c r="E303" s="6">
        <v>930</v>
      </c>
      <c r="F303" s="6">
        <v>172</v>
      </c>
      <c r="G303" s="2" t="s">
        <v>21</v>
      </c>
      <c r="H303" s="2" t="s">
        <v>22</v>
      </c>
      <c r="I303" s="6">
        <v>33</v>
      </c>
      <c r="J303" s="2" t="s">
        <v>23</v>
      </c>
      <c r="K303" s="2" t="s">
        <v>24</v>
      </c>
      <c r="L303" s="2" t="s">
        <v>57</v>
      </c>
      <c r="M303" s="6">
        <v>127</v>
      </c>
      <c r="N303" s="6">
        <v>290</v>
      </c>
      <c r="O303" s="2" t="s">
        <v>63</v>
      </c>
      <c r="P303" s="6">
        <v>110</v>
      </c>
      <c r="Q303" s="6">
        <v>150</v>
      </c>
      <c r="R303" s="6">
        <v>110</v>
      </c>
      <c r="S303" s="6">
        <v>260</v>
      </c>
      <c r="T303" s="6">
        <v>45</v>
      </c>
      <c r="U303" s="2" t="s">
        <v>27</v>
      </c>
    </row>
    <row r="304" spans="1:21" x14ac:dyDescent="0.3">
      <c r="A304">
        <v>630</v>
      </c>
      <c r="B304" s="6">
        <v>81</v>
      </c>
      <c r="C304" s="6">
        <v>4</v>
      </c>
      <c r="D304" s="12">
        <v>41681</v>
      </c>
      <c r="E304" s="6">
        <v>984</v>
      </c>
      <c r="F304" s="6">
        <v>117</v>
      </c>
      <c r="G304" s="2" t="s">
        <v>21</v>
      </c>
      <c r="H304" s="2" t="s">
        <v>22</v>
      </c>
      <c r="I304" s="6">
        <v>22</v>
      </c>
      <c r="J304" s="2" t="s">
        <v>23</v>
      </c>
      <c r="K304" s="2" t="s">
        <v>24</v>
      </c>
      <c r="L304" s="2" t="s">
        <v>28</v>
      </c>
      <c r="M304" s="6">
        <v>84</v>
      </c>
      <c r="N304" s="6">
        <v>198</v>
      </c>
      <c r="O304" s="2" t="s">
        <v>63</v>
      </c>
      <c r="P304" s="6">
        <v>70</v>
      </c>
      <c r="Q304" s="6">
        <v>110</v>
      </c>
      <c r="R304" s="6">
        <v>80</v>
      </c>
      <c r="S304" s="6">
        <v>180</v>
      </c>
      <c r="T304" s="6">
        <v>33</v>
      </c>
      <c r="U304" s="2" t="s">
        <v>27</v>
      </c>
    </row>
    <row r="305" spans="1:21" x14ac:dyDescent="0.3">
      <c r="A305">
        <v>330</v>
      </c>
      <c r="B305" s="6">
        <v>78</v>
      </c>
      <c r="C305" s="6">
        <v>2</v>
      </c>
      <c r="D305" s="12">
        <v>41709</v>
      </c>
      <c r="E305" s="6">
        <v>798</v>
      </c>
      <c r="F305" s="6">
        <v>119</v>
      </c>
      <c r="G305" s="2" t="s">
        <v>21</v>
      </c>
      <c r="H305" s="2" t="s">
        <v>22</v>
      </c>
      <c r="I305" s="6">
        <v>25</v>
      </c>
      <c r="J305" s="2" t="s">
        <v>23</v>
      </c>
      <c r="K305" s="2" t="s">
        <v>32</v>
      </c>
      <c r="L305" s="2" t="s">
        <v>33</v>
      </c>
      <c r="M305" s="6">
        <v>62</v>
      </c>
      <c r="N305" s="6">
        <v>197</v>
      </c>
      <c r="O305" s="2" t="s">
        <v>65</v>
      </c>
      <c r="P305" s="6">
        <v>60</v>
      </c>
      <c r="Q305" s="6">
        <v>100</v>
      </c>
      <c r="R305" s="6">
        <v>60</v>
      </c>
      <c r="S305" s="6">
        <v>160</v>
      </c>
      <c r="T305" s="6">
        <v>57</v>
      </c>
      <c r="U305" s="2" t="s">
        <v>35</v>
      </c>
    </row>
    <row r="306" spans="1:21" x14ac:dyDescent="0.3">
      <c r="A306">
        <v>630</v>
      </c>
      <c r="B306" s="6">
        <v>75</v>
      </c>
      <c r="C306" s="6">
        <v>9</v>
      </c>
      <c r="D306" s="12">
        <v>41740</v>
      </c>
      <c r="E306" s="6">
        <v>659</v>
      </c>
      <c r="F306" s="6">
        <v>114</v>
      </c>
      <c r="G306" s="2" t="s">
        <v>21</v>
      </c>
      <c r="H306" s="2" t="s">
        <v>22</v>
      </c>
      <c r="I306" s="6">
        <v>24</v>
      </c>
      <c r="J306" s="2" t="s">
        <v>23</v>
      </c>
      <c r="K306" s="2" t="s">
        <v>32</v>
      </c>
      <c r="L306" s="2" t="s">
        <v>61</v>
      </c>
      <c r="M306" s="6">
        <v>59</v>
      </c>
      <c r="N306" s="6">
        <v>189</v>
      </c>
      <c r="O306" s="2" t="s">
        <v>63</v>
      </c>
      <c r="P306" s="6">
        <v>60</v>
      </c>
      <c r="Q306" s="6">
        <v>90</v>
      </c>
      <c r="R306" s="6">
        <v>50</v>
      </c>
      <c r="S306" s="6">
        <v>150</v>
      </c>
      <c r="T306" s="6">
        <v>55</v>
      </c>
      <c r="U306" s="2" t="s">
        <v>35</v>
      </c>
    </row>
    <row r="307" spans="1:21" x14ac:dyDescent="0.3">
      <c r="A307">
        <v>419</v>
      </c>
      <c r="B307" s="6">
        <v>102</v>
      </c>
      <c r="C307" s="6">
        <v>19</v>
      </c>
      <c r="D307" s="12">
        <v>41770</v>
      </c>
      <c r="E307" s="6">
        <v>666</v>
      </c>
      <c r="F307" s="6">
        <v>143</v>
      </c>
      <c r="G307" s="2" t="s">
        <v>21</v>
      </c>
      <c r="H307" s="2" t="s">
        <v>22</v>
      </c>
      <c r="I307" s="6">
        <v>31</v>
      </c>
      <c r="J307" s="2" t="s">
        <v>23</v>
      </c>
      <c r="K307" s="2" t="s">
        <v>32</v>
      </c>
      <c r="L307" s="2" t="s">
        <v>61</v>
      </c>
      <c r="M307" s="6">
        <v>89</v>
      </c>
      <c r="N307" s="6">
        <v>245</v>
      </c>
      <c r="O307" s="2" t="s">
        <v>65</v>
      </c>
      <c r="P307" s="6">
        <v>80</v>
      </c>
      <c r="Q307" s="6">
        <v>120</v>
      </c>
      <c r="R307" s="6">
        <v>70</v>
      </c>
      <c r="S307" s="6">
        <v>200</v>
      </c>
      <c r="T307" s="6">
        <v>54</v>
      </c>
      <c r="U307" s="2" t="s">
        <v>35</v>
      </c>
    </row>
    <row r="308" spans="1:21" x14ac:dyDescent="0.3">
      <c r="A308">
        <v>719</v>
      </c>
      <c r="B308" s="6">
        <v>88</v>
      </c>
      <c r="C308" s="6">
        <v>10</v>
      </c>
      <c r="D308" s="12">
        <v>41801</v>
      </c>
      <c r="E308" s="6">
        <v>561</v>
      </c>
      <c r="F308" s="6">
        <v>112</v>
      </c>
      <c r="G308" s="2" t="s">
        <v>21</v>
      </c>
      <c r="H308" s="2" t="s">
        <v>22</v>
      </c>
      <c r="I308" s="6">
        <v>29</v>
      </c>
      <c r="J308" s="2" t="s">
        <v>23</v>
      </c>
      <c r="K308" s="2" t="s">
        <v>32</v>
      </c>
      <c r="L308" s="2" t="s">
        <v>37</v>
      </c>
      <c r="M308" s="6">
        <v>70</v>
      </c>
      <c r="N308" s="6">
        <v>200</v>
      </c>
      <c r="O308" s="2" t="s">
        <v>26</v>
      </c>
      <c r="P308" s="6">
        <v>70</v>
      </c>
      <c r="Q308" s="6">
        <v>90</v>
      </c>
      <c r="R308" s="6">
        <v>60</v>
      </c>
      <c r="S308" s="6">
        <v>160</v>
      </c>
      <c r="T308" s="6">
        <v>42</v>
      </c>
      <c r="U308" s="2" t="s">
        <v>35</v>
      </c>
    </row>
    <row r="309" spans="1:21" x14ac:dyDescent="0.3">
      <c r="A309">
        <v>641</v>
      </c>
      <c r="B309" s="6">
        <v>10</v>
      </c>
      <c r="C309" s="6">
        <v>-13</v>
      </c>
      <c r="D309" s="12">
        <v>41831</v>
      </c>
      <c r="E309" s="6">
        <v>596</v>
      </c>
      <c r="F309" s="6">
        <v>13</v>
      </c>
      <c r="G309" s="2" t="s">
        <v>39</v>
      </c>
      <c r="H309" s="2" t="s">
        <v>22</v>
      </c>
      <c r="I309" s="6">
        <v>3</v>
      </c>
      <c r="J309" s="2" t="s">
        <v>40</v>
      </c>
      <c r="K309" s="2" t="s">
        <v>45</v>
      </c>
      <c r="L309" s="2" t="s">
        <v>46</v>
      </c>
      <c r="M309" s="6">
        <v>-3</v>
      </c>
      <c r="N309" s="6">
        <v>23</v>
      </c>
      <c r="O309" s="2" t="s">
        <v>43</v>
      </c>
      <c r="P309" s="6">
        <v>0</v>
      </c>
      <c r="Q309" s="6">
        <v>20</v>
      </c>
      <c r="R309" s="6">
        <v>10</v>
      </c>
      <c r="S309" s="6">
        <v>20</v>
      </c>
      <c r="T309" s="6">
        <v>16</v>
      </c>
      <c r="U309" s="2" t="s">
        <v>27</v>
      </c>
    </row>
    <row r="310" spans="1:21" x14ac:dyDescent="0.3">
      <c r="A310">
        <v>262</v>
      </c>
      <c r="B310" s="6">
        <v>77</v>
      </c>
      <c r="C310" s="6">
        <v>-9</v>
      </c>
      <c r="D310" s="12">
        <v>41862</v>
      </c>
      <c r="E310" s="6">
        <v>557</v>
      </c>
      <c r="F310" s="6">
        <v>103</v>
      </c>
      <c r="G310" s="2" t="s">
        <v>39</v>
      </c>
      <c r="H310" s="2" t="s">
        <v>22</v>
      </c>
      <c r="I310" s="6">
        <v>25</v>
      </c>
      <c r="J310" s="2" t="s">
        <v>40</v>
      </c>
      <c r="K310" s="2" t="s">
        <v>45</v>
      </c>
      <c r="L310" s="2" t="s">
        <v>46</v>
      </c>
      <c r="M310" s="6">
        <v>51</v>
      </c>
      <c r="N310" s="6">
        <v>180</v>
      </c>
      <c r="O310" s="2" t="s">
        <v>59</v>
      </c>
      <c r="P310" s="6">
        <v>70</v>
      </c>
      <c r="Q310" s="6">
        <v>100</v>
      </c>
      <c r="R310" s="6">
        <v>60</v>
      </c>
      <c r="S310" s="6">
        <v>170</v>
      </c>
      <c r="T310" s="6">
        <v>52</v>
      </c>
      <c r="U310" s="2" t="s">
        <v>27</v>
      </c>
    </row>
    <row r="311" spans="1:21" x14ac:dyDescent="0.3">
      <c r="A311">
        <v>563</v>
      </c>
      <c r="B311" s="6">
        <v>15</v>
      </c>
      <c r="C311" s="6">
        <v>-2</v>
      </c>
      <c r="D311" s="12">
        <v>41893</v>
      </c>
      <c r="E311" s="6">
        <v>848</v>
      </c>
      <c r="F311" s="6">
        <v>24</v>
      </c>
      <c r="G311" s="2" t="s">
        <v>39</v>
      </c>
      <c r="H311" s="2" t="s">
        <v>22</v>
      </c>
      <c r="I311" s="6">
        <v>4</v>
      </c>
      <c r="J311" s="2" t="s">
        <v>40</v>
      </c>
      <c r="K311" s="2" t="s">
        <v>45</v>
      </c>
      <c r="L311" s="2" t="s">
        <v>50</v>
      </c>
      <c r="M311" s="6">
        <v>8</v>
      </c>
      <c r="N311" s="6">
        <v>39</v>
      </c>
      <c r="O311" s="2" t="s">
        <v>43</v>
      </c>
      <c r="P311" s="6">
        <v>10</v>
      </c>
      <c r="Q311" s="6">
        <v>20</v>
      </c>
      <c r="R311" s="6">
        <v>10</v>
      </c>
      <c r="S311" s="6">
        <v>30</v>
      </c>
      <c r="T311" s="6">
        <v>16</v>
      </c>
      <c r="U311" s="2" t="s">
        <v>35</v>
      </c>
    </row>
    <row r="312" spans="1:21" x14ac:dyDescent="0.3">
      <c r="A312">
        <v>573</v>
      </c>
      <c r="B312" s="6">
        <v>82</v>
      </c>
      <c r="C312" s="6">
        <v>-2</v>
      </c>
      <c r="D312" s="12">
        <v>41923</v>
      </c>
      <c r="E312" s="6">
        <v>601</v>
      </c>
      <c r="F312" s="6">
        <v>102</v>
      </c>
      <c r="G312" s="2" t="s">
        <v>39</v>
      </c>
      <c r="H312" s="2" t="s">
        <v>22</v>
      </c>
      <c r="I312" s="6">
        <v>31</v>
      </c>
      <c r="J312" s="2" t="s">
        <v>40</v>
      </c>
      <c r="K312" s="2" t="s">
        <v>45</v>
      </c>
      <c r="L312" s="2" t="s">
        <v>52</v>
      </c>
      <c r="M312" s="6">
        <v>38</v>
      </c>
      <c r="N312" s="6">
        <v>184</v>
      </c>
      <c r="O312" s="2" t="s">
        <v>58</v>
      </c>
      <c r="P312" s="6">
        <v>80</v>
      </c>
      <c r="Q312" s="6">
        <v>100</v>
      </c>
      <c r="R312" s="6">
        <v>40</v>
      </c>
      <c r="S312" s="6">
        <v>180</v>
      </c>
      <c r="T312" s="6">
        <v>64</v>
      </c>
      <c r="U312" s="2" t="s">
        <v>35</v>
      </c>
    </row>
    <row r="313" spans="1:21" x14ac:dyDescent="0.3">
      <c r="A313">
        <v>262</v>
      </c>
      <c r="B313" s="6">
        <v>94</v>
      </c>
      <c r="C313" s="6">
        <v>-14</v>
      </c>
      <c r="D313" s="12">
        <v>41954</v>
      </c>
      <c r="E313" s="6">
        <v>694</v>
      </c>
      <c r="F313" s="6">
        <v>130</v>
      </c>
      <c r="G313" s="2" t="s">
        <v>39</v>
      </c>
      <c r="H313" s="2" t="s">
        <v>22</v>
      </c>
      <c r="I313" s="6">
        <v>85</v>
      </c>
      <c r="J313" s="2" t="s">
        <v>40</v>
      </c>
      <c r="K313" s="2" t="s">
        <v>45</v>
      </c>
      <c r="L313" s="2" t="s">
        <v>52</v>
      </c>
      <c r="M313" s="6">
        <v>16</v>
      </c>
      <c r="N313" s="6">
        <v>224</v>
      </c>
      <c r="O313" s="2" t="s">
        <v>59</v>
      </c>
      <c r="P313" s="6">
        <v>90</v>
      </c>
      <c r="Q313" s="6">
        <v>130</v>
      </c>
      <c r="R313" s="6">
        <v>30</v>
      </c>
      <c r="S313" s="6">
        <v>220</v>
      </c>
      <c r="T313" s="6">
        <v>114</v>
      </c>
      <c r="U313" s="2" t="s">
        <v>35</v>
      </c>
    </row>
    <row r="314" spans="1:21" x14ac:dyDescent="0.3">
      <c r="A314">
        <v>314</v>
      </c>
      <c r="B314" s="6">
        <v>54</v>
      </c>
      <c r="C314" s="6">
        <v>-29</v>
      </c>
      <c r="D314" s="12">
        <v>41984</v>
      </c>
      <c r="E314" s="6">
        <v>885</v>
      </c>
      <c r="F314" s="6">
        <v>78</v>
      </c>
      <c r="G314" s="2" t="s">
        <v>39</v>
      </c>
      <c r="H314" s="2" t="s">
        <v>22</v>
      </c>
      <c r="I314" s="6">
        <v>15</v>
      </c>
      <c r="J314" s="2" t="s">
        <v>40</v>
      </c>
      <c r="K314" s="2" t="s">
        <v>41</v>
      </c>
      <c r="L314" s="2" t="s">
        <v>53</v>
      </c>
      <c r="M314" s="6">
        <v>51</v>
      </c>
      <c r="N314" s="6">
        <v>132</v>
      </c>
      <c r="O314" s="2" t="s">
        <v>58</v>
      </c>
      <c r="P314" s="6">
        <v>60</v>
      </c>
      <c r="Q314" s="6">
        <v>100</v>
      </c>
      <c r="R314" s="6">
        <v>80</v>
      </c>
      <c r="S314" s="6">
        <v>160</v>
      </c>
      <c r="T314" s="6">
        <v>27</v>
      </c>
      <c r="U314" s="2" t="s">
        <v>35</v>
      </c>
    </row>
    <row r="315" spans="1:21" x14ac:dyDescent="0.3">
      <c r="A315">
        <v>740</v>
      </c>
      <c r="B315" s="6">
        <v>134</v>
      </c>
      <c r="C315" s="6">
        <v>31</v>
      </c>
      <c r="D315" s="12">
        <v>41651</v>
      </c>
      <c r="E315" s="6">
        <v>690</v>
      </c>
      <c r="F315" s="6">
        <v>186</v>
      </c>
      <c r="G315" s="2" t="s">
        <v>21</v>
      </c>
      <c r="H315" s="2" t="s">
        <v>22</v>
      </c>
      <c r="I315" s="6">
        <v>41</v>
      </c>
      <c r="J315" s="2" t="s">
        <v>23</v>
      </c>
      <c r="K315" s="2" t="s">
        <v>32</v>
      </c>
      <c r="L315" s="2" t="s">
        <v>61</v>
      </c>
      <c r="M315" s="6">
        <v>121</v>
      </c>
      <c r="N315" s="6">
        <v>320</v>
      </c>
      <c r="O315" s="2" t="s">
        <v>65</v>
      </c>
      <c r="P315" s="6">
        <v>110</v>
      </c>
      <c r="Q315" s="6">
        <v>150</v>
      </c>
      <c r="R315" s="6">
        <v>90</v>
      </c>
      <c r="S315" s="6">
        <v>260</v>
      </c>
      <c r="T315" s="6">
        <v>65</v>
      </c>
      <c r="U315" s="2" t="s">
        <v>35</v>
      </c>
    </row>
    <row r="316" spans="1:21" x14ac:dyDescent="0.3">
      <c r="A316">
        <v>719</v>
      </c>
      <c r="B316" s="6">
        <v>81</v>
      </c>
      <c r="C316" s="6">
        <v>6</v>
      </c>
      <c r="D316" s="12">
        <v>41682</v>
      </c>
      <c r="E316" s="6">
        <v>551</v>
      </c>
      <c r="F316" s="6">
        <v>104</v>
      </c>
      <c r="G316" s="2" t="s">
        <v>21</v>
      </c>
      <c r="H316" s="2" t="s">
        <v>22</v>
      </c>
      <c r="I316" s="6">
        <v>26</v>
      </c>
      <c r="J316" s="2" t="s">
        <v>23</v>
      </c>
      <c r="K316" s="2" t="s">
        <v>32</v>
      </c>
      <c r="L316" s="2" t="s">
        <v>37</v>
      </c>
      <c r="M316" s="6">
        <v>66</v>
      </c>
      <c r="N316" s="6">
        <v>185</v>
      </c>
      <c r="O316" s="2" t="s">
        <v>26</v>
      </c>
      <c r="P316" s="6">
        <v>60</v>
      </c>
      <c r="Q316" s="6">
        <v>90</v>
      </c>
      <c r="R316" s="6">
        <v>60</v>
      </c>
      <c r="S316" s="6">
        <v>150</v>
      </c>
      <c r="T316" s="6">
        <v>38</v>
      </c>
      <c r="U316" s="2" t="s">
        <v>35</v>
      </c>
    </row>
    <row r="317" spans="1:21" x14ac:dyDescent="0.3">
      <c r="A317">
        <v>319</v>
      </c>
      <c r="B317" s="6">
        <v>10</v>
      </c>
      <c r="C317" s="6">
        <v>-11</v>
      </c>
      <c r="D317" s="12">
        <v>41710</v>
      </c>
      <c r="E317" s="6">
        <v>594</v>
      </c>
      <c r="F317" s="6">
        <v>14</v>
      </c>
      <c r="G317" s="2" t="s">
        <v>39</v>
      </c>
      <c r="H317" s="2" t="s">
        <v>22</v>
      </c>
      <c r="I317" s="6">
        <v>3</v>
      </c>
      <c r="J317" s="2" t="s">
        <v>40</v>
      </c>
      <c r="K317" s="2" t="s">
        <v>45</v>
      </c>
      <c r="L317" s="2" t="s">
        <v>46</v>
      </c>
      <c r="M317" s="6">
        <v>-1</v>
      </c>
      <c r="N317" s="6">
        <v>24</v>
      </c>
      <c r="O317" s="2" t="s">
        <v>43</v>
      </c>
      <c r="P317" s="6">
        <v>0</v>
      </c>
      <c r="Q317" s="6">
        <v>20</v>
      </c>
      <c r="R317" s="6">
        <v>10</v>
      </c>
      <c r="S317" s="6">
        <v>20</v>
      </c>
      <c r="T317" s="6">
        <v>15</v>
      </c>
      <c r="U317" s="2" t="s">
        <v>27</v>
      </c>
    </row>
    <row r="318" spans="1:21" x14ac:dyDescent="0.3">
      <c r="A318">
        <v>715</v>
      </c>
      <c r="B318" s="6">
        <v>83</v>
      </c>
      <c r="C318" s="6">
        <v>-13</v>
      </c>
      <c r="D318" s="12">
        <v>41741</v>
      </c>
      <c r="E318" s="6">
        <v>575</v>
      </c>
      <c r="F318" s="6">
        <v>112</v>
      </c>
      <c r="G318" s="2" t="s">
        <v>39</v>
      </c>
      <c r="H318" s="2" t="s">
        <v>22</v>
      </c>
      <c r="I318" s="6">
        <v>27</v>
      </c>
      <c r="J318" s="2" t="s">
        <v>40</v>
      </c>
      <c r="K318" s="2" t="s">
        <v>45</v>
      </c>
      <c r="L318" s="2" t="s">
        <v>46</v>
      </c>
      <c r="M318" s="6">
        <v>57</v>
      </c>
      <c r="N318" s="6">
        <v>195</v>
      </c>
      <c r="O318" s="2" t="s">
        <v>59</v>
      </c>
      <c r="P318" s="6">
        <v>80</v>
      </c>
      <c r="Q318" s="6">
        <v>110</v>
      </c>
      <c r="R318" s="6">
        <v>70</v>
      </c>
      <c r="S318" s="6">
        <v>190</v>
      </c>
      <c r="T318" s="6">
        <v>55</v>
      </c>
      <c r="U318" s="2" t="s">
        <v>27</v>
      </c>
    </row>
    <row r="319" spans="1:21" x14ac:dyDescent="0.3">
      <c r="A319">
        <v>573</v>
      </c>
      <c r="B319" s="6">
        <v>68</v>
      </c>
      <c r="C319" s="6">
        <v>-14</v>
      </c>
      <c r="D319" s="12">
        <v>41771</v>
      </c>
      <c r="E319" s="6">
        <v>619</v>
      </c>
      <c r="F319" s="6">
        <v>85</v>
      </c>
      <c r="G319" s="2" t="s">
        <v>39</v>
      </c>
      <c r="H319" s="2" t="s">
        <v>22</v>
      </c>
      <c r="I319" s="6">
        <v>25</v>
      </c>
      <c r="J319" s="2" t="s">
        <v>40</v>
      </c>
      <c r="K319" s="2" t="s">
        <v>45</v>
      </c>
      <c r="L319" s="2" t="s">
        <v>52</v>
      </c>
      <c r="M319" s="6">
        <v>26</v>
      </c>
      <c r="N319" s="6">
        <v>153</v>
      </c>
      <c r="O319" s="2" t="s">
        <v>58</v>
      </c>
      <c r="P319" s="6">
        <v>60</v>
      </c>
      <c r="Q319" s="6">
        <v>90</v>
      </c>
      <c r="R319" s="6">
        <v>40</v>
      </c>
      <c r="S319" s="6">
        <v>150</v>
      </c>
      <c r="T319" s="6">
        <v>59</v>
      </c>
      <c r="U319" s="2" t="s">
        <v>35</v>
      </c>
    </row>
    <row r="320" spans="1:21" x14ac:dyDescent="0.3">
      <c r="A320">
        <v>715</v>
      </c>
      <c r="B320" s="6">
        <v>105</v>
      </c>
      <c r="C320" s="6">
        <v>-10</v>
      </c>
      <c r="D320" s="12">
        <v>41802</v>
      </c>
      <c r="E320" s="6">
        <v>716</v>
      </c>
      <c r="F320" s="6">
        <v>145</v>
      </c>
      <c r="G320" s="2" t="s">
        <v>39</v>
      </c>
      <c r="H320" s="2" t="s">
        <v>22</v>
      </c>
      <c r="I320" s="6">
        <v>95</v>
      </c>
      <c r="J320" s="2" t="s">
        <v>40</v>
      </c>
      <c r="K320" s="2" t="s">
        <v>45</v>
      </c>
      <c r="L320" s="2" t="s">
        <v>52</v>
      </c>
      <c r="M320" s="6">
        <v>20</v>
      </c>
      <c r="N320" s="6">
        <v>250</v>
      </c>
      <c r="O320" s="2" t="s">
        <v>59</v>
      </c>
      <c r="P320" s="6">
        <v>100</v>
      </c>
      <c r="Q320" s="6">
        <v>140</v>
      </c>
      <c r="R320" s="6">
        <v>30</v>
      </c>
      <c r="S320" s="6">
        <v>240</v>
      </c>
      <c r="T320" s="6">
        <v>125</v>
      </c>
      <c r="U320" s="2" t="s">
        <v>35</v>
      </c>
    </row>
    <row r="321" spans="1:21" x14ac:dyDescent="0.3">
      <c r="A321">
        <v>314</v>
      </c>
      <c r="B321" s="6">
        <v>50</v>
      </c>
      <c r="C321" s="6">
        <v>-22</v>
      </c>
      <c r="D321" s="12">
        <v>41832</v>
      </c>
      <c r="E321" s="6">
        <v>898</v>
      </c>
      <c r="F321" s="6">
        <v>73</v>
      </c>
      <c r="G321" s="2" t="s">
        <v>39</v>
      </c>
      <c r="H321" s="2" t="s">
        <v>22</v>
      </c>
      <c r="I321" s="6">
        <v>14</v>
      </c>
      <c r="J321" s="2" t="s">
        <v>40</v>
      </c>
      <c r="K321" s="2" t="s">
        <v>41</v>
      </c>
      <c r="L321" s="2" t="s">
        <v>53</v>
      </c>
      <c r="M321" s="6">
        <v>48</v>
      </c>
      <c r="N321" s="6">
        <v>123</v>
      </c>
      <c r="O321" s="2" t="s">
        <v>58</v>
      </c>
      <c r="P321" s="6">
        <v>60</v>
      </c>
      <c r="Q321" s="6">
        <v>90</v>
      </c>
      <c r="R321" s="6">
        <v>70</v>
      </c>
      <c r="S321" s="6">
        <v>150</v>
      </c>
      <c r="T321" s="6">
        <v>25</v>
      </c>
      <c r="U321" s="2" t="s">
        <v>35</v>
      </c>
    </row>
    <row r="322" spans="1:21" x14ac:dyDescent="0.3">
      <c r="A322">
        <v>715</v>
      </c>
      <c r="B322" s="6">
        <v>80</v>
      </c>
      <c r="C322" s="6">
        <v>-30</v>
      </c>
      <c r="D322" s="12">
        <v>41863</v>
      </c>
      <c r="E322" s="6">
        <v>1079</v>
      </c>
      <c r="F322" s="6">
        <v>96</v>
      </c>
      <c r="G322" s="2" t="s">
        <v>39</v>
      </c>
      <c r="H322" s="2" t="s">
        <v>22</v>
      </c>
      <c r="I322" s="6">
        <v>24</v>
      </c>
      <c r="J322" s="2" t="s">
        <v>40</v>
      </c>
      <c r="K322" s="2" t="s">
        <v>41</v>
      </c>
      <c r="L322" s="2" t="s">
        <v>53</v>
      </c>
      <c r="M322" s="6">
        <v>50</v>
      </c>
      <c r="N322" s="6">
        <v>176</v>
      </c>
      <c r="O322" s="2" t="s">
        <v>59</v>
      </c>
      <c r="P322" s="6">
        <v>100</v>
      </c>
      <c r="Q322" s="6">
        <v>120</v>
      </c>
      <c r="R322" s="6">
        <v>80</v>
      </c>
      <c r="S322" s="6">
        <v>220</v>
      </c>
      <c r="T322" s="6">
        <v>46</v>
      </c>
      <c r="U322" s="2" t="s">
        <v>35</v>
      </c>
    </row>
    <row r="323" spans="1:21" x14ac:dyDescent="0.3">
      <c r="A323">
        <v>641</v>
      </c>
      <c r="B323" s="6">
        <v>247</v>
      </c>
      <c r="C323" s="6">
        <v>16</v>
      </c>
      <c r="D323" s="12">
        <v>41894</v>
      </c>
      <c r="E323" s="6">
        <v>1744</v>
      </c>
      <c r="F323" s="6">
        <v>329</v>
      </c>
      <c r="G323" s="2" t="s">
        <v>39</v>
      </c>
      <c r="H323" s="2" t="s">
        <v>22</v>
      </c>
      <c r="I323" s="6">
        <v>81</v>
      </c>
      <c r="J323" s="2" t="s">
        <v>23</v>
      </c>
      <c r="K323" s="2" t="s">
        <v>24</v>
      </c>
      <c r="L323" s="2" t="s">
        <v>57</v>
      </c>
      <c r="M323" s="6">
        <v>216</v>
      </c>
      <c r="N323" s="6">
        <v>576</v>
      </c>
      <c r="O323" s="2" t="s">
        <v>43</v>
      </c>
      <c r="P323" s="6">
        <v>230</v>
      </c>
      <c r="Q323" s="6">
        <v>300</v>
      </c>
      <c r="R323" s="6">
        <v>200</v>
      </c>
      <c r="S323" s="6">
        <v>530</v>
      </c>
      <c r="T323" s="6">
        <v>113</v>
      </c>
      <c r="U323" s="2" t="s">
        <v>27</v>
      </c>
    </row>
    <row r="324" spans="1:21" x14ac:dyDescent="0.3">
      <c r="A324">
        <v>319</v>
      </c>
      <c r="B324" s="6">
        <v>127</v>
      </c>
      <c r="C324" s="6">
        <v>3</v>
      </c>
      <c r="D324" s="12">
        <v>41924</v>
      </c>
      <c r="E324" s="6">
        <v>830</v>
      </c>
      <c r="F324" s="6">
        <v>185</v>
      </c>
      <c r="G324" s="2" t="s">
        <v>39</v>
      </c>
      <c r="H324" s="2" t="s">
        <v>22</v>
      </c>
      <c r="I324" s="6">
        <v>40</v>
      </c>
      <c r="J324" s="2" t="s">
        <v>23</v>
      </c>
      <c r="K324" s="2" t="s">
        <v>24</v>
      </c>
      <c r="L324" s="2" t="s">
        <v>25</v>
      </c>
      <c r="M324" s="6">
        <v>123</v>
      </c>
      <c r="N324" s="6">
        <v>312</v>
      </c>
      <c r="O324" s="2" t="s">
        <v>43</v>
      </c>
      <c r="P324" s="6">
        <v>120</v>
      </c>
      <c r="Q324" s="6">
        <v>170</v>
      </c>
      <c r="R324" s="6">
        <v>120</v>
      </c>
      <c r="S324" s="6">
        <v>290</v>
      </c>
      <c r="T324" s="6">
        <v>62</v>
      </c>
      <c r="U324" s="2" t="s">
        <v>27</v>
      </c>
    </row>
    <row r="325" spans="1:21" x14ac:dyDescent="0.3">
      <c r="A325">
        <v>641</v>
      </c>
      <c r="B325" s="6">
        <v>250</v>
      </c>
      <c r="C325" s="6">
        <v>36</v>
      </c>
      <c r="D325" s="12">
        <v>41955</v>
      </c>
      <c r="E325" s="6">
        <v>1820</v>
      </c>
      <c r="F325" s="6">
        <v>251</v>
      </c>
      <c r="G325" s="2" t="s">
        <v>39</v>
      </c>
      <c r="H325" s="2" t="s">
        <v>22</v>
      </c>
      <c r="I325" s="6">
        <v>70</v>
      </c>
      <c r="J325" s="2" t="s">
        <v>23</v>
      </c>
      <c r="K325" s="2" t="s">
        <v>32</v>
      </c>
      <c r="L325" s="2" t="s">
        <v>33</v>
      </c>
      <c r="M325" s="6">
        <v>156</v>
      </c>
      <c r="N325" s="6">
        <v>501</v>
      </c>
      <c r="O325" s="2" t="s">
        <v>43</v>
      </c>
      <c r="P325" s="6">
        <v>210</v>
      </c>
      <c r="Q325" s="6">
        <v>200</v>
      </c>
      <c r="R325" s="6">
        <v>120</v>
      </c>
      <c r="S325" s="6">
        <v>410</v>
      </c>
      <c r="T325" s="6">
        <v>95</v>
      </c>
      <c r="U325" s="2" t="s">
        <v>35</v>
      </c>
    </row>
    <row r="326" spans="1:21" x14ac:dyDescent="0.3">
      <c r="A326">
        <v>641</v>
      </c>
      <c r="B326" s="6">
        <v>294</v>
      </c>
      <c r="C326" s="6">
        <v>46</v>
      </c>
      <c r="D326" s="12">
        <v>41985</v>
      </c>
      <c r="E326" s="6">
        <v>1838</v>
      </c>
      <c r="F326" s="6">
        <v>360</v>
      </c>
      <c r="G326" s="2" t="s">
        <v>39</v>
      </c>
      <c r="H326" s="2" t="s">
        <v>22</v>
      </c>
      <c r="I326" s="6">
        <v>111</v>
      </c>
      <c r="J326" s="2" t="s">
        <v>23</v>
      </c>
      <c r="K326" s="2" t="s">
        <v>32</v>
      </c>
      <c r="L326" s="2" t="s">
        <v>61</v>
      </c>
      <c r="M326" s="6">
        <v>216</v>
      </c>
      <c r="N326" s="6">
        <v>654</v>
      </c>
      <c r="O326" s="2" t="s">
        <v>43</v>
      </c>
      <c r="P326" s="6">
        <v>240</v>
      </c>
      <c r="Q326" s="6">
        <v>300</v>
      </c>
      <c r="R326" s="6">
        <v>170</v>
      </c>
      <c r="S326" s="6">
        <v>540</v>
      </c>
      <c r="T326" s="6">
        <v>144</v>
      </c>
      <c r="U326" s="2" t="s">
        <v>35</v>
      </c>
    </row>
    <row r="327" spans="1:21" x14ac:dyDescent="0.3">
      <c r="A327">
        <v>573</v>
      </c>
      <c r="B327" s="6">
        <v>79</v>
      </c>
      <c r="C327" s="6">
        <v>-18</v>
      </c>
      <c r="D327" s="12">
        <v>42005</v>
      </c>
      <c r="E327" s="6">
        <v>593</v>
      </c>
      <c r="F327" s="6">
        <v>98</v>
      </c>
      <c r="G327" s="2" t="s">
        <v>39</v>
      </c>
      <c r="H327" s="2" t="s">
        <v>22</v>
      </c>
      <c r="I327" s="6">
        <v>30</v>
      </c>
      <c r="J327" s="2" t="s">
        <v>40</v>
      </c>
      <c r="K327" s="2" t="s">
        <v>45</v>
      </c>
      <c r="L327" s="2" t="s">
        <v>52</v>
      </c>
      <c r="M327" s="6">
        <v>52</v>
      </c>
      <c r="N327" s="6">
        <v>189</v>
      </c>
      <c r="O327" s="2" t="s">
        <v>58</v>
      </c>
      <c r="P327" s="6">
        <v>70</v>
      </c>
      <c r="Q327" s="6">
        <v>100</v>
      </c>
      <c r="R327" s="6">
        <v>70</v>
      </c>
      <c r="S327" s="6">
        <v>170</v>
      </c>
      <c r="T327" s="6">
        <v>63</v>
      </c>
      <c r="U327" s="2" t="s">
        <v>35</v>
      </c>
    </row>
    <row r="328" spans="1:21" x14ac:dyDescent="0.3">
      <c r="A328">
        <v>414</v>
      </c>
      <c r="B328" s="6">
        <v>96</v>
      </c>
      <c r="C328" s="6">
        <v>-33</v>
      </c>
      <c r="D328" s="12">
        <v>42036</v>
      </c>
      <c r="E328" s="6">
        <v>683</v>
      </c>
      <c r="F328" s="6">
        <v>134</v>
      </c>
      <c r="G328" s="2" t="s">
        <v>39</v>
      </c>
      <c r="H328" s="2" t="s">
        <v>22</v>
      </c>
      <c r="I328" s="6">
        <v>87</v>
      </c>
      <c r="J328" s="2" t="s">
        <v>40</v>
      </c>
      <c r="K328" s="2" t="s">
        <v>45</v>
      </c>
      <c r="L328" s="2" t="s">
        <v>52</v>
      </c>
      <c r="M328" s="6">
        <v>27</v>
      </c>
      <c r="N328" s="6">
        <v>245</v>
      </c>
      <c r="O328" s="2" t="s">
        <v>59</v>
      </c>
      <c r="P328" s="6">
        <v>90</v>
      </c>
      <c r="Q328" s="6">
        <v>140</v>
      </c>
      <c r="R328" s="6">
        <v>60</v>
      </c>
      <c r="S328" s="6">
        <v>230</v>
      </c>
      <c r="T328" s="6">
        <v>116</v>
      </c>
      <c r="U328" s="2" t="s">
        <v>35</v>
      </c>
    </row>
    <row r="329" spans="1:21" x14ac:dyDescent="0.3">
      <c r="A329">
        <v>573</v>
      </c>
      <c r="B329" s="6">
        <v>40</v>
      </c>
      <c r="C329" s="6">
        <v>-37</v>
      </c>
      <c r="D329" s="12">
        <v>42064</v>
      </c>
      <c r="E329" s="6">
        <v>881</v>
      </c>
      <c r="F329" s="6">
        <v>59</v>
      </c>
      <c r="G329" s="2" t="s">
        <v>39</v>
      </c>
      <c r="H329" s="2" t="s">
        <v>22</v>
      </c>
      <c r="I329" s="6">
        <v>11</v>
      </c>
      <c r="J329" s="2" t="s">
        <v>40</v>
      </c>
      <c r="K329" s="2" t="s">
        <v>41</v>
      </c>
      <c r="L329" s="2" t="s">
        <v>53</v>
      </c>
      <c r="M329" s="6">
        <v>53</v>
      </c>
      <c r="N329" s="6">
        <v>106</v>
      </c>
      <c r="O329" s="2" t="s">
        <v>58</v>
      </c>
      <c r="P329" s="6">
        <v>50</v>
      </c>
      <c r="Q329" s="6">
        <v>90</v>
      </c>
      <c r="R329" s="6">
        <v>90</v>
      </c>
      <c r="S329" s="6">
        <v>140</v>
      </c>
      <c r="T329" s="6">
        <v>23</v>
      </c>
      <c r="U329" s="2" t="s">
        <v>35</v>
      </c>
    </row>
    <row r="330" spans="1:21" x14ac:dyDescent="0.3">
      <c r="A330">
        <v>262</v>
      </c>
      <c r="B330" s="6">
        <v>80</v>
      </c>
      <c r="C330" s="6">
        <v>-49</v>
      </c>
      <c r="D330" s="12">
        <v>42095</v>
      </c>
      <c r="E330" s="6">
        <v>1055</v>
      </c>
      <c r="F330" s="6">
        <v>94</v>
      </c>
      <c r="G330" s="2" t="s">
        <v>39</v>
      </c>
      <c r="H330" s="2" t="s">
        <v>22</v>
      </c>
      <c r="I330" s="6">
        <v>24</v>
      </c>
      <c r="J330" s="2" t="s">
        <v>40</v>
      </c>
      <c r="K330" s="2" t="s">
        <v>41</v>
      </c>
      <c r="L330" s="2" t="s">
        <v>53</v>
      </c>
      <c r="M330" s="6">
        <v>71</v>
      </c>
      <c r="N330" s="6">
        <v>185</v>
      </c>
      <c r="O330" s="2" t="s">
        <v>59</v>
      </c>
      <c r="P330" s="6">
        <v>110</v>
      </c>
      <c r="Q330" s="6">
        <v>140</v>
      </c>
      <c r="R330" s="6">
        <v>120</v>
      </c>
      <c r="S330" s="6">
        <v>250</v>
      </c>
      <c r="T330" s="6">
        <v>46</v>
      </c>
      <c r="U330" s="2" t="s">
        <v>35</v>
      </c>
    </row>
    <row r="331" spans="1:21" x14ac:dyDescent="0.3">
      <c r="A331">
        <v>319</v>
      </c>
      <c r="B331" s="6">
        <v>257</v>
      </c>
      <c r="C331" s="6">
        <v>122</v>
      </c>
      <c r="D331" s="12">
        <v>42125</v>
      </c>
      <c r="E331" s="6">
        <v>1662</v>
      </c>
      <c r="F331" s="6">
        <v>341</v>
      </c>
      <c r="G331" s="2" t="s">
        <v>39</v>
      </c>
      <c r="H331" s="2" t="s">
        <v>22</v>
      </c>
      <c r="I331" s="6">
        <v>84</v>
      </c>
      <c r="J331" s="2" t="s">
        <v>23</v>
      </c>
      <c r="K331" s="2" t="s">
        <v>24</v>
      </c>
      <c r="L331" s="2" t="s">
        <v>57</v>
      </c>
      <c r="M331" s="6">
        <v>332</v>
      </c>
      <c r="N331" s="6">
        <v>637</v>
      </c>
      <c r="O331" s="2" t="s">
        <v>43</v>
      </c>
      <c r="P331" s="6">
        <v>200</v>
      </c>
      <c r="Q331" s="6">
        <v>280</v>
      </c>
      <c r="R331" s="6">
        <v>210</v>
      </c>
      <c r="S331" s="6">
        <v>480</v>
      </c>
      <c r="T331" s="6">
        <v>117</v>
      </c>
      <c r="U331" s="2" t="s">
        <v>27</v>
      </c>
    </row>
    <row r="332" spans="1:21" x14ac:dyDescent="0.3">
      <c r="A332">
        <v>515</v>
      </c>
      <c r="B332" s="6">
        <v>122</v>
      </c>
      <c r="C332" s="6">
        <v>39</v>
      </c>
      <c r="D332" s="12">
        <v>42156</v>
      </c>
      <c r="E332" s="6">
        <v>789</v>
      </c>
      <c r="F332" s="6">
        <v>176</v>
      </c>
      <c r="G332" s="2" t="s">
        <v>39</v>
      </c>
      <c r="H332" s="2" t="s">
        <v>22</v>
      </c>
      <c r="I332" s="6">
        <v>39</v>
      </c>
      <c r="J332" s="2" t="s">
        <v>23</v>
      </c>
      <c r="K332" s="2" t="s">
        <v>24</v>
      </c>
      <c r="L332" s="2" t="s">
        <v>25</v>
      </c>
      <c r="M332" s="6">
        <v>169</v>
      </c>
      <c r="N332" s="6">
        <v>318</v>
      </c>
      <c r="O332" s="2" t="s">
        <v>43</v>
      </c>
      <c r="P332" s="6">
        <v>90</v>
      </c>
      <c r="Q332" s="6">
        <v>150</v>
      </c>
      <c r="R332" s="6">
        <v>130</v>
      </c>
      <c r="S332" s="6">
        <v>240</v>
      </c>
      <c r="T332" s="6">
        <v>62</v>
      </c>
      <c r="U332" s="2" t="s">
        <v>27</v>
      </c>
    </row>
    <row r="333" spans="1:21" x14ac:dyDescent="0.3">
      <c r="A333">
        <v>417</v>
      </c>
      <c r="B333" s="6">
        <v>86</v>
      </c>
      <c r="C333" s="6">
        <v>-49</v>
      </c>
      <c r="D333" s="12">
        <v>42186</v>
      </c>
      <c r="E333" s="6">
        <v>1698</v>
      </c>
      <c r="F333" s="6">
        <v>23</v>
      </c>
      <c r="G333" s="2" t="s">
        <v>39</v>
      </c>
      <c r="H333" s="2" t="s">
        <v>22</v>
      </c>
      <c r="I333" s="6">
        <v>26</v>
      </c>
      <c r="J333" s="2" t="s">
        <v>23</v>
      </c>
      <c r="K333" s="2" t="s">
        <v>24</v>
      </c>
      <c r="L333" s="2" t="s">
        <v>25</v>
      </c>
      <c r="M333" s="6">
        <v>-39</v>
      </c>
      <c r="N333" s="6">
        <v>116</v>
      </c>
      <c r="O333" s="2" t="s">
        <v>58</v>
      </c>
      <c r="P333" s="6">
        <v>60</v>
      </c>
      <c r="Q333" s="6">
        <v>20</v>
      </c>
      <c r="R333" s="6">
        <v>10</v>
      </c>
      <c r="S333" s="6">
        <v>80</v>
      </c>
      <c r="T333" s="6">
        <v>49</v>
      </c>
      <c r="U333" s="2" t="s">
        <v>27</v>
      </c>
    </row>
    <row r="334" spans="1:21" x14ac:dyDescent="0.3">
      <c r="A334">
        <v>515</v>
      </c>
      <c r="B334" s="6">
        <v>239</v>
      </c>
      <c r="C334" s="6">
        <v>111</v>
      </c>
      <c r="D334" s="12">
        <v>42217</v>
      </c>
      <c r="E334" s="6">
        <v>1755</v>
      </c>
      <c r="F334" s="6">
        <v>239</v>
      </c>
      <c r="G334" s="2" t="s">
        <v>39</v>
      </c>
      <c r="H334" s="2" t="s">
        <v>22</v>
      </c>
      <c r="I334" s="6">
        <v>66</v>
      </c>
      <c r="J334" s="2" t="s">
        <v>23</v>
      </c>
      <c r="K334" s="2" t="s">
        <v>32</v>
      </c>
      <c r="L334" s="2" t="s">
        <v>33</v>
      </c>
      <c r="M334" s="6">
        <v>221</v>
      </c>
      <c r="N334" s="6">
        <v>509</v>
      </c>
      <c r="O334" s="2" t="s">
        <v>43</v>
      </c>
      <c r="P334" s="6">
        <v>170</v>
      </c>
      <c r="Q334" s="6">
        <v>170</v>
      </c>
      <c r="R334" s="6">
        <v>110</v>
      </c>
      <c r="S334" s="6">
        <v>340</v>
      </c>
      <c r="T334" s="6">
        <v>90</v>
      </c>
      <c r="U334" s="2" t="s">
        <v>35</v>
      </c>
    </row>
    <row r="335" spans="1:21" x14ac:dyDescent="0.3">
      <c r="A335">
        <v>515</v>
      </c>
      <c r="B335" s="6">
        <v>255</v>
      </c>
      <c r="C335" s="6">
        <v>142</v>
      </c>
      <c r="D335" s="12">
        <v>42248</v>
      </c>
      <c r="E335" s="6">
        <v>1756</v>
      </c>
      <c r="F335" s="6">
        <v>312</v>
      </c>
      <c r="G335" s="2" t="s">
        <v>39</v>
      </c>
      <c r="H335" s="2" t="s">
        <v>22</v>
      </c>
      <c r="I335" s="6">
        <v>96</v>
      </c>
      <c r="J335" s="2" t="s">
        <v>23</v>
      </c>
      <c r="K335" s="2" t="s">
        <v>32</v>
      </c>
      <c r="L335" s="2" t="s">
        <v>61</v>
      </c>
      <c r="M335" s="6">
        <v>272</v>
      </c>
      <c r="N335" s="6">
        <v>604</v>
      </c>
      <c r="O335" s="2" t="s">
        <v>43</v>
      </c>
      <c r="P335" s="6">
        <v>170</v>
      </c>
      <c r="Q335" s="6">
        <v>230</v>
      </c>
      <c r="R335" s="6">
        <v>130</v>
      </c>
      <c r="S335" s="6">
        <v>400</v>
      </c>
      <c r="T335" s="6">
        <v>129</v>
      </c>
      <c r="U335" s="2" t="s">
        <v>35</v>
      </c>
    </row>
    <row r="336" spans="1:21" x14ac:dyDescent="0.3">
      <c r="A336">
        <v>573</v>
      </c>
      <c r="B336" s="6">
        <v>25</v>
      </c>
      <c r="C336" s="6">
        <v>-16</v>
      </c>
      <c r="D336" s="12">
        <v>42278</v>
      </c>
      <c r="E336" s="6">
        <v>209</v>
      </c>
      <c r="F336" s="6">
        <v>31</v>
      </c>
      <c r="G336" s="2" t="s">
        <v>39</v>
      </c>
      <c r="H336" s="2" t="s">
        <v>22</v>
      </c>
      <c r="I336" s="6">
        <v>9</v>
      </c>
      <c r="J336" s="2" t="s">
        <v>23</v>
      </c>
      <c r="K336" s="2" t="s">
        <v>32</v>
      </c>
      <c r="L336" s="2" t="s">
        <v>61</v>
      </c>
      <c r="M336" s="6">
        <v>-16</v>
      </c>
      <c r="N336" s="6">
        <v>60</v>
      </c>
      <c r="O336" s="2" t="s">
        <v>58</v>
      </c>
      <c r="P336" s="6">
        <v>10</v>
      </c>
      <c r="Q336" s="6">
        <v>20</v>
      </c>
      <c r="R336" s="6">
        <v>0</v>
      </c>
      <c r="S336" s="6">
        <v>30</v>
      </c>
      <c r="T336" s="6">
        <v>42</v>
      </c>
      <c r="U336" s="2" t="s">
        <v>35</v>
      </c>
    </row>
    <row r="337" spans="1:21" x14ac:dyDescent="0.3">
      <c r="A337">
        <v>720</v>
      </c>
      <c r="B337" s="6">
        <v>81</v>
      </c>
      <c r="C337" s="6">
        <v>45</v>
      </c>
      <c r="D337" s="12">
        <v>42309</v>
      </c>
      <c r="E337" s="6">
        <v>984</v>
      </c>
      <c r="F337" s="6">
        <v>117</v>
      </c>
      <c r="G337" s="2" t="s">
        <v>21</v>
      </c>
      <c r="H337" s="2" t="s">
        <v>22</v>
      </c>
      <c r="I337" s="6">
        <v>22</v>
      </c>
      <c r="J337" s="2" t="s">
        <v>40</v>
      </c>
      <c r="K337" s="2" t="s">
        <v>45</v>
      </c>
      <c r="L337" s="2" t="s">
        <v>46</v>
      </c>
      <c r="M337" s="6">
        <v>125</v>
      </c>
      <c r="N337" s="6">
        <v>211</v>
      </c>
      <c r="O337" s="2" t="s">
        <v>26</v>
      </c>
      <c r="P337" s="6">
        <v>80</v>
      </c>
      <c r="Q337" s="6">
        <v>110</v>
      </c>
      <c r="R337" s="6">
        <v>80</v>
      </c>
      <c r="S337" s="6">
        <v>190</v>
      </c>
      <c r="T337" s="6">
        <v>33</v>
      </c>
      <c r="U337" s="2" t="s">
        <v>27</v>
      </c>
    </row>
    <row r="338" spans="1:21" x14ac:dyDescent="0.3">
      <c r="A338">
        <v>847</v>
      </c>
      <c r="B338" s="6">
        <v>113</v>
      </c>
      <c r="C338" s="6">
        <v>47</v>
      </c>
      <c r="D338" s="12">
        <v>42339</v>
      </c>
      <c r="E338" s="6">
        <v>803</v>
      </c>
      <c r="F338" s="6">
        <v>165</v>
      </c>
      <c r="G338" s="2" t="s">
        <v>21</v>
      </c>
      <c r="H338" s="2" t="s">
        <v>22</v>
      </c>
      <c r="I338" s="6">
        <v>36</v>
      </c>
      <c r="J338" s="2" t="s">
        <v>40</v>
      </c>
      <c r="K338" s="2" t="s">
        <v>45</v>
      </c>
      <c r="L338" s="2" t="s">
        <v>46</v>
      </c>
      <c r="M338" s="6">
        <v>157</v>
      </c>
      <c r="N338" s="6">
        <v>296</v>
      </c>
      <c r="O338" s="2" t="s">
        <v>63</v>
      </c>
      <c r="P338" s="6">
        <v>110</v>
      </c>
      <c r="Q338" s="6">
        <v>160</v>
      </c>
      <c r="R338" s="6">
        <v>110</v>
      </c>
      <c r="S338" s="6">
        <v>270</v>
      </c>
      <c r="T338" s="6">
        <v>59</v>
      </c>
      <c r="U338" s="2" t="s">
        <v>27</v>
      </c>
    </row>
    <row r="339" spans="1:21" x14ac:dyDescent="0.3">
      <c r="A339">
        <v>573</v>
      </c>
      <c r="B339" s="6">
        <v>54</v>
      </c>
      <c r="C339" s="6">
        <v>-4</v>
      </c>
      <c r="D339" s="12">
        <v>42006</v>
      </c>
      <c r="E339" s="6">
        <v>885</v>
      </c>
      <c r="F339" s="6">
        <v>78</v>
      </c>
      <c r="G339" s="2" t="s">
        <v>39</v>
      </c>
      <c r="H339" s="2" t="s">
        <v>22</v>
      </c>
      <c r="I339" s="6">
        <v>15</v>
      </c>
      <c r="J339" s="2" t="s">
        <v>40</v>
      </c>
      <c r="K339" s="2" t="s">
        <v>41</v>
      </c>
      <c r="L339" s="2" t="s">
        <v>53</v>
      </c>
      <c r="M339" s="6">
        <v>76</v>
      </c>
      <c r="N339" s="6">
        <v>141</v>
      </c>
      <c r="O339" s="2" t="s">
        <v>58</v>
      </c>
      <c r="P339" s="6">
        <v>60</v>
      </c>
      <c r="Q339" s="6">
        <v>100</v>
      </c>
      <c r="R339" s="6">
        <v>80</v>
      </c>
      <c r="S339" s="6">
        <v>160</v>
      </c>
      <c r="T339" s="6">
        <v>27</v>
      </c>
      <c r="U339" s="2" t="s">
        <v>35</v>
      </c>
    </row>
    <row r="340" spans="1:21" x14ac:dyDescent="0.3">
      <c r="A340">
        <v>715</v>
      </c>
      <c r="B340" s="6">
        <v>75</v>
      </c>
      <c r="C340" s="6">
        <v>-3</v>
      </c>
      <c r="D340" s="12">
        <v>42037</v>
      </c>
      <c r="E340" s="6">
        <v>1063</v>
      </c>
      <c r="F340" s="6">
        <v>89</v>
      </c>
      <c r="G340" s="2" t="s">
        <v>39</v>
      </c>
      <c r="H340" s="2" t="s">
        <v>22</v>
      </c>
      <c r="I340" s="6">
        <v>23</v>
      </c>
      <c r="J340" s="2" t="s">
        <v>40</v>
      </c>
      <c r="K340" s="2" t="s">
        <v>41</v>
      </c>
      <c r="L340" s="2" t="s">
        <v>53</v>
      </c>
      <c r="M340" s="6">
        <v>67</v>
      </c>
      <c r="N340" s="6">
        <v>175</v>
      </c>
      <c r="O340" s="2" t="s">
        <v>59</v>
      </c>
      <c r="P340" s="6">
        <v>90</v>
      </c>
      <c r="Q340" s="6">
        <v>110</v>
      </c>
      <c r="R340" s="6">
        <v>70</v>
      </c>
      <c r="S340" s="6">
        <v>200</v>
      </c>
      <c r="T340" s="6">
        <v>44</v>
      </c>
      <c r="U340" s="2" t="s">
        <v>35</v>
      </c>
    </row>
    <row r="341" spans="1:21" x14ac:dyDescent="0.3">
      <c r="A341">
        <v>641</v>
      </c>
      <c r="B341" s="6">
        <v>228</v>
      </c>
      <c r="C341" s="6">
        <v>111</v>
      </c>
      <c r="D341" s="12">
        <v>42065</v>
      </c>
      <c r="E341" s="6">
        <v>1691</v>
      </c>
      <c r="F341" s="6">
        <v>304</v>
      </c>
      <c r="G341" s="2" t="s">
        <v>39</v>
      </c>
      <c r="H341" s="2" t="s">
        <v>22</v>
      </c>
      <c r="I341" s="6">
        <v>75</v>
      </c>
      <c r="J341" s="2" t="s">
        <v>23</v>
      </c>
      <c r="K341" s="2" t="s">
        <v>24</v>
      </c>
      <c r="L341" s="2" t="s">
        <v>57</v>
      </c>
      <c r="M341" s="6">
        <v>291</v>
      </c>
      <c r="N341" s="6">
        <v>567</v>
      </c>
      <c r="O341" s="2" t="s">
        <v>43</v>
      </c>
      <c r="P341" s="6">
        <v>210</v>
      </c>
      <c r="Q341" s="6">
        <v>280</v>
      </c>
      <c r="R341" s="6">
        <v>180</v>
      </c>
      <c r="S341" s="6">
        <v>490</v>
      </c>
      <c r="T341" s="6">
        <v>108</v>
      </c>
      <c r="U341" s="2" t="s">
        <v>27</v>
      </c>
    </row>
    <row r="342" spans="1:21" x14ac:dyDescent="0.3">
      <c r="A342">
        <v>641</v>
      </c>
      <c r="B342" s="6">
        <v>113</v>
      </c>
      <c r="C342" s="6">
        <v>59</v>
      </c>
      <c r="D342" s="12">
        <v>42096</v>
      </c>
      <c r="E342" s="6">
        <v>803</v>
      </c>
      <c r="F342" s="6">
        <v>165</v>
      </c>
      <c r="G342" s="2" t="s">
        <v>39</v>
      </c>
      <c r="H342" s="2" t="s">
        <v>22</v>
      </c>
      <c r="I342" s="6">
        <v>36</v>
      </c>
      <c r="J342" s="2" t="s">
        <v>23</v>
      </c>
      <c r="K342" s="2" t="s">
        <v>24</v>
      </c>
      <c r="L342" s="2" t="s">
        <v>25</v>
      </c>
      <c r="M342" s="6">
        <v>159</v>
      </c>
      <c r="N342" s="6">
        <v>296</v>
      </c>
      <c r="O342" s="2" t="s">
        <v>43</v>
      </c>
      <c r="P342" s="6">
        <v>100</v>
      </c>
      <c r="Q342" s="6">
        <v>150</v>
      </c>
      <c r="R342" s="6">
        <v>100</v>
      </c>
      <c r="S342" s="6">
        <v>250</v>
      </c>
      <c r="T342" s="6">
        <v>58</v>
      </c>
      <c r="U342" s="2" t="s">
        <v>27</v>
      </c>
    </row>
    <row r="343" spans="1:21" x14ac:dyDescent="0.3">
      <c r="A343">
        <v>563</v>
      </c>
      <c r="B343" s="6">
        <v>211</v>
      </c>
      <c r="C343" s="6">
        <v>81</v>
      </c>
      <c r="D343" s="12">
        <v>42126</v>
      </c>
      <c r="E343" s="6">
        <v>1778</v>
      </c>
      <c r="F343" s="6">
        <v>212</v>
      </c>
      <c r="G343" s="2" t="s">
        <v>39</v>
      </c>
      <c r="H343" s="2" t="s">
        <v>22</v>
      </c>
      <c r="I343" s="6">
        <v>59</v>
      </c>
      <c r="J343" s="2" t="s">
        <v>23</v>
      </c>
      <c r="K343" s="2" t="s">
        <v>32</v>
      </c>
      <c r="L343" s="2" t="s">
        <v>33</v>
      </c>
      <c r="M343" s="6">
        <v>191</v>
      </c>
      <c r="N343" s="6">
        <v>451</v>
      </c>
      <c r="O343" s="2" t="s">
        <v>43</v>
      </c>
      <c r="P343" s="6">
        <v>170</v>
      </c>
      <c r="Q343" s="6">
        <v>180</v>
      </c>
      <c r="R343" s="6">
        <v>110</v>
      </c>
      <c r="S343" s="6">
        <v>350</v>
      </c>
      <c r="T343" s="6">
        <v>83</v>
      </c>
      <c r="U343" s="2" t="s">
        <v>35</v>
      </c>
    </row>
    <row r="344" spans="1:21" x14ac:dyDescent="0.3">
      <c r="A344">
        <v>641</v>
      </c>
      <c r="B344" s="6">
        <v>245</v>
      </c>
      <c r="C344" s="6">
        <v>127</v>
      </c>
      <c r="D344" s="12">
        <v>42157</v>
      </c>
      <c r="E344" s="6">
        <v>1784</v>
      </c>
      <c r="F344" s="6">
        <v>300</v>
      </c>
      <c r="G344" s="2" t="s">
        <v>39</v>
      </c>
      <c r="H344" s="2" t="s">
        <v>22</v>
      </c>
      <c r="I344" s="6">
        <v>93</v>
      </c>
      <c r="J344" s="2" t="s">
        <v>23</v>
      </c>
      <c r="K344" s="2" t="s">
        <v>32</v>
      </c>
      <c r="L344" s="2" t="s">
        <v>61</v>
      </c>
      <c r="M344" s="6">
        <v>257</v>
      </c>
      <c r="N344" s="6">
        <v>581</v>
      </c>
      <c r="O344" s="2" t="s">
        <v>43</v>
      </c>
      <c r="P344" s="6">
        <v>200</v>
      </c>
      <c r="Q344" s="6">
        <v>250</v>
      </c>
      <c r="R344" s="6">
        <v>130</v>
      </c>
      <c r="S344" s="6">
        <v>450</v>
      </c>
      <c r="T344" s="6">
        <v>127</v>
      </c>
      <c r="U344" s="2" t="s">
        <v>35</v>
      </c>
    </row>
    <row r="345" spans="1:21" x14ac:dyDescent="0.3">
      <c r="A345">
        <v>720</v>
      </c>
      <c r="B345" s="6">
        <v>86</v>
      </c>
      <c r="C345" s="6">
        <v>41</v>
      </c>
      <c r="D345" s="12">
        <v>42187</v>
      </c>
      <c r="E345" s="6">
        <v>1003</v>
      </c>
      <c r="F345" s="6">
        <v>124</v>
      </c>
      <c r="G345" s="2" t="s">
        <v>21</v>
      </c>
      <c r="H345" s="2" t="s">
        <v>22</v>
      </c>
      <c r="I345" s="6">
        <v>24</v>
      </c>
      <c r="J345" s="2" t="s">
        <v>40</v>
      </c>
      <c r="K345" s="2" t="s">
        <v>45</v>
      </c>
      <c r="L345" s="2" t="s">
        <v>46</v>
      </c>
      <c r="M345" s="6">
        <v>131</v>
      </c>
      <c r="N345" s="6">
        <v>224</v>
      </c>
      <c r="O345" s="2" t="s">
        <v>26</v>
      </c>
      <c r="P345" s="6">
        <v>80</v>
      </c>
      <c r="Q345" s="6">
        <v>120</v>
      </c>
      <c r="R345" s="6">
        <v>90</v>
      </c>
      <c r="S345" s="6">
        <v>200</v>
      </c>
      <c r="T345" s="6">
        <v>36</v>
      </c>
      <c r="U345" s="2" t="s">
        <v>27</v>
      </c>
    </row>
    <row r="346" spans="1:21" x14ac:dyDescent="0.3">
      <c r="A346">
        <v>312</v>
      </c>
      <c r="B346" s="6">
        <v>127</v>
      </c>
      <c r="C346" s="6">
        <v>51</v>
      </c>
      <c r="D346" s="12">
        <v>42218</v>
      </c>
      <c r="E346" s="6">
        <v>830</v>
      </c>
      <c r="F346" s="6">
        <v>185</v>
      </c>
      <c r="G346" s="2" t="s">
        <v>21</v>
      </c>
      <c r="H346" s="2" t="s">
        <v>22</v>
      </c>
      <c r="I346" s="6">
        <v>40</v>
      </c>
      <c r="J346" s="2" t="s">
        <v>40</v>
      </c>
      <c r="K346" s="2" t="s">
        <v>45</v>
      </c>
      <c r="L346" s="2" t="s">
        <v>46</v>
      </c>
      <c r="M346" s="6">
        <v>181</v>
      </c>
      <c r="N346" s="6">
        <v>332</v>
      </c>
      <c r="O346" s="2" t="s">
        <v>63</v>
      </c>
      <c r="P346" s="6">
        <v>120</v>
      </c>
      <c r="Q346" s="6">
        <v>180</v>
      </c>
      <c r="R346" s="6">
        <v>130</v>
      </c>
      <c r="S346" s="6">
        <v>300</v>
      </c>
      <c r="T346" s="6">
        <v>63</v>
      </c>
      <c r="U346" s="2" t="s">
        <v>27</v>
      </c>
    </row>
    <row r="347" spans="1:21" x14ac:dyDescent="0.3">
      <c r="A347">
        <v>720</v>
      </c>
      <c r="B347" s="6">
        <v>67</v>
      </c>
      <c r="C347" s="6">
        <v>-10</v>
      </c>
      <c r="D347" s="12">
        <v>42249</v>
      </c>
      <c r="E347" s="6">
        <v>677</v>
      </c>
      <c r="F347" s="6">
        <v>101</v>
      </c>
      <c r="G347" s="2" t="s">
        <v>21</v>
      </c>
      <c r="H347" s="2" t="s">
        <v>22</v>
      </c>
      <c r="I347" s="6">
        <v>22</v>
      </c>
      <c r="J347" s="2" t="s">
        <v>40</v>
      </c>
      <c r="K347" s="2" t="s">
        <v>41</v>
      </c>
      <c r="L347" s="2" t="s">
        <v>42</v>
      </c>
      <c r="M347" s="6">
        <v>70</v>
      </c>
      <c r="N347" s="6">
        <v>179</v>
      </c>
      <c r="O347" s="2" t="s">
        <v>26</v>
      </c>
      <c r="P347" s="6">
        <v>80</v>
      </c>
      <c r="Q347" s="6">
        <v>130</v>
      </c>
      <c r="R347" s="6">
        <v>80</v>
      </c>
      <c r="S347" s="6">
        <v>210</v>
      </c>
      <c r="T347" s="6">
        <v>54</v>
      </c>
      <c r="U347" s="2" t="s">
        <v>27</v>
      </c>
    </row>
    <row r="348" spans="1:21" x14ac:dyDescent="0.3">
      <c r="A348">
        <v>773</v>
      </c>
      <c r="B348" s="6">
        <v>250</v>
      </c>
      <c r="C348" s="6">
        <v>-7</v>
      </c>
      <c r="D348" s="12">
        <v>42279</v>
      </c>
      <c r="E348" s="6">
        <v>1820</v>
      </c>
      <c r="F348" s="6">
        <v>251</v>
      </c>
      <c r="G348" s="2" t="s">
        <v>21</v>
      </c>
      <c r="H348" s="2" t="s">
        <v>22</v>
      </c>
      <c r="I348" s="6">
        <v>70</v>
      </c>
      <c r="J348" s="2" t="s">
        <v>40</v>
      </c>
      <c r="K348" s="2" t="s">
        <v>41</v>
      </c>
      <c r="L348" s="2" t="s">
        <v>42</v>
      </c>
      <c r="M348" s="6">
        <v>233</v>
      </c>
      <c r="N348" s="6">
        <v>534</v>
      </c>
      <c r="O348" s="2" t="s">
        <v>63</v>
      </c>
      <c r="P348" s="6">
        <v>320</v>
      </c>
      <c r="Q348" s="6">
        <v>320</v>
      </c>
      <c r="R348" s="6">
        <v>240</v>
      </c>
      <c r="S348" s="6">
        <v>640</v>
      </c>
      <c r="T348" s="6">
        <v>94</v>
      </c>
      <c r="U348" s="2" t="s">
        <v>27</v>
      </c>
    </row>
    <row r="349" spans="1:21" x14ac:dyDescent="0.3">
      <c r="A349">
        <v>303</v>
      </c>
      <c r="B349" s="6">
        <v>123</v>
      </c>
      <c r="C349" s="6">
        <v>69</v>
      </c>
      <c r="D349" s="12">
        <v>42310</v>
      </c>
      <c r="E349" s="6">
        <v>959</v>
      </c>
      <c r="F349" s="6">
        <v>179</v>
      </c>
      <c r="G349" s="2" t="s">
        <v>21</v>
      </c>
      <c r="H349" s="2" t="s">
        <v>22</v>
      </c>
      <c r="I349" s="6">
        <v>34</v>
      </c>
      <c r="J349" s="2" t="s">
        <v>40</v>
      </c>
      <c r="K349" s="2" t="s">
        <v>45</v>
      </c>
      <c r="L349" s="2" t="s">
        <v>50</v>
      </c>
      <c r="M349" s="6">
        <v>199</v>
      </c>
      <c r="N349" s="6">
        <v>322</v>
      </c>
      <c r="O349" s="2" t="s">
        <v>26</v>
      </c>
      <c r="P349" s="6">
        <v>120</v>
      </c>
      <c r="Q349" s="6">
        <v>170</v>
      </c>
      <c r="R349" s="6">
        <v>130</v>
      </c>
      <c r="S349" s="6">
        <v>290</v>
      </c>
      <c r="T349" s="6">
        <v>45</v>
      </c>
      <c r="U349" s="2" t="s">
        <v>35</v>
      </c>
    </row>
    <row r="350" spans="1:21" x14ac:dyDescent="0.3">
      <c r="A350">
        <v>312</v>
      </c>
      <c r="B350" s="6">
        <v>224</v>
      </c>
      <c r="C350" s="6">
        <v>98</v>
      </c>
      <c r="D350" s="12">
        <v>42340</v>
      </c>
      <c r="E350" s="6">
        <v>1191</v>
      </c>
      <c r="F350" s="6">
        <v>310</v>
      </c>
      <c r="G350" s="2" t="s">
        <v>21</v>
      </c>
      <c r="H350" s="2" t="s">
        <v>22</v>
      </c>
      <c r="I350" s="6">
        <v>73</v>
      </c>
      <c r="J350" s="2" t="s">
        <v>40</v>
      </c>
      <c r="K350" s="2" t="s">
        <v>45</v>
      </c>
      <c r="L350" s="2" t="s">
        <v>52</v>
      </c>
      <c r="M350" s="6">
        <v>288</v>
      </c>
      <c r="N350" s="6">
        <v>569</v>
      </c>
      <c r="O350" s="2" t="s">
        <v>63</v>
      </c>
      <c r="P350" s="6">
        <v>220</v>
      </c>
      <c r="Q350" s="6">
        <v>300</v>
      </c>
      <c r="R350" s="6">
        <v>190</v>
      </c>
      <c r="S350" s="6">
        <v>520</v>
      </c>
      <c r="T350" s="6">
        <v>116</v>
      </c>
      <c r="U350" s="2" t="s">
        <v>35</v>
      </c>
    </row>
    <row r="351" spans="1:21" x14ac:dyDescent="0.3">
      <c r="A351">
        <v>515</v>
      </c>
      <c r="B351" s="6">
        <v>127</v>
      </c>
      <c r="C351" s="6">
        <v>63</v>
      </c>
      <c r="D351" s="12">
        <v>42007</v>
      </c>
      <c r="E351" s="6">
        <v>830</v>
      </c>
      <c r="F351" s="6">
        <v>185</v>
      </c>
      <c r="G351" s="2" t="s">
        <v>39</v>
      </c>
      <c r="H351" s="2" t="s">
        <v>22</v>
      </c>
      <c r="I351" s="6">
        <v>40</v>
      </c>
      <c r="J351" s="2" t="s">
        <v>23</v>
      </c>
      <c r="K351" s="2" t="s">
        <v>24</v>
      </c>
      <c r="L351" s="2" t="s">
        <v>25</v>
      </c>
      <c r="M351" s="6">
        <v>183</v>
      </c>
      <c r="N351" s="6">
        <v>332</v>
      </c>
      <c r="O351" s="2" t="s">
        <v>43</v>
      </c>
      <c r="P351" s="6">
        <v>120</v>
      </c>
      <c r="Q351" s="6">
        <v>170</v>
      </c>
      <c r="R351" s="6">
        <v>120</v>
      </c>
      <c r="S351" s="6">
        <v>290</v>
      </c>
      <c r="T351" s="6">
        <v>62</v>
      </c>
      <c r="U351" s="2" t="s">
        <v>27</v>
      </c>
    </row>
    <row r="352" spans="1:21" x14ac:dyDescent="0.3">
      <c r="A352">
        <v>641</v>
      </c>
      <c r="B352" s="6">
        <v>250</v>
      </c>
      <c r="C352" s="6">
        <v>112</v>
      </c>
      <c r="D352" s="12">
        <v>42038</v>
      </c>
      <c r="E352" s="6">
        <v>1820</v>
      </c>
      <c r="F352" s="6">
        <v>251</v>
      </c>
      <c r="G352" s="2" t="s">
        <v>39</v>
      </c>
      <c r="H352" s="2" t="s">
        <v>22</v>
      </c>
      <c r="I352" s="6">
        <v>70</v>
      </c>
      <c r="J352" s="2" t="s">
        <v>23</v>
      </c>
      <c r="K352" s="2" t="s">
        <v>32</v>
      </c>
      <c r="L352" s="2" t="s">
        <v>33</v>
      </c>
      <c r="M352" s="6">
        <v>232</v>
      </c>
      <c r="N352" s="6">
        <v>534</v>
      </c>
      <c r="O352" s="2" t="s">
        <v>43</v>
      </c>
      <c r="P352" s="6">
        <v>210</v>
      </c>
      <c r="Q352" s="6">
        <v>200</v>
      </c>
      <c r="R352" s="6">
        <v>120</v>
      </c>
      <c r="S352" s="6">
        <v>410</v>
      </c>
      <c r="T352" s="6">
        <v>95</v>
      </c>
      <c r="U352" s="2" t="s">
        <v>35</v>
      </c>
    </row>
    <row r="353" spans="1:21" x14ac:dyDescent="0.3">
      <c r="A353">
        <v>563</v>
      </c>
      <c r="B353" s="6">
        <v>294</v>
      </c>
      <c r="C353" s="6">
        <v>151</v>
      </c>
      <c r="D353" s="12">
        <v>42066</v>
      </c>
      <c r="E353" s="6">
        <v>1838</v>
      </c>
      <c r="F353" s="6">
        <v>360</v>
      </c>
      <c r="G353" s="2" t="s">
        <v>39</v>
      </c>
      <c r="H353" s="2" t="s">
        <v>22</v>
      </c>
      <c r="I353" s="6">
        <v>111</v>
      </c>
      <c r="J353" s="2" t="s">
        <v>23</v>
      </c>
      <c r="K353" s="2" t="s">
        <v>32</v>
      </c>
      <c r="L353" s="2" t="s">
        <v>61</v>
      </c>
      <c r="M353" s="6">
        <v>321</v>
      </c>
      <c r="N353" s="6">
        <v>697</v>
      </c>
      <c r="O353" s="2" t="s">
        <v>43</v>
      </c>
      <c r="P353" s="6">
        <v>240</v>
      </c>
      <c r="Q353" s="6">
        <v>300</v>
      </c>
      <c r="R353" s="6">
        <v>170</v>
      </c>
      <c r="S353" s="6">
        <v>540</v>
      </c>
      <c r="T353" s="6">
        <v>144</v>
      </c>
      <c r="U353" s="2" t="s">
        <v>35</v>
      </c>
    </row>
    <row r="354" spans="1:21" x14ac:dyDescent="0.3">
      <c r="A354">
        <v>816</v>
      </c>
      <c r="B354" s="6">
        <v>20</v>
      </c>
      <c r="C354" s="6">
        <v>-14</v>
      </c>
      <c r="D354" s="12">
        <v>42097</v>
      </c>
      <c r="E354" s="6">
        <v>218</v>
      </c>
      <c r="F354" s="6">
        <v>25</v>
      </c>
      <c r="G354" s="2" t="s">
        <v>39</v>
      </c>
      <c r="H354" s="2" t="s">
        <v>22</v>
      </c>
      <c r="I354" s="6">
        <v>7</v>
      </c>
      <c r="J354" s="2" t="s">
        <v>23</v>
      </c>
      <c r="K354" s="2" t="s">
        <v>32</v>
      </c>
      <c r="L354" s="2" t="s">
        <v>61</v>
      </c>
      <c r="M354" s="6">
        <v>-24</v>
      </c>
      <c r="N354" s="6">
        <v>48</v>
      </c>
      <c r="O354" s="2" t="s">
        <v>58</v>
      </c>
      <c r="P354" s="6">
        <v>10</v>
      </c>
      <c r="Q354" s="6">
        <v>20</v>
      </c>
      <c r="R354" s="6">
        <v>-10</v>
      </c>
      <c r="S354" s="6">
        <v>30</v>
      </c>
      <c r="T354" s="6">
        <v>41</v>
      </c>
      <c r="U354" s="2" t="s">
        <v>35</v>
      </c>
    </row>
    <row r="355" spans="1:21" x14ac:dyDescent="0.3">
      <c r="A355">
        <v>951</v>
      </c>
      <c r="B355" s="6">
        <v>154</v>
      </c>
      <c r="C355" s="6">
        <v>-17</v>
      </c>
      <c r="D355" s="12">
        <v>42127</v>
      </c>
      <c r="E355" s="6">
        <v>3654</v>
      </c>
      <c r="F355" s="6">
        <v>-24</v>
      </c>
      <c r="G355" s="2" t="s">
        <v>21</v>
      </c>
      <c r="H355" s="2" t="s">
        <v>36</v>
      </c>
      <c r="I355" s="6">
        <v>50</v>
      </c>
      <c r="J355" s="2" t="s">
        <v>40</v>
      </c>
      <c r="K355" s="2" t="s">
        <v>45</v>
      </c>
      <c r="L355" s="2" t="s">
        <v>46</v>
      </c>
      <c r="M355" s="6">
        <v>-117</v>
      </c>
      <c r="N355" s="6">
        <v>130</v>
      </c>
      <c r="O355" s="2" t="s">
        <v>38</v>
      </c>
      <c r="P355" s="6">
        <v>220</v>
      </c>
      <c r="Q355" s="6">
        <v>-30</v>
      </c>
      <c r="R355" s="6">
        <v>-100</v>
      </c>
      <c r="S355" s="6">
        <v>190</v>
      </c>
      <c r="T355" s="6">
        <v>93</v>
      </c>
      <c r="U355" s="2" t="s">
        <v>27</v>
      </c>
    </row>
    <row r="356" spans="1:21" x14ac:dyDescent="0.3">
      <c r="A356">
        <v>714</v>
      </c>
      <c r="B356" s="6">
        <v>257</v>
      </c>
      <c r="C356" s="6">
        <v>-15</v>
      </c>
      <c r="D356" s="12">
        <v>42158</v>
      </c>
      <c r="E356" s="6">
        <v>1662</v>
      </c>
      <c r="F356" s="6">
        <v>341</v>
      </c>
      <c r="G356" s="2" t="s">
        <v>21</v>
      </c>
      <c r="H356" s="2" t="s">
        <v>36</v>
      </c>
      <c r="I356" s="6">
        <v>84</v>
      </c>
      <c r="J356" s="2" t="s">
        <v>40</v>
      </c>
      <c r="K356" s="2" t="s">
        <v>41</v>
      </c>
      <c r="L356" s="2" t="s">
        <v>42</v>
      </c>
      <c r="M356" s="6">
        <v>225</v>
      </c>
      <c r="N356" s="6">
        <v>598</v>
      </c>
      <c r="O356" s="2" t="s">
        <v>38</v>
      </c>
      <c r="P356" s="6">
        <v>230</v>
      </c>
      <c r="Q356" s="6">
        <v>320</v>
      </c>
      <c r="R356" s="6">
        <v>240</v>
      </c>
      <c r="S356" s="6">
        <v>550</v>
      </c>
      <c r="T356" s="6">
        <v>116</v>
      </c>
      <c r="U356" s="2" t="s">
        <v>27</v>
      </c>
    </row>
    <row r="357" spans="1:21" x14ac:dyDescent="0.3">
      <c r="A357">
        <v>818</v>
      </c>
      <c r="B357" s="6">
        <v>122</v>
      </c>
      <c r="C357" s="6">
        <v>-14</v>
      </c>
      <c r="D357" s="12">
        <v>42188</v>
      </c>
      <c r="E357" s="6">
        <v>2555</v>
      </c>
      <c r="F357" s="6">
        <v>-13</v>
      </c>
      <c r="G357" s="2" t="s">
        <v>21</v>
      </c>
      <c r="H357" s="2" t="s">
        <v>36</v>
      </c>
      <c r="I357" s="6">
        <v>39</v>
      </c>
      <c r="J357" s="2" t="s">
        <v>40</v>
      </c>
      <c r="K357" s="2" t="s">
        <v>45</v>
      </c>
      <c r="L357" s="2" t="s">
        <v>50</v>
      </c>
      <c r="M357" s="6">
        <v>-74</v>
      </c>
      <c r="N357" s="6">
        <v>109</v>
      </c>
      <c r="O357" s="2" t="s">
        <v>38</v>
      </c>
      <c r="P357" s="6">
        <v>170</v>
      </c>
      <c r="Q357" s="6">
        <v>-20</v>
      </c>
      <c r="R357" s="6">
        <v>-60</v>
      </c>
      <c r="S357" s="6">
        <v>150</v>
      </c>
      <c r="T357" s="6">
        <v>61</v>
      </c>
      <c r="U357" s="2" t="s">
        <v>35</v>
      </c>
    </row>
    <row r="358" spans="1:21" x14ac:dyDescent="0.3">
      <c r="A358">
        <v>626</v>
      </c>
      <c r="B358" s="6">
        <v>260</v>
      </c>
      <c r="C358" s="6">
        <v>-223</v>
      </c>
      <c r="D358" s="12">
        <v>42219</v>
      </c>
      <c r="E358" s="6">
        <v>2548</v>
      </c>
      <c r="F358" s="6">
        <v>390</v>
      </c>
      <c r="G358" s="2" t="s">
        <v>21</v>
      </c>
      <c r="H358" s="2" t="s">
        <v>36</v>
      </c>
      <c r="I358" s="6">
        <v>91</v>
      </c>
      <c r="J358" s="2" t="s">
        <v>40</v>
      </c>
      <c r="K358" s="2" t="s">
        <v>45</v>
      </c>
      <c r="L358" s="2" t="s">
        <v>52</v>
      </c>
      <c r="M358" s="6">
        <v>247</v>
      </c>
      <c r="N358" s="6">
        <v>650</v>
      </c>
      <c r="O358" s="2" t="s">
        <v>38</v>
      </c>
      <c r="P358" s="6">
        <v>380</v>
      </c>
      <c r="Q358" s="6">
        <v>580</v>
      </c>
      <c r="R358" s="6">
        <v>470</v>
      </c>
      <c r="S358" s="6">
        <v>960</v>
      </c>
      <c r="T358" s="6">
        <v>143</v>
      </c>
      <c r="U358" s="2" t="s">
        <v>35</v>
      </c>
    </row>
    <row r="359" spans="1:21" x14ac:dyDescent="0.3">
      <c r="A359">
        <v>562</v>
      </c>
      <c r="B359" s="6">
        <v>239</v>
      </c>
      <c r="C359" s="6">
        <v>-11</v>
      </c>
      <c r="D359" s="12">
        <v>42250</v>
      </c>
      <c r="E359" s="6">
        <v>1755</v>
      </c>
      <c r="F359" s="6">
        <v>239</v>
      </c>
      <c r="G359" s="2" t="s">
        <v>21</v>
      </c>
      <c r="H359" s="2" t="s">
        <v>36</v>
      </c>
      <c r="I359" s="6">
        <v>66</v>
      </c>
      <c r="J359" s="2" t="s">
        <v>40</v>
      </c>
      <c r="K359" s="2" t="s">
        <v>41</v>
      </c>
      <c r="L359" s="2" t="s">
        <v>54</v>
      </c>
      <c r="M359" s="6">
        <v>149</v>
      </c>
      <c r="N359" s="6">
        <v>478</v>
      </c>
      <c r="O359" s="2" t="s">
        <v>38</v>
      </c>
      <c r="P359" s="6">
        <v>210</v>
      </c>
      <c r="Q359" s="6">
        <v>220</v>
      </c>
      <c r="R359" s="6">
        <v>160</v>
      </c>
      <c r="S359" s="6">
        <v>430</v>
      </c>
      <c r="T359" s="6">
        <v>90</v>
      </c>
      <c r="U359" s="2" t="s">
        <v>35</v>
      </c>
    </row>
    <row r="360" spans="1:21" x14ac:dyDescent="0.3">
      <c r="A360">
        <v>562</v>
      </c>
      <c r="B360" s="6">
        <v>125</v>
      </c>
      <c r="C360" s="6">
        <v>-23</v>
      </c>
      <c r="D360" s="12">
        <v>42280</v>
      </c>
      <c r="E360" s="6">
        <v>898</v>
      </c>
      <c r="F360" s="6">
        <v>173</v>
      </c>
      <c r="G360" s="2" t="s">
        <v>21</v>
      </c>
      <c r="H360" s="2" t="s">
        <v>36</v>
      </c>
      <c r="I360" s="6">
        <v>113</v>
      </c>
      <c r="J360" s="2" t="s">
        <v>40</v>
      </c>
      <c r="K360" s="2" t="s">
        <v>41</v>
      </c>
      <c r="L360" s="2" t="s">
        <v>53</v>
      </c>
      <c r="M360" s="6">
        <v>27</v>
      </c>
      <c r="N360" s="6">
        <v>298</v>
      </c>
      <c r="O360" s="2" t="s">
        <v>38</v>
      </c>
      <c r="P360" s="6">
        <v>110</v>
      </c>
      <c r="Q360" s="6">
        <v>160</v>
      </c>
      <c r="R360" s="6">
        <v>50</v>
      </c>
      <c r="S360" s="6">
        <v>270</v>
      </c>
      <c r="T360" s="6">
        <v>146</v>
      </c>
      <c r="U360" s="2" t="s">
        <v>35</v>
      </c>
    </row>
    <row r="361" spans="1:21" x14ac:dyDescent="0.3">
      <c r="A361">
        <v>661</v>
      </c>
      <c r="B361" s="6">
        <v>108</v>
      </c>
      <c r="C361" s="6">
        <v>-5</v>
      </c>
      <c r="D361" s="12">
        <v>42311</v>
      </c>
      <c r="E361" s="6">
        <v>971</v>
      </c>
      <c r="F361" s="6">
        <v>157</v>
      </c>
      <c r="G361" s="2" t="s">
        <v>21</v>
      </c>
      <c r="H361" s="2" t="s">
        <v>36</v>
      </c>
      <c r="I361" s="6">
        <v>30</v>
      </c>
      <c r="J361" s="2" t="s">
        <v>23</v>
      </c>
      <c r="K361" s="2" t="s">
        <v>24</v>
      </c>
      <c r="L361" s="2" t="s">
        <v>57</v>
      </c>
      <c r="M361" s="6">
        <v>115</v>
      </c>
      <c r="N361" s="6">
        <v>265</v>
      </c>
      <c r="O361" s="2" t="s">
        <v>38</v>
      </c>
      <c r="P361" s="6">
        <v>80</v>
      </c>
      <c r="Q361" s="6">
        <v>130</v>
      </c>
      <c r="R361" s="6">
        <v>120</v>
      </c>
      <c r="S361" s="6">
        <v>210</v>
      </c>
      <c r="T361" s="6">
        <v>42</v>
      </c>
      <c r="U361" s="2" t="s">
        <v>27</v>
      </c>
    </row>
    <row r="362" spans="1:21" x14ac:dyDescent="0.3">
      <c r="A362">
        <v>562</v>
      </c>
      <c r="B362" s="6">
        <v>239</v>
      </c>
      <c r="C362" s="6">
        <v>16</v>
      </c>
      <c r="D362" s="12">
        <v>42341</v>
      </c>
      <c r="E362" s="6">
        <v>1246</v>
      </c>
      <c r="F362" s="6">
        <v>281</v>
      </c>
      <c r="G362" s="2" t="s">
        <v>21</v>
      </c>
      <c r="H362" s="2" t="s">
        <v>36</v>
      </c>
      <c r="I362" s="6">
        <v>74</v>
      </c>
      <c r="J362" s="2" t="s">
        <v>23</v>
      </c>
      <c r="K362" s="2" t="s">
        <v>24</v>
      </c>
      <c r="L362" s="2" t="s">
        <v>25</v>
      </c>
      <c r="M362" s="6">
        <v>186</v>
      </c>
      <c r="N362" s="6">
        <v>520</v>
      </c>
      <c r="O362" s="2" t="s">
        <v>38</v>
      </c>
      <c r="P362" s="6">
        <v>190</v>
      </c>
      <c r="Q362" s="6">
        <v>220</v>
      </c>
      <c r="R362" s="6">
        <v>170</v>
      </c>
      <c r="S362" s="6">
        <v>410</v>
      </c>
      <c r="T362" s="6">
        <v>95</v>
      </c>
      <c r="U362" s="2" t="s">
        <v>27</v>
      </c>
    </row>
    <row r="363" spans="1:21" x14ac:dyDescent="0.3">
      <c r="A363">
        <v>435</v>
      </c>
      <c r="B363" s="6">
        <v>86</v>
      </c>
      <c r="C363" s="6">
        <v>-27</v>
      </c>
      <c r="D363" s="12">
        <v>42008</v>
      </c>
      <c r="E363" s="6">
        <v>1698</v>
      </c>
      <c r="F363" s="6">
        <v>23</v>
      </c>
      <c r="G363" s="2" t="s">
        <v>39</v>
      </c>
      <c r="H363" s="2" t="s">
        <v>36</v>
      </c>
      <c r="I363" s="6">
        <v>26</v>
      </c>
      <c r="J363" s="2" t="s">
        <v>23</v>
      </c>
      <c r="K363" s="2" t="s">
        <v>24</v>
      </c>
      <c r="L363" s="2" t="s">
        <v>28</v>
      </c>
      <c r="M363" s="6">
        <v>-27</v>
      </c>
      <c r="N363" s="6">
        <v>109</v>
      </c>
      <c r="O363" s="2" t="s">
        <v>49</v>
      </c>
      <c r="P363" s="6">
        <v>60</v>
      </c>
      <c r="Q363" s="6">
        <v>20</v>
      </c>
      <c r="R363" s="6">
        <v>0</v>
      </c>
      <c r="S363" s="6">
        <v>80</v>
      </c>
      <c r="T363" s="6">
        <v>50</v>
      </c>
      <c r="U363" s="2" t="s">
        <v>27</v>
      </c>
    </row>
    <row r="364" spans="1:21" x14ac:dyDescent="0.3">
      <c r="A364">
        <v>702</v>
      </c>
      <c r="B364" s="6">
        <v>257</v>
      </c>
      <c r="C364" s="6">
        <v>94</v>
      </c>
      <c r="D364" s="12">
        <v>42039</v>
      </c>
      <c r="E364" s="6">
        <v>1662</v>
      </c>
      <c r="F364" s="6">
        <v>341</v>
      </c>
      <c r="G364" s="2" t="s">
        <v>39</v>
      </c>
      <c r="H364" s="2" t="s">
        <v>36</v>
      </c>
      <c r="I364" s="6">
        <v>84</v>
      </c>
      <c r="J364" s="2" t="s">
        <v>23</v>
      </c>
      <c r="K364" s="2" t="s">
        <v>32</v>
      </c>
      <c r="L364" s="2" t="s">
        <v>33</v>
      </c>
      <c r="M364" s="6">
        <v>224</v>
      </c>
      <c r="N364" s="6">
        <v>598</v>
      </c>
      <c r="O364" s="2" t="s">
        <v>48</v>
      </c>
      <c r="P364" s="6">
        <v>110</v>
      </c>
      <c r="Q364" s="6">
        <v>180</v>
      </c>
      <c r="R364" s="6">
        <v>130</v>
      </c>
      <c r="S364" s="6">
        <v>290</v>
      </c>
      <c r="T364" s="6">
        <v>117</v>
      </c>
      <c r="U364" s="2" t="s">
        <v>35</v>
      </c>
    </row>
    <row r="365" spans="1:21" x14ac:dyDescent="0.3">
      <c r="A365">
        <v>541</v>
      </c>
      <c r="B365" s="6">
        <v>21</v>
      </c>
      <c r="C365" s="6">
        <v>-4</v>
      </c>
      <c r="D365" s="12">
        <v>42067</v>
      </c>
      <c r="E365" s="6">
        <v>480</v>
      </c>
      <c r="F365" s="6">
        <v>32</v>
      </c>
      <c r="G365" s="2" t="s">
        <v>39</v>
      </c>
      <c r="H365" s="2" t="s">
        <v>36</v>
      </c>
      <c r="I365" s="6">
        <v>5</v>
      </c>
      <c r="J365" s="2" t="s">
        <v>23</v>
      </c>
      <c r="K365" s="2" t="s">
        <v>32</v>
      </c>
      <c r="L365" s="2" t="s">
        <v>33</v>
      </c>
      <c r="M365" s="6">
        <v>16</v>
      </c>
      <c r="N365" s="6">
        <v>53</v>
      </c>
      <c r="O365" s="2" t="s">
        <v>56</v>
      </c>
      <c r="P365" s="6">
        <v>0</v>
      </c>
      <c r="Q365" s="6">
        <v>20</v>
      </c>
      <c r="R365" s="6">
        <v>20</v>
      </c>
      <c r="S365" s="6">
        <v>20</v>
      </c>
      <c r="T365" s="6">
        <v>16</v>
      </c>
      <c r="U365" s="2" t="s">
        <v>35</v>
      </c>
    </row>
    <row r="366" spans="1:21" x14ac:dyDescent="0.3">
      <c r="A366">
        <v>775</v>
      </c>
      <c r="B366" s="6">
        <v>239</v>
      </c>
      <c r="C366" s="6">
        <v>69</v>
      </c>
      <c r="D366" s="12">
        <v>42098</v>
      </c>
      <c r="E366" s="6">
        <v>1755</v>
      </c>
      <c r="F366" s="6">
        <v>239</v>
      </c>
      <c r="G366" s="2" t="s">
        <v>39</v>
      </c>
      <c r="H366" s="2" t="s">
        <v>36</v>
      </c>
      <c r="I366" s="6">
        <v>66</v>
      </c>
      <c r="J366" s="2" t="s">
        <v>23</v>
      </c>
      <c r="K366" s="2" t="s">
        <v>32</v>
      </c>
      <c r="L366" s="2" t="s">
        <v>61</v>
      </c>
      <c r="M366" s="6">
        <v>149</v>
      </c>
      <c r="N366" s="6">
        <v>478</v>
      </c>
      <c r="O366" s="2" t="s">
        <v>48</v>
      </c>
      <c r="P366" s="6">
        <v>110</v>
      </c>
      <c r="Q366" s="6">
        <v>120</v>
      </c>
      <c r="R366" s="6">
        <v>80</v>
      </c>
      <c r="S366" s="6">
        <v>230</v>
      </c>
      <c r="T366" s="6">
        <v>90</v>
      </c>
      <c r="U366" s="2" t="s">
        <v>35</v>
      </c>
    </row>
    <row r="367" spans="1:21" x14ac:dyDescent="0.3">
      <c r="A367">
        <v>702</v>
      </c>
      <c r="B367" s="6">
        <v>255</v>
      </c>
      <c r="C367" s="6">
        <v>-193</v>
      </c>
      <c r="D367" s="12">
        <v>42128</v>
      </c>
      <c r="E367" s="6">
        <v>7058</v>
      </c>
      <c r="F367" s="6">
        <v>-255</v>
      </c>
      <c r="G367" s="2" t="s">
        <v>39</v>
      </c>
      <c r="H367" s="2" t="s">
        <v>36</v>
      </c>
      <c r="I367" s="6">
        <v>96</v>
      </c>
      <c r="J367" s="2" t="s">
        <v>23</v>
      </c>
      <c r="K367" s="2" t="s">
        <v>32</v>
      </c>
      <c r="L367" s="2" t="s">
        <v>37</v>
      </c>
      <c r="M367" s="6">
        <v>-363</v>
      </c>
      <c r="N367" s="6">
        <v>21</v>
      </c>
      <c r="O367" s="2" t="s">
        <v>48</v>
      </c>
      <c r="P367" s="6">
        <v>110</v>
      </c>
      <c r="Q367" s="6">
        <v>-110</v>
      </c>
      <c r="R367" s="6">
        <v>-170</v>
      </c>
      <c r="S367" s="6">
        <v>0</v>
      </c>
      <c r="T367" s="6">
        <v>129</v>
      </c>
      <c r="U367" s="2" t="s">
        <v>35</v>
      </c>
    </row>
    <row r="368" spans="1:21" x14ac:dyDescent="0.3">
      <c r="A368">
        <v>435</v>
      </c>
      <c r="B368" s="6">
        <v>25</v>
      </c>
      <c r="C368" s="6">
        <v>-22</v>
      </c>
      <c r="D368" s="12">
        <v>42159</v>
      </c>
      <c r="E368" s="6">
        <v>209</v>
      </c>
      <c r="F368" s="6">
        <v>31</v>
      </c>
      <c r="G368" s="2" t="s">
        <v>39</v>
      </c>
      <c r="H368" s="2" t="s">
        <v>36</v>
      </c>
      <c r="I368" s="6">
        <v>9</v>
      </c>
      <c r="J368" s="2" t="s">
        <v>23</v>
      </c>
      <c r="K368" s="2" t="s">
        <v>32</v>
      </c>
      <c r="L368" s="2" t="s">
        <v>37</v>
      </c>
      <c r="M368" s="6">
        <v>-12</v>
      </c>
      <c r="N368" s="6">
        <v>56</v>
      </c>
      <c r="O368" s="2" t="s">
        <v>49</v>
      </c>
      <c r="P368" s="6">
        <v>0</v>
      </c>
      <c r="Q368" s="6">
        <v>20</v>
      </c>
      <c r="R368" s="6">
        <v>10</v>
      </c>
      <c r="S368" s="6">
        <v>20</v>
      </c>
      <c r="T368" s="6">
        <v>43</v>
      </c>
      <c r="U368" s="2" t="s">
        <v>35</v>
      </c>
    </row>
    <row r="369" spans="1:21" x14ac:dyDescent="0.3">
      <c r="A369">
        <v>909</v>
      </c>
      <c r="B369" s="6">
        <v>173</v>
      </c>
      <c r="C369" s="6">
        <v>3</v>
      </c>
      <c r="D369" s="12">
        <v>42189</v>
      </c>
      <c r="E369" s="6">
        <v>3909</v>
      </c>
      <c r="F369" s="6">
        <v>-27</v>
      </c>
      <c r="G369" s="2" t="s">
        <v>21</v>
      </c>
      <c r="H369" s="2" t="s">
        <v>36</v>
      </c>
      <c r="I369" s="6">
        <v>57</v>
      </c>
      <c r="J369" s="2" t="s">
        <v>40</v>
      </c>
      <c r="K369" s="2" t="s">
        <v>45</v>
      </c>
      <c r="L369" s="2" t="s">
        <v>46</v>
      </c>
      <c r="M369" s="6">
        <v>-127</v>
      </c>
      <c r="N369" s="6">
        <v>146</v>
      </c>
      <c r="O369" s="2" t="s">
        <v>38</v>
      </c>
      <c r="P369" s="6">
        <v>200</v>
      </c>
      <c r="Q369" s="6">
        <v>-30</v>
      </c>
      <c r="R369" s="6">
        <v>-130</v>
      </c>
      <c r="S369" s="6">
        <v>170</v>
      </c>
      <c r="T369" s="6">
        <v>100</v>
      </c>
      <c r="U369" s="2" t="s">
        <v>27</v>
      </c>
    </row>
    <row r="370" spans="1:21" x14ac:dyDescent="0.3">
      <c r="A370">
        <v>707</v>
      </c>
      <c r="B370" s="6">
        <v>228</v>
      </c>
      <c r="C370" s="6">
        <v>7</v>
      </c>
      <c r="D370" s="12">
        <v>42220</v>
      </c>
      <c r="E370" s="6">
        <v>1691</v>
      </c>
      <c r="F370" s="6">
        <v>304</v>
      </c>
      <c r="G370" s="2" t="s">
        <v>21</v>
      </c>
      <c r="H370" s="2" t="s">
        <v>36</v>
      </c>
      <c r="I370" s="6">
        <v>75</v>
      </c>
      <c r="J370" s="2" t="s">
        <v>40</v>
      </c>
      <c r="K370" s="2" t="s">
        <v>41</v>
      </c>
      <c r="L370" s="2" t="s">
        <v>42</v>
      </c>
      <c r="M370" s="6">
        <v>197</v>
      </c>
      <c r="N370" s="6">
        <v>532</v>
      </c>
      <c r="O370" s="2" t="s">
        <v>38</v>
      </c>
      <c r="P370" s="6">
        <v>220</v>
      </c>
      <c r="Q370" s="6">
        <v>290</v>
      </c>
      <c r="R370" s="6">
        <v>190</v>
      </c>
      <c r="S370" s="6">
        <v>510</v>
      </c>
      <c r="T370" s="6">
        <v>107</v>
      </c>
      <c r="U370" s="2" t="s">
        <v>27</v>
      </c>
    </row>
    <row r="371" spans="1:21" x14ac:dyDescent="0.3">
      <c r="A371">
        <v>619</v>
      </c>
      <c r="B371" s="6">
        <v>113</v>
      </c>
      <c r="C371" s="6">
        <v>-6</v>
      </c>
      <c r="D371" s="12">
        <v>42251</v>
      </c>
      <c r="E371" s="6">
        <v>2758</v>
      </c>
      <c r="F371" s="6">
        <v>3</v>
      </c>
      <c r="G371" s="2" t="s">
        <v>21</v>
      </c>
      <c r="H371" s="2" t="s">
        <v>36</v>
      </c>
      <c r="I371" s="6">
        <v>36</v>
      </c>
      <c r="J371" s="2" t="s">
        <v>40</v>
      </c>
      <c r="K371" s="2" t="s">
        <v>45</v>
      </c>
      <c r="L371" s="2" t="s">
        <v>50</v>
      </c>
      <c r="M371" s="6">
        <v>-56</v>
      </c>
      <c r="N371" s="6">
        <v>116</v>
      </c>
      <c r="O371" s="2" t="s">
        <v>38</v>
      </c>
      <c r="P371" s="6">
        <v>130</v>
      </c>
      <c r="Q371" s="6">
        <v>0</v>
      </c>
      <c r="R371" s="6">
        <v>-50</v>
      </c>
      <c r="S371" s="6">
        <v>130</v>
      </c>
      <c r="T371" s="6">
        <v>59</v>
      </c>
      <c r="U371" s="2" t="s">
        <v>35</v>
      </c>
    </row>
    <row r="372" spans="1:21" x14ac:dyDescent="0.3">
      <c r="A372">
        <v>951</v>
      </c>
      <c r="B372" s="6">
        <v>249</v>
      </c>
      <c r="C372" s="6">
        <v>-75</v>
      </c>
      <c r="D372" s="12">
        <v>42281</v>
      </c>
      <c r="E372" s="6">
        <v>2580</v>
      </c>
      <c r="F372" s="6">
        <v>374</v>
      </c>
      <c r="G372" s="2" t="s">
        <v>21</v>
      </c>
      <c r="H372" s="2" t="s">
        <v>36</v>
      </c>
      <c r="I372" s="6">
        <v>87</v>
      </c>
      <c r="J372" s="2" t="s">
        <v>40</v>
      </c>
      <c r="K372" s="2" t="s">
        <v>45</v>
      </c>
      <c r="L372" s="2" t="s">
        <v>52</v>
      </c>
      <c r="M372" s="6">
        <v>235</v>
      </c>
      <c r="N372" s="6">
        <v>623</v>
      </c>
      <c r="O372" s="2" t="s">
        <v>38</v>
      </c>
      <c r="P372" s="6">
        <v>290</v>
      </c>
      <c r="Q372" s="6">
        <v>450</v>
      </c>
      <c r="R372" s="6">
        <v>310</v>
      </c>
      <c r="S372" s="6">
        <v>740</v>
      </c>
      <c r="T372" s="6">
        <v>139</v>
      </c>
      <c r="U372" s="2" t="s">
        <v>35</v>
      </c>
    </row>
    <row r="373" spans="1:21" x14ac:dyDescent="0.3">
      <c r="A373">
        <v>559</v>
      </c>
      <c r="B373" s="6">
        <v>211</v>
      </c>
      <c r="C373" s="6">
        <v>-11</v>
      </c>
      <c r="D373" s="12">
        <v>42312</v>
      </c>
      <c r="E373" s="6">
        <v>1778</v>
      </c>
      <c r="F373" s="6">
        <v>212</v>
      </c>
      <c r="G373" s="2" t="s">
        <v>21</v>
      </c>
      <c r="H373" s="2" t="s">
        <v>36</v>
      </c>
      <c r="I373" s="6">
        <v>59</v>
      </c>
      <c r="J373" s="2" t="s">
        <v>40</v>
      </c>
      <c r="K373" s="2" t="s">
        <v>41</v>
      </c>
      <c r="L373" s="2" t="s">
        <v>54</v>
      </c>
      <c r="M373" s="6">
        <v>129</v>
      </c>
      <c r="N373" s="6">
        <v>423</v>
      </c>
      <c r="O373" s="2" t="s">
        <v>38</v>
      </c>
      <c r="P373" s="6">
        <v>200</v>
      </c>
      <c r="Q373" s="6">
        <v>210</v>
      </c>
      <c r="R373" s="6">
        <v>140</v>
      </c>
      <c r="S373" s="6">
        <v>410</v>
      </c>
      <c r="T373" s="6">
        <v>83</v>
      </c>
      <c r="U373" s="2" t="s">
        <v>35</v>
      </c>
    </row>
    <row r="374" spans="1:21" x14ac:dyDescent="0.3">
      <c r="A374">
        <v>818</v>
      </c>
      <c r="B374" s="6">
        <v>121</v>
      </c>
      <c r="C374" s="6">
        <v>-14</v>
      </c>
      <c r="D374" s="12">
        <v>42342</v>
      </c>
      <c r="E374" s="6">
        <v>912</v>
      </c>
      <c r="F374" s="6">
        <v>168</v>
      </c>
      <c r="G374" s="2" t="s">
        <v>21</v>
      </c>
      <c r="H374" s="2" t="s">
        <v>36</v>
      </c>
      <c r="I374" s="6">
        <v>109</v>
      </c>
      <c r="J374" s="2" t="s">
        <v>40</v>
      </c>
      <c r="K374" s="2" t="s">
        <v>41</v>
      </c>
      <c r="L374" s="2" t="s">
        <v>53</v>
      </c>
      <c r="M374" s="6">
        <v>26</v>
      </c>
      <c r="N374" s="6">
        <v>289</v>
      </c>
      <c r="O374" s="2" t="s">
        <v>38</v>
      </c>
      <c r="P374" s="6">
        <v>110</v>
      </c>
      <c r="Q374" s="6">
        <v>170</v>
      </c>
      <c r="R374" s="6">
        <v>40</v>
      </c>
      <c r="S374" s="6">
        <v>280</v>
      </c>
      <c r="T374" s="6">
        <v>142</v>
      </c>
      <c r="U374" s="2" t="s">
        <v>35</v>
      </c>
    </row>
    <row r="375" spans="1:21" x14ac:dyDescent="0.3">
      <c r="A375">
        <v>971</v>
      </c>
      <c r="B375" s="6">
        <v>78</v>
      </c>
      <c r="C375" s="6">
        <v>12</v>
      </c>
      <c r="D375" s="12">
        <v>42009</v>
      </c>
      <c r="E375" s="6">
        <v>798</v>
      </c>
      <c r="F375" s="6">
        <v>119</v>
      </c>
      <c r="G375" s="2" t="s">
        <v>39</v>
      </c>
      <c r="H375" s="2" t="s">
        <v>36</v>
      </c>
      <c r="I375" s="6">
        <v>25</v>
      </c>
      <c r="J375" s="2" t="s">
        <v>23</v>
      </c>
      <c r="K375" s="2" t="s">
        <v>32</v>
      </c>
      <c r="L375" s="2" t="s">
        <v>61</v>
      </c>
      <c r="M375" s="6">
        <v>62</v>
      </c>
      <c r="N375" s="6">
        <v>197</v>
      </c>
      <c r="O375" s="2" t="s">
        <v>56</v>
      </c>
      <c r="P375" s="6">
        <v>50</v>
      </c>
      <c r="Q375" s="6">
        <v>90</v>
      </c>
      <c r="R375" s="6">
        <v>50</v>
      </c>
      <c r="S375" s="6">
        <v>140</v>
      </c>
      <c r="T375" s="6">
        <v>57</v>
      </c>
      <c r="U375" s="2" t="s">
        <v>35</v>
      </c>
    </row>
    <row r="376" spans="1:21" x14ac:dyDescent="0.3">
      <c r="A376">
        <v>702</v>
      </c>
      <c r="B376" s="6">
        <v>245</v>
      </c>
      <c r="C376" s="6">
        <v>-60</v>
      </c>
      <c r="D376" s="12">
        <v>42040</v>
      </c>
      <c r="E376" s="6">
        <v>7653</v>
      </c>
      <c r="F376" s="6">
        <v>-245</v>
      </c>
      <c r="G376" s="2" t="s">
        <v>39</v>
      </c>
      <c r="H376" s="2" t="s">
        <v>36</v>
      </c>
      <c r="I376" s="6">
        <v>93</v>
      </c>
      <c r="J376" s="2" t="s">
        <v>23</v>
      </c>
      <c r="K376" s="2" t="s">
        <v>32</v>
      </c>
      <c r="L376" s="2" t="s">
        <v>37</v>
      </c>
      <c r="M376" s="6">
        <v>-340</v>
      </c>
      <c r="N376" s="6">
        <v>32</v>
      </c>
      <c r="O376" s="2" t="s">
        <v>48</v>
      </c>
      <c r="P376" s="6">
        <v>180</v>
      </c>
      <c r="Q376" s="6">
        <v>-180</v>
      </c>
      <c r="R376" s="6">
        <v>-280</v>
      </c>
      <c r="S376" s="6">
        <v>0</v>
      </c>
      <c r="T376" s="6">
        <v>127</v>
      </c>
      <c r="U376" s="2" t="s">
        <v>35</v>
      </c>
    </row>
    <row r="377" spans="1:21" x14ac:dyDescent="0.3">
      <c r="A377">
        <v>971</v>
      </c>
      <c r="B377" s="6">
        <v>102</v>
      </c>
      <c r="C377" s="6">
        <v>19</v>
      </c>
      <c r="D377" s="12">
        <v>42068</v>
      </c>
      <c r="E377" s="6">
        <v>666</v>
      </c>
      <c r="F377" s="6">
        <v>143</v>
      </c>
      <c r="G377" s="2" t="s">
        <v>39</v>
      </c>
      <c r="H377" s="2" t="s">
        <v>36</v>
      </c>
      <c r="I377" s="6">
        <v>31</v>
      </c>
      <c r="J377" s="2" t="s">
        <v>23</v>
      </c>
      <c r="K377" s="2" t="s">
        <v>32</v>
      </c>
      <c r="L377" s="2" t="s">
        <v>37</v>
      </c>
      <c r="M377" s="6">
        <v>89</v>
      </c>
      <c r="N377" s="6">
        <v>245</v>
      </c>
      <c r="O377" s="2" t="s">
        <v>56</v>
      </c>
      <c r="P377" s="6">
        <v>70</v>
      </c>
      <c r="Q377" s="6">
        <v>100</v>
      </c>
      <c r="R377" s="6">
        <v>70</v>
      </c>
      <c r="S377" s="6">
        <v>170</v>
      </c>
      <c r="T377" s="6">
        <v>54</v>
      </c>
      <c r="U377" s="2" t="s">
        <v>35</v>
      </c>
    </row>
    <row r="378" spans="1:21" x14ac:dyDescent="0.3">
      <c r="A378">
        <v>714</v>
      </c>
      <c r="B378" s="6">
        <v>224</v>
      </c>
      <c r="C378" s="6">
        <v>1</v>
      </c>
      <c r="D378" s="12">
        <v>42099</v>
      </c>
      <c r="E378" s="6">
        <v>4216</v>
      </c>
      <c r="F378" s="6">
        <v>-32</v>
      </c>
      <c r="G378" s="2" t="s">
        <v>21</v>
      </c>
      <c r="H378" s="2" t="s">
        <v>36</v>
      </c>
      <c r="I378" s="6">
        <v>73</v>
      </c>
      <c r="J378" s="2" t="s">
        <v>40</v>
      </c>
      <c r="K378" s="2" t="s">
        <v>45</v>
      </c>
      <c r="L378" s="2" t="s">
        <v>46</v>
      </c>
      <c r="M378" s="6">
        <v>-149</v>
      </c>
      <c r="N378" s="6">
        <v>192</v>
      </c>
      <c r="O378" s="2" t="s">
        <v>38</v>
      </c>
      <c r="P378" s="6">
        <v>260</v>
      </c>
      <c r="Q378" s="6">
        <v>-40</v>
      </c>
      <c r="R378" s="6">
        <v>-150</v>
      </c>
      <c r="S378" s="6">
        <v>220</v>
      </c>
      <c r="T378" s="6">
        <v>117</v>
      </c>
      <c r="U378" s="2" t="s">
        <v>27</v>
      </c>
    </row>
    <row r="379" spans="1:21" x14ac:dyDescent="0.3">
      <c r="A379">
        <v>209</v>
      </c>
      <c r="B379" s="6">
        <v>247</v>
      </c>
      <c r="C379" s="6">
        <v>6</v>
      </c>
      <c r="D379" s="12">
        <v>42129</v>
      </c>
      <c r="E379" s="6">
        <v>1744</v>
      </c>
      <c r="F379" s="6">
        <v>329</v>
      </c>
      <c r="G379" s="2" t="s">
        <v>21</v>
      </c>
      <c r="H379" s="2" t="s">
        <v>36</v>
      </c>
      <c r="I379" s="6">
        <v>81</v>
      </c>
      <c r="J379" s="2" t="s">
        <v>40</v>
      </c>
      <c r="K379" s="2" t="s">
        <v>41</v>
      </c>
      <c r="L379" s="2" t="s">
        <v>42</v>
      </c>
      <c r="M379" s="6">
        <v>216</v>
      </c>
      <c r="N379" s="6">
        <v>576</v>
      </c>
      <c r="O379" s="2" t="s">
        <v>38</v>
      </c>
      <c r="P379" s="6">
        <v>240</v>
      </c>
      <c r="Q379" s="6">
        <v>310</v>
      </c>
      <c r="R379" s="6">
        <v>210</v>
      </c>
      <c r="S379" s="6">
        <v>550</v>
      </c>
      <c r="T379" s="6">
        <v>113</v>
      </c>
      <c r="U379" s="2" t="s">
        <v>27</v>
      </c>
    </row>
    <row r="380" spans="1:21" x14ac:dyDescent="0.3">
      <c r="A380">
        <v>951</v>
      </c>
      <c r="B380" s="6">
        <v>127</v>
      </c>
      <c r="C380" s="6">
        <v>2</v>
      </c>
      <c r="D380" s="12">
        <v>42160</v>
      </c>
      <c r="E380" s="6">
        <v>2947</v>
      </c>
      <c r="F380" s="6">
        <v>-25</v>
      </c>
      <c r="G380" s="2" t="s">
        <v>21</v>
      </c>
      <c r="H380" s="2" t="s">
        <v>36</v>
      </c>
      <c r="I380" s="6">
        <v>40</v>
      </c>
      <c r="J380" s="2" t="s">
        <v>40</v>
      </c>
      <c r="K380" s="2" t="s">
        <v>45</v>
      </c>
      <c r="L380" s="2" t="s">
        <v>50</v>
      </c>
      <c r="M380" s="6">
        <v>-88</v>
      </c>
      <c r="N380" s="6">
        <v>102</v>
      </c>
      <c r="O380" s="2" t="s">
        <v>38</v>
      </c>
      <c r="P380" s="6">
        <v>150</v>
      </c>
      <c r="Q380" s="6">
        <v>-30</v>
      </c>
      <c r="R380" s="6">
        <v>-90</v>
      </c>
      <c r="S380" s="6">
        <v>120</v>
      </c>
      <c r="T380" s="6">
        <v>63</v>
      </c>
      <c r="U380" s="2" t="s">
        <v>35</v>
      </c>
    </row>
    <row r="381" spans="1:21" x14ac:dyDescent="0.3">
      <c r="A381">
        <v>707</v>
      </c>
      <c r="B381" s="6">
        <v>279</v>
      </c>
      <c r="C381" s="6">
        <v>-79</v>
      </c>
      <c r="D381" s="12">
        <v>42190</v>
      </c>
      <c r="E381" s="6">
        <v>2642</v>
      </c>
      <c r="F381" s="6">
        <v>420</v>
      </c>
      <c r="G381" s="2" t="s">
        <v>21</v>
      </c>
      <c r="H381" s="2" t="s">
        <v>36</v>
      </c>
      <c r="I381" s="6">
        <v>97</v>
      </c>
      <c r="J381" s="2" t="s">
        <v>40</v>
      </c>
      <c r="K381" s="2" t="s">
        <v>45</v>
      </c>
      <c r="L381" s="2" t="s">
        <v>52</v>
      </c>
      <c r="M381" s="6">
        <v>271</v>
      </c>
      <c r="N381" s="6">
        <v>699</v>
      </c>
      <c r="O381" s="2" t="s">
        <v>38</v>
      </c>
      <c r="P381" s="6">
        <v>330</v>
      </c>
      <c r="Q381" s="6">
        <v>500</v>
      </c>
      <c r="R381" s="6">
        <v>350</v>
      </c>
      <c r="S381" s="6">
        <v>830</v>
      </c>
      <c r="T381" s="6">
        <v>149</v>
      </c>
      <c r="U381" s="2" t="s">
        <v>35</v>
      </c>
    </row>
    <row r="382" spans="1:21" x14ac:dyDescent="0.3">
      <c r="A382">
        <v>916</v>
      </c>
      <c r="B382" s="6">
        <v>250</v>
      </c>
      <c r="C382" s="6">
        <v>-3</v>
      </c>
      <c r="D382" s="12">
        <v>42221</v>
      </c>
      <c r="E382" s="6">
        <v>1820</v>
      </c>
      <c r="F382" s="6">
        <v>251</v>
      </c>
      <c r="G382" s="2" t="s">
        <v>21</v>
      </c>
      <c r="H382" s="2" t="s">
        <v>36</v>
      </c>
      <c r="I382" s="6">
        <v>70</v>
      </c>
      <c r="J382" s="2" t="s">
        <v>40</v>
      </c>
      <c r="K382" s="2" t="s">
        <v>41</v>
      </c>
      <c r="L382" s="2" t="s">
        <v>54</v>
      </c>
      <c r="M382" s="6">
        <v>157</v>
      </c>
      <c r="N382" s="6">
        <v>501</v>
      </c>
      <c r="O382" s="2" t="s">
        <v>38</v>
      </c>
      <c r="P382" s="6">
        <v>240</v>
      </c>
      <c r="Q382" s="6">
        <v>240</v>
      </c>
      <c r="R382" s="6">
        <v>160</v>
      </c>
      <c r="S382" s="6">
        <v>480</v>
      </c>
      <c r="T382" s="6">
        <v>94</v>
      </c>
      <c r="U382" s="2" t="s">
        <v>35</v>
      </c>
    </row>
    <row r="383" spans="1:21" x14ac:dyDescent="0.3">
      <c r="A383">
        <v>530</v>
      </c>
      <c r="B383" s="6">
        <v>135</v>
      </c>
      <c r="C383" s="6">
        <v>-9</v>
      </c>
      <c r="D383" s="12">
        <v>42252</v>
      </c>
      <c r="E383" s="6">
        <v>940</v>
      </c>
      <c r="F383" s="6">
        <v>187</v>
      </c>
      <c r="G383" s="2" t="s">
        <v>21</v>
      </c>
      <c r="H383" s="2" t="s">
        <v>36</v>
      </c>
      <c r="I383" s="6">
        <v>122</v>
      </c>
      <c r="J383" s="2" t="s">
        <v>40</v>
      </c>
      <c r="K383" s="2" t="s">
        <v>41</v>
      </c>
      <c r="L383" s="2" t="s">
        <v>53</v>
      </c>
      <c r="M383" s="6">
        <v>31</v>
      </c>
      <c r="N383" s="6">
        <v>322</v>
      </c>
      <c r="O383" s="2" t="s">
        <v>38</v>
      </c>
      <c r="P383" s="6">
        <v>130</v>
      </c>
      <c r="Q383" s="6">
        <v>180</v>
      </c>
      <c r="R383" s="6">
        <v>40</v>
      </c>
      <c r="S383" s="6">
        <v>310</v>
      </c>
      <c r="T383" s="6">
        <v>156</v>
      </c>
      <c r="U383" s="2" t="s">
        <v>35</v>
      </c>
    </row>
    <row r="384" spans="1:21" x14ac:dyDescent="0.3">
      <c r="A384">
        <v>626</v>
      </c>
      <c r="B384" s="6">
        <v>86</v>
      </c>
      <c r="C384" s="6">
        <v>9</v>
      </c>
      <c r="D384" s="12">
        <v>42282</v>
      </c>
      <c r="E384" s="6">
        <v>1003</v>
      </c>
      <c r="F384" s="6">
        <v>124</v>
      </c>
      <c r="G384" s="2" t="s">
        <v>21</v>
      </c>
      <c r="H384" s="2" t="s">
        <v>36</v>
      </c>
      <c r="I384" s="6">
        <v>24</v>
      </c>
      <c r="J384" s="2" t="s">
        <v>23</v>
      </c>
      <c r="K384" s="2" t="s">
        <v>24</v>
      </c>
      <c r="L384" s="2" t="s">
        <v>57</v>
      </c>
      <c r="M384" s="6">
        <v>89</v>
      </c>
      <c r="N384" s="6">
        <v>210</v>
      </c>
      <c r="O384" s="2" t="s">
        <v>38</v>
      </c>
      <c r="P384" s="6">
        <v>80</v>
      </c>
      <c r="Q384" s="6">
        <v>110</v>
      </c>
      <c r="R384" s="6">
        <v>80</v>
      </c>
      <c r="S384" s="6">
        <v>190</v>
      </c>
      <c r="T384" s="6">
        <v>35</v>
      </c>
      <c r="U384" s="2" t="s">
        <v>27</v>
      </c>
    </row>
    <row r="385" spans="1:21" x14ac:dyDescent="0.3">
      <c r="A385">
        <v>415</v>
      </c>
      <c r="B385" s="6">
        <v>241</v>
      </c>
      <c r="C385" s="6">
        <v>18</v>
      </c>
      <c r="D385" s="12">
        <v>42313</v>
      </c>
      <c r="E385" s="6">
        <v>1321</v>
      </c>
      <c r="F385" s="6">
        <v>284</v>
      </c>
      <c r="G385" s="2" t="s">
        <v>21</v>
      </c>
      <c r="H385" s="2" t="s">
        <v>36</v>
      </c>
      <c r="I385" s="6">
        <v>74</v>
      </c>
      <c r="J385" s="2" t="s">
        <v>23</v>
      </c>
      <c r="K385" s="2" t="s">
        <v>24</v>
      </c>
      <c r="L385" s="2" t="s">
        <v>25</v>
      </c>
      <c r="M385" s="6">
        <v>188</v>
      </c>
      <c r="N385" s="6">
        <v>525</v>
      </c>
      <c r="O385" s="2" t="s">
        <v>38</v>
      </c>
      <c r="P385" s="6">
        <v>220</v>
      </c>
      <c r="Q385" s="6">
        <v>260</v>
      </c>
      <c r="R385" s="6">
        <v>170</v>
      </c>
      <c r="S385" s="6">
        <v>480</v>
      </c>
      <c r="T385" s="6">
        <v>96</v>
      </c>
      <c r="U385" s="2" t="s">
        <v>27</v>
      </c>
    </row>
    <row r="386" spans="1:21" x14ac:dyDescent="0.3">
      <c r="A386">
        <v>916</v>
      </c>
      <c r="B386" s="6">
        <v>123</v>
      </c>
      <c r="C386" s="6">
        <v>24</v>
      </c>
      <c r="D386" s="12">
        <v>42343</v>
      </c>
      <c r="E386" s="6">
        <v>959</v>
      </c>
      <c r="F386" s="6">
        <v>179</v>
      </c>
      <c r="G386" s="2" t="s">
        <v>21</v>
      </c>
      <c r="H386" s="2" t="s">
        <v>36</v>
      </c>
      <c r="I386" s="6">
        <v>34</v>
      </c>
      <c r="J386" s="2" t="s">
        <v>23</v>
      </c>
      <c r="K386" s="2" t="s">
        <v>32</v>
      </c>
      <c r="L386" s="2" t="s">
        <v>33</v>
      </c>
      <c r="M386" s="6">
        <v>134</v>
      </c>
      <c r="N386" s="6">
        <v>302</v>
      </c>
      <c r="O386" s="2" t="s">
        <v>38</v>
      </c>
      <c r="P386" s="6">
        <v>90</v>
      </c>
      <c r="Q386" s="6">
        <v>130</v>
      </c>
      <c r="R386" s="6">
        <v>110</v>
      </c>
      <c r="S386" s="6">
        <v>220</v>
      </c>
      <c r="T386" s="6">
        <v>45</v>
      </c>
      <c r="U386" s="2" t="s">
        <v>35</v>
      </c>
    </row>
    <row r="387" spans="1:21" x14ac:dyDescent="0.3">
      <c r="A387">
        <v>650</v>
      </c>
      <c r="B387" s="6">
        <v>154</v>
      </c>
      <c r="C387" s="6">
        <v>-74</v>
      </c>
      <c r="D387" s="12">
        <v>42010</v>
      </c>
      <c r="E387" s="6">
        <v>3654</v>
      </c>
      <c r="F387" s="6">
        <v>-24</v>
      </c>
      <c r="G387" s="2" t="s">
        <v>21</v>
      </c>
      <c r="H387" s="2" t="s">
        <v>36</v>
      </c>
      <c r="I387" s="6">
        <v>50</v>
      </c>
      <c r="J387" s="2" t="s">
        <v>40</v>
      </c>
      <c r="K387" s="2" t="s">
        <v>45</v>
      </c>
      <c r="L387" s="2" t="s">
        <v>46</v>
      </c>
      <c r="M387" s="6">
        <v>-174</v>
      </c>
      <c r="N387" s="6">
        <v>139</v>
      </c>
      <c r="O387" s="2" t="s">
        <v>38</v>
      </c>
      <c r="P387" s="6">
        <v>220</v>
      </c>
      <c r="Q387" s="6">
        <v>-30</v>
      </c>
      <c r="R387" s="6">
        <v>-100</v>
      </c>
      <c r="S387" s="6">
        <v>190</v>
      </c>
      <c r="T387" s="6">
        <v>93</v>
      </c>
      <c r="U387" s="2" t="s">
        <v>27</v>
      </c>
    </row>
    <row r="388" spans="1:21" x14ac:dyDescent="0.3">
      <c r="A388">
        <v>415</v>
      </c>
      <c r="B388" s="6">
        <v>257</v>
      </c>
      <c r="C388" s="6">
        <v>94</v>
      </c>
      <c r="D388" s="12">
        <v>42041</v>
      </c>
      <c r="E388" s="6">
        <v>1662</v>
      </c>
      <c r="F388" s="6">
        <v>341</v>
      </c>
      <c r="G388" s="2" t="s">
        <v>21</v>
      </c>
      <c r="H388" s="2" t="s">
        <v>36</v>
      </c>
      <c r="I388" s="6">
        <v>84</v>
      </c>
      <c r="J388" s="2" t="s">
        <v>40</v>
      </c>
      <c r="K388" s="2" t="s">
        <v>41</v>
      </c>
      <c r="L388" s="2" t="s">
        <v>42</v>
      </c>
      <c r="M388" s="6">
        <v>334</v>
      </c>
      <c r="N388" s="6">
        <v>637</v>
      </c>
      <c r="O388" s="2" t="s">
        <v>38</v>
      </c>
      <c r="P388" s="6">
        <v>230</v>
      </c>
      <c r="Q388" s="6">
        <v>320</v>
      </c>
      <c r="R388" s="6">
        <v>240</v>
      </c>
      <c r="S388" s="6">
        <v>550</v>
      </c>
      <c r="T388" s="6">
        <v>116</v>
      </c>
      <c r="U388" s="2" t="s">
        <v>27</v>
      </c>
    </row>
    <row r="389" spans="1:21" x14ac:dyDescent="0.3">
      <c r="A389">
        <v>909</v>
      </c>
      <c r="B389" s="6">
        <v>122</v>
      </c>
      <c r="C389" s="6">
        <v>-50</v>
      </c>
      <c r="D389" s="12">
        <v>42069</v>
      </c>
      <c r="E389" s="6">
        <v>2555</v>
      </c>
      <c r="F389" s="6">
        <v>-13</v>
      </c>
      <c r="G389" s="2" t="s">
        <v>21</v>
      </c>
      <c r="H389" s="2" t="s">
        <v>36</v>
      </c>
      <c r="I389" s="6">
        <v>39</v>
      </c>
      <c r="J389" s="2" t="s">
        <v>40</v>
      </c>
      <c r="K389" s="2" t="s">
        <v>45</v>
      </c>
      <c r="L389" s="2" t="s">
        <v>50</v>
      </c>
      <c r="M389" s="6">
        <v>-110</v>
      </c>
      <c r="N389" s="6">
        <v>116</v>
      </c>
      <c r="O389" s="2" t="s">
        <v>38</v>
      </c>
      <c r="P389" s="6">
        <v>170</v>
      </c>
      <c r="Q389" s="6">
        <v>-20</v>
      </c>
      <c r="R389" s="6">
        <v>-60</v>
      </c>
      <c r="S389" s="6">
        <v>150</v>
      </c>
      <c r="T389" s="6">
        <v>61</v>
      </c>
      <c r="U389" s="2" t="s">
        <v>35</v>
      </c>
    </row>
    <row r="390" spans="1:21" x14ac:dyDescent="0.3">
      <c r="A390">
        <v>818</v>
      </c>
      <c r="B390" s="6">
        <v>260</v>
      </c>
      <c r="C390" s="6">
        <v>-103</v>
      </c>
      <c r="D390" s="12">
        <v>42100</v>
      </c>
      <c r="E390" s="6">
        <v>2548</v>
      </c>
      <c r="F390" s="6">
        <v>390</v>
      </c>
      <c r="G390" s="2" t="s">
        <v>21</v>
      </c>
      <c r="H390" s="2" t="s">
        <v>36</v>
      </c>
      <c r="I390" s="6">
        <v>91</v>
      </c>
      <c r="J390" s="2" t="s">
        <v>40</v>
      </c>
      <c r="K390" s="2" t="s">
        <v>45</v>
      </c>
      <c r="L390" s="2" t="s">
        <v>52</v>
      </c>
      <c r="M390" s="6">
        <v>367</v>
      </c>
      <c r="N390" s="6">
        <v>693</v>
      </c>
      <c r="O390" s="2" t="s">
        <v>38</v>
      </c>
      <c r="P390" s="6">
        <v>380</v>
      </c>
      <c r="Q390" s="6">
        <v>580</v>
      </c>
      <c r="R390" s="6">
        <v>470</v>
      </c>
      <c r="S390" s="6">
        <v>960</v>
      </c>
      <c r="T390" s="6">
        <v>143</v>
      </c>
      <c r="U390" s="2" t="s">
        <v>35</v>
      </c>
    </row>
    <row r="391" spans="1:21" x14ac:dyDescent="0.3">
      <c r="A391">
        <v>714</v>
      </c>
      <c r="B391" s="6">
        <v>239</v>
      </c>
      <c r="C391" s="6">
        <v>61</v>
      </c>
      <c r="D391" s="12">
        <v>42130</v>
      </c>
      <c r="E391" s="6">
        <v>1755</v>
      </c>
      <c r="F391" s="6">
        <v>239</v>
      </c>
      <c r="G391" s="2" t="s">
        <v>21</v>
      </c>
      <c r="H391" s="2" t="s">
        <v>36</v>
      </c>
      <c r="I391" s="6">
        <v>66</v>
      </c>
      <c r="J391" s="2" t="s">
        <v>40</v>
      </c>
      <c r="K391" s="2" t="s">
        <v>41</v>
      </c>
      <c r="L391" s="2" t="s">
        <v>54</v>
      </c>
      <c r="M391" s="6">
        <v>221</v>
      </c>
      <c r="N391" s="6">
        <v>509</v>
      </c>
      <c r="O391" s="2" t="s">
        <v>38</v>
      </c>
      <c r="P391" s="6">
        <v>210</v>
      </c>
      <c r="Q391" s="6">
        <v>220</v>
      </c>
      <c r="R391" s="6">
        <v>160</v>
      </c>
      <c r="S391" s="6">
        <v>430</v>
      </c>
      <c r="T391" s="6">
        <v>90</v>
      </c>
      <c r="U391" s="2" t="s">
        <v>35</v>
      </c>
    </row>
    <row r="392" spans="1:21" x14ac:dyDescent="0.3">
      <c r="A392">
        <v>805</v>
      </c>
      <c r="B392" s="6">
        <v>125</v>
      </c>
      <c r="C392" s="6">
        <v>-10</v>
      </c>
      <c r="D392" s="12">
        <v>42161</v>
      </c>
      <c r="E392" s="6">
        <v>898</v>
      </c>
      <c r="F392" s="6">
        <v>173</v>
      </c>
      <c r="G392" s="2" t="s">
        <v>21</v>
      </c>
      <c r="H392" s="2" t="s">
        <v>36</v>
      </c>
      <c r="I392" s="6">
        <v>113</v>
      </c>
      <c r="J392" s="2" t="s">
        <v>40</v>
      </c>
      <c r="K392" s="2" t="s">
        <v>41</v>
      </c>
      <c r="L392" s="2" t="s">
        <v>53</v>
      </c>
      <c r="M392" s="6">
        <v>40</v>
      </c>
      <c r="N392" s="6">
        <v>318</v>
      </c>
      <c r="O392" s="2" t="s">
        <v>38</v>
      </c>
      <c r="P392" s="6">
        <v>110</v>
      </c>
      <c r="Q392" s="6">
        <v>160</v>
      </c>
      <c r="R392" s="6">
        <v>50</v>
      </c>
      <c r="S392" s="6">
        <v>270</v>
      </c>
      <c r="T392" s="6">
        <v>146</v>
      </c>
      <c r="U392" s="2" t="s">
        <v>35</v>
      </c>
    </row>
    <row r="393" spans="1:21" x14ac:dyDescent="0.3">
      <c r="A393">
        <v>925</v>
      </c>
      <c r="B393" s="6">
        <v>108</v>
      </c>
      <c r="C393" s="6">
        <v>51</v>
      </c>
      <c r="D393" s="12">
        <v>42191</v>
      </c>
      <c r="E393" s="6">
        <v>971</v>
      </c>
      <c r="F393" s="6">
        <v>157</v>
      </c>
      <c r="G393" s="2" t="s">
        <v>21</v>
      </c>
      <c r="H393" s="2" t="s">
        <v>36</v>
      </c>
      <c r="I393" s="6">
        <v>30</v>
      </c>
      <c r="J393" s="2" t="s">
        <v>23</v>
      </c>
      <c r="K393" s="2" t="s">
        <v>24</v>
      </c>
      <c r="L393" s="2" t="s">
        <v>57</v>
      </c>
      <c r="M393" s="6">
        <v>171</v>
      </c>
      <c r="N393" s="6">
        <v>282</v>
      </c>
      <c r="O393" s="2" t="s">
        <v>38</v>
      </c>
      <c r="P393" s="6">
        <v>80</v>
      </c>
      <c r="Q393" s="6">
        <v>130</v>
      </c>
      <c r="R393" s="6">
        <v>120</v>
      </c>
      <c r="S393" s="6">
        <v>210</v>
      </c>
      <c r="T393" s="6">
        <v>42</v>
      </c>
      <c r="U393" s="2" t="s">
        <v>27</v>
      </c>
    </row>
    <row r="394" spans="1:21" x14ac:dyDescent="0.3">
      <c r="A394">
        <v>951</v>
      </c>
      <c r="B394" s="6">
        <v>239</v>
      </c>
      <c r="C394" s="6">
        <v>106</v>
      </c>
      <c r="D394" s="12">
        <v>42222</v>
      </c>
      <c r="E394" s="6">
        <v>1246</v>
      </c>
      <c r="F394" s="6">
        <v>281</v>
      </c>
      <c r="G394" s="2" t="s">
        <v>21</v>
      </c>
      <c r="H394" s="2" t="s">
        <v>36</v>
      </c>
      <c r="I394" s="6">
        <v>74</v>
      </c>
      <c r="J394" s="2" t="s">
        <v>23</v>
      </c>
      <c r="K394" s="2" t="s">
        <v>24</v>
      </c>
      <c r="L394" s="2" t="s">
        <v>25</v>
      </c>
      <c r="M394" s="6">
        <v>276</v>
      </c>
      <c r="N394" s="6">
        <v>554</v>
      </c>
      <c r="O394" s="2" t="s">
        <v>38</v>
      </c>
      <c r="P394" s="6">
        <v>190</v>
      </c>
      <c r="Q394" s="6">
        <v>220</v>
      </c>
      <c r="R394" s="6">
        <v>170</v>
      </c>
      <c r="S394" s="6">
        <v>410</v>
      </c>
      <c r="T394" s="6">
        <v>95</v>
      </c>
      <c r="U394" s="2" t="s">
        <v>27</v>
      </c>
    </row>
    <row r="395" spans="1:21" x14ac:dyDescent="0.3">
      <c r="A395">
        <v>831</v>
      </c>
      <c r="B395" s="6">
        <v>123</v>
      </c>
      <c r="C395" s="6">
        <v>119</v>
      </c>
      <c r="D395" s="12">
        <v>42253</v>
      </c>
      <c r="E395" s="6">
        <v>915</v>
      </c>
      <c r="F395" s="6">
        <v>179</v>
      </c>
      <c r="G395" s="2" t="s">
        <v>21</v>
      </c>
      <c r="H395" s="2" t="s">
        <v>36</v>
      </c>
      <c r="I395" s="6">
        <v>34</v>
      </c>
      <c r="J395" s="2" t="s">
        <v>23</v>
      </c>
      <c r="K395" s="2" t="s">
        <v>32</v>
      </c>
      <c r="L395" s="2" t="s">
        <v>33</v>
      </c>
      <c r="M395" s="6">
        <v>199</v>
      </c>
      <c r="N395" s="6">
        <v>322</v>
      </c>
      <c r="O395" s="2" t="s">
        <v>38</v>
      </c>
      <c r="P395" s="6">
        <v>50</v>
      </c>
      <c r="Q395" s="6">
        <v>90</v>
      </c>
      <c r="R395" s="6">
        <v>80</v>
      </c>
      <c r="S395" s="6">
        <v>140</v>
      </c>
      <c r="T395" s="6">
        <v>45</v>
      </c>
      <c r="U395" s="2" t="s">
        <v>35</v>
      </c>
    </row>
    <row r="396" spans="1:21" x14ac:dyDescent="0.3">
      <c r="A396">
        <v>971</v>
      </c>
      <c r="B396" s="6">
        <v>43</v>
      </c>
      <c r="C396" s="6">
        <v>-37</v>
      </c>
      <c r="D396" s="12">
        <v>42283</v>
      </c>
      <c r="E396" s="6">
        <v>419</v>
      </c>
      <c r="F396" s="6">
        <v>64</v>
      </c>
      <c r="G396" s="2" t="s">
        <v>39</v>
      </c>
      <c r="H396" s="2" t="s">
        <v>36</v>
      </c>
      <c r="I396" s="6">
        <v>13</v>
      </c>
      <c r="J396" s="2" t="s">
        <v>40</v>
      </c>
      <c r="K396" s="2" t="s">
        <v>45</v>
      </c>
      <c r="L396" s="2" t="s">
        <v>46</v>
      </c>
      <c r="M396" s="6">
        <v>43</v>
      </c>
      <c r="N396" s="6">
        <v>114</v>
      </c>
      <c r="O396" s="2" t="s">
        <v>56</v>
      </c>
      <c r="P396" s="6">
        <v>50</v>
      </c>
      <c r="Q396" s="6">
        <v>100</v>
      </c>
      <c r="R396" s="6">
        <v>80</v>
      </c>
      <c r="S396" s="6">
        <v>150</v>
      </c>
      <c r="T396" s="6">
        <v>35</v>
      </c>
      <c r="U396" s="2" t="s">
        <v>27</v>
      </c>
    </row>
    <row r="397" spans="1:21" x14ac:dyDescent="0.3">
      <c r="A397">
        <v>435</v>
      </c>
      <c r="B397" s="6">
        <v>79</v>
      </c>
      <c r="C397" s="6">
        <v>-70</v>
      </c>
      <c r="D397" s="12">
        <v>42314</v>
      </c>
      <c r="E397" s="6">
        <v>593</v>
      </c>
      <c r="F397" s="6">
        <v>98</v>
      </c>
      <c r="G397" s="2" t="s">
        <v>39</v>
      </c>
      <c r="H397" s="2" t="s">
        <v>36</v>
      </c>
      <c r="I397" s="6">
        <v>30</v>
      </c>
      <c r="J397" s="2" t="s">
        <v>40</v>
      </c>
      <c r="K397" s="2" t="s">
        <v>45</v>
      </c>
      <c r="L397" s="2" t="s">
        <v>46</v>
      </c>
      <c r="M397" s="6">
        <v>50</v>
      </c>
      <c r="N397" s="6">
        <v>189</v>
      </c>
      <c r="O397" s="2" t="s">
        <v>49</v>
      </c>
      <c r="P397" s="6">
        <v>100</v>
      </c>
      <c r="Q397" s="6">
        <v>160</v>
      </c>
      <c r="R397" s="6">
        <v>120</v>
      </c>
      <c r="S397" s="6">
        <v>260</v>
      </c>
      <c r="T397" s="6">
        <v>64</v>
      </c>
      <c r="U397" s="2" t="s">
        <v>27</v>
      </c>
    </row>
    <row r="398" spans="1:21" x14ac:dyDescent="0.3">
      <c r="A398">
        <v>206</v>
      </c>
      <c r="B398" s="6">
        <v>96</v>
      </c>
      <c r="C398" s="6">
        <v>-75</v>
      </c>
      <c r="D398" s="12">
        <v>42344</v>
      </c>
      <c r="E398" s="6">
        <v>683</v>
      </c>
      <c r="F398" s="6">
        <v>134</v>
      </c>
      <c r="G398" s="2" t="s">
        <v>39</v>
      </c>
      <c r="H398" s="2" t="s">
        <v>36</v>
      </c>
      <c r="I398" s="6">
        <v>87</v>
      </c>
      <c r="J398" s="2" t="s">
        <v>40</v>
      </c>
      <c r="K398" s="2" t="s">
        <v>45</v>
      </c>
      <c r="L398" s="2" t="s">
        <v>46</v>
      </c>
      <c r="M398" s="6">
        <v>25</v>
      </c>
      <c r="N398" s="6">
        <v>245</v>
      </c>
      <c r="O398" s="2" t="s">
        <v>60</v>
      </c>
      <c r="P398" s="6">
        <v>140</v>
      </c>
      <c r="Q398" s="6">
        <v>190</v>
      </c>
      <c r="R398" s="6">
        <v>100</v>
      </c>
      <c r="S398" s="6">
        <v>330</v>
      </c>
      <c r="T398" s="6">
        <v>117</v>
      </c>
      <c r="U398" s="2" t="s">
        <v>27</v>
      </c>
    </row>
    <row r="399" spans="1:21" x14ac:dyDescent="0.3">
      <c r="A399">
        <v>775</v>
      </c>
      <c r="B399" s="6">
        <v>239</v>
      </c>
      <c r="C399" s="6">
        <v>141</v>
      </c>
      <c r="D399" s="12">
        <v>42011</v>
      </c>
      <c r="E399" s="6">
        <v>1755</v>
      </c>
      <c r="F399" s="6">
        <v>239</v>
      </c>
      <c r="G399" s="2" t="s">
        <v>39</v>
      </c>
      <c r="H399" s="2" t="s">
        <v>36</v>
      </c>
      <c r="I399" s="6">
        <v>66</v>
      </c>
      <c r="J399" s="2" t="s">
        <v>23</v>
      </c>
      <c r="K399" s="2" t="s">
        <v>32</v>
      </c>
      <c r="L399" s="2" t="s">
        <v>61</v>
      </c>
      <c r="M399" s="6">
        <v>221</v>
      </c>
      <c r="N399" s="6">
        <v>509</v>
      </c>
      <c r="O399" s="2" t="s">
        <v>48</v>
      </c>
      <c r="P399" s="6">
        <v>110</v>
      </c>
      <c r="Q399" s="6">
        <v>120</v>
      </c>
      <c r="R399" s="6">
        <v>80</v>
      </c>
      <c r="S399" s="6">
        <v>230</v>
      </c>
      <c r="T399" s="6">
        <v>90</v>
      </c>
      <c r="U399" s="2" t="s">
        <v>35</v>
      </c>
    </row>
    <row r="400" spans="1:21" x14ac:dyDescent="0.3">
      <c r="A400">
        <v>702</v>
      </c>
      <c r="B400" s="6">
        <v>255</v>
      </c>
      <c r="C400" s="6">
        <v>-369</v>
      </c>
      <c r="D400" s="12">
        <v>42042</v>
      </c>
      <c r="E400" s="6">
        <v>7058</v>
      </c>
      <c r="F400" s="6">
        <v>-255</v>
      </c>
      <c r="G400" s="2" t="s">
        <v>39</v>
      </c>
      <c r="H400" s="2" t="s">
        <v>36</v>
      </c>
      <c r="I400" s="6">
        <v>96</v>
      </c>
      <c r="J400" s="2" t="s">
        <v>23</v>
      </c>
      <c r="K400" s="2" t="s">
        <v>32</v>
      </c>
      <c r="L400" s="2" t="s">
        <v>37</v>
      </c>
      <c r="M400" s="6">
        <v>-539</v>
      </c>
      <c r="N400" s="6">
        <v>22</v>
      </c>
      <c r="O400" s="2" t="s">
        <v>48</v>
      </c>
      <c r="P400" s="6">
        <v>110</v>
      </c>
      <c r="Q400" s="6">
        <v>-110</v>
      </c>
      <c r="R400" s="6">
        <v>-170</v>
      </c>
      <c r="S400" s="6">
        <v>0</v>
      </c>
      <c r="T400" s="6">
        <v>129</v>
      </c>
      <c r="U400" s="2" t="s">
        <v>35</v>
      </c>
    </row>
    <row r="401" spans="1:21" x14ac:dyDescent="0.3">
      <c r="A401">
        <v>435</v>
      </c>
      <c r="B401" s="6">
        <v>25</v>
      </c>
      <c r="C401" s="6">
        <v>-28</v>
      </c>
      <c r="D401" s="12">
        <v>42070</v>
      </c>
      <c r="E401" s="6">
        <v>209</v>
      </c>
      <c r="F401" s="6">
        <v>31</v>
      </c>
      <c r="G401" s="2" t="s">
        <v>39</v>
      </c>
      <c r="H401" s="2" t="s">
        <v>36</v>
      </c>
      <c r="I401" s="6">
        <v>9</v>
      </c>
      <c r="J401" s="2" t="s">
        <v>23</v>
      </c>
      <c r="K401" s="2" t="s">
        <v>32</v>
      </c>
      <c r="L401" s="2" t="s">
        <v>37</v>
      </c>
      <c r="M401" s="6">
        <v>-18</v>
      </c>
      <c r="N401" s="6">
        <v>60</v>
      </c>
      <c r="O401" s="2" t="s">
        <v>49</v>
      </c>
      <c r="P401" s="6">
        <v>0</v>
      </c>
      <c r="Q401" s="6">
        <v>20</v>
      </c>
      <c r="R401" s="6">
        <v>10</v>
      </c>
      <c r="S401" s="6">
        <v>20</v>
      </c>
      <c r="T401" s="6">
        <v>43</v>
      </c>
      <c r="U401" s="2" t="s">
        <v>35</v>
      </c>
    </row>
    <row r="402" spans="1:21" x14ac:dyDescent="0.3">
      <c r="A402">
        <v>626</v>
      </c>
      <c r="B402" s="6">
        <v>173</v>
      </c>
      <c r="C402" s="6">
        <v>-58</v>
      </c>
      <c r="D402" s="12">
        <v>42101</v>
      </c>
      <c r="E402" s="6">
        <v>3909</v>
      </c>
      <c r="F402" s="6">
        <v>-27</v>
      </c>
      <c r="G402" s="2" t="s">
        <v>21</v>
      </c>
      <c r="H402" s="2" t="s">
        <v>36</v>
      </c>
      <c r="I402" s="6">
        <v>57</v>
      </c>
      <c r="J402" s="2" t="s">
        <v>40</v>
      </c>
      <c r="K402" s="2" t="s">
        <v>45</v>
      </c>
      <c r="L402" s="2" t="s">
        <v>46</v>
      </c>
      <c r="M402" s="6">
        <v>-188</v>
      </c>
      <c r="N402" s="6">
        <v>156</v>
      </c>
      <c r="O402" s="2" t="s">
        <v>38</v>
      </c>
      <c r="P402" s="6">
        <v>200</v>
      </c>
      <c r="Q402" s="6">
        <v>-30</v>
      </c>
      <c r="R402" s="6">
        <v>-130</v>
      </c>
      <c r="S402" s="6">
        <v>170</v>
      </c>
      <c r="T402" s="6">
        <v>100</v>
      </c>
      <c r="U402" s="2" t="s">
        <v>27</v>
      </c>
    </row>
    <row r="403" spans="1:21" x14ac:dyDescent="0.3">
      <c r="A403">
        <v>213</v>
      </c>
      <c r="B403" s="6">
        <v>228</v>
      </c>
      <c r="C403" s="6">
        <v>102</v>
      </c>
      <c r="D403" s="12">
        <v>42131</v>
      </c>
      <c r="E403" s="6">
        <v>1691</v>
      </c>
      <c r="F403" s="6">
        <v>304</v>
      </c>
      <c r="G403" s="2" t="s">
        <v>21</v>
      </c>
      <c r="H403" s="2" t="s">
        <v>36</v>
      </c>
      <c r="I403" s="6">
        <v>75</v>
      </c>
      <c r="J403" s="2" t="s">
        <v>40</v>
      </c>
      <c r="K403" s="2" t="s">
        <v>41</v>
      </c>
      <c r="L403" s="2" t="s">
        <v>42</v>
      </c>
      <c r="M403" s="6">
        <v>292</v>
      </c>
      <c r="N403" s="6">
        <v>567</v>
      </c>
      <c r="O403" s="2" t="s">
        <v>38</v>
      </c>
      <c r="P403" s="6">
        <v>220</v>
      </c>
      <c r="Q403" s="6">
        <v>290</v>
      </c>
      <c r="R403" s="6">
        <v>190</v>
      </c>
      <c r="S403" s="6">
        <v>510</v>
      </c>
      <c r="T403" s="6">
        <v>107</v>
      </c>
      <c r="U403" s="2" t="s">
        <v>27</v>
      </c>
    </row>
    <row r="404" spans="1:21" x14ac:dyDescent="0.3">
      <c r="A404">
        <v>916</v>
      </c>
      <c r="B404" s="6">
        <v>113</v>
      </c>
      <c r="C404" s="6">
        <v>-33</v>
      </c>
      <c r="D404" s="12">
        <v>42162</v>
      </c>
      <c r="E404" s="6">
        <v>2758</v>
      </c>
      <c r="F404" s="6">
        <v>3</v>
      </c>
      <c r="G404" s="2" t="s">
        <v>21</v>
      </c>
      <c r="H404" s="2" t="s">
        <v>36</v>
      </c>
      <c r="I404" s="6">
        <v>36</v>
      </c>
      <c r="J404" s="2" t="s">
        <v>40</v>
      </c>
      <c r="K404" s="2" t="s">
        <v>45</v>
      </c>
      <c r="L404" s="2" t="s">
        <v>50</v>
      </c>
      <c r="M404" s="6">
        <v>-83</v>
      </c>
      <c r="N404" s="6">
        <v>124</v>
      </c>
      <c r="O404" s="2" t="s">
        <v>38</v>
      </c>
      <c r="P404" s="6">
        <v>130</v>
      </c>
      <c r="Q404" s="6">
        <v>0</v>
      </c>
      <c r="R404" s="6">
        <v>-50</v>
      </c>
      <c r="S404" s="6">
        <v>130</v>
      </c>
      <c r="T404" s="6">
        <v>59</v>
      </c>
      <c r="U404" s="2" t="s">
        <v>35</v>
      </c>
    </row>
    <row r="405" spans="1:21" x14ac:dyDescent="0.3">
      <c r="A405">
        <v>213</v>
      </c>
      <c r="B405" s="6">
        <v>249</v>
      </c>
      <c r="C405" s="6">
        <v>39</v>
      </c>
      <c r="D405" s="12">
        <v>42192</v>
      </c>
      <c r="E405" s="6">
        <v>2580</v>
      </c>
      <c r="F405" s="6">
        <v>374</v>
      </c>
      <c r="G405" s="2" t="s">
        <v>21</v>
      </c>
      <c r="H405" s="2" t="s">
        <v>36</v>
      </c>
      <c r="I405" s="6">
        <v>87</v>
      </c>
      <c r="J405" s="2" t="s">
        <v>40</v>
      </c>
      <c r="K405" s="2" t="s">
        <v>45</v>
      </c>
      <c r="L405" s="2" t="s">
        <v>52</v>
      </c>
      <c r="M405" s="6">
        <v>349</v>
      </c>
      <c r="N405" s="6">
        <v>664</v>
      </c>
      <c r="O405" s="2" t="s">
        <v>38</v>
      </c>
      <c r="P405" s="6">
        <v>290</v>
      </c>
      <c r="Q405" s="6">
        <v>450</v>
      </c>
      <c r="R405" s="6">
        <v>310</v>
      </c>
      <c r="S405" s="6">
        <v>740</v>
      </c>
      <c r="T405" s="6">
        <v>139</v>
      </c>
      <c r="U405" s="2" t="s">
        <v>35</v>
      </c>
    </row>
    <row r="406" spans="1:21" x14ac:dyDescent="0.3">
      <c r="A406">
        <v>951</v>
      </c>
      <c r="B406" s="6">
        <v>211</v>
      </c>
      <c r="C406" s="6">
        <v>51</v>
      </c>
      <c r="D406" s="12">
        <v>42223</v>
      </c>
      <c r="E406" s="6">
        <v>1778</v>
      </c>
      <c r="F406" s="6">
        <v>212</v>
      </c>
      <c r="G406" s="2" t="s">
        <v>21</v>
      </c>
      <c r="H406" s="2" t="s">
        <v>36</v>
      </c>
      <c r="I406" s="6">
        <v>59</v>
      </c>
      <c r="J406" s="2" t="s">
        <v>40</v>
      </c>
      <c r="K406" s="2" t="s">
        <v>41</v>
      </c>
      <c r="L406" s="2" t="s">
        <v>54</v>
      </c>
      <c r="M406" s="6">
        <v>191</v>
      </c>
      <c r="N406" s="6">
        <v>451</v>
      </c>
      <c r="O406" s="2" t="s">
        <v>38</v>
      </c>
      <c r="P406" s="6">
        <v>200</v>
      </c>
      <c r="Q406" s="6">
        <v>210</v>
      </c>
      <c r="R406" s="6">
        <v>140</v>
      </c>
      <c r="S406" s="6">
        <v>410</v>
      </c>
      <c r="T406" s="6">
        <v>83</v>
      </c>
      <c r="U406" s="2" t="s">
        <v>35</v>
      </c>
    </row>
    <row r="407" spans="1:21" x14ac:dyDescent="0.3">
      <c r="A407">
        <v>916</v>
      </c>
      <c r="B407" s="6">
        <v>121</v>
      </c>
      <c r="C407" s="6">
        <v>-1</v>
      </c>
      <c r="D407" s="12">
        <v>42254</v>
      </c>
      <c r="E407" s="6">
        <v>912</v>
      </c>
      <c r="F407" s="6">
        <v>168</v>
      </c>
      <c r="G407" s="2" t="s">
        <v>21</v>
      </c>
      <c r="H407" s="2" t="s">
        <v>36</v>
      </c>
      <c r="I407" s="6">
        <v>109</v>
      </c>
      <c r="J407" s="2" t="s">
        <v>40</v>
      </c>
      <c r="K407" s="2" t="s">
        <v>41</v>
      </c>
      <c r="L407" s="2" t="s">
        <v>53</v>
      </c>
      <c r="M407" s="6">
        <v>39</v>
      </c>
      <c r="N407" s="6">
        <v>308</v>
      </c>
      <c r="O407" s="2" t="s">
        <v>38</v>
      </c>
      <c r="P407" s="6">
        <v>110</v>
      </c>
      <c r="Q407" s="6">
        <v>170</v>
      </c>
      <c r="R407" s="6">
        <v>40</v>
      </c>
      <c r="S407" s="6">
        <v>280</v>
      </c>
      <c r="T407" s="6">
        <v>142</v>
      </c>
      <c r="U407" s="2" t="s">
        <v>35</v>
      </c>
    </row>
    <row r="408" spans="1:21" x14ac:dyDescent="0.3">
      <c r="A408">
        <v>760</v>
      </c>
      <c r="B408" s="6">
        <v>81</v>
      </c>
      <c r="C408" s="6">
        <v>45</v>
      </c>
      <c r="D408" s="12">
        <v>42284</v>
      </c>
      <c r="E408" s="6">
        <v>984</v>
      </c>
      <c r="F408" s="6">
        <v>117</v>
      </c>
      <c r="G408" s="2" t="s">
        <v>21</v>
      </c>
      <c r="H408" s="2" t="s">
        <v>36</v>
      </c>
      <c r="I408" s="6">
        <v>22</v>
      </c>
      <c r="J408" s="2" t="s">
        <v>23</v>
      </c>
      <c r="K408" s="2" t="s">
        <v>24</v>
      </c>
      <c r="L408" s="2" t="s">
        <v>57</v>
      </c>
      <c r="M408" s="6">
        <v>125</v>
      </c>
      <c r="N408" s="6">
        <v>211</v>
      </c>
      <c r="O408" s="2" t="s">
        <v>38</v>
      </c>
      <c r="P408" s="6">
        <v>70</v>
      </c>
      <c r="Q408" s="6">
        <v>110</v>
      </c>
      <c r="R408" s="6">
        <v>80</v>
      </c>
      <c r="S408" s="6">
        <v>180</v>
      </c>
      <c r="T408" s="6">
        <v>33</v>
      </c>
      <c r="U408" s="2" t="s">
        <v>27</v>
      </c>
    </row>
    <row r="409" spans="1:21" x14ac:dyDescent="0.3">
      <c r="A409">
        <v>510</v>
      </c>
      <c r="B409" s="6">
        <v>225</v>
      </c>
      <c r="C409" s="6">
        <v>98</v>
      </c>
      <c r="D409" s="12">
        <v>42315</v>
      </c>
      <c r="E409" s="6">
        <v>1272</v>
      </c>
      <c r="F409" s="6">
        <v>265</v>
      </c>
      <c r="G409" s="2" t="s">
        <v>21</v>
      </c>
      <c r="H409" s="2" t="s">
        <v>36</v>
      </c>
      <c r="I409" s="6">
        <v>69</v>
      </c>
      <c r="J409" s="2" t="s">
        <v>23</v>
      </c>
      <c r="K409" s="2" t="s">
        <v>24</v>
      </c>
      <c r="L409" s="2" t="s">
        <v>25</v>
      </c>
      <c r="M409" s="6">
        <v>258</v>
      </c>
      <c r="N409" s="6">
        <v>522</v>
      </c>
      <c r="O409" s="2" t="s">
        <v>38</v>
      </c>
      <c r="P409" s="6">
        <v>210</v>
      </c>
      <c r="Q409" s="6">
        <v>240</v>
      </c>
      <c r="R409" s="6">
        <v>160</v>
      </c>
      <c r="S409" s="6">
        <v>450</v>
      </c>
      <c r="T409" s="6">
        <v>91</v>
      </c>
      <c r="U409" s="2" t="s">
        <v>27</v>
      </c>
    </row>
    <row r="410" spans="1:21" x14ac:dyDescent="0.3">
      <c r="A410">
        <v>805</v>
      </c>
      <c r="B410" s="6">
        <v>118</v>
      </c>
      <c r="C410" s="6">
        <v>80</v>
      </c>
      <c r="D410" s="12">
        <v>42345</v>
      </c>
      <c r="E410" s="6">
        <v>930</v>
      </c>
      <c r="F410" s="6">
        <v>172</v>
      </c>
      <c r="G410" s="2" t="s">
        <v>21</v>
      </c>
      <c r="H410" s="2" t="s">
        <v>36</v>
      </c>
      <c r="I410" s="6">
        <v>33</v>
      </c>
      <c r="J410" s="2" t="s">
        <v>23</v>
      </c>
      <c r="K410" s="2" t="s">
        <v>32</v>
      </c>
      <c r="L410" s="2" t="s">
        <v>33</v>
      </c>
      <c r="M410" s="6">
        <v>190</v>
      </c>
      <c r="N410" s="6">
        <v>309</v>
      </c>
      <c r="O410" s="2" t="s">
        <v>38</v>
      </c>
      <c r="P410" s="6">
        <v>80</v>
      </c>
      <c r="Q410" s="6">
        <v>130</v>
      </c>
      <c r="R410" s="6">
        <v>110</v>
      </c>
      <c r="S410" s="6">
        <v>210</v>
      </c>
      <c r="T410" s="6">
        <v>44</v>
      </c>
      <c r="U410" s="2" t="s">
        <v>35</v>
      </c>
    </row>
    <row r="411" spans="1:21" x14ac:dyDescent="0.3">
      <c r="A411">
        <v>209</v>
      </c>
      <c r="B411" s="6">
        <v>247</v>
      </c>
      <c r="C411" s="6">
        <v>111</v>
      </c>
      <c r="D411" s="12">
        <v>42012</v>
      </c>
      <c r="E411" s="6">
        <v>1744</v>
      </c>
      <c r="F411" s="6">
        <v>329</v>
      </c>
      <c r="G411" s="2" t="s">
        <v>21</v>
      </c>
      <c r="H411" s="2" t="s">
        <v>36</v>
      </c>
      <c r="I411" s="6">
        <v>81</v>
      </c>
      <c r="J411" s="2" t="s">
        <v>40</v>
      </c>
      <c r="K411" s="2" t="s">
        <v>41</v>
      </c>
      <c r="L411" s="2" t="s">
        <v>42</v>
      </c>
      <c r="M411" s="6">
        <v>321</v>
      </c>
      <c r="N411" s="6">
        <v>614</v>
      </c>
      <c r="O411" s="2" t="s">
        <v>38</v>
      </c>
      <c r="P411" s="6">
        <v>240</v>
      </c>
      <c r="Q411" s="6">
        <v>310</v>
      </c>
      <c r="R411" s="6">
        <v>210</v>
      </c>
      <c r="S411" s="6">
        <v>550</v>
      </c>
      <c r="T411" s="6">
        <v>113</v>
      </c>
      <c r="U411" s="2" t="s">
        <v>27</v>
      </c>
    </row>
    <row r="412" spans="1:21" x14ac:dyDescent="0.3">
      <c r="A412">
        <v>209</v>
      </c>
      <c r="B412" s="6">
        <v>127</v>
      </c>
      <c r="C412" s="6">
        <v>-41</v>
      </c>
      <c r="D412" s="12">
        <v>42043</v>
      </c>
      <c r="E412" s="6">
        <v>2947</v>
      </c>
      <c r="F412" s="6">
        <v>-25</v>
      </c>
      <c r="G412" s="2" t="s">
        <v>21</v>
      </c>
      <c r="H412" s="2" t="s">
        <v>36</v>
      </c>
      <c r="I412" s="6">
        <v>40</v>
      </c>
      <c r="J412" s="2" t="s">
        <v>40</v>
      </c>
      <c r="K412" s="2" t="s">
        <v>45</v>
      </c>
      <c r="L412" s="2" t="s">
        <v>50</v>
      </c>
      <c r="M412" s="6">
        <v>-131</v>
      </c>
      <c r="N412" s="6">
        <v>109</v>
      </c>
      <c r="O412" s="2" t="s">
        <v>38</v>
      </c>
      <c r="P412" s="6">
        <v>150</v>
      </c>
      <c r="Q412" s="6">
        <v>-30</v>
      </c>
      <c r="R412" s="6">
        <v>-90</v>
      </c>
      <c r="S412" s="6">
        <v>120</v>
      </c>
      <c r="T412" s="6">
        <v>63</v>
      </c>
      <c r="U412" s="2" t="s">
        <v>35</v>
      </c>
    </row>
    <row r="413" spans="1:21" x14ac:dyDescent="0.3">
      <c r="A413">
        <v>530</v>
      </c>
      <c r="B413" s="6">
        <v>279</v>
      </c>
      <c r="C413" s="6">
        <v>52</v>
      </c>
      <c r="D413" s="12">
        <v>42071</v>
      </c>
      <c r="E413" s="6">
        <v>2642</v>
      </c>
      <c r="F413" s="6">
        <v>420</v>
      </c>
      <c r="G413" s="2" t="s">
        <v>21</v>
      </c>
      <c r="H413" s="2" t="s">
        <v>36</v>
      </c>
      <c r="I413" s="6">
        <v>97</v>
      </c>
      <c r="J413" s="2" t="s">
        <v>40</v>
      </c>
      <c r="K413" s="2" t="s">
        <v>45</v>
      </c>
      <c r="L413" s="2" t="s">
        <v>52</v>
      </c>
      <c r="M413" s="6">
        <v>402</v>
      </c>
      <c r="N413" s="6">
        <v>745</v>
      </c>
      <c r="O413" s="2" t="s">
        <v>38</v>
      </c>
      <c r="P413" s="6">
        <v>330</v>
      </c>
      <c r="Q413" s="6">
        <v>500</v>
      </c>
      <c r="R413" s="6">
        <v>350</v>
      </c>
      <c r="S413" s="6">
        <v>830</v>
      </c>
      <c r="T413" s="6">
        <v>149</v>
      </c>
      <c r="U413" s="2" t="s">
        <v>35</v>
      </c>
    </row>
    <row r="414" spans="1:21" x14ac:dyDescent="0.3">
      <c r="A414">
        <v>949</v>
      </c>
      <c r="B414" s="6">
        <v>250</v>
      </c>
      <c r="C414" s="6">
        <v>73</v>
      </c>
      <c r="D414" s="12">
        <v>42102</v>
      </c>
      <c r="E414" s="6">
        <v>1820</v>
      </c>
      <c r="F414" s="6">
        <v>251</v>
      </c>
      <c r="G414" s="2" t="s">
        <v>21</v>
      </c>
      <c r="H414" s="2" t="s">
        <v>36</v>
      </c>
      <c r="I414" s="6">
        <v>70</v>
      </c>
      <c r="J414" s="2" t="s">
        <v>40</v>
      </c>
      <c r="K414" s="2" t="s">
        <v>41</v>
      </c>
      <c r="L414" s="2" t="s">
        <v>54</v>
      </c>
      <c r="M414" s="6">
        <v>233</v>
      </c>
      <c r="N414" s="6">
        <v>534</v>
      </c>
      <c r="O414" s="2" t="s">
        <v>38</v>
      </c>
      <c r="P414" s="6">
        <v>240</v>
      </c>
      <c r="Q414" s="6">
        <v>240</v>
      </c>
      <c r="R414" s="6">
        <v>160</v>
      </c>
      <c r="S414" s="6">
        <v>480</v>
      </c>
      <c r="T414" s="6">
        <v>94</v>
      </c>
      <c r="U414" s="2" t="s">
        <v>35</v>
      </c>
    </row>
    <row r="415" spans="1:21" x14ac:dyDescent="0.3">
      <c r="A415">
        <v>530</v>
      </c>
      <c r="B415" s="6">
        <v>135</v>
      </c>
      <c r="C415" s="6">
        <v>6</v>
      </c>
      <c r="D415" s="12">
        <v>42132</v>
      </c>
      <c r="E415" s="6">
        <v>940</v>
      </c>
      <c r="F415" s="6">
        <v>187</v>
      </c>
      <c r="G415" s="2" t="s">
        <v>21</v>
      </c>
      <c r="H415" s="2" t="s">
        <v>36</v>
      </c>
      <c r="I415" s="6">
        <v>122</v>
      </c>
      <c r="J415" s="2" t="s">
        <v>40</v>
      </c>
      <c r="K415" s="2" t="s">
        <v>41</v>
      </c>
      <c r="L415" s="2" t="s">
        <v>53</v>
      </c>
      <c r="M415" s="6">
        <v>46</v>
      </c>
      <c r="N415" s="6">
        <v>343</v>
      </c>
      <c r="O415" s="2" t="s">
        <v>38</v>
      </c>
      <c r="P415" s="6">
        <v>130</v>
      </c>
      <c r="Q415" s="6">
        <v>180</v>
      </c>
      <c r="R415" s="6">
        <v>40</v>
      </c>
      <c r="S415" s="6">
        <v>310</v>
      </c>
      <c r="T415" s="6">
        <v>156</v>
      </c>
      <c r="U415" s="2" t="s">
        <v>35</v>
      </c>
    </row>
    <row r="416" spans="1:21" x14ac:dyDescent="0.3">
      <c r="A416">
        <v>916</v>
      </c>
      <c r="B416" s="6">
        <v>86</v>
      </c>
      <c r="C416" s="6">
        <v>52</v>
      </c>
      <c r="D416" s="12">
        <v>42163</v>
      </c>
      <c r="E416" s="6">
        <v>1003</v>
      </c>
      <c r="F416" s="6">
        <v>124</v>
      </c>
      <c r="G416" s="2" t="s">
        <v>21</v>
      </c>
      <c r="H416" s="2" t="s">
        <v>36</v>
      </c>
      <c r="I416" s="6">
        <v>24</v>
      </c>
      <c r="J416" s="2" t="s">
        <v>23</v>
      </c>
      <c r="K416" s="2" t="s">
        <v>24</v>
      </c>
      <c r="L416" s="2" t="s">
        <v>57</v>
      </c>
      <c r="M416" s="6">
        <v>132</v>
      </c>
      <c r="N416" s="6">
        <v>224</v>
      </c>
      <c r="O416" s="2" t="s">
        <v>38</v>
      </c>
      <c r="P416" s="6">
        <v>80</v>
      </c>
      <c r="Q416" s="6">
        <v>110</v>
      </c>
      <c r="R416" s="6">
        <v>80</v>
      </c>
      <c r="S416" s="6">
        <v>190</v>
      </c>
      <c r="T416" s="6">
        <v>35</v>
      </c>
      <c r="U416" s="2" t="s">
        <v>27</v>
      </c>
    </row>
    <row r="417" spans="1:21" x14ac:dyDescent="0.3">
      <c r="A417">
        <v>661</v>
      </c>
      <c r="B417" s="6">
        <v>241</v>
      </c>
      <c r="C417" s="6">
        <v>109</v>
      </c>
      <c r="D417" s="12">
        <v>42193</v>
      </c>
      <c r="E417" s="6">
        <v>1321</v>
      </c>
      <c r="F417" s="6">
        <v>284</v>
      </c>
      <c r="G417" s="2" t="s">
        <v>21</v>
      </c>
      <c r="H417" s="2" t="s">
        <v>36</v>
      </c>
      <c r="I417" s="6">
        <v>74</v>
      </c>
      <c r="J417" s="2" t="s">
        <v>23</v>
      </c>
      <c r="K417" s="2" t="s">
        <v>24</v>
      </c>
      <c r="L417" s="2" t="s">
        <v>25</v>
      </c>
      <c r="M417" s="6">
        <v>279</v>
      </c>
      <c r="N417" s="6">
        <v>559</v>
      </c>
      <c r="O417" s="2" t="s">
        <v>38</v>
      </c>
      <c r="P417" s="6">
        <v>220</v>
      </c>
      <c r="Q417" s="6">
        <v>260</v>
      </c>
      <c r="R417" s="6">
        <v>170</v>
      </c>
      <c r="S417" s="6">
        <v>480</v>
      </c>
      <c r="T417" s="6">
        <v>96</v>
      </c>
      <c r="U417" s="2" t="s">
        <v>27</v>
      </c>
    </row>
    <row r="418" spans="1:21" x14ac:dyDescent="0.3">
      <c r="A418">
        <v>323</v>
      </c>
      <c r="B418" s="6">
        <v>123</v>
      </c>
      <c r="C418" s="6">
        <v>89</v>
      </c>
      <c r="D418" s="12">
        <v>42224</v>
      </c>
      <c r="E418" s="6">
        <v>959</v>
      </c>
      <c r="F418" s="6">
        <v>179</v>
      </c>
      <c r="G418" s="2" t="s">
        <v>21</v>
      </c>
      <c r="H418" s="2" t="s">
        <v>36</v>
      </c>
      <c r="I418" s="6">
        <v>34</v>
      </c>
      <c r="J418" s="2" t="s">
        <v>23</v>
      </c>
      <c r="K418" s="2" t="s">
        <v>32</v>
      </c>
      <c r="L418" s="2" t="s">
        <v>33</v>
      </c>
      <c r="M418" s="6">
        <v>199</v>
      </c>
      <c r="N418" s="6">
        <v>322</v>
      </c>
      <c r="O418" s="2" t="s">
        <v>38</v>
      </c>
      <c r="P418" s="6">
        <v>90</v>
      </c>
      <c r="Q418" s="6">
        <v>130</v>
      </c>
      <c r="R418" s="6">
        <v>110</v>
      </c>
      <c r="S418" s="6">
        <v>220</v>
      </c>
      <c r="T418" s="6">
        <v>45</v>
      </c>
      <c r="U418" s="2" t="s">
        <v>35</v>
      </c>
    </row>
    <row r="419" spans="1:21" x14ac:dyDescent="0.3">
      <c r="A419">
        <v>801</v>
      </c>
      <c r="B419" s="6">
        <v>68</v>
      </c>
      <c r="C419" s="6">
        <v>-11</v>
      </c>
      <c r="D419" s="12">
        <v>42255</v>
      </c>
      <c r="E419" s="6">
        <v>619</v>
      </c>
      <c r="F419" s="6">
        <v>85</v>
      </c>
      <c r="G419" s="2" t="s">
        <v>39</v>
      </c>
      <c r="H419" s="2" t="s">
        <v>36</v>
      </c>
      <c r="I419" s="6">
        <v>25</v>
      </c>
      <c r="J419" s="2" t="s">
        <v>40</v>
      </c>
      <c r="K419" s="2" t="s">
        <v>45</v>
      </c>
      <c r="L419" s="2" t="s">
        <v>46</v>
      </c>
      <c r="M419" s="6">
        <v>39</v>
      </c>
      <c r="N419" s="6">
        <v>163</v>
      </c>
      <c r="O419" s="2" t="s">
        <v>49</v>
      </c>
      <c r="P419" s="6">
        <v>80</v>
      </c>
      <c r="Q419" s="6">
        <v>100</v>
      </c>
      <c r="R419" s="6">
        <v>50</v>
      </c>
      <c r="S419" s="6">
        <v>180</v>
      </c>
      <c r="T419" s="6">
        <v>59</v>
      </c>
      <c r="U419" s="2" t="s">
        <v>27</v>
      </c>
    </row>
    <row r="420" spans="1:21" x14ac:dyDescent="0.3">
      <c r="A420">
        <v>206</v>
      </c>
      <c r="B420" s="6">
        <v>105</v>
      </c>
      <c r="C420" s="6">
        <v>-20</v>
      </c>
      <c r="D420" s="12">
        <v>42285</v>
      </c>
      <c r="E420" s="6">
        <v>716</v>
      </c>
      <c r="F420" s="6">
        <v>145</v>
      </c>
      <c r="G420" s="2" t="s">
        <v>39</v>
      </c>
      <c r="H420" s="2" t="s">
        <v>36</v>
      </c>
      <c r="I420" s="6">
        <v>95</v>
      </c>
      <c r="J420" s="2" t="s">
        <v>40</v>
      </c>
      <c r="K420" s="2" t="s">
        <v>45</v>
      </c>
      <c r="L420" s="2" t="s">
        <v>46</v>
      </c>
      <c r="M420" s="6">
        <v>30</v>
      </c>
      <c r="N420" s="6">
        <v>266</v>
      </c>
      <c r="O420" s="2" t="s">
        <v>60</v>
      </c>
      <c r="P420" s="6">
        <v>120</v>
      </c>
      <c r="Q420" s="6">
        <v>170</v>
      </c>
      <c r="R420" s="6">
        <v>50</v>
      </c>
      <c r="S420" s="6">
        <v>290</v>
      </c>
      <c r="T420" s="6">
        <v>125</v>
      </c>
      <c r="U420" s="2" t="s">
        <v>27</v>
      </c>
    </row>
    <row r="421" spans="1:21" x14ac:dyDescent="0.3">
      <c r="A421">
        <v>971</v>
      </c>
      <c r="B421" s="6">
        <v>153</v>
      </c>
      <c r="C421" s="6">
        <v>49</v>
      </c>
      <c r="D421" s="12">
        <v>42316</v>
      </c>
      <c r="E421" s="6">
        <v>1319</v>
      </c>
      <c r="F421" s="6">
        <v>153</v>
      </c>
      <c r="G421" s="2" t="s">
        <v>39</v>
      </c>
      <c r="H421" s="2" t="s">
        <v>36</v>
      </c>
      <c r="I421" s="6">
        <v>42</v>
      </c>
      <c r="J421" s="2" t="s">
        <v>40</v>
      </c>
      <c r="K421" s="2" t="s">
        <v>41</v>
      </c>
      <c r="L421" s="2" t="s">
        <v>42</v>
      </c>
      <c r="M421" s="6">
        <v>129</v>
      </c>
      <c r="N421" s="6">
        <v>326</v>
      </c>
      <c r="O421" s="2" t="s">
        <v>56</v>
      </c>
      <c r="P421" s="6">
        <v>150</v>
      </c>
      <c r="Q421" s="6">
        <v>140</v>
      </c>
      <c r="R421" s="6">
        <v>80</v>
      </c>
      <c r="S421" s="6">
        <v>290</v>
      </c>
      <c r="T421" s="6">
        <v>66</v>
      </c>
      <c r="U421" s="2" t="s">
        <v>27</v>
      </c>
    </row>
    <row r="422" spans="1:21" x14ac:dyDescent="0.3">
      <c r="A422">
        <v>360</v>
      </c>
      <c r="B422" s="6">
        <v>80</v>
      </c>
      <c r="C422" s="6">
        <v>16</v>
      </c>
      <c r="D422" s="12">
        <v>42346</v>
      </c>
      <c r="E422" s="6">
        <v>1079</v>
      </c>
      <c r="F422" s="6">
        <v>96</v>
      </c>
      <c r="G422" s="2" t="s">
        <v>39</v>
      </c>
      <c r="H422" s="2" t="s">
        <v>36</v>
      </c>
      <c r="I422" s="6">
        <v>24</v>
      </c>
      <c r="J422" s="2" t="s">
        <v>40</v>
      </c>
      <c r="K422" s="2" t="s">
        <v>41</v>
      </c>
      <c r="L422" s="2" t="s">
        <v>42</v>
      </c>
      <c r="M422" s="6">
        <v>76</v>
      </c>
      <c r="N422" s="6">
        <v>188</v>
      </c>
      <c r="O422" s="2" t="s">
        <v>60</v>
      </c>
      <c r="P422" s="6">
        <v>70</v>
      </c>
      <c r="Q422" s="6">
        <v>100</v>
      </c>
      <c r="R422" s="6">
        <v>60</v>
      </c>
      <c r="S422" s="6">
        <v>170</v>
      </c>
      <c r="T422" s="6">
        <v>45</v>
      </c>
      <c r="U422" s="2" t="s">
        <v>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0F200-35D0-44B2-888D-3A4EAA9F930C}">
  <dimension ref="A2:AA446"/>
  <sheetViews>
    <sheetView zoomScale="29" workbookViewId="0">
      <selection activeCell="J35" sqref="J35"/>
    </sheetView>
  </sheetViews>
  <sheetFormatPr defaultRowHeight="14.4" x14ac:dyDescent="0.3"/>
  <cols>
    <col min="1" max="1" width="5.88671875" customWidth="1"/>
    <col min="2" max="2" width="15.109375" customWidth="1"/>
    <col min="3" max="3" width="12.6640625" customWidth="1"/>
    <col min="4" max="4" width="13.5546875" customWidth="1"/>
    <col min="6" max="6" width="13.6640625" customWidth="1"/>
    <col min="7" max="7" width="13.88671875" customWidth="1"/>
    <col min="8" max="8" width="15.77734375" customWidth="1"/>
    <col min="9" max="10" width="14.44140625" bestFit="1" customWidth="1"/>
    <col min="11" max="11" width="16.77734375" bestFit="1" customWidth="1"/>
    <col min="12" max="12" width="10" bestFit="1" customWidth="1"/>
    <col min="22" max="22" width="14.109375" customWidth="1"/>
    <col min="23" max="23" width="11.33203125" style="6" customWidth="1"/>
    <col min="24" max="24" width="13.21875" style="6" customWidth="1"/>
    <col min="25" max="25" width="11.88671875" style="6" customWidth="1"/>
    <col min="26" max="26" width="11.6640625" style="6" customWidth="1"/>
    <col min="27" max="27" width="13.88671875" style="6" customWidth="1"/>
    <col min="28" max="28" width="0.109375" customWidth="1"/>
  </cols>
  <sheetData>
    <row r="2" spans="1:20" x14ac:dyDescent="0.3">
      <c r="A2" s="9" t="s">
        <v>78</v>
      </c>
      <c r="B2" s="9"/>
      <c r="C2" s="9"/>
      <c r="D2" s="9"/>
      <c r="F2" s="20" t="s">
        <v>14</v>
      </c>
      <c r="G2" s="21" t="s">
        <v>15</v>
      </c>
      <c r="H2" s="21" t="s">
        <v>16</v>
      </c>
      <c r="I2" s="21" t="s">
        <v>17</v>
      </c>
      <c r="J2" s="21" t="s">
        <v>18</v>
      </c>
      <c r="K2" s="21" t="s">
        <v>19</v>
      </c>
      <c r="N2" s="1" t="s">
        <v>14</v>
      </c>
      <c r="O2" s="1" t="s">
        <v>15</v>
      </c>
      <c r="P2" s="1" t="s">
        <v>16</v>
      </c>
      <c r="Q2" s="1" t="s">
        <v>17</v>
      </c>
      <c r="R2" s="1" t="s">
        <v>18</v>
      </c>
      <c r="S2" s="1" t="s">
        <v>19</v>
      </c>
      <c r="T2" s="5" t="s">
        <v>20</v>
      </c>
    </row>
    <row r="3" spans="1:20" x14ac:dyDescent="0.3">
      <c r="A3" s="9" t="s">
        <v>82</v>
      </c>
      <c r="B3" s="9" t="s">
        <v>79</v>
      </c>
      <c r="C3" s="9" t="s">
        <v>80</v>
      </c>
      <c r="D3" s="9" t="s">
        <v>81</v>
      </c>
      <c r="F3" s="13" t="s">
        <v>38</v>
      </c>
      <c r="G3" s="8">
        <f>SUMIF(N2:N423,N7,O2:O423)</f>
        <v>9320</v>
      </c>
      <c r="H3" s="8">
        <f>SUMIF(N2:N423,F3,P2:P423)</f>
        <v>9690</v>
      </c>
      <c r="I3" s="8">
        <f>SUMIF(N2:N423,F3,Q2:Q423)</f>
        <v>5750</v>
      </c>
      <c r="J3" s="8">
        <f>SUMIF(N2:N423,F3,R2:R423)</f>
        <v>19010</v>
      </c>
      <c r="K3" s="8">
        <f>SUMIF(N2:N423,F3,S2:S423)</f>
        <v>4928</v>
      </c>
      <c r="N3" s="14" t="s">
        <v>26</v>
      </c>
      <c r="O3" s="15">
        <v>30</v>
      </c>
      <c r="P3" s="15">
        <v>60</v>
      </c>
      <c r="Q3" s="15">
        <v>30</v>
      </c>
      <c r="R3" s="15">
        <v>90</v>
      </c>
      <c r="S3" s="15">
        <v>76</v>
      </c>
      <c r="T3" s="16" t="s">
        <v>27</v>
      </c>
    </row>
    <row r="4" spans="1:20" x14ac:dyDescent="0.3">
      <c r="A4" s="7">
        <v>1</v>
      </c>
      <c r="B4" s="8">
        <f>SUM(Coffee_Chain_Sales[Margin])</f>
        <v>44411</v>
      </c>
      <c r="C4" s="8">
        <f>SUM(Coffee_Chain_Sales[Sales])</f>
        <v>84011</v>
      </c>
      <c r="D4" s="8">
        <f>SUM(Coffee_Chain_Sales[Profit])</f>
        <v>25453</v>
      </c>
      <c r="F4" s="13" t="s">
        <v>26</v>
      </c>
      <c r="G4" s="8">
        <f>SUMIF(N2:N423,F4,O2:O423)</f>
        <v>1070</v>
      </c>
      <c r="H4" s="8">
        <f>SUMIF(N3:N424,F4,P3:P424)</f>
        <v>1650</v>
      </c>
      <c r="I4" s="8">
        <f>SUMIF(N3:N424,F4,Q3:Q424)</f>
        <v>1190</v>
      </c>
      <c r="J4" s="8">
        <f>SUMIF(N3:N424,F4,R3:R424)</f>
        <v>2720</v>
      </c>
      <c r="K4" s="8">
        <f>SUMIF(N3:N424,F4,S3:S424)</f>
        <v>818</v>
      </c>
      <c r="N4" s="17" t="s">
        <v>26</v>
      </c>
      <c r="O4" s="18">
        <v>30</v>
      </c>
      <c r="P4" s="18">
        <v>60</v>
      </c>
      <c r="Q4" s="18">
        <v>50</v>
      </c>
      <c r="R4" s="18">
        <v>90</v>
      </c>
      <c r="S4" s="18">
        <v>45</v>
      </c>
      <c r="T4" s="19" t="s">
        <v>27</v>
      </c>
    </row>
    <row r="5" spans="1:20" x14ac:dyDescent="0.3">
      <c r="F5" s="13" t="s">
        <v>44</v>
      </c>
      <c r="G5" s="8">
        <f>SUMIF(N3:N424,F5,O3:O424)</f>
        <v>750</v>
      </c>
      <c r="H5" s="8">
        <f>SUMIF(N4:N425,F5,P4:P425)</f>
        <v>1100</v>
      </c>
      <c r="I5" s="8">
        <f>SUMIF(N4:N425,F5,Q4:Q425)</f>
        <v>660</v>
      </c>
      <c r="J5" s="8">
        <f>SUMIF(N4:N425,F5,R4:R425)</f>
        <v>1850</v>
      </c>
      <c r="K5" s="8">
        <f>SUMIF(N4:N425,F5,S4:S425)</f>
        <v>767</v>
      </c>
      <c r="N5" s="14" t="s">
        <v>30</v>
      </c>
      <c r="O5" s="15">
        <v>30</v>
      </c>
      <c r="P5" s="15">
        <v>60</v>
      </c>
      <c r="Q5" s="15">
        <v>50</v>
      </c>
      <c r="R5" s="15">
        <v>90</v>
      </c>
      <c r="S5" s="15">
        <v>36</v>
      </c>
      <c r="T5" s="16" t="s">
        <v>27</v>
      </c>
    </row>
    <row r="6" spans="1:20" x14ac:dyDescent="0.3">
      <c r="A6" s="9" t="s">
        <v>83</v>
      </c>
      <c r="B6" s="9"/>
      <c r="C6" s="9"/>
      <c r="D6" s="9"/>
      <c r="F6" s="13" t="s">
        <v>34</v>
      </c>
      <c r="G6" s="8">
        <f>SUMIF(N4:N425,F6,O4:O425)</f>
        <v>1260</v>
      </c>
      <c r="H6" s="8">
        <f>SUMIF(N5:N426,F6,P5:P426)</f>
        <v>1860</v>
      </c>
      <c r="I6" s="8">
        <f>SUMIF(N5:N426,F6,Q5:Q426)</f>
        <v>1120</v>
      </c>
      <c r="J6" s="8">
        <f>SUMIF(N5:N426,F6,R5:R426)</f>
        <v>3120</v>
      </c>
      <c r="K6" s="8">
        <f>SUMIF(N5:N426,F6,S5:S426)</f>
        <v>1190</v>
      </c>
      <c r="N6" s="17" t="s">
        <v>34</v>
      </c>
      <c r="O6" s="18">
        <v>40</v>
      </c>
      <c r="P6" s="18">
        <v>60</v>
      </c>
      <c r="Q6" s="18">
        <v>50</v>
      </c>
      <c r="R6" s="18">
        <v>100</v>
      </c>
      <c r="S6" s="18">
        <v>21</v>
      </c>
      <c r="T6" s="19" t="s">
        <v>35</v>
      </c>
    </row>
    <row r="7" spans="1:20" x14ac:dyDescent="0.3">
      <c r="A7" s="9" t="s">
        <v>84</v>
      </c>
      <c r="B7" s="9" t="s">
        <v>85</v>
      </c>
      <c r="C7" s="9" t="s">
        <v>87</v>
      </c>
      <c r="D7" s="9" t="s">
        <v>86</v>
      </c>
      <c r="F7" s="13" t="s">
        <v>63</v>
      </c>
      <c r="G7" s="8">
        <f>SUMIF(N5:N426,F7,O5:O426)</f>
        <v>1820</v>
      </c>
      <c r="H7" s="8">
        <f>SUMIF(N6:N427,F7,P6:P427)</f>
        <v>2560</v>
      </c>
      <c r="I7" s="8">
        <f>SUMIF(N6:N427,F7,Q6:Q427)</f>
        <v>1880</v>
      </c>
      <c r="J7" s="8">
        <f>SUMIF(N6:N427,F7,R6:R427)</f>
        <v>4380</v>
      </c>
      <c r="K7" s="8">
        <f>SUMIF(N6:N427,F7,S6:S427)</f>
        <v>903</v>
      </c>
      <c r="N7" s="14" t="s">
        <v>38</v>
      </c>
      <c r="O7" s="15">
        <v>20</v>
      </c>
      <c r="P7" s="15">
        <v>60</v>
      </c>
      <c r="Q7" s="15">
        <v>50</v>
      </c>
      <c r="R7" s="15">
        <v>80</v>
      </c>
      <c r="S7" s="15">
        <v>54</v>
      </c>
      <c r="T7" s="16" t="s">
        <v>35</v>
      </c>
    </row>
    <row r="8" spans="1:20" x14ac:dyDescent="0.3">
      <c r="A8" s="7">
        <v>1</v>
      </c>
      <c r="B8" s="11">
        <f>AVERAGE(Coffee_Chain_Sales[Margin])</f>
        <v>105.48931116389549</v>
      </c>
      <c r="C8" s="11">
        <f>AVERAGE(Coffee_Chain_Sales[Sales])</f>
        <v>199.55106888361044</v>
      </c>
      <c r="D8" s="11">
        <f>AVERAGE(Coffee_Chain_Sales[Profit])</f>
        <v>60.458432304038006</v>
      </c>
      <c r="F8" s="13" t="s">
        <v>43</v>
      </c>
      <c r="G8" s="8">
        <f>SUMIF(N6:N427,F8,O6:O427)</f>
        <v>2830</v>
      </c>
      <c r="H8" s="8">
        <f>SUMIF(N7:N428,F8,P7:P428)</f>
        <v>3860</v>
      </c>
      <c r="I8" s="8">
        <f>SUMIF(N7:N428,F8,Q7:Q428)</f>
        <v>2520</v>
      </c>
      <c r="J8" s="8">
        <f>SUMIF(N7:N428,F8,R7:R428)</f>
        <v>6690</v>
      </c>
      <c r="K8" s="8">
        <f>SUMIF(N7:N428,F8,S7:S428)</f>
        <v>1759</v>
      </c>
      <c r="N8" s="17" t="s">
        <v>43</v>
      </c>
      <c r="O8" s="18">
        <v>0</v>
      </c>
      <c r="P8" s="18">
        <v>60</v>
      </c>
      <c r="Q8" s="18">
        <v>60</v>
      </c>
      <c r="R8" s="18">
        <v>60</v>
      </c>
      <c r="S8" s="18">
        <v>12</v>
      </c>
      <c r="T8" s="19" t="s">
        <v>27</v>
      </c>
    </row>
    <row r="9" spans="1:20" x14ac:dyDescent="0.3">
      <c r="F9" s="13" t="s">
        <v>55</v>
      </c>
      <c r="G9" s="8">
        <f>SUMIF(N7:N428,F9,O7:O428)</f>
        <v>790</v>
      </c>
      <c r="H9" s="8">
        <f>SUMIF(N8:N429,F9,P8:P429)</f>
        <v>1240</v>
      </c>
      <c r="I9" s="8">
        <f>SUMIF(N8:N429,F9,Q8:Q429)</f>
        <v>680</v>
      </c>
      <c r="J9" s="8">
        <f>SUMIF(N8:N429,F9,R8:R429)</f>
        <v>2030</v>
      </c>
      <c r="K9" s="8">
        <f>SUMIF(N8:N429,F9,S8:S429)</f>
        <v>773</v>
      </c>
      <c r="N9" s="14" t="s">
        <v>44</v>
      </c>
      <c r="O9" s="15">
        <v>30</v>
      </c>
      <c r="P9" s="15">
        <v>60</v>
      </c>
      <c r="Q9" s="15">
        <v>50</v>
      </c>
      <c r="R9" s="15">
        <v>90</v>
      </c>
      <c r="S9" s="15">
        <v>43</v>
      </c>
      <c r="T9" s="16" t="s">
        <v>27</v>
      </c>
    </row>
    <row r="10" spans="1:20" x14ac:dyDescent="0.3">
      <c r="A10" s="9" t="s">
        <v>91</v>
      </c>
      <c r="B10" s="9"/>
      <c r="C10" s="9"/>
      <c r="D10" s="9"/>
      <c r="F10" s="13" t="s">
        <v>62</v>
      </c>
      <c r="G10" s="8">
        <f>SUMIF(N8:N429,F10,O8:O429)</f>
        <v>920</v>
      </c>
      <c r="H10" s="8">
        <f>SUMIF(N9:N430,F10,P9:P430)</f>
        <v>1760</v>
      </c>
      <c r="I10" s="8">
        <f>SUMIF(N9:N430,F10,Q9:Q430)</f>
        <v>1310</v>
      </c>
      <c r="J10" s="8">
        <f>SUMIF(N9:N430,F10,R9:R430)</f>
        <v>2680</v>
      </c>
      <c r="K10" s="8">
        <f>SUMIF(N9:N430,F10,S9:S430)</f>
        <v>741</v>
      </c>
      <c r="N10" s="17" t="s">
        <v>47</v>
      </c>
      <c r="O10" s="18">
        <v>30</v>
      </c>
      <c r="P10" s="18">
        <v>60</v>
      </c>
      <c r="Q10" s="18">
        <v>60</v>
      </c>
      <c r="R10" s="18">
        <v>90</v>
      </c>
      <c r="S10" s="18">
        <v>18</v>
      </c>
      <c r="T10" s="19" t="s">
        <v>27</v>
      </c>
    </row>
    <row r="11" spans="1:20" x14ac:dyDescent="0.3">
      <c r="A11" s="9" t="s">
        <v>82</v>
      </c>
      <c r="B11" s="9" t="s">
        <v>92</v>
      </c>
      <c r="C11" s="9" t="s">
        <v>93</v>
      </c>
      <c r="D11" s="9"/>
      <c r="F11" s="13" t="s">
        <v>58</v>
      </c>
      <c r="G11" s="8">
        <f>SUMIF(N9:N430,F11,O9:O430)</f>
        <v>1030</v>
      </c>
      <c r="H11" s="8">
        <f>SUMIF(N10:N431,F11,P10:P431)</f>
        <v>1380</v>
      </c>
      <c r="I11" s="8">
        <f>SUMIF(N10:N431,F11,Q10:Q431)</f>
        <v>760</v>
      </c>
      <c r="J11" s="8">
        <f>SUMIF(N10:N431,F11,R10:R431)</f>
        <v>2410</v>
      </c>
      <c r="K11" s="8">
        <f>SUMIF(N10:N431,F11,S10:S431)</f>
        <v>972</v>
      </c>
      <c r="N11" s="14" t="s">
        <v>48</v>
      </c>
      <c r="O11" s="15">
        <v>30</v>
      </c>
      <c r="P11" s="15">
        <v>60</v>
      </c>
      <c r="Q11" s="15">
        <v>50</v>
      </c>
      <c r="R11" s="15">
        <v>90</v>
      </c>
      <c r="S11" s="15">
        <v>30</v>
      </c>
      <c r="T11" s="16" t="s">
        <v>27</v>
      </c>
    </row>
    <row r="12" spans="1:20" x14ac:dyDescent="0.3">
      <c r="A12" s="7">
        <v>1</v>
      </c>
      <c r="B12" s="7" t="s">
        <v>21</v>
      </c>
      <c r="C12">
        <f>COUNTIF(Coffee_Chain_Sales[Market_size],B12)</f>
        <v>186</v>
      </c>
      <c r="D12" s="7"/>
      <c r="F12" s="13" t="s">
        <v>48</v>
      </c>
      <c r="G12" s="8">
        <f>SUMIF(N10:N431,F12,O10:O431)</f>
        <v>930</v>
      </c>
      <c r="H12" s="8">
        <f>SUMIF(N11:N432,F12,P11:P432)</f>
        <v>480</v>
      </c>
      <c r="I12" s="8">
        <f>SUMIF(N11:N432,F12,Q11:Q432)</f>
        <v>-30</v>
      </c>
      <c r="J12" s="8">
        <f>SUMIF(N11:N432,F12,R11:R432)</f>
        <v>1410</v>
      </c>
      <c r="K12" s="8">
        <f>SUMIF(N11:N432,F12,S11:S432)</f>
        <v>954</v>
      </c>
      <c r="N12" s="17" t="s">
        <v>49</v>
      </c>
      <c r="O12" s="18">
        <v>20</v>
      </c>
      <c r="P12" s="18">
        <v>60</v>
      </c>
      <c r="Q12" s="18">
        <v>60</v>
      </c>
      <c r="R12" s="18">
        <v>80</v>
      </c>
      <c r="S12" s="18">
        <v>22</v>
      </c>
      <c r="T12" s="19" t="s">
        <v>27</v>
      </c>
    </row>
    <row r="13" spans="1:20" x14ac:dyDescent="0.3">
      <c r="A13" s="7">
        <v>2</v>
      </c>
      <c r="B13" s="7" t="s">
        <v>39</v>
      </c>
      <c r="C13" s="7">
        <f>COUNTIF(Coffee_Chain_Sales[Market_size],B13)</f>
        <v>235</v>
      </c>
      <c r="D13" s="7"/>
      <c r="F13" s="13" t="s">
        <v>51</v>
      </c>
      <c r="G13" s="8">
        <f>SUMIF(N11:N432,F13,O11:O432)</f>
        <v>450</v>
      </c>
      <c r="H13" s="8">
        <f>SUMIF(N12:N433,F13,P12:P433)</f>
        <v>890</v>
      </c>
      <c r="I13" s="8">
        <f>SUMIF(N12:N433,F13,Q12:Q433)</f>
        <v>470</v>
      </c>
      <c r="J13" s="8">
        <f>SUMIF(N12:N433,F13,R12:R433)</f>
        <v>1340</v>
      </c>
      <c r="K13" s="8">
        <f>SUMIF(N12:N433,F13,S12:S433)</f>
        <v>787</v>
      </c>
      <c r="N13" s="14" t="s">
        <v>51</v>
      </c>
      <c r="O13" s="15">
        <v>30</v>
      </c>
      <c r="P13" s="15">
        <v>60</v>
      </c>
      <c r="Q13" s="15">
        <v>60</v>
      </c>
      <c r="R13" s="15">
        <v>90</v>
      </c>
      <c r="S13" s="15">
        <v>38</v>
      </c>
      <c r="T13" s="16" t="s">
        <v>35</v>
      </c>
    </row>
    <row r="14" spans="1:20" x14ac:dyDescent="0.3">
      <c r="F14" s="13" t="s">
        <v>64</v>
      </c>
      <c r="G14" s="8">
        <f>SUMIF(N12:N433,F14,O12:O433)</f>
        <v>610</v>
      </c>
      <c r="H14" s="8">
        <f>SUMIF(N13:N434,F14,P13:P434)</f>
        <v>740</v>
      </c>
      <c r="I14" s="8">
        <f>SUMIF(N13:N434,F14,Q13:Q434)</f>
        <v>280</v>
      </c>
      <c r="J14" s="8">
        <f>SUMIF(N13:N434,F14,R13:R434)</f>
        <v>1350</v>
      </c>
      <c r="K14" s="8">
        <f>SUMIF(N13:N434,F14,S13:S434)</f>
        <v>747</v>
      </c>
      <c r="N14" s="17" t="s">
        <v>51</v>
      </c>
      <c r="O14" s="18">
        <v>30</v>
      </c>
      <c r="P14" s="18">
        <v>60</v>
      </c>
      <c r="Q14" s="18">
        <v>50</v>
      </c>
      <c r="R14" s="18">
        <v>90</v>
      </c>
      <c r="S14" s="18">
        <v>45</v>
      </c>
      <c r="T14" s="19" t="s">
        <v>35</v>
      </c>
    </row>
    <row r="15" spans="1:20" x14ac:dyDescent="0.3">
      <c r="F15" s="13" t="s">
        <v>67</v>
      </c>
      <c r="G15" s="8">
        <f>SUMIF(N13:N434,F15,O13:O434)</f>
        <v>3070</v>
      </c>
      <c r="H15" s="8">
        <f>SUMIF(N14:N435,F15,P14:P435)</f>
        <v>3560</v>
      </c>
      <c r="I15" s="8">
        <f>SUMIF(N14:N435,F15,Q14:Q435)</f>
        <v>2030</v>
      </c>
      <c r="J15" s="8">
        <f>SUMIF(N14:N435,F15,R14:R435)</f>
        <v>6630</v>
      </c>
      <c r="K15" s="8">
        <f>SUMIF(N14:N435,F15,S14:S435)</f>
        <v>1942</v>
      </c>
      <c r="N15" s="14" t="s">
        <v>51</v>
      </c>
      <c r="O15" s="15">
        <v>30</v>
      </c>
      <c r="P15" s="15">
        <v>60</v>
      </c>
      <c r="Q15" s="15">
        <v>30</v>
      </c>
      <c r="R15" s="15">
        <v>90</v>
      </c>
      <c r="S15" s="15">
        <v>71</v>
      </c>
      <c r="T15" s="16" t="s">
        <v>35</v>
      </c>
    </row>
    <row r="16" spans="1:20" x14ac:dyDescent="0.3">
      <c r="F16" s="13" t="s">
        <v>65</v>
      </c>
      <c r="G16" s="8">
        <f>SUMIF(N14:N435,F16,O14:O435)</f>
        <v>970</v>
      </c>
      <c r="H16" s="8">
        <f>SUMIF(N15:N436,F16,P15:P436)</f>
        <v>1500</v>
      </c>
      <c r="I16" s="8">
        <f>SUMIF(N15:N436,F16,Q15:Q436)</f>
        <v>990</v>
      </c>
      <c r="J16" s="8">
        <f>SUMIF(N15:N436,F16,R15:R436)</f>
        <v>2470</v>
      </c>
      <c r="K16" s="8">
        <f>SUMIF(N15:N436,F16,S15:S436)</f>
        <v>824</v>
      </c>
      <c r="N16" s="17" t="s">
        <v>62</v>
      </c>
      <c r="O16" s="18">
        <v>30</v>
      </c>
      <c r="P16" s="18">
        <v>60</v>
      </c>
      <c r="Q16" s="18">
        <v>40</v>
      </c>
      <c r="R16" s="18">
        <v>90</v>
      </c>
      <c r="S16" s="18">
        <v>21</v>
      </c>
      <c r="T16" s="19" t="s">
        <v>35</v>
      </c>
    </row>
    <row r="17" spans="4:20" x14ac:dyDescent="0.3">
      <c r="F17" s="13" t="s">
        <v>47</v>
      </c>
      <c r="G17" s="8">
        <f>SUMIF(N15:N436,F17,O15:O436)</f>
        <v>980</v>
      </c>
      <c r="H17" s="8">
        <f>SUMIF(N16:N437,F17,P16:P437)</f>
        <v>1420</v>
      </c>
      <c r="I17" s="8">
        <f>SUMIF(N16:N437,F17,Q16:Q437)</f>
        <v>720</v>
      </c>
      <c r="J17" s="8">
        <f>SUMIF(N16:N437,F17,R16:R437)</f>
        <v>2400</v>
      </c>
      <c r="K17" s="8">
        <f>SUMIF(N16:N437,F17,S16:S437)</f>
        <v>916</v>
      </c>
      <c r="N17" s="14" t="s">
        <v>58</v>
      </c>
      <c r="O17" s="15">
        <v>40</v>
      </c>
      <c r="P17" s="15">
        <v>60</v>
      </c>
      <c r="Q17" s="15">
        <v>50</v>
      </c>
      <c r="R17" s="15">
        <v>100</v>
      </c>
      <c r="S17" s="15">
        <v>21</v>
      </c>
      <c r="T17" s="16" t="s">
        <v>27</v>
      </c>
    </row>
    <row r="18" spans="4:20" x14ac:dyDescent="0.3">
      <c r="F18" s="13" t="s">
        <v>56</v>
      </c>
      <c r="G18" s="8">
        <f>SUMIF(N16:N437,F18,O16:O437)</f>
        <v>950</v>
      </c>
      <c r="H18" s="8">
        <f>SUMIF(N17:N438,F18,P17:P438)</f>
        <v>1450</v>
      </c>
      <c r="I18" s="8">
        <f>SUMIF(N17:N438,F18,Q17:Q438)</f>
        <v>860</v>
      </c>
      <c r="J18" s="8">
        <f>SUMIF(N17:N438,F18,R17:R438)</f>
        <v>2400</v>
      </c>
      <c r="K18" s="8">
        <f>SUMIF(N17:N438,F18,S17:S438)</f>
        <v>959</v>
      </c>
      <c r="N18" s="17" t="s">
        <v>55</v>
      </c>
      <c r="O18" s="18">
        <v>30</v>
      </c>
      <c r="P18" s="18">
        <v>60</v>
      </c>
      <c r="Q18" s="18">
        <v>50</v>
      </c>
      <c r="R18" s="18">
        <v>90</v>
      </c>
      <c r="S18" s="18">
        <v>19</v>
      </c>
      <c r="T18" s="19" t="s">
        <v>27</v>
      </c>
    </row>
    <row r="19" spans="4:20" x14ac:dyDescent="0.3">
      <c r="F19" s="13" t="s">
        <v>30</v>
      </c>
      <c r="G19" s="8">
        <f>SUMIF(N17:N438,F19,O17:O438)</f>
        <v>1510</v>
      </c>
      <c r="H19" s="8">
        <f>SUMIF(N18:N439,F19,P18:P439)</f>
        <v>2100</v>
      </c>
      <c r="I19" s="8">
        <f>SUMIF(N18:N439,F19,Q18:Q439)</f>
        <v>1430</v>
      </c>
      <c r="J19" s="8">
        <f>SUMIF(N18:N439,F19,R18:R439)</f>
        <v>3610</v>
      </c>
      <c r="K19" s="8">
        <f>SUMIF(N18:N439,F19,S18:S439)</f>
        <v>840</v>
      </c>
      <c r="N19" s="14" t="s">
        <v>47</v>
      </c>
      <c r="O19" s="15">
        <v>40</v>
      </c>
      <c r="P19" s="15">
        <v>60</v>
      </c>
      <c r="Q19" s="15">
        <v>40</v>
      </c>
      <c r="R19" s="15">
        <v>100</v>
      </c>
      <c r="S19" s="15">
        <v>22</v>
      </c>
      <c r="T19" s="16" t="s">
        <v>27</v>
      </c>
    </row>
    <row r="20" spans="4:20" x14ac:dyDescent="0.3">
      <c r="F20" s="13" t="s">
        <v>49</v>
      </c>
      <c r="G20" s="8">
        <f>SUMIF(N18:N439,F20,O18:O439)</f>
        <v>830</v>
      </c>
      <c r="H20" s="8">
        <f>SUMIF(N19:N440,F20,P19:P440)</f>
        <v>1140</v>
      </c>
      <c r="I20" s="8">
        <f>SUMIF(N19:N440,F20,Q19:Q440)</f>
        <v>640</v>
      </c>
      <c r="J20" s="8">
        <f>SUMIF(N19:N440,F20,R19:R440)</f>
        <v>1970</v>
      </c>
      <c r="K20" s="8">
        <f>SUMIF(N19:N440,F20,S19:S440)</f>
        <v>864</v>
      </c>
      <c r="N20" s="17" t="s">
        <v>55</v>
      </c>
      <c r="O20" s="18">
        <v>30</v>
      </c>
      <c r="P20" s="18">
        <v>60</v>
      </c>
      <c r="Q20" s="18">
        <v>30</v>
      </c>
      <c r="R20" s="18">
        <v>90</v>
      </c>
      <c r="S20" s="18">
        <v>37</v>
      </c>
      <c r="T20" s="19" t="s">
        <v>27</v>
      </c>
    </row>
    <row r="21" spans="4:20" x14ac:dyDescent="0.3">
      <c r="F21" s="13" t="s">
        <v>60</v>
      </c>
      <c r="G21" s="8">
        <f>SUMIF(N19:N440,F21,O19:O440)</f>
        <v>660</v>
      </c>
      <c r="H21" s="8">
        <f>SUMIF(N20:N441,F21,P20:P441)</f>
        <v>960</v>
      </c>
      <c r="I21" s="8">
        <f>SUMIF(N20:N441,F21,Q20:Q441)</f>
        <v>470</v>
      </c>
      <c r="J21" s="8">
        <f>SUMIF(N20:N441,F21,R20:R441)</f>
        <v>1620</v>
      </c>
      <c r="K21" s="8">
        <f>SUMIF(N20:N441,F21,S20:S441)</f>
        <v>690</v>
      </c>
      <c r="N21" s="14" t="s">
        <v>59</v>
      </c>
      <c r="O21" s="15">
        <v>50</v>
      </c>
      <c r="P21" s="15">
        <v>60</v>
      </c>
      <c r="Q21" s="15">
        <v>20</v>
      </c>
      <c r="R21" s="15">
        <v>110</v>
      </c>
      <c r="S21" s="15">
        <v>53</v>
      </c>
      <c r="T21" s="16" t="s">
        <v>35</v>
      </c>
    </row>
    <row r="22" spans="4:20" x14ac:dyDescent="0.3">
      <c r="F22" s="13" t="s">
        <v>59</v>
      </c>
      <c r="G22" s="8">
        <f>SUMIF(N20:N441,F22,O20:O441)</f>
        <v>1370</v>
      </c>
      <c r="H22" s="8">
        <f>SUMIF(N21:N442,F22,P21:P442)</f>
        <v>1970</v>
      </c>
      <c r="I22" s="8">
        <f>SUMIF(N21:N442,F22,Q21:Q442)</f>
        <v>1010</v>
      </c>
      <c r="J22" s="8">
        <f>SUMIF(N21:N442,F22,R21:R442)</f>
        <v>3340</v>
      </c>
      <c r="K22" s="8">
        <f>SUMIF(N21:N442,F22,S21:S442)</f>
        <v>1316</v>
      </c>
      <c r="N22" s="17" t="s">
        <v>51</v>
      </c>
      <c r="O22" s="18">
        <v>40</v>
      </c>
      <c r="P22" s="18">
        <v>60</v>
      </c>
      <c r="Q22" s="18">
        <v>40</v>
      </c>
      <c r="R22" s="18">
        <v>100</v>
      </c>
      <c r="S22" s="18">
        <v>37</v>
      </c>
      <c r="T22" s="19" t="s">
        <v>35</v>
      </c>
    </row>
    <row r="23" spans="4:20" x14ac:dyDescent="0.3">
      <c r="N23" s="14" t="s">
        <v>51</v>
      </c>
      <c r="O23" s="15">
        <v>30</v>
      </c>
      <c r="P23" s="15">
        <v>60</v>
      </c>
      <c r="Q23" s="15">
        <v>30</v>
      </c>
      <c r="R23" s="15">
        <v>90</v>
      </c>
      <c r="S23" s="15">
        <v>46</v>
      </c>
      <c r="T23" s="16" t="s">
        <v>35</v>
      </c>
    </row>
    <row r="24" spans="4:20" x14ac:dyDescent="0.3">
      <c r="J24" s="23" t="s">
        <v>96</v>
      </c>
      <c r="K24" s="23"/>
      <c r="L24" s="23"/>
      <c r="N24" s="17" t="s">
        <v>51</v>
      </c>
      <c r="O24" s="18">
        <v>40</v>
      </c>
      <c r="P24" s="18">
        <v>60</v>
      </c>
      <c r="Q24" s="18">
        <v>10</v>
      </c>
      <c r="R24" s="18">
        <v>100</v>
      </c>
      <c r="S24" s="18">
        <v>70</v>
      </c>
      <c r="T24" s="19" t="s">
        <v>35</v>
      </c>
    </row>
    <row r="25" spans="4:20" x14ac:dyDescent="0.3">
      <c r="D25" s="1" t="s">
        <v>9</v>
      </c>
      <c r="E25" s="1" t="s">
        <v>10</v>
      </c>
      <c r="F25" s="1" t="s">
        <v>11</v>
      </c>
      <c r="G25" s="1" t="s">
        <v>12</v>
      </c>
      <c r="H25" s="1" t="s">
        <v>13</v>
      </c>
      <c r="J25" s="21" t="s">
        <v>94</v>
      </c>
      <c r="K25" s="21" t="s">
        <v>95</v>
      </c>
      <c r="L25" s="21" t="s">
        <v>13</v>
      </c>
      <c r="N25" s="14" t="s">
        <v>55</v>
      </c>
      <c r="O25" s="15">
        <v>40</v>
      </c>
      <c r="P25" s="15">
        <v>60</v>
      </c>
      <c r="Q25" s="15">
        <v>30</v>
      </c>
      <c r="R25" s="15">
        <v>100</v>
      </c>
      <c r="S25" s="15">
        <v>39</v>
      </c>
      <c r="T25" s="16" t="s">
        <v>35</v>
      </c>
    </row>
    <row r="26" spans="4:20" x14ac:dyDescent="0.3">
      <c r="D26" s="14" t="s">
        <v>23</v>
      </c>
      <c r="E26" s="14" t="s">
        <v>24</v>
      </c>
      <c r="F26" s="14" t="s">
        <v>25</v>
      </c>
      <c r="G26" s="15">
        <v>-5</v>
      </c>
      <c r="H26" s="15">
        <v>122</v>
      </c>
      <c r="J26" s="22" t="s">
        <v>45</v>
      </c>
      <c r="K26" s="8">
        <f>SUMIF(E25:E446,J26,G25:G446)</f>
        <v>6206</v>
      </c>
      <c r="L26" s="8">
        <f>SUMIF(E25:E446,J26,H25:H446)</f>
        <v>21486</v>
      </c>
      <c r="N26" s="17" t="s">
        <v>60</v>
      </c>
      <c r="O26" s="18">
        <v>50</v>
      </c>
      <c r="P26" s="18">
        <v>60</v>
      </c>
      <c r="Q26" s="18">
        <v>20</v>
      </c>
      <c r="R26" s="18">
        <v>110</v>
      </c>
      <c r="S26" s="18">
        <v>54</v>
      </c>
      <c r="T26" s="19" t="s">
        <v>35</v>
      </c>
    </row>
    <row r="27" spans="4:20" x14ac:dyDescent="0.3">
      <c r="D27" s="17" t="s">
        <v>23</v>
      </c>
      <c r="E27" s="17" t="s">
        <v>24</v>
      </c>
      <c r="F27" s="17" t="s">
        <v>28</v>
      </c>
      <c r="G27" s="18">
        <v>26</v>
      </c>
      <c r="H27" s="18">
        <v>123</v>
      </c>
      <c r="J27" s="22" t="s">
        <v>41</v>
      </c>
      <c r="K27" s="8">
        <f t="shared" ref="K27:K29" si="0">SUMIF(E26:E447,J27,G26:G447)</f>
        <v>7937</v>
      </c>
      <c r="L27" s="8">
        <f t="shared" ref="L27:L29" si="1">SUMIF(E26:E447,J27,H26:H447)</f>
        <v>25836</v>
      </c>
      <c r="N27" s="14" t="s">
        <v>47</v>
      </c>
      <c r="O27" s="15">
        <v>50</v>
      </c>
      <c r="P27" s="15">
        <v>60</v>
      </c>
      <c r="Q27" s="15">
        <v>20</v>
      </c>
      <c r="R27" s="15">
        <v>110</v>
      </c>
      <c r="S27" s="15">
        <v>54</v>
      </c>
      <c r="T27" s="16" t="s">
        <v>27</v>
      </c>
    </row>
    <row r="28" spans="4:20" x14ac:dyDescent="0.3">
      <c r="D28" s="14" t="s">
        <v>23</v>
      </c>
      <c r="E28" s="14" t="s">
        <v>24</v>
      </c>
      <c r="F28" s="14" t="s">
        <v>25</v>
      </c>
      <c r="G28" s="15">
        <v>28</v>
      </c>
      <c r="H28" s="15">
        <v>107</v>
      </c>
      <c r="J28" s="22" t="s">
        <v>24</v>
      </c>
      <c r="K28" s="8">
        <f t="shared" si="0"/>
        <v>5945</v>
      </c>
      <c r="L28" s="8">
        <f t="shared" si="1"/>
        <v>18900</v>
      </c>
      <c r="N28" s="17" t="s">
        <v>55</v>
      </c>
      <c r="O28" s="18">
        <v>40</v>
      </c>
      <c r="P28" s="18">
        <v>60</v>
      </c>
      <c r="Q28" s="18">
        <v>0</v>
      </c>
      <c r="R28" s="18">
        <v>100</v>
      </c>
      <c r="S28" s="18">
        <v>79</v>
      </c>
      <c r="T28" s="19" t="s">
        <v>35</v>
      </c>
    </row>
    <row r="29" spans="4:20" x14ac:dyDescent="0.3">
      <c r="D29" s="17" t="s">
        <v>23</v>
      </c>
      <c r="E29" s="17" t="s">
        <v>32</v>
      </c>
      <c r="F29" s="17" t="s">
        <v>33</v>
      </c>
      <c r="G29" s="18">
        <v>35</v>
      </c>
      <c r="H29" s="18">
        <v>94</v>
      </c>
      <c r="J29" s="22" t="s">
        <v>32</v>
      </c>
      <c r="K29" s="8">
        <f t="shared" si="0"/>
        <v>5370</v>
      </c>
      <c r="L29" s="8">
        <f t="shared" si="1"/>
        <v>17667</v>
      </c>
      <c r="N29" s="14" t="s">
        <v>64</v>
      </c>
      <c r="O29" s="15">
        <v>30</v>
      </c>
      <c r="P29" s="15">
        <v>60</v>
      </c>
      <c r="Q29" s="15">
        <v>10</v>
      </c>
      <c r="R29" s="15">
        <v>90</v>
      </c>
      <c r="S29" s="15">
        <v>74</v>
      </c>
      <c r="T29" s="16" t="s">
        <v>35</v>
      </c>
    </row>
    <row r="30" spans="4:20" x14ac:dyDescent="0.3">
      <c r="D30" s="14" t="s">
        <v>23</v>
      </c>
      <c r="E30" s="14" t="s">
        <v>32</v>
      </c>
      <c r="F30" s="14" t="s">
        <v>37</v>
      </c>
      <c r="G30" s="15">
        <v>56</v>
      </c>
      <c r="H30" s="15">
        <v>182</v>
      </c>
      <c r="N30" s="17" t="s">
        <v>48</v>
      </c>
      <c r="O30" s="18">
        <v>40</v>
      </c>
      <c r="P30" s="18">
        <v>60</v>
      </c>
      <c r="Q30" s="18">
        <v>20</v>
      </c>
      <c r="R30" s="18">
        <v>100</v>
      </c>
      <c r="S30" s="18">
        <v>48</v>
      </c>
      <c r="T30" s="19" t="s">
        <v>35</v>
      </c>
    </row>
    <row r="31" spans="4:20" x14ac:dyDescent="0.3">
      <c r="D31" s="17" t="s">
        <v>40</v>
      </c>
      <c r="E31" s="17" t="s">
        <v>41</v>
      </c>
      <c r="F31" s="17" t="s">
        <v>42</v>
      </c>
      <c r="G31" s="18">
        <v>31</v>
      </c>
      <c r="H31" s="18">
        <v>43</v>
      </c>
      <c r="N31" s="14" t="s">
        <v>58</v>
      </c>
      <c r="O31" s="15">
        <v>40</v>
      </c>
      <c r="P31" s="15">
        <v>60</v>
      </c>
      <c r="Q31" s="15">
        <v>0</v>
      </c>
      <c r="R31" s="15">
        <v>100</v>
      </c>
      <c r="S31" s="15">
        <v>74</v>
      </c>
      <c r="T31" s="16" t="s">
        <v>27</v>
      </c>
    </row>
    <row r="32" spans="4:20" x14ac:dyDescent="0.3">
      <c r="D32" s="14" t="s">
        <v>40</v>
      </c>
      <c r="E32" s="14" t="s">
        <v>41</v>
      </c>
      <c r="F32" s="14" t="s">
        <v>42</v>
      </c>
      <c r="G32" s="15">
        <v>21</v>
      </c>
      <c r="H32" s="15">
        <v>111</v>
      </c>
      <c r="N32" s="17" t="s">
        <v>59</v>
      </c>
      <c r="O32" s="18">
        <v>30</v>
      </c>
      <c r="P32" s="18">
        <v>60</v>
      </c>
      <c r="Q32" s="18">
        <v>30</v>
      </c>
      <c r="R32" s="18">
        <v>90</v>
      </c>
      <c r="S32" s="18">
        <v>36</v>
      </c>
      <c r="T32" s="19" t="s">
        <v>27</v>
      </c>
    </row>
    <row r="33" spans="4:20" x14ac:dyDescent="0.3">
      <c r="D33" s="17" t="s">
        <v>40</v>
      </c>
      <c r="E33" s="17" t="s">
        <v>45</v>
      </c>
      <c r="F33" s="17" t="s">
        <v>46</v>
      </c>
      <c r="G33" s="18">
        <v>21</v>
      </c>
      <c r="H33" s="18">
        <v>66</v>
      </c>
      <c r="N33" s="14" t="s">
        <v>58</v>
      </c>
      <c r="O33" s="15">
        <v>80</v>
      </c>
      <c r="P33" s="15">
        <v>60</v>
      </c>
      <c r="Q33" s="15">
        <v>20</v>
      </c>
      <c r="R33" s="15">
        <v>140</v>
      </c>
      <c r="S33" s="15">
        <v>52</v>
      </c>
      <c r="T33" s="16" t="s">
        <v>27</v>
      </c>
    </row>
    <row r="34" spans="4:20" x14ac:dyDescent="0.3">
      <c r="D34" s="14" t="s">
        <v>40</v>
      </c>
      <c r="E34" s="14" t="s">
        <v>45</v>
      </c>
      <c r="F34" s="14" t="s">
        <v>46</v>
      </c>
      <c r="G34" s="15">
        <v>7</v>
      </c>
      <c r="H34" s="15">
        <v>68</v>
      </c>
      <c r="N34" s="17" t="s">
        <v>44</v>
      </c>
      <c r="O34" s="18">
        <v>50</v>
      </c>
      <c r="P34" s="18">
        <v>60</v>
      </c>
      <c r="Q34" s="18">
        <v>20</v>
      </c>
      <c r="R34" s="18">
        <v>110</v>
      </c>
      <c r="S34" s="18">
        <v>58</v>
      </c>
      <c r="T34" s="19" t="s">
        <v>27</v>
      </c>
    </row>
    <row r="35" spans="4:20" x14ac:dyDescent="0.3">
      <c r="D35" s="17" t="s">
        <v>40</v>
      </c>
      <c r="E35" s="17" t="s">
        <v>41</v>
      </c>
      <c r="F35" s="17" t="s">
        <v>42</v>
      </c>
      <c r="G35" s="18">
        <v>37</v>
      </c>
      <c r="H35" s="18">
        <v>99</v>
      </c>
      <c r="N35" s="14" t="s">
        <v>44</v>
      </c>
      <c r="O35" s="15">
        <v>40</v>
      </c>
      <c r="P35" s="15">
        <v>60</v>
      </c>
      <c r="Q35" s="15">
        <v>40</v>
      </c>
      <c r="R35" s="15">
        <v>100</v>
      </c>
      <c r="S35" s="15">
        <v>40</v>
      </c>
      <c r="T35" s="16" t="s">
        <v>27</v>
      </c>
    </row>
    <row r="36" spans="4:20" x14ac:dyDescent="0.3">
      <c r="D36" s="14" t="s">
        <v>40</v>
      </c>
      <c r="E36" s="14" t="s">
        <v>45</v>
      </c>
      <c r="F36" s="14" t="s">
        <v>50</v>
      </c>
      <c r="G36" s="15">
        <v>33</v>
      </c>
      <c r="H36" s="15">
        <v>120</v>
      </c>
      <c r="N36" s="17" t="s">
        <v>49</v>
      </c>
      <c r="O36" s="18">
        <v>80</v>
      </c>
      <c r="P36" s="18">
        <v>60</v>
      </c>
      <c r="Q36" s="18">
        <v>20</v>
      </c>
      <c r="R36" s="18">
        <v>140</v>
      </c>
      <c r="S36" s="18">
        <v>51</v>
      </c>
      <c r="T36" s="19" t="s">
        <v>27</v>
      </c>
    </row>
    <row r="37" spans="4:20" x14ac:dyDescent="0.3">
      <c r="D37" s="17" t="s">
        <v>40</v>
      </c>
      <c r="E37" s="17" t="s">
        <v>45</v>
      </c>
      <c r="F37" s="17" t="s">
        <v>52</v>
      </c>
      <c r="G37" s="18">
        <v>24</v>
      </c>
      <c r="H37" s="18">
        <v>114</v>
      </c>
      <c r="N37" s="14" t="s">
        <v>59</v>
      </c>
      <c r="O37" s="15">
        <v>40</v>
      </c>
      <c r="P37" s="15">
        <v>60</v>
      </c>
      <c r="Q37" s="15">
        <v>0</v>
      </c>
      <c r="R37" s="15">
        <v>100</v>
      </c>
      <c r="S37" s="15">
        <v>79</v>
      </c>
      <c r="T37" s="16" t="s">
        <v>35</v>
      </c>
    </row>
    <row r="38" spans="4:20" x14ac:dyDescent="0.3">
      <c r="D38" s="14" t="s">
        <v>40</v>
      </c>
      <c r="E38" s="14" t="s">
        <v>41</v>
      </c>
      <c r="F38" s="14" t="s">
        <v>53</v>
      </c>
      <c r="G38" s="15">
        <v>-7</v>
      </c>
      <c r="H38" s="15">
        <v>109</v>
      </c>
      <c r="N38" s="17" t="s">
        <v>26</v>
      </c>
      <c r="O38" s="18">
        <v>30</v>
      </c>
      <c r="P38" s="18">
        <v>60</v>
      </c>
      <c r="Q38" s="18">
        <v>30</v>
      </c>
      <c r="R38" s="18">
        <v>90</v>
      </c>
      <c r="S38" s="18">
        <v>76</v>
      </c>
      <c r="T38" s="19" t="s">
        <v>27</v>
      </c>
    </row>
    <row r="39" spans="4:20" x14ac:dyDescent="0.3">
      <c r="D39" s="17" t="s">
        <v>23</v>
      </c>
      <c r="E39" s="17" t="s">
        <v>32</v>
      </c>
      <c r="F39" s="17" t="s">
        <v>33</v>
      </c>
      <c r="G39" s="18">
        <v>31</v>
      </c>
      <c r="H39" s="18">
        <v>88</v>
      </c>
      <c r="N39" s="14" t="s">
        <v>26</v>
      </c>
      <c r="O39" s="15">
        <v>30</v>
      </c>
      <c r="P39" s="15">
        <v>60</v>
      </c>
      <c r="Q39" s="15">
        <v>50</v>
      </c>
      <c r="R39" s="15">
        <v>90</v>
      </c>
      <c r="S39" s="15">
        <v>45</v>
      </c>
      <c r="T39" s="16" t="s">
        <v>27</v>
      </c>
    </row>
    <row r="40" spans="4:20" x14ac:dyDescent="0.3">
      <c r="D40" s="14" t="s">
        <v>40</v>
      </c>
      <c r="E40" s="14" t="s">
        <v>41</v>
      </c>
      <c r="F40" s="14" t="s">
        <v>42</v>
      </c>
      <c r="G40" s="15">
        <v>27</v>
      </c>
      <c r="H40" s="15">
        <v>81</v>
      </c>
      <c r="N40" s="17" t="s">
        <v>56</v>
      </c>
      <c r="O40" s="18">
        <v>30</v>
      </c>
      <c r="P40" s="18">
        <v>60</v>
      </c>
      <c r="Q40" s="18">
        <v>50</v>
      </c>
      <c r="R40" s="18">
        <v>90</v>
      </c>
      <c r="S40" s="18">
        <v>59</v>
      </c>
      <c r="T40" s="19" t="s">
        <v>35</v>
      </c>
    </row>
    <row r="41" spans="4:20" x14ac:dyDescent="0.3">
      <c r="D41" s="17" t="s">
        <v>40</v>
      </c>
      <c r="E41" s="17" t="s">
        <v>45</v>
      </c>
      <c r="F41" s="17" t="s">
        <v>46</v>
      </c>
      <c r="G41" s="18">
        <v>28</v>
      </c>
      <c r="H41" s="18">
        <v>78</v>
      </c>
      <c r="N41" s="14" t="s">
        <v>56</v>
      </c>
      <c r="O41" s="15">
        <v>40</v>
      </c>
      <c r="P41" s="15">
        <v>60</v>
      </c>
      <c r="Q41" s="15">
        <v>50</v>
      </c>
      <c r="R41" s="15">
        <v>100</v>
      </c>
      <c r="S41" s="15">
        <v>51</v>
      </c>
      <c r="T41" s="16" t="s">
        <v>35</v>
      </c>
    </row>
    <row r="42" spans="4:20" x14ac:dyDescent="0.3">
      <c r="D42" s="14" t="s">
        <v>40</v>
      </c>
      <c r="E42" s="14" t="s">
        <v>45</v>
      </c>
      <c r="F42" s="14" t="s">
        <v>46</v>
      </c>
      <c r="G42" s="15">
        <v>30</v>
      </c>
      <c r="H42" s="15">
        <v>88</v>
      </c>
      <c r="N42" s="17" t="s">
        <v>30</v>
      </c>
      <c r="O42" s="18">
        <v>40</v>
      </c>
      <c r="P42" s="18">
        <v>60</v>
      </c>
      <c r="Q42" s="18">
        <v>40</v>
      </c>
      <c r="R42" s="18">
        <v>100</v>
      </c>
      <c r="S42" s="18">
        <v>26</v>
      </c>
      <c r="T42" s="19" t="s">
        <v>27</v>
      </c>
    </row>
    <row r="43" spans="4:20" x14ac:dyDescent="0.3">
      <c r="D43" s="17" t="s">
        <v>40</v>
      </c>
      <c r="E43" s="17" t="s">
        <v>41</v>
      </c>
      <c r="F43" s="17" t="s">
        <v>42</v>
      </c>
      <c r="G43" s="18">
        <v>34</v>
      </c>
      <c r="H43" s="18">
        <v>120</v>
      </c>
      <c r="N43" s="14" t="s">
        <v>30</v>
      </c>
      <c r="O43" s="15">
        <v>30</v>
      </c>
      <c r="P43" s="15">
        <v>60</v>
      </c>
      <c r="Q43" s="15">
        <v>40</v>
      </c>
      <c r="R43" s="15">
        <v>90</v>
      </c>
      <c r="S43" s="15">
        <v>25</v>
      </c>
      <c r="T43" s="16" t="s">
        <v>27</v>
      </c>
    </row>
    <row r="44" spans="4:20" x14ac:dyDescent="0.3">
      <c r="D44" s="14" t="s">
        <v>40</v>
      </c>
      <c r="E44" s="14" t="s">
        <v>45</v>
      </c>
      <c r="F44" s="14" t="s">
        <v>50</v>
      </c>
      <c r="G44" s="15">
        <v>14</v>
      </c>
      <c r="H44" s="15">
        <v>121</v>
      </c>
      <c r="N44" s="17" t="s">
        <v>26</v>
      </c>
      <c r="O44" s="18">
        <v>30</v>
      </c>
      <c r="P44" s="18">
        <v>60</v>
      </c>
      <c r="Q44" s="18">
        <v>40</v>
      </c>
      <c r="R44" s="18">
        <v>90</v>
      </c>
      <c r="S44" s="18">
        <v>25</v>
      </c>
      <c r="T44" s="19" t="s">
        <v>35</v>
      </c>
    </row>
    <row r="45" spans="4:20" x14ac:dyDescent="0.3">
      <c r="D45" s="17" t="s">
        <v>40</v>
      </c>
      <c r="E45" s="17" t="s">
        <v>45</v>
      </c>
      <c r="F45" s="17" t="s">
        <v>50</v>
      </c>
      <c r="G45" s="18">
        <v>30</v>
      </c>
      <c r="H45" s="18">
        <v>113</v>
      </c>
      <c r="N45" s="14" t="s">
        <v>62</v>
      </c>
      <c r="O45" s="15">
        <v>50</v>
      </c>
      <c r="P45" s="15">
        <v>60</v>
      </c>
      <c r="Q45" s="15">
        <v>0</v>
      </c>
      <c r="R45" s="15">
        <v>110</v>
      </c>
      <c r="S45" s="15">
        <v>76</v>
      </c>
      <c r="T45" s="16" t="s">
        <v>35</v>
      </c>
    </row>
    <row r="46" spans="4:20" x14ac:dyDescent="0.3">
      <c r="D46" s="14" t="s">
        <v>40</v>
      </c>
      <c r="E46" s="14" t="s">
        <v>45</v>
      </c>
      <c r="F46" s="14" t="s">
        <v>52</v>
      </c>
      <c r="G46" s="15">
        <v>20</v>
      </c>
      <c r="H46" s="15">
        <v>109</v>
      </c>
      <c r="N46" s="17" t="s">
        <v>34</v>
      </c>
      <c r="O46" s="18">
        <v>50</v>
      </c>
      <c r="P46" s="18">
        <v>60</v>
      </c>
      <c r="Q46" s="18">
        <v>30</v>
      </c>
      <c r="R46" s="18">
        <v>110</v>
      </c>
      <c r="S46" s="18">
        <v>45</v>
      </c>
      <c r="T46" s="19" t="s">
        <v>27</v>
      </c>
    </row>
    <row r="47" spans="4:20" x14ac:dyDescent="0.3">
      <c r="D47" s="17" t="s">
        <v>40</v>
      </c>
      <c r="E47" s="17" t="s">
        <v>41</v>
      </c>
      <c r="F47" s="17" t="s">
        <v>53</v>
      </c>
      <c r="G47" s="18">
        <v>-8</v>
      </c>
      <c r="H47" s="18">
        <v>106</v>
      </c>
      <c r="N47" s="14" t="s">
        <v>30</v>
      </c>
      <c r="O47" s="15">
        <v>40</v>
      </c>
      <c r="P47" s="15">
        <v>60</v>
      </c>
      <c r="Q47" s="15">
        <v>30</v>
      </c>
      <c r="R47" s="15">
        <v>100</v>
      </c>
      <c r="S47" s="15">
        <v>37</v>
      </c>
      <c r="T47" s="16" t="s">
        <v>27</v>
      </c>
    </row>
    <row r="48" spans="4:20" x14ac:dyDescent="0.3">
      <c r="D48" s="14" t="s">
        <v>40</v>
      </c>
      <c r="E48" s="14" t="s">
        <v>41</v>
      </c>
      <c r="F48" s="14" t="s">
        <v>53</v>
      </c>
      <c r="G48" s="15">
        <v>49</v>
      </c>
      <c r="H48" s="15">
        <v>141</v>
      </c>
      <c r="N48" s="17" t="s">
        <v>26</v>
      </c>
      <c r="O48" s="18">
        <v>40</v>
      </c>
      <c r="P48" s="18">
        <v>60</v>
      </c>
      <c r="Q48" s="18">
        <v>20</v>
      </c>
      <c r="R48" s="18">
        <v>100</v>
      </c>
      <c r="S48" s="18">
        <v>54</v>
      </c>
      <c r="T48" s="19" t="s">
        <v>35</v>
      </c>
    </row>
    <row r="49" spans="4:20" x14ac:dyDescent="0.3">
      <c r="D49" s="17" t="s">
        <v>40</v>
      </c>
      <c r="E49" s="17" t="s">
        <v>41</v>
      </c>
      <c r="F49" s="17" t="s">
        <v>53</v>
      </c>
      <c r="G49" s="18">
        <v>13</v>
      </c>
      <c r="H49" s="18">
        <v>121</v>
      </c>
      <c r="N49" s="14" t="s">
        <v>63</v>
      </c>
      <c r="O49" s="15">
        <v>40</v>
      </c>
      <c r="P49" s="15">
        <v>60</v>
      </c>
      <c r="Q49" s="15">
        <v>40</v>
      </c>
      <c r="R49" s="15">
        <v>100</v>
      </c>
      <c r="S49" s="15">
        <v>25</v>
      </c>
      <c r="T49" s="16" t="s">
        <v>35</v>
      </c>
    </row>
    <row r="50" spans="4:20" x14ac:dyDescent="0.3">
      <c r="D50" s="14" t="s">
        <v>23</v>
      </c>
      <c r="E50" s="14" t="s">
        <v>24</v>
      </c>
      <c r="F50" s="14" t="s">
        <v>57</v>
      </c>
      <c r="G50" s="15">
        <v>13</v>
      </c>
      <c r="H50" s="15">
        <v>121</v>
      </c>
      <c r="N50" s="17" t="s">
        <v>26</v>
      </c>
      <c r="O50" s="18">
        <v>40</v>
      </c>
      <c r="P50" s="18">
        <v>60</v>
      </c>
      <c r="Q50" s="18">
        <v>30</v>
      </c>
      <c r="R50" s="18">
        <v>100</v>
      </c>
      <c r="S50" s="18">
        <v>39</v>
      </c>
      <c r="T50" s="19" t="s">
        <v>35</v>
      </c>
    </row>
    <row r="51" spans="4:20" x14ac:dyDescent="0.3">
      <c r="D51" s="17" t="s">
        <v>40</v>
      </c>
      <c r="E51" s="17" t="s">
        <v>41</v>
      </c>
      <c r="F51" s="17" t="s">
        <v>54</v>
      </c>
      <c r="G51" s="18">
        <v>-3</v>
      </c>
      <c r="H51" s="18">
        <v>131</v>
      </c>
      <c r="N51" s="14" t="s">
        <v>62</v>
      </c>
      <c r="O51" s="15">
        <v>30</v>
      </c>
      <c r="P51" s="15">
        <v>60</v>
      </c>
      <c r="Q51" s="15">
        <v>40</v>
      </c>
      <c r="R51" s="15">
        <v>90</v>
      </c>
      <c r="S51" s="15">
        <v>21</v>
      </c>
      <c r="T51" s="16" t="s">
        <v>35</v>
      </c>
    </row>
    <row r="52" spans="4:20" x14ac:dyDescent="0.3">
      <c r="D52" s="14" t="s">
        <v>40</v>
      </c>
      <c r="E52" s="14" t="s">
        <v>41</v>
      </c>
      <c r="F52" s="14" t="s">
        <v>53</v>
      </c>
      <c r="G52" s="15">
        <v>-5</v>
      </c>
      <c r="H52" s="15">
        <v>118</v>
      </c>
      <c r="N52" s="17" t="s">
        <v>26</v>
      </c>
      <c r="O52" s="18">
        <v>50</v>
      </c>
      <c r="P52" s="18">
        <v>60</v>
      </c>
      <c r="Q52" s="18">
        <v>30</v>
      </c>
      <c r="R52" s="18">
        <v>110</v>
      </c>
      <c r="S52" s="18">
        <v>44</v>
      </c>
      <c r="T52" s="19" t="s">
        <v>27</v>
      </c>
    </row>
    <row r="53" spans="4:20" x14ac:dyDescent="0.3">
      <c r="D53" s="17" t="s">
        <v>40</v>
      </c>
      <c r="E53" s="17" t="s">
        <v>45</v>
      </c>
      <c r="F53" s="17" t="s">
        <v>52</v>
      </c>
      <c r="G53" s="18">
        <v>1</v>
      </c>
      <c r="H53" s="18">
        <v>88</v>
      </c>
      <c r="N53" s="14" t="s">
        <v>34</v>
      </c>
      <c r="O53" s="15">
        <v>40</v>
      </c>
      <c r="P53" s="15">
        <v>60</v>
      </c>
      <c r="Q53" s="15">
        <v>20</v>
      </c>
      <c r="R53" s="15">
        <v>100</v>
      </c>
      <c r="S53" s="15">
        <v>57</v>
      </c>
      <c r="T53" s="16" t="s">
        <v>27</v>
      </c>
    </row>
    <row r="54" spans="4:20" x14ac:dyDescent="0.3">
      <c r="D54" s="14" t="s">
        <v>23</v>
      </c>
      <c r="E54" s="14" t="s">
        <v>24</v>
      </c>
      <c r="F54" s="14" t="s">
        <v>57</v>
      </c>
      <c r="G54" s="15">
        <v>-5</v>
      </c>
      <c r="H54" s="15">
        <v>118</v>
      </c>
      <c r="N54" s="17" t="s">
        <v>34</v>
      </c>
      <c r="O54" s="18">
        <v>60</v>
      </c>
      <c r="P54" s="18">
        <v>60</v>
      </c>
      <c r="Q54" s="18">
        <v>30</v>
      </c>
      <c r="R54" s="18">
        <v>120</v>
      </c>
      <c r="S54" s="18">
        <v>46</v>
      </c>
      <c r="T54" s="19" t="s">
        <v>27</v>
      </c>
    </row>
    <row r="55" spans="4:20" x14ac:dyDescent="0.3">
      <c r="D55" s="17" t="s">
        <v>23</v>
      </c>
      <c r="E55" s="17" t="s">
        <v>24</v>
      </c>
      <c r="F55" s="17" t="s">
        <v>57</v>
      </c>
      <c r="G55" s="18">
        <v>30</v>
      </c>
      <c r="H55" s="18">
        <v>107</v>
      </c>
      <c r="N55" s="14" t="s">
        <v>30</v>
      </c>
      <c r="O55" s="15">
        <v>50</v>
      </c>
      <c r="P55" s="15">
        <v>60</v>
      </c>
      <c r="Q55" s="15">
        <v>30</v>
      </c>
      <c r="R55" s="15">
        <v>110</v>
      </c>
      <c r="S55" s="15">
        <v>45</v>
      </c>
      <c r="T55" s="16" t="s">
        <v>27</v>
      </c>
    </row>
    <row r="56" spans="4:20" x14ac:dyDescent="0.3">
      <c r="D56" s="14" t="s">
        <v>23</v>
      </c>
      <c r="E56" s="14" t="s">
        <v>24</v>
      </c>
      <c r="F56" s="14" t="s">
        <v>25</v>
      </c>
      <c r="G56" s="15">
        <v>16</v>
      </c>
      <c r="H56" s="15">
        <v>160</v>
      </c>
      <c r="N56" s="17" t="s">
        <v>30</v>
      </c>
      <c r="O56" s="18">
        <v>30</v>
      </c>
      <c r="P56" s="18">
        <v>60</v>
      </c>
      <c r="Q56" s="18">
        <v>30</v>
      </c>
      <c r="R56" s="18">
        <v>90</v>
      </c>
      <c r="S56" s="18">
        <v>36</v>
      </c>
      <c r="T56" s="19" t="s">
        <v>27</v>
      </c>
    </row>
    <row r="57" spans="4:20" x14ac:dyDescent="0.3">
      <c r="D57" s="17" t="s">
        <v>23</v>
      </c>
      <c r="E57" s="17" t="s">
        <v>24</v>
      </c>
      <c r="F57" s="17" t="s">
        <v>25</v>
      </c>
      <c r="G57" s="18">
        <v>27</v>
      </c>
      <c r="H57" s="18">
        <v>153</v>
      </c>
      <c r="N57" s="14" t="s">
        <v>38</v>
      </c>
      <c r="O57" s="15">
        <v>30</v>
      </c>
      <c r="P57" s="15">
        <v>60</v>
      </c>
      <c r="Q57" s="15">
        <v>50</v>
      </c>
      <c r="R57" s="15">
        <v>90</v>
      </c>
      <c r="S57" s="15">
        <v>26</v>
      </c>
      <c r="T57" s="16" t="s">
        <v>35</v>
      </c>
    </row>
    <row r="58" spans="4:20" x14ac:dyDescent="0.3">
      <c r="D58" s="14" t="s">
        <v>23</v>
      </c>
      <c r="E58" s="14" t="s">
        <v>24</v>
      </c>
      <c r="F58" s="14" t="s">
        <v>28</v>
      </c>
      <c r="G58" s="15">
        <v>36</v>
      </c>
      <c r="H58" s="15">
        <v>139</v>
      </c>
      <c r="N58" s="17" t="s">
        <v>58</v>
      </c>
      <c r="O58" s="18">
        <v>30</v>
      </c>
      <c r="P58" s="18">
        <v>60</v>
      </c>
      <c r="Q58" s="18">
        <v>50</v>
      </c>
      <c r="R58" s="18">
        <v>90</v>
      </c>
      <c r="S58" s="18">
        <v>19</v>
      </c>
      <c r="T58" s="19" t="s">
        <v>27</v>
      </c>
    </row>
    <row r="59" spans="4:20" x14ac:dyDescent="0.3">
      <c r="D59" s="17" t="s">
        <v>23</v>
      </c>
      <c r="E59" s="17" t="s">
        <v>24</v>
      </c>
      <c r="F59" s="17" t="s">
        <v>28</v>
      </c>
      <c r="G59" s="18">
        <v>17</v>
      </c>
      <c r="H59" s="18">
        <v>160</v>
      </c>
      <c r="N59" s="14" t="s">
        <v>55</v>
      </c>
      <c r="O59" s="15">
        <v>40</v>
      </c>
      <c r="P59" s="15">
        <v>60</v>
      </c>
      <c r="Q59" s="15">
        <v>50</v>
      </c>
      <c r="R59" s="15">
        <v>100</v>
      </c>
      <c r="S59" s="15">
        <v>20</v>
      </c>
      <c r="T59" s="16" t="s">
        <v>27</v>
      </c>
    </row>
    <row r="60" spans="4:20" x14ac:dyDescent="0.3">
      <c r="D60" s="14" t="s">
        <v>23</v>
      </c>
      <c r="E60" s="14" t="s">
        <v>32</v>
      </c>
      <c r="F60" s="14" t="s">
        <v>61</v>
      </c>
      <c r="G60" s="15">
        <v>-3</v>
      </c>
      <c r="H60" s="15">
        <v>131</v>
      </c>
      <c r="N60" s="17" t="s">
        <v>47</v>
      </c>
      <c r="O60" s="18">
        <v>30</v>
      </c>
      <c r="P60" s="18">
        <v>60</v>
      </c>
      <c r="Q60" s="18">
        <v>50</v>
      </c>
      <c r="R60" s="18">
        <v>90</v>
      </c>
      <c r="S60" s="18">
        <v>21</v>
      </c>
      <c r="T60" s="19" t="s">
        <v>27</v>
      </c>
    </row>
    <row r="61" spans="4:20" x14ac:dyDescent="0.3">
      <c r="D61" s="17" t="s">
        <v>23</v>
      </c>
      <c r="E61" s="17" t="s">
        <v>24</v>
      </c>
      <c r="F61" s="17" t="s">
        <v>25</v>
      </c>
      <c r="G61" s="18">
        <v>-7</v>
      </c>
      <c r="H61" s="18">
        <v>130</v>
      </c>
      <c r="N61" s="14" t="s">
        <v>51</v>
      </c>
      <c r="O61" s="15">
        <v>40</v>
      </c>
      <c r="P61" s="15">
        <v>60</v>
      </c>
      <c r="Q61" s="15">
        <v>30</v>
      </c>
      <c r="R61" s="15">
        <v>100</v>
      </c>
      <c r="S61" s="15">
        <v>46</v>
      </c>
      <c r="T61" s="16" t="s">
        <v>35</v>
      </c>
    </row>
    <row r="62" spans="4:20" x14ac:dyDescent="0.3">
      <c r="D62" s="14" t="s">
        <v>23</v>
      </c>
      <c r="E62" s="14" t="s">
        <v>24</v>
      </c>
      <c r="F62" s="14" t="s">
        <v>28</v>
      </c>
      <c r="G62" s="15">
        <v>39</v>
      </c>
      <c r="H62" s="15">
        <v>131</v>
      </c>
      <c r="N62" s="17" t="s">
        <v>55</v>
      </c>
      <c r="O62" s="18">
        <v>40</v>
      </c>
      <c r="P62" s="18">
        <v>60</v>
      </c>
      <c r="Q62" s="18">
        <v>0</v>
      </c>
      <c r="R62" s="18">
        <v>100</v>
      </c>
      <c r="S62" s="18">
        <v>79</v>
      </c>
      <c r="T62" s="19" t="s">
        <v>35</v>
      </c>
    </row>
    <row r="63" spans="4:20" x14ac:dyDescent="0.3">
      <c r="D63" s="17" t="s">
        <v>23</v>
      </c>
      <c r="E63" s="17" t="s">
        <v>32</v>
      </c>
      <c r="F63" s="17" t="s">
        <v>61</v>
      </c>
      <c r="G63" s="18">
        <v>95</v>
      </c>
      <c r="H63" s="18">
        <v>218</v>
      </c>
      <c r="N63" s="14" t="s">
        <v>64</v>
      </c>
      <c r="O63" s="15">
        <v>30</v>
      </c>
      <c r="P63" s="15">
        <v>60</v>
      </c>
      <c r="Q63" s="15">
        <v>10</v>
      </c>
      <c r="R63" s="15">
        <v>90</v>
      </c>
      <c r="S63" s="15">
        <v>74</v>
      </c>
      <c r="T63" s="16" t="s">
        <v>35</v>
      </c>
    </row>
    <row r="64" spans="4:20" x14ac:dyDescent="0.3">
      <c r="D64" s="14" t="s">
        <v>23</v>
      </c>
      <c r="E64" s="14" t="s">
        <v>32</v>
      </c>
      <c r="F64" s="14" t="s">
        <v>37</v>
      </c>
      <c r="G64" s="15">
        <v>113</v>
      </c>
      <c r="H64" s="15">
        <v>232</v>
      </c>
      <c r="N64" s="17" t="s">
        <v>44</v>
      </c>
      <c r="O64" s="18">
        <v>40</v>
      </c>
      <c r="P64" s="18">
        <v>50</v>
      </c>
      <c r="Q64" s="18">
        <v>30</v>
      </c>
      <c r="R64" s="18">
        <v>90</v>
      </c>
      <c r="S64" s="18">
        <v>64</v>
      </c>
      <c r="T64" s="19" t="s">
        <v>27</v>
      </c>
    </row>
    <row r="65" spans="4:20" x14ac:dyDescent="0.3">
      <c r="D65" s="17" t="s">
        <v>40</v>
      </c>
      <c r="E65" s="17" t="s">
        <v>45</v>
      </c>
      <c r="F65" s="17" t="s">
        <v>46</v>
      </c>
      <c r="G65" s="18">
        <v>39</v>
      </c>
      <c r="H65" s="18">
        <v>98</v>
      </c>
      <c r="N65" s="14" t="s">
        <v>44</v>
      </c>
      <c r="O65" s="15">
        <v>30</v>
      </c>
      <c r="P65" s="15">
        <v>50</v>
      </c>
      <c r="Q65" s="15">
        <v>50</v>
      </c>
      <c r="R65" s="15">
        <v>80</v>
      </c>
      <c r="S65" s="15">
        <v>42</v>
      </c>
      <c r="T65" s="16" t="s">
        <v>27</v>
      </c>
    </row>
    <row r="66" spans="4:20" x14ac:dyDescent="0.3">
      <c r="D66" s="14" t="s">
        <v>40</v>
      </c>
      <c r="E66" s="14" t="s">
        <v>41</v>
      </c>
      <c r="F66" s="14" t="s">
        <v>42</v>
      </c>
      <c r="G66" s="15">
        <v>71</v>
      </c>
      <c r="H66" s="15">
        <v>131</v>
      </c>
      <c r="N66" s="17" t="s">
        <v>59</v>
      </c>
      <c r="O66" s="18">
        <v>20</v>
      </c>
      <c r="P66" s="18">
        <v>50</v>
      </c>
      <c r="Q66" s="18">
        <v>40</v>
      </c>
      <c r="R66" s="18">
        <v>70</v>
      </c>
      <c r="S66" s="18">
        <v>37</v>
      </c>
      <c r="T66" s="19" t="s">
        <v>35</v>
      </c>
    </row>
    <row r="67" spans="4:20" x14ac:dyDescent="0.3">
      <c r="D67" s="17" t="s">
        <v>40</v>
      </c>
      <c r="E67" s="17" t="s">
        <v>45</v>
      </c>
      <c r="F67" s="17" t="s">
        <v>52</v>
      </c>
      <c r="G67" s="18">
        <v>40</v>
      </c>
      <c r="H67" s="18">
        <v>98</v>
      </c>
      <c r="N67" s="14" t="s">
        <v>59</v>
      </c>
      <c r="O67" s="15">
        <v>40</v>
      </c>
      <c r="P67" s="15">
        <v>50</v>
      </c>
      <c r="Q67" s="15">
        <v>0</v>
      </c>
      <c r="R67" s="15">
        <v>90</v>
      </c>
      <c r="S67" s="15">
        <v>84</v>
      </c>
      <c r="T67" s="16" t="s">
        <v>35</v>
      </c>
    </row>
    <row r="68" spans="4:20" x14ac:dyDescent="0.3">
      <c r="D68" s="14" t="s">
        <v>40</v>
      </c>
      <c r="E68" s="14" t="s">
        <v>41</v>
      </c>
      <c r="F68" s="14" t="s">
        <v>53</v>
      </c>
      <c r="G68" s="15">
        <v>-12</v>
      </c>
      <c r="H68" s="15">
        <v>128</v>
      </c>
      <c r="N68" s="17" t="s">
        <v>60</v>
      </c>
      <c r="O68" s="18">
        <v>20</v>
      </c>
      <c r="P68" s="18">
        <v>50</v>
      </c>
      <c r="Q68" s="18">
        <v>40</v>
      </c>
      <c r="R68" s="18">
        <v>70</v>
      </c>
      <c r="S68" s="18">
        <v>42</v>
      </c>
      <c r="T68" s="19" t="s">
        <v>35</v>
      </c>
    </row>
    <row r="69" spans="4:20" x14ac:dyDescent="0.3">
      <c r="D69" s="17" t="s">
        <v>23</v>
      </c>
      <c r="E69" s="17" t="s">
        <v>24</v>
      </c>
      <c r="F69" s="17" t="s">
        <v>28</v>
      </c>
      <c r="G69" s="18">
        <v>65</v>
      </c>
      <c r="H69" s="18">
        <v>175</v>
      </c>
      <c r="N69" s="14" t="s">
        <v>63</v>
      </c>
      <c r="O69" s="15">
        <v>30</v>
      </c>
      <c r="P69" s="15">
        <v>50</v>
      </c>
      <c r="Q69" s="15">
        <v>30</v>
      </c>
      <c r="R69" s="15">
        <v>80</v>
      </c>
      <c r="S69" s="15">
        <v>25</v>
      </c>
      <c r="T69" s="16" t="s">
        <v>27</v>
      </c>
    </row>
    <row r="70" spans="4:20" x14ac:dyDescent="0.3">
      <c r="D70" s="14" t="s">
        <v>23</v>
      </c>
      <c r="E70" s="14" t="s">
        <v>24</v>
      </c>
      <c r="F70" s="14" t="s">
        <v>25</v>
      </c>
      <c r="G70" s="15">
        <v>46</v>
      </c>
      <c r="H70" s="15">
        <v>121</v>
      </c>
      <c r="N70" s="17" t="s">
        <v>65</v>
      </c>
      <c r="O70" s="18">
        <v>30</v>
      </c>
      <c r="P70" s="18">
        <v>50</v>
      </c>
      <c r="Q70" s="18">
        <v>40</v>
      </c>
      <c r="R70" s="18">
        <v>80</v>
      </c>
      <c r="S70" s="18">
        <v>22</v>
      </c>
      <c r="T70" s="19" t="s">
        <v>27</v>
      </c>
    </row>
    <row r="71" spans="4:20" x14ac:dyDescent="0.3">
      <c r="D71" s="17" t="s">
        <v>23</v>
      </c>
      <c r="E71" s="17" t="s">
        <v>32</v>
      </c>
      <c r="F71" s="17" t="s">
        <v>33</v>
      </c>
      <c r="G71" s="18">
        <v>22</v>
      </c>
      <c r="H71" s="18">
        <v>132</v>
      </c>
      <c r="N71" s="14" t="s">
        <v>62</v>
      </c>
      <c r="O71" s="15">
        <v>40</v>
      </c>
      <c r="P71" s="15">
        <v>50</v>
      </c>
      <c r="Q71" s="15">
        <v>20</v>
      </c>
      <c r="R71" s="15">
        <v>90</v>
      </c>
      <c r="S71" s="15">
        <v>54</v>
      </c>
      <c r="T71" s="16" t="s">
        <v>27</v>
      </c>
    </row>
    <row r="72" spans="4:20" x14ac:dyDescent="0.3">
      <c r="D72" s="14" t="s">
        <v>23</v>
      </c>
      <c r="E72" s="14" t="s">
        <v>32</v>
      </c>
      <c r="F72" s="14" t="s">
        <v>33</v>
      </c>
      <c r="G72" s="15">
        <v>71</v>
      </c>
      <c r="H72" s="15">
        <v>131</v>
      </c>
      <c r="N72" s="17" t="s">
        <v>38</v>
      </c>
      <c r="O72" s="18">
        <v>30</v>
      </c>
      <c r="P72" s="18">
        <v>50</v>
      </c>
      <c r="Q72" s="18">
        <v>30</v>
      </c>
      <c r="R72" s="18">
        <v>80</v>
      </c>
      <c r="S72" s="18">
        <v>25</v>
      </c>
      <c r="T72" s="19" t="s">
        <v>27</v>
      </c>
    </row>
    <row r="73" spans="4:20" x14ac:dyDescent="0.3">
      <c r="D73" s="17" t="s">
        <v>23</v>
      </c>
      <c r="E73" s="17" t="s">
        <v>32</v>
      </c>
      <c r="F73" s="17" t="s">
        <v>61</v>
      </c>
      <c r="G73" s="18">
        <v>43</v>
      </c>
      <c r="H73" s="18">
        <v>133</v>
      </c>
      <c r="N73" s="14" t="s">
        <v>34</v>
      </c>
      <c r="O73" s="15">
        <v>20</v>
      </c>
      <c r="P73" s="15">
        <v>50</v>
      </c>
      <c r="Q73" s="15">
        <v>40</v>
      </c>
      <c r="R73" s="15">
        <v>70</v>
      </c>
      <c r="S73" s="15">
        <v>19</v>
      </c>
      <c r="T73" s="16" t="s">
        <v>35</v>
      </c>
    </row>
    <row r="74" spans="4:20" x14ac:dyDescent="0.3">
      <c r="D74" s="14" t="s">
        <v>23</v>
      </c>
      <c r="E74" s="14" t="s">
        <v>32</v>
      </c>
      <c r="F74" s="14" t="s">
        <v>33</v>
      </c>
      <c r="G74" s="15">
        <v>46</v>
      </c>
      <c r="H74" s="15">
        <v>94</v>
      </c>
      <c r="N74" s="17" t="s">
        <v>34</v>
      </c>
      <c r="O74" s="18">
        <v>30</v>
      </c>
      <c r="P74" s="18">
        <v>50</v>
      </c>
      <c r="Q74" s="18">
        <v>40</v>
      </c>
      <c r="R74" s="18">
        <v>80</v>
      </c>
      <c r="S74" s="18">
        <v>19</v>
      </c>
      <c r="T74" s="19" t="s">
        <v>35</v>
      </c>
    </row>
    <row r="75" spans="4:20" x14ac:dyDescent="0.3">
      <c r="D75" s="17" t="s">
        <v>23</v>
      </c>
      <c r="E75" s="17" t="s">
        <v>24</v>
      </c>
      <c r="F75" s="17" t="s">
        <v>28</v>
      </c>
      <c r="G75" s="18">
        <v>43</v>
      </c>
      <c r="H75" s="18">
        <v>135</v>
      </c>
      <c r="N75" s="14" t="s">
        <v>62</v>
      </c>
      <c r="O75" s="15">
        <v>30</v>
      </c>
      <c r="P75" s="15">
        <v>50</v>
      </c>
      <c r="Q75" s="15">
        <v>40</v>
      </c>
      <c r="R75" s="15">
        <v>80</v>
      </c>
      <c r="S75" s="15">
        <v>19</v>
      </c>
      <c r="T75" s="16" t="s">
        <v>35</v>
      </c>
    </row>
    <row r="76" spans="4:20" x14ac:dyDescent="0.3">
      <c r="D76" s="14" t="s">
        <v>23</v>
      </c>
      <c r="E76" s="14" t="s">
        <v>24</v>
      </c>
      <c r="F76" s="14" t="s">
        <v>25</v>
      </c>
      <c r="G76" s="15">
        <v>34</v>
      </c>
      <c r="H76" s="15">
        <v>155</v>
      </c>
      <c r="N76" s="17" t="s">
        <v>34</v>
      </c>
      <c r="O76" s="18">
        <v>30</v>
      </c>
      <c r="P76" s="18">
        <v>50</v>
      </c>
      <c r="Q76" s="18">
        <v>40</v>
      </c>
      <c r="R76" s="18">
        <v>80</v>
      </c>
      <c r="S76" s="18">
        <v>21</v>
      </c>
      <c r="T76" s="19" t="s">
        <v>35</v>
      </c>
    </row>
    <row r="77" spans="4:20" x14ac:dyDescent="0.3">
      <c r="D77" s="17" t="s">
        <v>23</v>
      </c>
      <c r="E77" s="17" t="s">
        <v>24</v>
      </c>
      <c r="F77" s="17" t="s">
        <v>28</v>
      </c>
      <c r="G77" s="18">
        <v>74</v>
      </c>
      <c r="H77" s="18">
        <v>188</v>
      </c>
      <c r="N77" s="14" t="s">
        <v>43</v>
      </c>
      <c r="O77" s="15">
        <v>0</v>
      </c>
      <c r="P77" s="15">
        <v>50</v>
      </c>
      <c r="Q77" s="15">
        <v>40</v>
      </c>
      <c r="R77" s="15">
        <v>50</v>
      </c>
      <c r="S77" s="15">
        <v>11</v>
      </c>
      <c r="T77" s="16" t="s">
        <v>27</v>
      </c>
    </row>
    <row r="78" spans="4:20" x14ac:dyDescent="0.3">
      <c r="D78" s="14" t="s">
        <v>23</v>
      </c>
      <c r="E78" s="14" t="s">
        <v>24</v>
      </c>
      <c r="F78" s="14" t="s">
        <v>57</v>
      </c>
      <c r="G78" s="15">
        <v>42</v>
      </c>
      <c r="H78" s="15">
        <v>135</v>
      </c>
      <c r="N78" s="17" t="s">
        <v>55</v>
      </c>
      <c r="O78" s="18">
        <v>30</v>
      </c>
      <c r="P78" s="18">
        <v>50</v>
      </c>
      <c r="Q78" s="18">
        <v>20</v>
      </c>
      <c r="R78" s="18">
        <v>80</v>
      </c>
      <c r="S78" s="18">
        <v>36</v>
      </c>
      <c r="T78" s="19" t="s">
        <v>27</v>
      </c>
    </row>
    <row r="79" spans="4:20" x14ac:dyDescent="0.3">
      <c r="D79" s="17" t="s">
        <v>23</v>
      </c>
      <c r="E79" s="17" t="s">
        <v>24</v>
      </c>
      <c r="F79" s="17" t="s">
        <v>25</v>
      </c>
      <c r="G79" s="18">
        <v>36</v>
      </c>
      <c r="H79" s="18">
        <v>108</v>
      </c>
      <c r="N79" s="14" t="s">
        <v>48</v>
      </c>
      <c r="O79" s="15">
        <v>30</v>
      </c>
      <c r="P79" s="15">
        <v>50</v>
      </c>
      <c r="Q79" s="15">
        <v>30</v>
      </c>
      <c r="R79" s="15">
        <v>80</v>
      </c>
      <c r="S79" s="15">
        <v>30</v>
      </c>
      <c r="T79" s="16" t="s">
        <v>27</v>
      </c>
    </row>
    <row r="80" spans="4:20" x14ac:dyDescent="0.3">
      <c r="D80" s="14" t="s">
        <v>23</v>
      </c>
      <c r="E80" s="14" t="s">
        <v>32</v>
      </c>
      <c r="F80" s="14" t="s">
        <v>61</v>
      </c>
      <c r="G80" s="15">
        <v>79</v>
      </c>
      <c r="H80" s="15">
        <v>142</v>
      </c>
      <c r="N80" s="17" t="s">
        <v>43</v>
      </c>
      <c r="O80" s="18">
        <v>20</v>
      </c>
      <c r="P80" s="18">
        <v>50</v>
      </c>
      <c r="Q80" s="18">
        <v>40</v>
      </c>
      <c r="R80" s="18">
        <v>70</v>
      </c>
      <c r="S80" s="18">
        <v>18</v>
      </c>
      <c r="T80" s="19" t="s">
        <v>35</v>
      </c>
    </row>
    <row r="81" spans="4:20" x14ac:dyDescent="0.3">
      <c r="D81" s="17" t="s">
        <v>40</v>
      </c>
      <c r="E81" s="17" t="s">
        <v>41</v>
      </c>
      <c r="F81" s="17" t="s">
        <v>42</v>
      </c>
      <c r="G81" s="18">
        <v>40</v>
      </c>
      <c r="H81" s="18">
        <v>82</v>
      </c>
      <c r="N81" s="14" t="s">
        <v>55</v>
      </c>
      <c r="O81" s="15">
        <v>30</v>
      </c>
      <c r="P81" s="15">
        <v>50</v>
      </c>
      <c r="Q81" s="15">
        <v>20</v>
      </c>
      <c r="R81" s="15">
        <v>80</v>
      </c>
      <c r="S81" s="15">
        <v>35</v>
      </c>
      <c r="T81" s="16" t="s">
        <v>35</v>
      </c>
    </row>
    <row r="82" spans="4:20" x14ac:dyDescent="0.3">
      <c r="D82" s="14" t="s">
        <v>40</v>
      </c>
      <c r="E82" s="14" t="s">
        <v>45</v>
      </c>
      <c r="F82" s="14" t="s">
        <v>46</v>
      </c>
      <c r="G82" s="15">
        <v>46</v>
      </c>
      <c r="H82" s="15">
        <v>91</v>
      </c>
      <c r="N82" s="17" t="s">
        <v>56</v>
      </c>
      <c r="O82" s="18">
        <v>40</v>
      </c>
      <c r="P82" s="18">
        <v>50</v>
      </c>
      <c r="Q82" s="18">
        <v>10</v>
      </c>
      <c r="R82" s="18">
        <v>90</v>
      </c>
      <c r="S82" s="18">
        <v>51</v>
      </c>
      <c r="T82" s="19" t="s">
        <v>35</v>
      </c>
    </row>
    <row r="83" spans="4:20" x14ac:dyDescent="0.3">
      <c r="D83" s="17" t="s">
        <v>40</v>
      </c>
      <c r="E83" s="17" t="s">
        <v>45</v>
      </c>
      <c r="F83" s="17" t="s">
        <v>46</v>
      </c>
      <c r="G83" s="18">
        <v>42</v>
      </c>
      <c r="H83" s="18">
        <v>87</v>
      </c>
      <c r="N83" s="14" t="s">
        <v>59</v>
      </c>
      <c r="O83" s="15">
        <v>30</v>
      </c>
      <c r="P83" s="15">
        <v>50</v>
      </c>
      <c r="Q83" s="15">
        <v>20</v>
      </c>
      <c r="R83" s="15">
        <v>80</v>
      </c>
      <c r="S83" s="15">
        <v>35</v>
      </c>
      <c r="T83" s="16" t="s">
        <v>35</v>
      </c>
    </row>
    <row r="84" spans="4:20" x14ac:dyDescent="0.3">
      <c r="D84" s="14" t="s">
        <v>40</v>
      </c>
      <c r="E84" s="14" t="s">
        <v>45</v>
      </c>
      <c r="F84" s="14" t="s">
        <v>52</v>
      </c>
      <c r="G84" s="15">
        <v>42</v>
      </c>
      <c r="H84" s="15">
        <v>130</v>
      </c>
      <c r="N84" s="17" t="s">
        <v>44</v>
      </c>
      <c r="O84" s="18">
        <v>30</v>
      </c>
      <c r="P84" s="18">
        <v>50</v>
      </c>
      <c r="Q84" s="18">
        <v>40</v>
      </c>
      <c r="R84" s="18">
        <v>80</v>
      </c>
      <c r="S84" s="18">
        <v>21</v>
      </c>
      <c r="T84" s="19" t="s">
        <v>35</v>
      </c>
    </row>
    <row r="85" spans="4:20" x14ac:dyDescent="0.3">
      <c r="D85" s="17" t="s">
        <v>40</v>
      </c>
      <c r="E85" s="17" t="s">
        <v>41</v>
      </c>
      <c r="F85" s="17" t="s">
        <v>54</v>
      </c>
      <c r="G85" s="18">
        <v>-4</v>
      </c>
      <c r="H85" s="18">
        <v>140</v>
      </c>
      <c r="N85" s="14" t="s">
        <v>49</v>
      </c>
      <c r="O85" s="15">
        <v>30</v>
      </c>
      <c r="P85" s="15">
        <v>50</v>
      </c>
      <c r="Q85" s="15">
        <v>0</v>
      </c>
      <c r="R85" s="15">
        <v>80</v>
      </c>
      <c r="S85" s="15">
        <v>73</v>
      </c>
      <c r="T85" s="16" t="s">
        <v>35</v>
      </c>
    </row>
    <row r="86" spans="4:20" x14ac:dyDescent="0.3">
      <c r="D86" s="14" t="s">
        <v>40</v>
      </c>
      <c r="E86" s="14" t="s">
        <v>41</v>
      </c>
      <c r="F86" s="14" t="s">
        <v>53</v>
      </c>
      <c r="G86" s="15">
        <v>-7</v>
      </c>
      <c r="H86" s="15">
        <v>126</v>
      </c>
      <c r="N86" s="17" t="s">
        <v>60</v>
      </c>
      <c r="O86" s="18">
        <v>40</v>
      </c>
      <c r="P86" s="18">
        <v>50</v>
      </c>
      <c r="Q86" s="18">
        <v>-10</v>
      </c>
      <c r="R86" s="18">
        <v>90</v>
      </c>
      <c r="S86" s="18">
        <v>79</v>
      </c>
      <c r="T86" s="19" t="s">
        <v>35</v>
      </c>
    </row>
    <row r="87" spans="4:20" x14ac:dyDescent="0.3">
      <c r="D87" s="17" t="s">
        <v>23</v>
      </c>
      <c r="E87" s="17" t="s">
        <v>24</v>
      </c>
      <c r="F87" s="17" t="s">
        <v>25</v>
      </c>
      <c r="G87" s="18">
        <v>34</v>
      </c>
      <c r="H87" s="18">
        <v>177</v>
      </c>
      <c r="N87" s="14" t="s">
        <v>26</v>
      </c>
      <c r="O87" s="15">
        <v>30</v>
      </c>
      <c r="P87" s="15">
        <v>50</v>
      </c>
      <c r="Q87" s="15">
        <v>50</v>
      </c>
      <c r="R87" s="15">
        <v>80</v>
      </c>
      <c r="S87" s="15">
        <v>24</v>
      </c>
      <c r="T87" s="16" t="s">
        <v>35</v>
      </c>
    </row>
    <row r="88" spans="4:20" x14ac:dyDescent="0.3">
      <c r="D88" s="14" t="s">
        <v>23</v>
      </c>
      <c r="E88" s="14" t="s">
        <v>24</v>
      </c>
      <c r="F88" s="14" t="s">
        <v>28</v>
      </c>
      <c r="G88" s="15">
        <v>35</v>
      </c>
      <c r="H88" s="15">
        <v>142</v>
      </c>
      <c r="N88" s="17" t="s">
        <v>62</v>
      </c>
      <c r="O88" s="18">
        <v>30</v>
      </c>
      <c r="P88" s="18">
        <v>50</v>
      </c>
      <c r="Q88" s="18">
        <v>40</v>
      </c>
      <c r="R88" s="18">
        <v>80</v>
      </c>
      <c r="S88" s="18">
        <v>19</v>
      </c>
      <c r="T88" s="19" t="s">
        <v>35</v>
      </c>
    </row>
    <row r="89" spans="4:20" x14ac:dyDescent="0.3">
      <c r="D89" s="17" t="s">
        <v>23</v>
      </c>
      <c r="E89" s="17" t="s">
        <v>32</v>
      </c>
      <c r="F89" s="17" t="s">
        <v>33</v>
      </c>
      <c r="G89" s="18">
        <v>30</v>
      </c>
      <c r="H89" s="18">
        <v>113</v>
      </c>
      <c r="N89" s="14" t="s">
        <v>38</v>
      </c>
      <c r="O89" s="15">
        <v>30</v>
      </c>
      <c r="P89" s="15">
        <v>50</v>
      </c>
      <c r="Q89" s="15">
        <v>40</v>
      </c>
      <c r="R89" s="15">
        <v>80</v>
      </c>
      <c r="S89" s="15">
        <v>26</v>
      </c>
      <c r="T89" s="16" t="s">
        <v>35</v>
      </c>
    </row>
    <row r="90" spans="4:20" x14ac:dyDescent="0.3">
      <c r="D90" s="14" t="s">
        <v>23</v>
      </c>
      <c r="E90" s="14" t="s">
        <v>32</v>
      </c>
      <c r="F90" s="14" t="s">
        <v>61</v>
      </c>
      <c r="G90" s="15">
        <v>0</v>
      </c>
      <c r="H90" s="15">
        <v>144</v>
      </c>
      <c r="N90" s="17" t="s">
        <v>43</v>
      </c>
      <c r="O90" s="18">
        <v>0</v>
      </c>
      <c r="P90" s="18">
        <v>50</v>
      </c>
      <c r="Q90" s="18">
        <v>40</v>
      </c>
      <c r="R90" s="18">
        <v>50</v>
      </c>
      <c r="S90" s="18">
        <v>12</v>
      </c>
      <c r="T90" s="19" t="s">
        <v>27</v>
      </c>
    </row>
    <row r="91" spans="4:20" x14ac:dyDescent="0.3">
      <c r="D91" s="17" t="s">
        <v>23</v>
      </c>
      <c r="E91" s="17" t="s">
        <v>32</v>
      </c>
      <c r="F91" s="17" t="s">
        <v>33</v>
      </c>
      <c r="G91" s="18">
        <v>57</v>
      </c>
      <c r="H91" s="18">
        <v>159</v>
      </c>
      <c r="N91" s="14" t="s">
        <v>64</v>
      </c>
      <c r="O91" s="15">
        <v>90</v>
      </c>
      <c r="P91" s="15">
        <v>50</v>
      </c>
      <c r="Q91" s="15">
        <v>10</v>
      </c>
      <c r="R91" s="15">
        <v>140</v>
      </c>
      <c r="S91" s="15">
        <v>48</v>
      </c>
      <c r="T91" s="16" t="s">
        <v>27</v>
      </c>
    </row>
    <row r="92" spans="4:20" x14ac:dyDescent="0.3">
      <c r="D92" s="14" t="s">
        <v>23</v>
      </c>
      <c r="E92" s="14" t="s">
        <v>24</v>
      </c>
      <c r="F92" s="14" t="s">
        <v>25</v>
      </c>
      <c r="G92" s="15">
        <v>27</v>
      </c>
      <c r="H92" s="15">
        <v>92</v>
      </c>
      <c r="N92" s="17" t="s">
        <v>43</v>
      </c>
      <c r="O92" s="18">
        <v>20</v>
      </c>
      <c r="P92" s="18">
        <v>50</v>
      </c>
      <c r="Q92" s="18">
        <v>40</v>
      </c>
      <c r="R92" s="18">
        <v>70</v>
      </c>
      <c r="S92" s="18">
        <v>18</v>
      </c>
      <c r="T92" s="19" t="s">
        <v>35</v>
      </c>
    </row>
    <row r="93" spans="4:20" x14ac:dyDescent="0.3">
      <c r="D93" s="17" t="s">
        <v>23</v>
      </c>
      <c r="E93" s="17" t="s">
        <v>24</v>
      </c>
      <c r="F93" s="17" t="s">
        <v>25</v>
      </c>
      <c r="G93" s="18">
        <v>30</v>
      </c>
      <c r="H93" s="18">
        <v>88</v>
      </c>
      <c r="N93" s="14" t="s">
        <v>64</v>
      </c>
      <c r="O93" s="15">
        <v>30</v>
      </c>
      <c r="P93" s="15">
        <v>50</v>
      </c>
      <c r="Q93" s="15">
        <v>0</v>
      </c>
      <c r="R93" s="15">
        <v>80</v>
      </c>
      <c r="S93" s="15">
        <v>69</v>
      </c>
      <c r="T93" s="16" t="s">
        <v>35</v>
      </c>
    </row>
    <row r="94" spans="4:20" x14ac:dyDescent="0.3">
      <c r="D94" s="14" t="s">
        <v>23</v>
      </c>
      <c r="E94" s="14" t="s">
        <v>24</v>
      </c>
      <c r="F94" s="14" t="s">
        <v>25</v>
      </c>
      <c r="G94" s="15">
        <v>15</v>
      </c>
      <c r="H94" s="15">
        <v>124</v>
      </c>
      <c r="N94" s="17" t="s">
        <v>48</v>
      </c>
      <c r="O94" s="18">
        <v>30</v>
      </c>
      <c r="P94" s="18">
        <v>50</v>
      </c>
      <c r="Q94" s="18">
        <v>10</v>
      </c>
      <c r="R94" s="18">
        <v>80</v>
      </c>
      <c r="S94" s="18">
        <v>45</v>
      </c>
      <c r="T94" s="19" t="s">
        <v>35</v>
      </c>
    </row>
    <row r="95" spans="4:20" x14ac:dyDescent="0.3">
      <c r="D95" s="17" t="s">
        <v>23</v>
      </c>
      <c r="E95" s="17" t="s">
        <v>24</v>
      </c>
      <c r="F95" s="17" t="s">
        <v>28</v>
      </c>
      <c r="G95" s="18">
        <v>27</v>
      </c>
      <c r="H95" s="18">
        <v>92</v>
      </c>
      <c r="N95" s="14" t="s">
        <v>58</v>
      </c>
      <c r="O95" s="15">
        <v>40</v>
      </c>
      <c r="P95" s="15">
        <v>50</v>
      </c>
      <c r="Q95" s="15">
        <v>0</v>
      </c>
      <c r="R95" s="15">
        <v>90</v>
      </c>
      <c r="S95" s="15">
        <v>70</v>
      </c>
      <c r="T95" s="16" t="s">
        <v>27</v>
      </c>
    </row>
    <row r="96" spans="4:20" x14ac:dyDescent="0.3">
      <c r="D96" s="14" t="s">
        <v>23</v>
      </c>
      <c r="E96" s="14" t="s">
        <v>32</v>
      </c>
      <c r="F96" s="14" t="s">
        <v>33</v>
      </c>
      <c r="G96" s="15">
        <v>23</v>
      </c>
      <c r="H96" s="15">
        <v>70</v>
      </c>
      <c r="N96" s="17" t="s">
        <v>59</v>
      </c>
      <c r="O96" s="18">
        <v>20</v>
      </c>
      <c r="P96" s="18">
        <v>50</v>
      </c>
      <c r="Q96" s="18">
        <v>40</v>
      </c>
      <c r="R96" s="18">
        <v>70</v>
      </c>
      <c r="S96" s="18">
        <v>20</v>
      </c>
      <c r="T96" s="19" t="s">
        <v>27</v>
      </c>
    </row>
    <row r="97" spans="4:20" x14ac:dyDescent="0.3">
      <c r="D97" s="17" t="s">
        <v>23</v>
      </c>
      <c r="E97" s="17" t="s">
        <v>32</v>
      </c>
      <c r="F97" s="17" t="s">
        <v>37</v>
      </c>
      <c r="G97" s="18">
        <v>28</v>
      </c>
      <c r="H97" s="18">
        <v>78</v>
      </c>
      <c r="N97" s="14" t="s">
        <v>44</v>
      </c>
      <c r="O97" s="15">
        <v>50</v>
      </c>
      <c r="P97" s="15">
        <v>50</v>
      </c>
      <c r="Q97" s="15">
        <v>30</v>
      </c>
      <c r="R97" s="15">
        <v>100</v>
      </c>
      <c r="S97" s="15">
        <v>43</v>
      </c>
      <c r="T97" s="16" t="s">
        <v>27</v>
      </c>
    </row>
    <row r="98" spans="4:20" x14ac:dyDescent="0.3">
      <c r="D98" s="14" t="s">
        <v>23</v>
      </c>
      <c r="E98" s="14" t="s">
        <v>32</v>
      </c>
      <c r="F98" s="14" t="s">
        <v>37</v>
      </c>
      <c r="G98" s="15">
        <v>29</v>
      </c>
      <c r="H98" s="15">
        <v>80</v>
      </c>
      <c r="N98" s="17" t="s">
        <v>59</v>
      </c>
      <c r="O98" s="18">
        <v>40</v>
      </c>
      <c r="P98" s="18">
        <v>50</v>
      </c>
      <c r="Q98" s="18">
        <v>20</v>
      </c>
      <c r="R98" s="18">
        <v>90</v>
      </c>
      <c r="S98" s="18">
        <v>38</v>
      </c>
      <c r="T98" s="19" t="s">
        <v>35</v>
      </c>
    </row>
    <row r="99" spans="4:20" x14ac:dyDescent="0.3">
      <c r="D99" s="17" t="s">
        <v>23</v>
      </c>
      <c r="E99" s="17" t="s">
        <v>32</v>
      </c>
      <c r="F99" s="17" t="s">
        <v>37</v>
      </c>
      <c r="G99" s="18">
        <v>30</v>
      </c>
      <c r="H99" s="18">
        <v>85</v>
      </c>
      <c r="N99" s="14" t="s">
        <v>60</v>
      </c>
      <c r="O99" s="15">
        <v>30</v>
      </c>
      <c r="P99" s="15">
        <v>50</v>
      </c>
      <c r="Q99" s="15">
        <v>30</v>
      </c>
      <c r="R99" s="15">
        <v>80</v>
      </c>
      <c r="S99" s="15">
        <v>37</v>
      </c>
      <c r="T99" s="16" t="s">
        <v>35</v>
      </c>
    </row>
    <row r="100" spans="4:20" x14ac:dyDescent="0.3">
      <c r="D100" s="14" t="s">
        <v>40</v>
      </c>
      <c r="E100" s="14" t="s">
        <v>41</v>
      </c>
      <c r="F100" s="14" t="s">
        <v>42</v>
      </c>
      <c r="G100" s="15">
        <v>32</v>
      </c>
      <c r="H100" s="15">
        <v>43</v>
      </c>
      <c r="N100" s="17" t="s">
        <v>63</v>
      </c>
      <c r="O100" s="18">
        <v>20</v>
      </c>
      <c r="P100" s="18">
        <v>40</v>
      </c>
      <c r="Q100" s="18">
        <v>40</v>
      </c>
      <c r="R100" s="18">
        <v>60</v>
      </c>
      <c r="S100" s="18">
        <v>24</v>
      </c>
      <c r="T100" s="19" t="s">
        <v>27</v>
      </c>
    </row>
    <row r="101" spans="4:20" x14ac:dyDescent="0.3">
      <c r="D101" s="17" t="s">
        <v>40</v>
      </c>
      <c r="E101" s="17" t="s">
        <v>41</v>
      </c>
      <c r="F101" s="17" t="s">
        <v>42</v>
      </c>
      <c r="G101" s="18">
        <v>27</v>
      </c>
      <c r="H101" s="18">
        <v>106</v>
      </c>
      <c r="N101" s="14" t="s">
        <v>38</v>
      </c>
      <c r="O101" s="15">
        <v>20</v>
      </c>
      <c r="P101" s="15">
        <v>40</v>
      </c>
      <c r="Q101" s="15">
        <v>40</v>
      </c>
      <c r="R101" s="15">
        <v>60</v>
      </c>
      <c r="S101" s="15">
        <v>25</v>
      </c>
      <c r="T101" s="16" t="s">
        <v>27</v>
      </c>
    </row>
    <row r="102" spans="4:20" x14ac:dyDescent="0.3">
      <c r="D102" s="14" t="s">
        <v>40</v>
      </c>
      <c r="E102" s="14" t="s">
        <v>45</v>
      </c>
      <c r="F102" s="14" t="s">
        <v>46</v>
      </c>
      <c r="G102" s="15">
        <v>8</v>
      </c>
      <c r="H102" s="15">
        <v>69</v>
      </c>
      <c r="N102" s="17" t="s">
        <v>64</v>
      </c>
      <c r="O102" s="18">
        <v>110</v>
      </c>
      <c r="P102" s="18">
        <v>40</v>
      </c>
      <c r="Q102" s="18">
        <v>10</v>
      </c>
      <c r="R102" s="18">
        <v>150</v>
      </c>
      <c r="S102" s="18">
        <v>49</v>
      </c>
      <c r="T102" s="19" t="s">
        <v>27</v>
      </c>
    </row>
    <row r="103" spans="4:20" x14ac:dyDescent="0.3">
      <c r="D103" s="17" t="s">
        <v>40</v>
      </c>
      <c r="E103" s="17" t="s">
        <v>41</v>
      </c>
      <c r="F103" s="17" t="s">
        <v>53</v>
      </c>
      <c r="G103" s="18">
        <v>17</v>
      </c>
      <c r="H103" s="18">
        <v>58</v>
      </c>
      <c r="N103" s="14" t="s">
        <v>55</v>
      </c>
      <c r="O103" s="15">
        <v>20</v>
      </c>
      <c r="P103" s="15">
        <v>40</v>
      </c>
      <c r="Q103" s="15">
        <v>40</v>
      </c>
      <c r="R103" s="15">
        <v>60</v>
      </c>
      <c r="S103" s="15">
        <v>37</v>
      </c>
      <c r="T103" s="16" t="s">
        <v>27</v>
      </c>
    </row>
    <row r="104" spans="4:20" x14ac:dyDescent="0.3">
      <c r="D104" s="14" t="s">
        <v>40</v>
      </c>
      <c r="E104" s="14" t="s">
        <v>41</v>
      </c>
      <c r="F104" s="14" t="s">
        <v>53</v>
      </c>
      <c r="G104" s="15">
        <v>31</v>
      </c>
      <c r="H104" s="15">
        <v>107</v>
      </c>
      <c r="N104" s="17" t="s">
        <v>43</v>
      </c>
      <c r="O104" s="18">
        <v>20</v>
      </c>
      <c r="P104" s="18">
        <v>40</v>
      </c>
      <c r="Q104" s="18">
        <v>30</v>
      </c>
      <c r="R104" s="18">
        <v>60</v>
      </c>
      <c r="S104" s="18">
        <v>30</v>
      </c>
      <c r="T104" s="19" t="s">
        <v>35</v>
      </c>
    </row>
    <row r="105" spans="4:20" x14ac:dyDescent="0.3">
      <c r="D105" s="17" t="s">
        <v>40</v>
      </c>
      <c r="E105" s="17" t="s">
        <v>41</v>
      </c>
      <c r="F105" s="17" t="s">
        <v>54</v>
      </c>
      <c r="G105" s="18">
        <v>6</v>
      </c>
      <c r="H105" s="18">
        <v>103</v>
      </c>
      <c r="N105" s="14" t="s">
        <v>64</v>
      </c>
      <c r="O105" s="15">
        <v>20</v>
      </c>
      <c r="P105" s="15">
        <v>40</v>
      </c>
      <c r="Q105" s="15">
        <v>10</v>
      </c>
      <c r="R105" s="15">
        <v>60</v>
      </c>
      <c r="S105" s="15">
        <v>70</v>
      </c>
      <c r="T105" s="16" t="s">
        <v>35</v>
      </c>
    </row>
    <row r="106" spans="4:20" x14ac:dyDescent="0.3">
      <c r="D106" s="14" t="s">
        <v>23</v>
      </c>
      <c r="E106" s="14" t="s">
        <v>32</v>
      </c>
      <c r="F106" s="14" t="s">
        <v>33</v>
      </c>
      <c r="G106" s="15">
        <v>28</v>
      </c>
      <c r="H106" s="15">
        <v>106</v>
      </c>
      <c r="N106" s="17" t="s">
        <v>49</v>
      </c>
      <c r="O106" s="18">
        <v>20</v>
      </c>
      <c r="P106" s="18">
        <v>40</v>
      </c>
      <c r="Q106" s="18">
        <v>40</v>
      </c>
      <c r="R106" s="18">
        <v>60</v>
      </c>
      <c r="S106" s="18">
        <v>19</v>
      </c>
      <c r="T106" s="19" t="s">
        <v>35</v>
      </c>
    </row>
    <row r="107" spans="4:20" x14ac:dyDescent="0.3">
      <c r="D107" s="17" t="s">
        <v>23</v>
      </c>
      <c r="E107" s="17" t="s">
        <v>32</v>
      </c>
      <c r="F107" s="17" t="s">
        <v>37</v>
      </c>
      <c r="G107" s="18">
        <v>28</v>
      </c>
      <c r="H107" s="18">
        <v>82</v>
      </c>
      <c r="N107" s="14" t="s">
        <v>64</v>
      </c>
      <c r="O107" s="15">
        <v>10</v>
      </c>
      <c r="P107" s="15">
        <v>40</v>
      </c>
      <c r="Q107" s="15">
        <v>30</v>
      </c>
      <c r="R107" s="15">
        <v>50</v>
      </c>
      <c r="S107" s="15">
        <v>31</v>
      </c>
      <c r="T107" s="16" t="s">
        <v>27</v>
      </c>
    </row>
    <row r="108" spans="4:20" x14ac:dyDescent="0.3">
      <c r="D108" s="14" t="s">
        <v>23</v>
      </c>
      <c r="E108" s="14" t="s">
        <v>32</v>
      </c>
      <c r="F108" s="14" t="s">
        <v>33</v>
      </c>
      <c r="G108" s="15">
        <v>-4</v>
      </c>
      <c r="H108" s="15">
        <v>118</v>
      </c>
      <c r="N108" s="17" t="s">
        <v>58</v>
      </c>
      <c r="O108" s="18">
        <v>20</v>
      </c>
      <c r="P108" s="18">
        <v>40</v>
      </c>
      <c r="Q108" s="18">
        <v>30</v>
      </c>
      <c r="R108" s="18">
        <v>60</v>
      </c>
      <c r="S108" s="18">
        <v>40</v>
      </c>
      <c r="T108" s="19" t="s">
        <v>35</v>
      </c>
    </row>
    <row r="109" spans="4:20" x14ac:dyDescent="0.3">
      <c r="D109" s="17" t="s">
        <v>23</v>
      </c>
      <c r="E109" s="17" t="s">
        <v>32</v>
      </c>
      <c r="F109" s="17" t="s">
        <v>37</v>
      </c>
      <c r="G109" s="18">
        <v>-3</v>
      </c>
      <c r="H109" s="18">
        <v>131</v>
      </c>
      <c r="N109" s="14" t="s">
        <v>44</v>
      </c>
      <c r="O109" s="15">
        <v>20</v>
      </c>
      <c r="P109" s="15">
        <v>40</v>
      </c>
      <c r="Q109" s="15">
        <v>40</v>
      </c>
      <c r="R109" s="15">
        <v>60</v>
      </c>
      <c r="S109" s="15">
        <v>18</v>
      </c>
      <c r="T109" s="16" t="s">
        <v>35</v>
      </c>
    </row>
    <row r="110" spans="4:20" x14ac:dyDescent="0.3">
      <c r="D110" s="14" t="s">
        <v>40</v>
      </c>
      <c r="E110" s="14" t="s">
        <v>45</v>
      </c>
      <c r="F110" s="14" t="s">
        <v>52</v>
      </c>
      <c r="G110" s="15">
        <v>40</v>
      </c>
      <c r="H110" s="15">
        <v>96</v>
      </c>
      <c r="N110" s="17" t="s">
        <v>51</v>
      </c>
      <c r="O110" s="18">
        <v>0</v>
      </c>
      <c r="P110" s="18">
        <v>40</v>
      </c>
      <c r="Q110" s="18">
        <v>40</v>
      </c>
      <c r="R110" s="18">
        <v>40</v>
      </c>
      <c r="S110" s="18">
        <v>11</v>
      </c>
      <c r="T110" s="19" t="s">
        <v>35</v>
      </c>
    </row>
    <row r="111" spans="4:20" x14ac:dyDescent="0.3">
      <c r="D111" s="17" t="s">
        <v>23</v>
      </c>
      <c r="E111" s="17" t="s">
        <v>32</v>
      </c>
      <c r="F111" s="17" t="s">
        <v>37</v>
      </c>
      <c r="G111" s="18">
        <v>43</v>
      </c>
      <c r="H111" s="18">
        <v>85</v>
      </c>
      <c r="N111" s="14" t="s">
        <v>49</v>
      </c>
      <c r="O111" s="15">
        <v>10</v>
      </c>
      <c r="P111" s="15">
        <v>40</v>
      </c>
      <c r="Q111" s="15">
        <v>20</v>
      </c>
      <c r="R111" s="15">
        <v>50</v>
      </c>
      <c r="S111" s="15">
        <v>70</v>
      </c>
      <c r="T111" s="16" t="s">
        <v>35</v>
      </c>
    </row>
    <row r="112" spans="4:20" x14ac:dyDescent="0.3">
      <c r="D112" s="14" t="s">
        <v>23</v>
      </c>
      <c r="E112" s="14" t="s">
        <v>32</v>
      </c>
      <c r="F112" s="14" t="s">
        <v>61</v>
      </c>
      <c r="G112" s="15">
        <v>70</v>
      </c>
      <c r="H112" s="15">
        <v>131</v>
      </c>
      <c r="N112" s="17" t="s">
        <v>65</v>
      </c>
      <c r="O112" s="18">
        <v>20</v>
      </c>
      <c r="P112" s="18">
        <v>40</v>
      </c>
      <c r="Q112" s="18">
        <v>30</v>
      </c>
      <c r="R112" s="18">
        <v>60</v>
      </c>
      <c r="S112" s="18">
        <v>19</v>
      </c>
      <c r="T112" s="19" t="s">
        <v>27</v>
      </c>
    </row>
    <row r="113" spans="4:20" x14ac:dyDescent="0.3">
      <c r="D113" s="17" t="s">
        <v>40</v>
      </c>
      <c r="E113" s="17" t="s">
        <v>41</v>
      </c>
      <c r="F113" s="17" t="s">
        <v>42</v>
      </c>
      <c r="G113" s="18">
        <v>46</v>
      </c>
      <c r="H113" s="18">
        <v>46</v>
      </c>
      <c r="N113" s="14" t="s">
        <v>65</v>
      </c>
      <c r="O113" s="15">
        <v>30</v>
      </c>
      <c r="P113" s="15">
        <v>40</v>
      </c>
      <c r="Q113" s="15">
        <v>30</v>
      </c>
      <c r="R113" s="15">
        <v>70</v>
      </c>
      <c r="S113" s="15">
        <v>20</v>
      </c>
      <c r="T113" s="16" t="s">
        <v>27</v>
      </c>
    </row>
    <row r="114" spans="4:20" x14ac:dyDescent="0.3">
      <c r="D114" s="14" t="s">
        <v>40</v>
      </c>
      <c r="E114" s="14" t="s">
        <v>45</v>
      </c>
      <c r="F114" s="14" t="s">
        <v>46</v>
      </c>
      <c r="G114" s="15">
        <v>-12</v>
      </c>
      <c r="H114" s="15">
        <v>130</v>
      </c>
      <c r="N114" s="17" t="s">
        <v>62</v>
      </c>
      <c r="O114" s="18">
        <v>30</v>
      </c>
      <c r="P114" s="18">
        <v>40</v>
      </c>
      <c r="Q114" s="18">
        <v>10</v>
      </c>
      <c r="R114" s="18">
        <v>70</v>
      </c>
      <c r="S114" s="18">
        <v>50</v>
      </c>
      <c r="T114" s="19" t="s">
        <v>27</v>
      </c>
    </row>
    <row r="115" spans="4:20" x14ac:dyDescent="0.3">
      <c r="D115" s="17" t="s">
        <v>40</v>
      </c>
      <c r="E115" s="17" t="s">
        <v>41</v>
      </c>
      <c r="F115" s="17" t="s">
        <v>53</v>
      </c>
      <c r="G115" s="18">
        <v>24</v>
      </c>
      <c r="H115" s="18">
        <v>60</v>
      </c>
      <c r="N115" s="14" t="s">
        <v>34</v>
      </c>
      <c r="O115" s="15">
        <v>30</v>
      </c>
      <c r="P115" s="15">
        <v>40</v>
      </c>
      <c r="Q115" s="15">
        <v>30</v>
      </c>
      <c r="R115" s="15">
        <v>70</v>
      </c>
      <c r="S115" s="15">
        <v>19</v>
      </c>
      <c r="T115" s="16" t="s">
        <v>35</v>
      </c>
    </row>
    <row r="116" spans="4:20" x14ac:dyDescent="0.3">
      <c r="D116" s="14" t="s">
        <v>40</v>
      </c>
      <c r="E116" s="14" t="s">
        <v>41</v>
      </c>
      <c r="F116" s="14" t="s">
        <v>53</v>
      </c>
      <c r="G116" s="15">
        <v>-10</v>
      </c>
      <c r="H116" s="15">
        <v>113</v>
      </c>
      <c r="N116" s="17" t="s">
        <v>62</v>
      </c>
      <c r="O116" s="18">
        <v>30</v>
      </c>
      <c r="P116" s="18">
        <v>40</v>
      </c>
      <c r="Q116" s="18">
        <v>30</v>
      </c>
      <c r="R116" s="18">
        <v>70</v>
      </c>
      <c r="S116" s="18">
        <v>19</v>
      </c>
      <c r="T116" s="19" t="s">
        <v>35</v>
      </c>
    </row>
    <row r="117" spans="4:20" x14ac:dyDescent="0.3">
      <c r="D117" s="17" t="s">
        <v>40</v>
      </c>
      <c r="E117" s="17" t="s">
        <v>45</v>
      </c>
      <c r="F117" s="17" t="s">
        <v>52</v>
      </c>
      <c r="G117" s="18">
        <v>-6</v>
      </c>
      <c r="H117" s="18">
        <v>79</v>
      </c>
      <c r="N117" s="14" t="s">
        <v>59</v>
      </c>
      <c r="O117" s="15">
        <v>30</v>
      </c>
      <c r="P117" s="15">
        <v>40</v>
      </c>
      <c r="Q117" s="15">
        <v>30</v>
      </c>
      <c r="R117" s="15">
        <v>70</v>
      </c>
      <c r="S117" s="15">
        <v>19</v>
      </c>
      <c r="T117" s="16" t="s">
        <v>27</v>
      </c>
    </row>
    <row r="118" spans="4:20" x14ac:dyDescent="0.3">
      <c r="D118" s="14" t="s">
        <v>23</v>
      </c>
      <c r="E118" s="14" t="s">
        <v>24</v>
      </c>
      <c r="F118" s="14" t="s">
        <v>57</v>
      </c>
      <c r="G118" s="15">
        <v>-12</v>
      </c>
      <c r="H118" s="15">
        <v>113</v>
      </c>
      <c r="N118" s="17" t="s">
        <v>48</v>
      </c>
      <c r="O118" s="18">
        <v>0</v>
      </c>
      <c r="P118" s="18">
        <v>40</v>
      </c>
      <c r="Q118" s="18">
        <v>30</v>
      </c>
      <c r="R118" s="18">
        <v>40</v>
      </c>
      <c r="S118" s="18">
        <v>12</v>
      </c>
      <c r="T118" s="19" t="s">
        <v>35</v>
      </c>
    </row>
    <row r="119" spans="4:20" x14ac:dyDescent="0.3">
      <c r="D119" s="17" t="s">
        <v>23</v>
      </c>
      <c r="E119" s="17" t="s">
        <v>24</v>
      </c>
      <c r="F119" s="17" t="s">
        <v>25</v>
      </c>
      <c r="G119" s="18">
        <v>40</v>
      </c>
      <c r="H119" s="18">
        <v>83</v>
      </c>
      <c r="N119" s="14" t="s">
        <v>49</v>
      </c>
      <c r="O119" s="15">
        <v>30</v>
      </c>
      <c r="P119" s="15">
        <v>40</v>
      </c>
      <c r="Q119" s="15">
        <v>30</v>
      </c>
      <c r="R119" s="15">
        <v>70</v>
      </c>
      <c r="S119" s="15">
        <v>20</v>
      </c>
      <c r="T119" s="16" t="s">
        <v>35</v>
      </c>
    </row>
    <row r="120" spans="4:20" x14ac:dyDescent="0.3">
      <c r="D120" s="14" t="s">
        <v>23</v>
      </c>
      <c r="E120" s="14" t="s">
        <v>24</v>
      </c>
      <c r="F120" s="14" t="s">
        <v>28</v>
      </c>
      <c r="G120" s="15">
        <v>56</v>
      </c>
      <c r="H120" s="15">
        <v>160</v>
      </c>
      <c r="N120" s="17" t="s">
        <v>59</v>
      </c>
      <c r="O120" s="18">
        <v>30</v>
      </c>
      <c r="P120" s="18">
        <v>40</v>
      </c>
      <c r="Q120" s="18">
        <v>30</v>
      </c>
      <c r="R120" s="18">
        <v>70</v>
      </c>
      <c r="S120" s="18">
        <v>21</v>
      </c>
      <c r="T120" s="19" t="s">
        <v>27</v>
      </c>
    </row>
    <row r="121" spans="4:20" x14ac:dyDescent="0.3">
      <c r="D121" s="17" t="s">
        <v>23</v>
      </c>
      <c r="E121" s="17" t="s">
        <v>32</v>
      </c>
      <c r="F121" s="17" t="s">
        <v>33</v>
      </c>
      <c r="G121" s="18">
        <v>49</v>
      </c>
      <c r="H121" s="18">
        <v>128</v>
      </c>
      <c r="N121" s="14" t="s">
        <v>51</v>
      </c>
      <c r="O121" s="15">
        <v>20</v>
      </c>
      <c r="P121" s="15">
        <v>40</v>
      </c>
      <c r="Q121" s="15">
        <v>10</v>
      </c>
      <c r="R121" s="15">
        <v>60</v>
      </c>
      <c r="S121" s="15">
        <v>47</v>
      </c>
      <c r="T121" s="16" t="s">
        <v>27</v>
      </c>
    </row>
    <row r="122" spans="4:20" x14ac:dyDescent="0.3">
      <c r="D122" s="14" t="s">
        <v>23</v>
      </c>
      <c r="E122" s="14" t="s">
        <v>32</v>
      </c>
      <c r="F122" s="14" t="s">
        <v>61</v>
      </c>
      <c r="G122" s="15">
        <v>50</v>
      </c>
      <c r="H122" s="15">
        <v>128</v>
      </c>
      <c r="N122" s="17" t="s">
        <v>64</v>
      </c>
      <c r="O122" s="18">
        <v>20</v>
      </c>
      <c r="P122" s="18">
        <v>40</v>
      </c>
      <c r="Q122" s="18">
        <v>20</v>
      </c>
      <c r="R122" s="18">
        <v>60</v>
      </c>
      <c r="S122" s="18">
        <v>31</v>
      </c>
      <c r="T122" s="19" t="s">
        <v>27</v>
      </c>
    </row>
    <row r="123" spans="4:20" x14ac:dyDescent="0.3">
      <c r="D123" s="17" t="s">
        <v>23</v>
      </c>
      <c r="E123" s="17" t="s">
        <v>24</v>
      </c>
      <c r="F123" s="17" t="s">
        <v>25</v>
      </c>
      <c r="G123" s="18">
        <v>27</v>
      </c>
      <c r="H123" s="18">
        <v>90</v>
      </c>
      <c r="N123" s="14" t="s">
        <v>58</v>
      </c>
      <c r="O123" s="15">
        <v>30</v>
      </c>
      <c r="P123" s="15">
        <v>40</v>
      </c>
      <c r="Q123" s="15">
        <v>10</v>
      </c>
      <c r="R123" s="15">
        <v>70</v>
      </c>
      <c r="S123" s="15">
        <v>40</v>
      </c>
      <c r="T123" s="16" t="s">
        <v>35</v>
      </c>
    </row>
    <row r="124" spans="4:20" x14ac:dyDescent="0.3">
      <c r="D124" s="14" t="s">
        <v>23</v>
      </c>
      <c r="E124" s="14" t="s">
        <v>24</v>
      </c>
      <c r="F124" s="14" t="s">
        <v>28</v>
      </c>
      <c r="G124" s="15">
        <v>26</v>
      </c>
      <c r="H124" s="15">
        <v>90</v>
      </c>
      <c r="N124" s="17" t="s">
        <v>34</v>
      </c>
      <c r="O124" s="18">
        <v>40</v>
      </c>
      <c r="P124" s="18">
        <v>40</v>
      </c>
      <c r="Q124" s="18">
        <v>10</v>
      </c>
      <c r="R124" s="18">
        <v>80</v>
      </c>
      <c r="S124" s="18">
        <v>54</v>
      </c>
      <c r="T124" s="19" t="s">
        <v>27</v>
      </c>
    </row>
    <row r="125" spans="4:20" x14ac:dyDescent="0.3">
      <c r="D125" s="17" t="s">
        <v>40</v>
      </c>
      <c r="E125" s="17" t="s">
        <v>45</v>
      </c>
      <c r="F125" s="17" t="s">
        <v>46</v>
      </c>
      <c r="G125" s="18">
        <v>-26</v>
      </c>
      <c r="H125" s="18">
        <v>109</v>
      </c>
      <c r="N125" s="14" t="s">
        <v>59</v>
      </c>
      <c r="O125" s="15">
        <v>20</v>
      </c>
      <c r="P125" s="15">
        <v>40</v>
      </c>
      <c r="Q125" s="15">
        <v>30</v>
      </c>
      <c r="R125" s="15">
        <v>60</v>
      </c>
      <c r="S125" s="15">
        <v>19</v>
      </c>
      <c r="T125" s="16" t="s">
        <v>27</v>
      </c>
    </row>
    <row r="126" spans="4:20" x14ac:dyDescent="0.3">
      <c r="D126" s="14" t="s">
        <v>40</v>
      </c>
      <c r="E126" s="14" t="s">
        <v>41</v>
      </c>
      <c r="F126" s="14" t="s">
        <v>42</v>
      </c>
      <c r="G126" s="15">
        <v>30</v>
      </c>
      <c r="H126" s="15">
        <v>113</v>
      </c>
      <c r="N126" s="17" t="s">
        <v>64</v>
      </c>
      <c r="O126" s="18">
        <v>20</v>
      </c>
      <c r="P126" s="18">
        <v>40</v>
      </c>
      <c r="Q126" s="18">
        <v>20</v>
      </c>
      <c r="R126" s="18">
        <v>60</v>
      </c>
      <c r="S126" s="18">
        <v>39</v>
      </c>
      <c r="T126" s="19" t="s">
        <v>27</v>
      </c>
    </row>
    <row r="127" spans="4:20" x14ac:dyDescent="0.3">
      <c r="D127" s="17" t="s">
        <v>40</v>
      </c>
      <c r="E127" s="17" t="s">
        <v>45</v>
      </c>
      <c r="F127" s="17" t="s">
        <v>52</v>
      </c>
      <c r="G127" s="18">
        <v>7</v>
      </c>
      <c r="H127" s="18">
        <v>68</v>
      </c>
      <c r="N127" s="14" t="s">
        <v>48</v>
      </c>
      <c r="O127" s="15">
        <v>30</v>
      </c>
      <c r="P127" s="15">
        <v>40</v>
      </c>
      <c r="Q127" s="15">
        <v>20</v>
      </c>
      <c r="R127" s="15">
        <v>70</v>
      </c>
      <c r="S127" s="15">
        <v>30</v>
      </c>
      <c r="T127" s="16" t="s">
        <v>27</v>
      </c>
    </row>
    <row r="128" spans="4:20" x14ac:dyDescent="0.3">
      <c r="D128" s="14" t="s">
        <v>40</v>
      </c>
      <c r="E128" s="14" t="s">
        <v>41</v>
      </c>
      <c r="F128" s="14" t="s">
        <v>53</v>
      </c>
      <c r="G128" s="15">
        <v>-6</v>
      </c>
      <c r="H128" s="15">
        <v>109</v>
      </c>
      <c r="N128" s="17" t="s">
        <v>43</v>
      </c>
      <c r="O128" s="18">
        <v>20</v>
      </c>
      <c r="P128" s="18">
        <v>40</v>
      </c>
      <c r="Q128" s="18">
        <v>20</v>
      </c>
      <c r="R128" s="18">
        <v>60</v>
      </c>
      <c r="S128" s="18">
        <v>30</v>
      </c>
      <c r="T128" s="19" t="s">
        <v>35</v>
      </c>
    </row>
    <row r="129" spans="4:20" x14ac:dyDescent="0.3">
      <c r="D129" s="17" t="s">
        <v>40</v>
      </c>
      <c r="E129" s="17" t="s">
        <v>41</v>
      </c>
      <c r="F129" s="17" t="s">
        <v>54</v>
      </c>
      <c r="G129" s="18">
        <v>28</v>
      </c>
      <c r="H129" s="18">
        <v>79</v>
      </c>
      <c r="N129" s="14" t="s">
        <v>51</v>
      </c>
      <c r="O129" s="15">
        <v>30</v>
      </c>
      <c r="P129" s="15">
        <v>40</v>
      </c>
      <c r="Q129" s="15">
        <v>0</v>
      </c>
      <c r="R129" s="15">
        <v>70</v>
      </c>
      <c r="S129" s="15">
        <v>45</v>
      </c>
      <c r="T129" s="16" t="s">
        <v>35</v>
      </c>
    </row>
    <row r="130" spans="4:20" x14ac:dyDescent="0.3">
      <c r="D130" s="14" t="s">
        <v>23</v>
      </c>
      <c r="E130" s="14" t="s">
        <v>24</v>
      </c>
      <c r="F130" s="14" t="s">
        <v>25</v>
      </c>
      <c r="G130" s="15">
        <v>6</v>
      </c>
      <c r="H130" s="15">
        <v>68</v>
      </c>
      <c r="N130" s="17" t="s">
        <v>47</v>
      </c>
      <c r="O130" s="18">
        <v>20</v>
      </c>
      <c r="P130" s="18">
        <v>40</v>
      </c>
      <c r="Q130" s="18">
        <v>30</v>
      </c>
      <c r="R130" s="18">
        <v>60</v>
      </c>
      <c r="S130" s="18">
        <v>19</v>
      </c>
      <c r="T130" s="19" t="s">
        <v>35</v>
      </c>
    </row>
    <row r="131" spans="4:20" x14ac:dyDescent="0.3">
      <c r="D131" s="17" t="s">
        <v>23</v>
      </c>
      <c r="E131" s="17" t="s">
        <v>32</v>
      </c>
      <c r="F131" s="17" t="s">
        <v>33</v>
      </c>
      <c r="G131" s="18">
        <v>13</v>
      </c>
      <c r="H131" s="18">
        <v>92</v>
      </c>
      <c r="N131" s="14" t="s">
        <v>48</v>
      </c>
      <c r="O131" s="15">
        <v>0</v>
      </c>
      <c r="P131" s="15">
        <v>40</v>
      </c>
      <c r="Q131" s="15">
        <v>30</v>
      </c>
      <c r="R131" s="15">
        <v>40</v>
      </c>
      <c r="S131" s="15">
        <v>12</v>
      </c>
      <c r="T131" s="16" t="s">
        <v>35</v>
      </c>
    </row>
    <row r="132" spans="4:20" x14ac:dyDescent="0.3">
      <c r="D132" s="14" t="s">
        <v>23</v>
      </c>
      <c r="E132" s="14" t="s">
        <v>32</v>
      </c>
      <c r="F132" s="14" t="s">
        <v>37</v>
      </c>
      <c r="G132" s="15">
        <v>18</v>
      </c>
      <c r="H132" s="15">
        <v>60</v>
      </c>
      <c r="N132" s="17" t="s">
        <v>49</v>
      </c>
      <c r="O132" s="18">
        <v>30</v>
      </c>
      <c r="P132" s="18">
        <v>40</v>
      </c>
      <c r="Q132" s="18">
        <v>30</v>
      </c>
      <c r="R132" s="18">
        <v>70</v>
      </c>
      <c r="S132" s="18">
        <v>21</v>
      </c>
      <c r="T132" s="19" t="s">
        <v>35</v>
      </c>
    </row>
    <row r="133" spans="4:20" x14ac:dyDescent="0.3">
      <c r="D133" s="17" t="s">
        <v>23</v>
      </c>
      <c r="E133" s="17" t="s">
        <v>32</v>
      </c>
      <c r="F133" s="17" t="s">
        <v>37</v>
      </c>
      <c r="G133" s="18">
        <v>32</v>
      </c>
      <c r="H133" s="18">
        <v>43</v>
      </c>
      <c r="N133" s="14" t="s">
        <v>58</v>
      </c>
      <c r="O133" s="15">
        <v>70</v>
      </c>
      <c r="P133" s="15">
        <v>40</v>
      </c>
      <c r="Q133" s="15">
        <v>0</v>
      </c>
      <c r="R133" s="15">
        <v>110</v>
      </c>
      <c r="S133" s="15">
        <v>49</v>
      </c>
      <c r="T133" s="16" t="s">
        <v>27</v>
      </c>
    </row>
    <row r="134" spans="4:20" x14ac:dyDescent="0.3">
      <c r="D134" s="14" t="s">
        <v>23</v>
      </c>
      <c r="E134" s="14" t="s">
        <v>32</v>
      </c>
      <c r="F134" s="14" t="s">
        <v>33</v>
      </c>
      <c r="G134" s="15">
        <v>-6</v>
      </c>
      <c r="H134" s="15">
        <v>109</v>
      </c>
      <c r="N134" s="17" t="s">
        <v>49</v>
      </c>
      <c r="O134" s="18">
        <v>70</v>
      </c>
      <c r="P134" s="18">
        <v>40</v>
      </c>
      <c r="Q134" s="18">
        <v>0</v>
      </c>
      <c r="R134" s="18">
        <v>110</v>
      </c>
      <c r="S134" s="18">
        <v>48</v>
      </c>
      <c r="T134" s="19" t="s">
        <v>27</v>
      </c>
    </row>
    <row r="135" spans="4:20" x14ac:dyDescent="0.3">
      <c r="D135" s="17" t="s">
        <v>23</v>
      </c>
      <c r="E135" s="17" t="s">
        <v>24</v>
      </c>
      <c r="F135" s="17" t="s">
        <v>57</v>
      </c>
      <c r="G135" s="18">
        <v>25</v>
      </c>
      <c r="H135" s="18">
        <v>73</v>
      </c>
      <c r="N135" s="14" t="s">
        <v>58</v>
      </c>
      <c r="O135" s="15">
        <v>20</v>
      </c>
      <c r="P135" s="15">
        <v>40</v>
      </c>
      <c r="Q135" s="15">
        <v>10</v>
      </c>
      <c r="R135" s="15">
        <v>60</v>
      </c>
      <c r="S135" s="15">
        <v>38</v>
      </c>
      <c r="T135" s="16" t="s">
        <v>35</v>
      </c>
    </row>
    <row r="136" spans="4:20" x14ac:dyDescent="0.3">
      <c r="D136" s="14" t="s">
        <v>23</v>
      </c>
      <c r="E136" s="14" t="s">
        <v>24</v>
      </c>
      <c r="F136" s="14" t="s">
        <v>25</v>
      </c>
      <c r="G136" s="15">
        <v>29</v>
      </c>
      <c r="H136" s="15">
        <v>82</v>
      </c>
      <c r="N136" s="17" t="s">
        <v>49</v>
      </c>
      <c r="O136" s="18">
        <v>20</v>
      </c>
      <c r="P136" s="18">
        <v>40</v>
      </c>
      <c r="Q136" s="18">
        <v>10</v>
      </c>
      <c r="R136" s="18">
        <v>60</v>
      </c>
      <c r="S136" s="18">
        <v>39</v>
      </c>
      <c r="T136" s="19" t="s">
        <v>35</v>
      </c>
    </row>
    <row r="137" spans="4:20" x14ac:dyDescent="0.3">
      <c r="D137" s="17" t="s">
        <v>23</v>
      </c>
      <c r="E137" s="17" t="s">
        <v>24</v>
      </c>
      <c r="F137" s="17" t="s">
        <v>25</v>
      </c>
      <c r="G137" s="18">
        <v>7</v>
      </c>
      <c r="H137" s="18">
        <v>103</v>
      </c>
      <c r="N137" s="14" t="s">
        <v>60</v>
      </c>
      <c r="O137" s="15">
        <v>30</v>
      </c>
      <c r="P137" s="15">
        <v>40</v>
      </c>
      <c r="Q137" s="15">
        <v>20</v>
      </c>
      <c r="R137" s="15">
        <v>70</v>
      </c>
      <c r="S137" s="15">
        <v>35</v>
      </c>
      <c r="T137" s="16" t="s">
        <v>35</v>
      </c>
    </row>
    <row r="138" spans="4:20" x14ac:dyDescent="0.3">
      <c r="D138" s="14" t="s">
        <v>23</v>
      </c>
      <c r="E138" s="14" t="s">
        <v>32</v>
      </c>
      <c r="F138" s="14" t="s">
        <v>33</v>
      </c>
      <c r="G138" s="15">
        <v>26</v>
      </c>
      <c r="H138" s="15">
        <v>75</v>
      </c>
      <c r="N138" s="17" t="s">
        <v>65</v>
      </c>
      <c r="O138" s="18">
        <v>40</v>
      </c>
      <c r="P138" s="18">
        <v>70</v>
      </c>
      <c r="Q138" s="18">
        <v>30</v>
      </c>
      <c r="R138" s="18">
        <v>110</v>
      </c>
      <c r="S138" s="18">
        <v>76</v>
      </c>
      <c r="T138" s="19" t="s">
        <v>27</v>
      </c>
    </row>
    <row r="139" spans="4:20" x14ac:dyDescent="0.3">
      <c r="D139" s="17" t="s">
        <v>23</v>
      </c>
      <c r="E139" s="17" t="s">
        <v>32</v>
      </c>
      <c r="F139" s="17" t="s">
        <v>37</v>
      </c>
      <c r="G139" s="18">
        <v>25</v>
      </c>
      <c r="H139" s="18">
        <v>73</v>
      </c>
      <c r="N139" s="14" t="s">
        <v>65</v>
      </c>
      <c r="O139" s="15">
        <v>40</v>
      </c>
      <c r="P139" s="15">
        <v>70</v>
      </c>
      <c r="Q139" s="15">
        <v>60</v>
      </c>
      <c r="R139" s="15">
        <v>110</v>
      </c>
      <c r="S139" s="15">
        <v>45</v>
      </c>
      <c r="T139" s="16" t="s">
        <v>35</v>
      </c>
    </row>
    <row r="140" spans="4:20" x14ac:dyDescent="0.3">
      <c r="D140" s="14" t="s">
        <v>40</v>
      </c>
      <c r="E140" s="14" t="s">
        <v>41</v>
      </c>
      <c r="F140" s="14" t="s">
        <v>42</v>
      </c>
      <c r="G140" s="15">
        <v>13</v>
      </c>
      <c r="H140" s="15">
        <v>56</v>
      </c>
      <c r="N140" s="17" t="s">
        <v>65</v>
      </c>
      <c r="O140" s="18">
        <v>30</v>
      </c>
      <c r="P140" s="18">
        <v>70</v>
      </c>
      <c r="Q140" s="18">
        <v>60</v>
      </c>
      <c r="R140" s="18">
        <v>100</v>
      </c>
      <c r="S140" s="18">
        <v>36</v>
      </c>
      <c r="T140" s="19" t="s">
        <v>35</v>
      </c>
    </row>
    <row r="141" spans="4:20" x14ac:dyDescent="0.3">
      <c r="D141" s="17" t="s">
        <v>40</v>
      </c>
      <c r="E141" s="17" t="s">
        <v>41</v>
      </c>
      <c r="F141" s="17" t="s">
        <v>54</v>
      </c>
      <c r="G141" s="18">
        <v>31</v>
      </c>
      <c r="H141" s="18">
        <v>43</v>
      </c>
      <c r="N141" s="14" t="s">
        <v>62</v>
      </c>
      <c r="O141" s="15">
        <v>30</v>
      </c>
      <c r="P141" s="15">
        <v>70</v>
      </c>
      <c r="Q141" s="15">
        <v>30</v>
      </c>
      <c r="R141" s="15">
        <v>100</v>
      </c>
      <c r="S141" s="15">
        <v>76</v>
      </c>
      <c r="T141" s="16" t="s">
        <v>35</v>
      </c>
    </row>
    <row r="142" spans="4:20" x14ac:dyDescent="0.3">
      <c r="D142" s="14" t="s">
        <v>40</v>
      </c>
      <c r="E142" s="14" t="s">
        <v>41</v>
      </c>
      <c r="F142" s="14" t="s">
        <v>54</v>
      </c>
      <c r="G142" s="15">
        <v>26</v>
      </c>
      <c r="H142" s="15">
        <v>77</v>
      </c>
      <c r="N142" s="17" t="s">
        <v>30</v>
      </c>
      <c r="O142" s="18">
        <v>40</v>
      </c>
      <c r="P142" s="18">
        <v>70</v>
      </c>
      <c r="Q142" s="18">
        <v>50</v>
      </c>
      <c r="R142" s="18">
        <v>110</v>
      </c>
      <c r="S142" s="18">
        <v>55</v>
      </c>
      <c r="T142" s="19" t="s">
        <v>35</v>
      </c>
    </row>
    <row r="143" spans="4:20" x14ac:dyDescent="0.3">
      <c r="D143" s="17" t="s">
        <v>23</v>
      </c>
      <c r="E143" s="17" t="s">
        <v>24</v>
      </c>
      <c r="F143" s="17" t="s">
        <v>25</v>
      </c>
      <c r="G143" s="18">
        <v>30</v>
      </c>
      <c r="H143" s="18">
        <v>85</v>
      </c>
      <c r="N143" s="14" t="s">
        <v>34</v>
      </c>
      <c r="O143" s="15">
        <v>50</v>
      </c>
      <c r="P143" s="15">
        <v>70</v>
      </c>
      <c r="Q143" s="15">
        <v>60</v>
      </c>
      <c r="R143" s="15">
        <v>120</v>
      </c>
      <c r="S143" s="15">
        <v>24</v>
      </c>
      <c r="T143" s="16" t="s">
        <v>35</v>
      </c>
    </row>
    <row r="144" spans="4:20" x14ac:dyDescent="0.3">
      <c r="D144" s="14" t="s">
        <v>23</v>
      </c>
      <c r="E144" s="14" t="s">
        <v>24</v>
      </c>
      <c r="F144" s="14" t="s">
        <v>25</v>
      </c>
      <c r="G144" s="15">
        <v>2</v>
      </c>
      <c r="H144" s="15">
        <v>88</v>
      </c>
      <c r="N144" s="17" t="s">
        <v>55</v>
      </c>
      <c r="O144" s="18">
        <v>30</v>
      </c>
      <c r="P144" s="18">
        <v>70</v>
      </c>
      <c r="Q144" s="18">
        <v>70</v>
      </c>
      <c r="R144" s="18">
        <v>100</v>
      </c>
      <c r="S144" s="18">
        <v>41</v>
      </c>
      <c r="T144" s="19" t="s">
        <v>35</v>
      </c>
    </row>
    <row r="145" spans="4:20" x14ac:dyDescent="0.3">
      <c r="D145" s="17" t="s">
        <v>23</v>
      </c>
      <c r="E145" s="17" t="s">
        <v>24</v>
      </c>
      <c r="F145" s="17" t="s">
        <v>25</v>
      </c>
      <c r="G145" s="18">
        <v>7</v>
      </c>
      <c r="H145" s="18">
        <v>69</v>
      </c>
      <c r="N145" s="14" t="s">
        <v>56</v>
      </c>
      <c r="O145" s="15">
        <v>30</v>
      </c>
      <c r="P145" s="15">
        <v>70</v>
      </c>
      <c r="Q145" s="15">
        <v>60</v>
      </c>
      <c r="R145" s="15">
        <v>100</v>
      </c>
      <c r="S145" s="15">
        <v>44</v>
      </c>
      <c r="T145" s="16" t="s">
        <v>35</v>
      </c>
    </row>
    <row r="146" spans="4:20" x14ac:dyDescent="0.3">
      <c r="D146" s="14" t="s">
        <v>23</v>
      </c>
      <c r="E146" s="14" t="s">
        <v>32</v>
      </c>
      <c r="F146" s="14" t="s">
        <v>33</v>
      </c>
      <c r="G146" s="15">
        <v>11</v>
      </c>
      <c r="H146" s="15">
        <v>89</v>
      </c>
      <c r="N146" s="17" t="s">
        <v>60</v>
      </c>
      <c r="O146" s="18">
        <v>40</v>
      </c>
      <c r="P146" s="18">
        <v>70</v>
      </c>
      <c r="Q146" s="18">
        <v>50</v>
      </c>
      <c r="R146" s="18">
        <v>110</v>
      </c>
      <c r="S146" s="18">
        <v>54</v>
      </c>
      <c r="T146" s="19" t="s">
        <v>35</v>
      </c>
    </row>
    <row r="147" spans="4:20" x14ac:dyDescent="0.3">
      <c r="D147" s="17" t="s">
        <v>23</v>
      </c>
      <c r="E147" s="17" t="s">
        <v>24</v>
      </c>
      <c r="F147" s="17" t="s">
        <v>25</v>
      </c>
      <c r="G147" s="18">
        <v>19</v>
      </c>
      <c r="H147" s="18">
        <v>129</v>
      </c>
      <c r="N147" s="14" t="s">
        <v>47</v>
      </c>
      <c r="O147" s="15">
        <v>40</v>
      </c>
      <c r="P147" s="15">
        <v>70</v>
      </c>
      <c r="Q147" s="15">
        <v>50</v>
      </c>
      <c r="R147" s="15">
        <v>110</v>
      </c>
      <c r="S147" s="15">
        <v>54</v>
      </c>
      <c r="T147" s="16" t="s">
        <v>27</v>
      </c>
    </row>
    <row r="148" spans="4:20" x14ac:dyDescent="0.3">
      <c r="D148" s="14" t="s">
        <v>40</v>
      </c>
      <c r="E148" s="14" t="s">
        <v>41</v>
      </c>
      <c r="F148" s="14" t="s">
        <v>42</v>
      </c>
      <c r="G148" s="15">
        <v>16</v>
      </c>
      <c r="H148" s="15">
        <v>55</v>
      </c>
      <c r="N148" s="17" t="s">
        <v>63</v>
      </c>
      <c r="O148" s="18">
        <v>40</v>
      </c>
      <c r="P148" s="18">
        <v>70</v>
      </c>
      <c r="Q148" s="18">
        <v>50</v>
      </c>
      <c r="R148" s="18">
        <v>110</v>
      </c>
      <c r="S148" s="18">
        <v>26</v>
      </c>
      <c r="T148" s="19" t="s">
        <v>35</v>
      </c>
    </row>
    <row r="149" spans="4:20" x14ac:dyDescent="0.3">
      <c r="D149" s="17" t="s">
        <v>40</v>
      </c>
      <c r="E149" s="17" t="s">
        <v>41</v>
      </c>
      <c r="F149" s="17" t="s">
        <v>42</v>
      </c>
      <c r="G149" s="18">
        <v>12</v>
      </c>
      <c r="H149" s="18">
        <v>87</v>
      </c>
      <c r="N149" s="14" t="s">
        <v>58</v>
      </c>
      <c r="O149" s="15">
        <v>60</v>
      </c>
      <c r="P149" s="15">
        <v>70</v>
      </c>
      <c r="Q149" s="15">
        <v>40</v>
      </c>
      <c r="R149" s="15">
        <v>130</v>
      </c>
      <c r="S149" s="15">
        <v>40</v>
      </c>
      <c r="T149" s="16" t="s">
        <v>27</v>
      </c>
    </row>
    <row r="150" spans="4:20" x14ac:dyDescent="0.3">
      <c r="D150" s="14" t="s">
        <v>40</v>
      </c>
      <c r="E150" s="14" t="s">
        <v>45</v>
      </c>
      <c r="F150" s="14" t="s">
        <v>46</v>
      </c>
      <c r="G150" s="15">
        <v>7</v>
      </c>
      <c r="H150" s="15">
        <v>68</v>
      </c>
      <c r="N150" s="17" t="s">
        <v>44</v>
      </c>
      <c r="O150" s="18">
        <v>40</v>
      </c>
      <c r="P150" s="18">
        <v>70</v>
      </c>
      <c r="Q150" s="18">
        <v>40</v>
      </c>
      <c r="R150" s="18">
        <v>110</v>
      </c>
      <c r="S150" s="18">
        <v>44</v>
      </c>
      <c r="T150" s="19" t="s">
        <v>27</v>
      </c>
    </row>
    <row r="151" spans="4:20" x14ac:dyDescent="0.3">
      <c r="D151" s="17" t="s">
        <v>40</v>
      </c>
      <c r="E151" s="17" t="s">
        <v>45</v>
      </c>
      <c r="F151" s="17" t="s">
        <v>52</v>
      </c>
      <c r="G151" s="18">
        <v>7</v>
      </c>
      <c r="H151" s="18">
        <v>68</v>
      </c>
      <c r="N151" s="14" t="s">
        <v>49</v>
      </c>
      <c r="O151" s="15">
        <v>40</v>
      </c>
      <c r="P151" s="15">
        <v>70</v>
      </c>
      <c r="Q151" s="15">
        <v>50</v>
      </c>
      <c r="R151" s="15">
        <v>110</v>
      </c>
      <c r="S151" s="15">
        <v>26</v>
      </c>
      <c r="T151" s="16" t="s">
        <v>27</v>
      </c>
    </row>
    <row r="152" spans="4:20" x14ac:dyDescent="0.3">
      <c r="D152" s="14" t="s">
        <v>40</v>
      </c>
      <c r="E152" s="14" t="s">
        <v>41</v>
      </c>
      <c r="F152" s="14" t="s">
        <v>66</v>
      </c>
      <c r="G152" s="15">
        <v>-4</v>
      </c>
      <c r="H152" s="15">
        <v>81</v>
      </c>
      <c r="N152" s="17" t="s">
        <v>51</v>
      </c>
      <c r="O152" s="18">
        <v>40</v>
      </c>
      <c r="P152" s="18">
        <v>70</v>
      </c>
      <c r="Q152" s="18">
        <v>50</v>
      </c>
      <c r="R152" s="18">
        <v>110</v>
      </c>
      <c r="S152" s="18">
        <v>38</v>
      </c>
      <c r="T152" s="19" t="s">
        <v>35</v>
      </c>
    </row>
    <row r="153" spans="4:20" x14ac:dyDescent="0.3">
      <c r="D153" s="17" t="s">
        <v>40</v>
      </c>
      <c r="E153" s="17" t="s">
        <v>41</v>
      </c>
      <c r="F153" s="17" t="s">
        <v>53</v>
      </c>
      <c r="G153" s="18">
        <v>43</v>
      </c>
      <c r="H153" s="18">
        <v>85</v>
      </c>
      <c r="N153" s="14" t="s">
        <v>44</v>
      </c>
      <c r="O153" s="15">
        <v>50</v>
      </c>
      <c r="P153" s="15">
        <v>70</v>
      </c>
      <c r="Q153" s="15">
        <v>10</v>
      </c>
      <c r="R153" s="15">
        <v>120</v>
      </c>
      <c r="S153" s="15">
        <v>78</v>
      </c>
      <c r="T153" s="16" t="s">
        <v>35</v>
      </c>
    </row>
    <row r="154" spans="4:20" x14ac:dyDescent="0.3">
      <c r="D154" s="14" t="s">
        <v>40</v>
      </c>
      <c r="E154" s="14" t="s">
        <v>41</v>
      </c>
      <c r="F154" s="14" t="s">
        <v>54</v>
      </c>
      <c r="G154" s="15">
        <v>46</v>
      </c>
      <c r="H154" s="15">
        <v>46</v>
      </c>
      <c r="N154" s="17" t="s">
        <v>51</v>
      </c>
      <c r="O154" s="18">
        <v>40</v>
      </c>
      <c r="P154" s="18">
        <v>70</v>
      </c>
      <c r="Q154" s="18">
        <v>10</v>
      </c>
      <c r="R154" s="18">
        <v>110</v>
      </c>
      <c r="S154" s="18">
        <v>73</v>
      </c>
      <c r="T154" s="19" t="s">
        <v>35</v>
      </c>
    </row>
    <row r="155" spans="4:20" x14ac:dyDescent="0.3">
      <c r="D155" s="17" t="s">
        <v>40</v>
      </c>
      <c r="E155" s="17" t="s">
        <v>41</v>
      </c>
      <c r="F155" s="17" t="s">
        <v>54</v>
      </c>
      <c r="G155" s="18">
        <v>40</v>
      </c>
      <c r="H155" s="18">
        <v>86</v>
      </c>
      <c r="N155" s="14" t="s">
        <v>56</v>
      </c>
      <c r="O155" s="15">
        <v>40</v>
      </c>
      <c r="P155" s="15">
        <v>70</v>
      </c>
      <c r="Q155" s="15">
        <v>20</v>
      </c>
      <c r="R155" s="15">
        <v>110</v>
      </c>
      <c r="S155" s="15">
        <v>56</v>
      </c>
      <c r="T155" s="16" t="s">
        <v>35</v>
      </c>
    </row>
    <row r="156" spans="4:20" x14ac:dyDescent="0.3">
      <c r="D156" s="14" t="s">
        <v>23</v>
      </c>
      <c r="E156" s="14" t="s">
        <v>24</v>
      </c>
      <c r="F156" s="14" t="s">
        <v>25</v>
      </c>
      <c r="G156" s="15">
        <v>-13</v>
      </c>
      <c r="H156" s="15">
        <v>130</v>
      </c>
      <c r="N156" s="17" t="s">
        <v>56</v>
      </c>
      <c r="O156" s="18">
        <v>50</v>
      </c>
      <c r="P156" s="18">
        <v>70</v>
      </c>
      <c r="Q156" s="18">
        <v>40</v>
      </c>
      <c r="R156" s="18">
        <v>120</v>
      </c>
      <c r="S156" s="18">
        <v>45</v>
      </c>
      <c r="T156" s="19" t="s">
        <v>35</v>
      </c>
    </row>
    <row r="157" spans="4:20" x14ac:dyDescent="0.3">
      <c r="D157" s="17" t="s">
        <v>23</v>
      </c>
      <c r="E157" s="17" t="s">
        <v>24</v>
      </c>
      <c r="F157" s="17" t="s">
        <v>28</v>
      </c>
      <c r="G157" s="18">
        <v>-12</v>
      </c>
      <c r="H157" s="18">
        <v>130</v>
      </c>
      <c r="N157" s="14" t="s">
        <v>47</v>
      </c>
      <c r="O157" s="15">
        <v>60</v>
      </c>
      <c r="P157" s="15">
        <v>70</v>
      </c>
      <c r="Q157" s="15">
        <v>20</v>
      </c>
      <c r="R157" s="15">
        <v>130</v>
      </c>
      <c r="S157" s="15">
        <v>58</v>
      </c>
      <c r="T157" s="16" t="s">
        <v>27</v>
      </c>
    </row>
    <row r="158" spans="4:20" x14ac:dyDescent="0.3">
      <c r="D158" s="14" t="s">
        <v>23</v>
      </c>
      <c r="E158" s="14" t="s">
        <v>32</v>
      </c>
      <c r="F158" s="14" t="s">
        <v>33</v>
      </c>
      <c r="G158" s="15">
        <v>13</v>
      </c>
      <c r="H158" s="15">
        <v>87</v>
      </c>
      <c r="N158" s="17" t="s">
        <v>49</v>
      </c>
      <c r="O158" s="18">
        <v>40</v>
      </c>
      <c r="P158" s="18">
        <v>70</v>
      </c>
      <c r="Q158" s="18">
        <v>40</v>
      </c>
      <c r="R158" s="18">
        <v>110</v>
      </c>
      <c r="S158" s="18">
        <v>39</v>
      </c>
      <c r="T158" s="19" t="s">
        <v>27</v>
      </c>
    </row>
    <row r="159" spans="4:20" x14ac:dyDescent="0.3">
      <c r="D159" s="17" t="s">
        <v>23</v>
      </c>
      <c r="E159" s="17" t="s">
        <v>32</v>
      </c>
      <c r="F159" s="17" t="s">
        <v>61</v>
      </c>
      <c r="G159" s="18">
        <v>18</v>
      </c>
      <c r="H159" s="18">
        <v>95</v>
      </c>
      <c r="N159" s="14" t="s">
        <v>49</v>
      </c>
      <c r="O159" s="15">
        <v>40</v>
      </c>
      <c r="P159" s="15">
        <v>70</v>
      </c>
      <c r="Q159" s="15">
        <v>40</v>
      </c>
      <c r="R159" s="15">
        <v>110</v>
      </c>
      <c r="S159" s="15">
        <v>46</v>
      </c>
      <c r="T159" s="16" t="s">
        <v>27</v>
      </c>
    </row>
    <row r="160" spans="4:20" x14ac:dyDescent="0.3">
      <c r="D160" s="14" t="s">
        <v>23</v>
      </c>
      <c r="E160" s="14" t="s">
        <v>32</v>
      </c>
      <c r="F160" s="14" t="s">
        <v>61</v>
      </c>
      <c r="G160" s="15">
        <v>42</v>
      </c>
      <c r="H160" s="15">
        <v>113</v>
      </c>
      <c r="N160" s="17" t="s">
        <v>44</v>
      </c>
      <c r="O160" s="18">
        <v>50</v>
      </c>
      <c r="P160" s="18">
        <v>70</v>
      </c>
      <c r="Q160" s="18">
        <v>40</v>
      </c>
      <c r="R160" s="18">
        <v>120</v>
      </c>
      <c r="S160" s="18">
        <v>45</v>
      </c>
      <c r="T160" s="19" t="s">
        <v>27</v>
      </c>
    </row>
    <row r="161" spans="4:20" x14ac:dyDescent="0.3">
      <c r="D161" s="17" t="s">
        <v>40</v>
      </c>
      <c r="E161" s="17" t="s">
        <v>45</v>
      </c>
      <c r="F161" s="17" t="s">
        <v>46</v>
      </c>
      <c r="G161" s="18">
        <v>-5</v>
      </c>
      <c r="H161" s="18">
        <v>122</v>
      </c>
      <c r="N161" s="14" t="s">
        <v>49</v>
      </c>
      <c r="O161" s="15">
        <v>50</v>
      </c>
      <c r="P161" s="15">
        <v>70</v>
      </c>
      <c r="Q161" s="15">
        <v>50</v>
      </c>
      <c r="R161" s="15">
        <v>120</v>
      </c>
      <c r="S161" s="15">
        <v>26</v>
      </c>
      <c r="T161" s="16" t="s">
        <v>27</v>
      </c>
    </row>
    <row r="162" spans="4:20" x14ac:dyDescent="0.3">
      <c r="D162" s="14" t="s">
        <v>40</v>
      </c>
      <c r="E162" s="14" t="s">
        <v>45</v>
      </c>
      <c r="F162" s="14" t="s">
        <v>50</v>
      </c>
      <c r="G162" s="15">
        <v>26</v>
      </c>
      <c r="H162" s="15">
        <v>123</v>
      </c>
      <c r="N162" s="17" t="s">
        <v>64</v>
      </c>
      <c r="O162" s="18">
        <v>50</v>
      </c>
      <c r="P162" s="18">
        <v>70</v>
      </c>
      <c r="Q162" s="18">
        <v>30</v>
      </c>
      <c r="R162" s="18">
        <v>120</v>
      </c>
      <c r="S162" s="18">
        <v>46</v>
      </c>
      <c r="T162" s="19" t="s">
        <v>35</v>
      </c>
    </row>
    <row r="163" spans="4:20" x14ac:dyDescent="0.3">
      <c r="D163" s="17" t="s">
        <v>40</v>
      </c>
      <c r="E163" s="17" t="s">
        <v>45</v>
      </c>
      <c r="F163" s="17" t="s">
        <v>52</v>
      </c>
      <c r="G163" s="18">
        <v>28</v>
      </c>
      <c r="H163" s="18">
        <v>107</v>
      </c>
      <c r="N163" s="14" t="s">
        <v>55</v>
      </c>
      <c r="O163" s="15">
        <v>40</v>
      </c>
      <c r="P163" s="15">
        <v>70</v>
      </c>
      <c r="Q163" s="15">
        <v>10</v>
      </c>
      <c r="R163" s="15">
        <v>110</v>
      </c>
      <c r="S163" s="15">
        <v>85</v>
      </c>
      <c r="T163" s="16" t="s">
        <v>35</v>
      </c>
    </row>
    <row r="164" spans="4:20" x14ac:dyDescent="0.3">
      <c r="D164" s="14" t="s">
        <v>40</v>
      </c>
      <c r="E164" s="14" t="s">
        <v>41</v>
      </c>
      <c r="F164" s="14" t="s">
        <v>53</v>
      </c>
      <c r="G164" s="15">
        <v>-11</v>
      </c>
      <c r="H164" s="15">
        <v>116</v>
      </c>
      <c r="N164" s="17" t="s">
        <v>56</v>
      </c>
      <c r="O164" s="18">
        <v>50</v>
      </c>
      <c r="P164" s="18">
        <v>70</v>
      </c>
      <c r="Q164" s="18">
        <v>30</v>
      </c>
      <c r="R164" s="18">
        <v>120</v>
      </c>
      <c r="S164" s="18">
        <v>53</v>
      </c>
      <c r="T164" s="19" t="s">
        <v>35</v>
      </c>
    </row>
    <row r="165" spans="4:20" x14ac:dyDescent="0.3">
      <c r="D165" s="17" t="s">
        <v>40</v>
      </c>
      <c r="E165" s="17" t="s">
        <v>41</v>
      </c>
      <c r="F165" s="17" t="s">
        <v>54</v>
      </c>
      <c r="G165" s="18">
        <v>55</v>
      </c>
      <c r="H165" s="18">
        <v>182</v>
      </c>
      <c r="N165" s="14" t="s">
        <v>44</v>
      </c>
      <c r="O165" s="15">
        <v>60</v>
      </c>
      <c r="P165" s="15">
        <v>70</v>
      </c>
      <c r="Q165" s="15">
        <v>30</v>
      </c>
      <c r="R165" s="15">
        <v>130</v>
      </c>
      <c r="S165" s="15">
        <v>64</v>
      </c>
      <c r="T165" s="16" t="s">
        <v>27</v>
      </c>
    </row>
    <row r="166" spans="4:20" x14ac:dyDescent="0.3">
      <c r="D166" s="14" t="s">
        <v>23</v>
      </c>
      <c r="E166" s="14" t="s">
        <v>32</v>
      </c>
      <c r="F166" s="14" t="s">
        <v>37</v>
      </c>
      <c r="G166" s="15">
        <v>46</v>
      </c>
      <c r="H166" s="15">
        <v>118</v>
      </c>
      <c r="N166" s="17" t="s">
        <v>59</v>
      </c>
      <c r="O166" s="18">
        <v>50</v>
      </c>
      <c r="P166" s="18">
        <v>70</v>
      </c>
      <c r="Q166" s="18">
        <v>0</v>
      </c>
      <c r="R166" s="18">
        <v>120</v>
      </c>
      <c r="S166" s="18">
        <v>84</v>
      </c>
      <c r="T166" s="19" t="s">
        <v>35</v>
      </c>
    </row>
    <row r="167" spans="4:20" x14ac:dyDescent="0.3">
      <c r="D167" s="17" t="s">
        <v>40</v>
      </c>
      <c r="E167" s="17" t="s">
        <v>41</v>
      </c>
      <c r="F167" s="17" t="s">
        <v>53</v>
      </c>
      <c r="G167" s="18">
        <v>58</v>
      </c>
      <c r="H167" s="18">
        <v>159</v>
      </c>
      <c r="N167" s="14" t="s">
        <v>60</v>
      </c>
      <c r="O167" s="15">
        <v>30</v>
      </c>
      <c r="P167" s="15">
        <v>70</v>
      </c>
      <c r="Q167" s="15">
        <v>50</v>
      </c>
      <c r="R167" s="15">
        <v>100</v>
      </c>
      <c r="S167" s="15">
        <v>39</v>
      </c>
      <c r="T167" s="16" t="s">
        <v>35</v>
      </c>
    </row>
    <row r="168" spans="4:20" x14ac:dyDescent="0.3">
      <c r="D168" s="14" t="s">
        <v>40</v>
      </c>
      <c r="E168" s="14" t="s">
        <v>41</v>
      </c>
      <c r="F168" s="14" t="s">
        <v>53</v>
      </c>
      <c r="G168" s="15">
        <v>27</v>
      </c>
      <c r="H168" s="15">
        <v>123</v>
      </c>
      <c r="N168" s="17" t="s">
        <v>65</v>
      </c>
      <c r="O168" s="18">
        <v>40</v>
      </c>
      <c r="P168" s="18">
        <v>70</v>
      </c>
      <c r="Q168" s="18">
        <v>10</v>
      </c>
      <c r="R168" s="18">
        <v>110</v>
      </c>
      <c r="S168" s="18">
        <v>71</v>
      </c>
      <c r="T168" s="19" t="s">
        <v>27</v>
      </c>
    </row>
    <row r="169" spans="4:20" x14ac:dyDescent="0.3">
      <c r="D169" s="17" t="s">
        <v>40</v>
      </c>
      <c r="E169" s="17" t="s">
        <v>41</v>
      </c>
      <c r="F169" s="17" t="s">
        <v>53</v>
      </c>
      <c r="G169" s="18">
        <v>16</v>
      </c>
      <c r="H169" s="18">
        <v>126</v>
      </c>
      <c r="N169" s="14" t="s">
        <v>65</v>
      </c>
      <c r="O169" s="15">
        <v>50</v>
      </c>
      <c r="P169" s="15">
        <v>70</v>
      </c>
      <c r="Q169" s="15">
        <v>40</v>
      </c>
      <c r="R169" s="15">
        <v>120</v>
      </c>
      <c r="S169" s="15">
        <v>44</v>
      </c>
      <c r="T169" s="16" t="s">
        <v>35</v>
      </c>
    </row>
    <row r="170" spans="4:20" x14ac:dyDescent="0.3">
      <c r="D170" s="14" t="s">
        <v>23</v>
      </c>
      <c r="E170" s="14" t="s">
        <v>24</v>
      </c>
      <c r="F170" s="14" t="s">
        <v>57</v>
      </c>
      <c r="G170" s="15">
        <v>16</v>
      </c>
      <c r="H170" s="15">
        <v>126</v>
      </c>
      <c r="N170" s="17" t="s">
        <v>30</v>
      </c>
      <c r="O170" s="18">
        <v>50</v>
      </c>
      <c r="P170" s="18">
        <v>70</v>
      </c>
      <c r="Q170" s="18">
        <v>30</v>
      </c>
      <c r="R170" s="18">
        <v>120</v>
      </c>
      <c r="S170" s="18">
        <v>54</v>
      </c>
      <c r="T170" s="19" t="s">
        <v>35</v>
      </c>
    </row>
    <row r="171" spans="4:20" x14ac:dyDescent="0.3">
      <c r="D171" s="17" t="s">
        <v>23</v>
      </c>
      <c r="E171" s="17" t="s">
        <v>32</v>
      </c>
      <c r="F171" s="17" t="s">
        <v>33</v>
      </c>
      <c r="G171" s="18">
        <v>53</v>
      </c>
      <c r="H171" s="18">
        <v>133</v>
      </c>
      <c r="N171" s="14" t="s">
        <v>63</v>
      </c>
      <c r="O171" s="15">
        <v>40</v>
      </c>
      <c r="P171" s="15">
        <v>70</v>
      </c>
      <c r="Q171" s="15">
        <v>50</v>
      </c>
      <c r="R171" s="15">
        <v>110</v>
      </c>
      <c r="S171" s="15">
        <v>26</v>
      </c>
      <c r="T171" s="16" t="s">
        <v>35</v>
      </c>
    </row>
    <row r="172" spans="4:20" x14ac:dyDescent="0.3">
      <c r="D172" s="14" t="s">
        <v>40</v>
      </c>
      <c r="E172" s="14" t="s">
        <v>45</v>
      </c>
      <c r="F172" s="14" t="s">
        <v>46</v>
      </c>
      <c r="G172" s="15">
        <v>36</v>
      </c>
      <c r="H172" s="15">
        <v>139</v>
      </c>
      <c r="N172" s="17" t="s">
        <v>64</v>
      </c>
      <c r="O172" s="18">
        <v>20</v>
      </c>
      <c r="P172" s="18">
        <v>30</v>
      </c>
      <c r="Q172" s="18">
        <v>20</v>
      </c>
      <c r="R172" s="18">
        <v>50</v>
      </c>
      <c r="S172" s="18">
        <v>39</v>
      </c>
      <c r="T172" s="19" t="s">
        <v>27</v>
      </c>
    </row>
    <row r="173" spans="4:20" x14ac:dyDescent="0.3">
      <c r="D173" s="17" t="s">
        <v>40</v>
      </c>
      <c r="E173" s="17" t="s">
        <v>41</v>
      </c>
      <c r="F173" s="17" t="s">
        <v>42</v>
      </c>
      <c r="G173" s="18">
        <v>21</v>
      </c>
      <c r="H173" s="18">
        <v>114</v>
      </c>
      <c r="N173" s="14" t="s">
        <v>48</v>
      </c>
      <c r="O173" s="15">
        <v>10</v>
      </c>
      <c r="P173" s="15">
        <v>30</v>
      </c>
      <c r="Q173" s="15">
        <v>30</v>
      </c>
      <c r="R173" s="15">
        <v>40</v>
      </c>
      <c r="S173" s="15">
        <v>18</v>
      </c>
      <c r="T173" s="16" t="s">
        <v>27</v>
      </c>
    </row>
    <row r="174" spans="4:20" x14ac:dyDescent="0.3">
      <c r="D174" s="14" t="s">
        <v>40</v>
      </c>
      <c r="E174" s="14" t="s">
        <v>41</v>
      </c>
      <c r="F174" s="14" t="s">
        <v>42</v>
      </c>
      <c r="G174" s="15">
        <v>47</v>
      </c>
      <c r="H174" s="15">
        <v>123</v>
      </c>
      <c r="N174" s="17" t="s">
        <v>43</v>
      </c>
      <c r="O174" s="18">
        <v>10</v>
      </c>
      <c r="P174" s="18">
        <v>30</v>
      </c>
      <c r="Q174" s="18">
        <v>30</v>
      </c>
      <c r="R174" s="18">
        <v>40</v>
      </c>
      <c r="S174" s="18">
        <v>16</v>
      </c>
      <c r="T174" s="19" t="s">
        <v>35</v>
      </c>
    </row>
    <row r="175" spans="4:20" x14ac:dyDescent="0.3">
      <c r="D175" s="17" t="s">
        <v>40</v>
      </c>
      <c r="E175" s="17" t="s">
        <v>45</v>
      </c>
      <c r="F175" s="17" t="s">
        <v>50</v>
      </c>
      <c r="G175" s="18">
        <v>37</v>
      </c>
      <c r="H175" s="18">
        <v>127</v>
      </c>
      <c r="N175" s="14" t="s">
        <v>51</v>
      </c>
      <c r="O175" s="15">
        <v>10</v>
      </c>
      <c r="P175" s="15">
        <v>30</v>
      </c>
      <c r="Q175" s="15">
        <v>10</v>
      </c>
      <c r="R175" s="15">
        <v>40</v>
      </c>
      <c r="S175" s="15">
        <v>43</v>
      </c>
      <c r="T175" s="16" t="s">
        <v>35</v>
      </c>
    </row>
    <row r="176" spans="4:20" x14ac:dyDescent="0.3">
      <c r="D176" s="14" t="s">
        <v>40</v>
      </c>
      <c r="E176" s="14" t="s">
        <v>41</v>
      </c>
      <c r="F176" s="14" t="s">
        <v>53</v>
      </c>
      <c r="G176" s="15">
        <v>-2</v>
      </c>
      <c r="H176" s="15">
        <v>131</v>
      </c>
      <c r="N176" s="17" t="s">
        <v>47</v>
      </c>
      <c r="O176" s="18">
        <v>0</v>
      </c>
      <c r="P176" s="18">
        <v>30</v>
      </c>
      <c r="Q176" s="18">
        <v>30</v>
      </c>
      <c r="R176" s="18">
        <v>30</v>
      </c>
      <c r="S176" s="18">
        <v>17</v>
      </c>
      <c r="T176" s="19" t="s">
        <v>35</v>
      </c>
    </row>
    <row r="177" spans="4:20" x14ac:dyDescent="0.3">
      <c r="D177" s="17" t="s">
        <v>40</v>
      </c>
      <c r="E177" s="17" t="s">
        <v>41</v>
      </c>
      <c r="F177" s="17" t="s">
        <v>53</v>
      </c>
      <c r="G177" s="18">
        <v>-4</v>
      </c>
      <c r="H177" s="18">
        <v>118</v>
      </c>
      <c r="N177" s="14" t="s">
        <v>48</v>
      </c>
      <c r="O177" s="15">
        <v>0</v>
      </c>
      <c r="P177" s="15">
        <v>30</v>
      </c>
      <c r="Q177" s="15">
        <v>30</v>
      </c>
      <c r="R177" s="15">
        <v>30</v>
      </c>
      <c r="S177" s="15">
        <v>11</v>
      </c>
      <c r="T177" s="16" t="s">
        <v>35</v>
      </c>
    </row>
    <row r="178" spans="4:20" x14ac:dyDescent="0.3">
      <c r="D178" s="14" t="s">
        <v>40</v>
      </c>
      <c r="E178" s="14" t="s">
        <v>45</v>
      </c>
      <c r="F178" s="14" t="s">
        <v>52</v>
      </c>
      <c r="G178" s="15">
        <v>1</v>
      </c>
      <c r="H178" s="15">
        <v>98</v>
      </c>
      <c r="N178" s="17" t="s">
        <v>51</v>
      </c>
      <c r="O178" s="18">
        <v>10</v>
      </c>
      <c r="P178" s="18">
        <v>30</v>
      </c>
      <c r="Q178" s="18">
        <v>20</v>
      </c>
      <c r="R178" s="18">
        <v>40</v>
      </c>
      <c r="S178" s="18">
        <v>46</v>
      </c>
      <c r="T178" s="19" t="s">
        <v>27</v>
      </c>
    </row>
    <row r="179" spans="4:20" x14ac:dyDescent="0.3">
      <c r="D179" s="17" t="s">
        <v>40</v>
      </c>
      <c r="E179" s="17" t="s">
        <v>41</v>
      </c>
      <c r="F179" s="17" t="s">
        <v>53</v>
      </c>
      <c r="G179" s="18">
        <v>28</v>
      </c>
      <c r="H179" s="18">
        <v>127</v>
      </c>
      <c r="N179" s="14" t="s">
        <v>64</v>
      </c>
      <c r="O179" s="15">
        <v>10</v>
      </c>
      <c r="P179" s="15">
        <v>30</v>
      </c>
      <c r="Q179" s="15">
        <v>30</v>
      </c>
      <c r="R179" s="15">
        <v>40</v>
      </c>
      <c r="S179" s="15">
        <v>17</v>
      </c>
      <c r="T179" s="16" t="s">
        <v>27</v>
      </c>
    </row>
    <row r="180" spans="4:20" x14ac:dyDescent="0.3">
      <c r="D180" s="14" t="s">
        <v>23</v>
      </c>
      <c r="E180" s="14" t="s">
        <v>24</v>
      </c>
      <c r="F180" s="14" t="s">
        <v>57</v>
      </c>
      <c r="G180" s="15">
        <v>22</v>
      </c>
      <c r="H180" s="15">
        <v>145</v>
      </c>
      <c r="N180" s="17" t="s">
        <v>56</v>
      </c>
      <c r="O180" s="18">
        <v>10</v>
      </c>
      <c r="P180" s="18">
        <v>30</v>
      </c>
      <c r="Q180" s="18">
        <v>30</v>
      </c>
      <c r="R180" s="18">
        <v>40</v>
      </c>
      <c r="S180" s="18">
        <v>19</v>
      </c>
      <c r="T180" s="19" t="s">
        <v>27</v>
      </c>
    </row>
    <row r="181" spans="4:20" x14ac:dyDescent="0.3">
      <c r="D181" s="17" t="s">
        <v>23</v>
      </c>
      <c r="E181" s="17" t="s">
        <v>24</v>
      </c>
      <c r="F181" s="17" t="s">
        <v>57</v>
      </c>
      <c r="G181" s="18">
        <v>36</v>
      </c>
      <c r="H181" s="18">
        <v>127</v>
      </c>
      <c r="N181" s="14" t="s">
        <v>58</v>
      </c>
      <c r="O181" s="15">
        <v>10</v>
      </c>
      <c r="P181" s="15">
        <v>30</v>
      </c>
      <c r="Q181" s="15">
        <v>10</v>
      </c>
      <c r="R181" s="15">
        <v>40</v>
      </c>
      <c r="S181" s="15">
        <v>46</v>
      </c>
      <c r="T181" s="16" t="s">
        <v>35</v>
      </c>
    </row>
    <row r="182" spans="4:20" x14ac:dyDescent="0.3">
      <c r="D182" s="14" t="s">
        <v>23</v>
      </c>
      <c r="E182" s="14" t="s">
        <v>24</v>
      </c>
      <c r="F182" s="14" t="s">
        <v>25</v>
      </c>
      <c r="G182" s="15">
        <v>28</v>
      </c>
      <c r="H182" s="15">
        <v>122</v>
      </c>
      <c r="N182" s="17" t="s">
        <v>51</v>
      </c>
      <c r="O182" s="18">
        <v>20</v>
      </c>
      <c r="P182" s="18">
        <v>30</v>
      </c>
      <c r="Q182" s="18">
        <v>30</v>
      </c>
      <c r="R182" s="18">
        <v>50</v>
      </c>
      <c r="S182" s="18">
        <v>17</v>
      </c>
      <c r="T182" s="19" t="s">
        <v>35</v>
      </c>
    </row>
    <row r="183" spans="4:20" x14ac:dyDescent="0.3">
      <c r="D183" s="17" t="s">
        <v>40</v>
      </c>
      <c r="E183" s="17" t="s">
        <v>41</v>
      </c>
      <c r="F183" s="17" t="s">
        <v>42</v>
      </c>
      <c r="G183" s="18">
        <v>39</v>
      </c>
      <c r="H183" s="18">
        <v>132</v>
      </c>
      <c r="N183" s="14" t="s">
        <v>49</v>
      </c>
      <c r="O183" s="15">
        <v>10</v>
      </c>
      <c r="P183" s="15">
        <v>30</v>
      </c>
      <c r="Q183" s="15">
        <v>20</v>
      </c>
      <c r="R183" s="15">
        <v>40</v>
      </c>
      <c r="S183" s="15">
        <v>39</v>
      </c>
      <c r="T183" s="16" t="s">
        <v>35</v>
      </c>
    </row>
    <row r="184" spans="4:20" x14ac:dyDescent="0.3">
      <c r="D184" s="14" t="s">
        <v>40</v>
      </c>
      <c r="E184" s="14" t="s">
        <v>41</v>
      </c>
      <c r="F184" s="14" t="s">
        <v>42</v>
      </c>
      <c r="G184" s="15">
        <v>77</v>
      </c>
      <c r="H184" s="15">
        <v>141</v>
      </c>
      <c r="N184" s="17" t="s">
        <v>56</v>
      </c>
      <c r="O184" s="18">
        <v>20</v>
      </c>
      <c r="P184" s="18">
        <v>30</v>
      </c>
      <c r="Q184" s="18">
        <v>20</v>
      </c>
      <c r="R184" s="18">
        <v>50</v>
      </c>
      <c r="S184" s="18">
        <v>17</v>
      </c>
      <c r="T184" s="19" t="s">
        <v>27</v>
      </c>
    </row>
    <row r="185" spans="4:20" x14ac:dyDescent="0.3">
      <c r="D185" s="17" t="s">
        <v>40</v>
      </c>
      <c r="E185" s="17" t="s">
        <v>45</v>
      </c>
      <c r="F185" s="17" t="s">
        <v>52</v>
      </c>
      <c r="G185" s="18">
        <v>30</v>
      </c>
      <c r="H185" s="18">
        <v>116</v>
      </c>
      <c r="N185" s="14" t="s">
        <v>51</v>
      </c>
      <c r="O185" s="15">
        <v>10</v>
      </c>
      <c r="P185" s="15">
        <v>30</v>
      </c>
      <c r="Q185" s="15">
        <v>20</v>
      </c>
      <c r="R185" s="15">
        <v>40</v>
      </c>
      <c r="S185" s="15">
        <v>15</v>
      </c>
      <c r="T185" s="16" t="s">
        <v>35</v>
      </c>
    </row>
    <row r="186" spans="4:20" x14ac:dyDescent="0.3">
      <c r="D186" s="14" t="s">
        <v>40</v>
      </c>
      <c r="E186" s="14" t="s">
        <v>41</v>
      </c>
      <c r="F186" s="14" t="s">
        <v>54</v>
      </c>
      <c r="G186" s="15">
        <v>1</v>
      </c>
      <c r="H186" s="15">
        <v>157</v>
      </c>
      <c r="N186" s="17" t="s">
        <v>56</v>
      </c>
      <c r="O186" s="18">
        <v>20</v>
      </c>
      <c r="P186" s="18">
        <v>30</v>
      </c>
      <c r="Q186" s="18">
        <v>30</v>
      </c>
      <c r="R186" s="18">
        <v>50</v>
      </c>
      <c r="S186" s="18">
        <v>19</v>
      </c>
      <c r="T186" s="19" t="s">
        <v>35</v>
      </c>
    </row>
    <row r="187" spans="4:20" x14ac:dyDescent="0.3">
      <c r="D187" s="17" t="s">
        <v>40</v>
      </c>
      <c r="E187" s="17" t="s">
        <v>41</v>
      </c>
      <c r="F187" s="17" t="s">
        <v>54</v>
      </c>
      <c r="G187" s="18">
        <v>24</v>
      </c>
      <c r="H187" s="18">
        <v>132</v>
      </c>
      <c r="N187" s="14" t="s">
        <v>65</v>
      </c>
      <c r="O187" s="15">
        <v>0</v>
      </c>
      <c r="P187" s="15">
        <v>30</v>
      </c>
      <c r="Q187" s="15">
        <v>30</v>
      </c>
      <c r="R187" s="15">
        <v>30</v>
      </c>
      <c r="S187" s="15">
        <v>16</v>
      </c>
      <c r="T187" s="16" t="s">
        <v>27</v>
      </c>
    </row>
    <row r="188" spans="4:20" x14ac:dyDescent="0.3">
      <c r="D188" s="14" t="s">
        <v>23</v>
      </c>
      <c r="E188" s="14" t="s">
        <v>24</v>
      </c>
      <c r="F188" s="14" t="s">
        <v>25</v>
      </c>
      <c r="G188" s="15">
        <v>56</v>
      </c>
      <c r="H188" s="15">
        <v>196</v>
      </c>
      <c r="N188" s="17" t="s">
        <v>65</v>
      </c>
      <c r="O188" s="18">
        <v>10</v>
      </c>
      <c r="P188" s="18">
        <v>30</v>
      </c>
      <c r="Q188" s="18">
        <v>30</v>
      </c>
      <c r="R188" s="18">
        <v>40</v>
      </c>
      <c r="S188" s="18">
        <v>19</v>
      </c>
      <c r="T188" s="19" t="s">
        <v>27</v>
      </c>
    </row>
    <row r="189" spans="4:20" x14ac:dyDescent="0.3">
      <c r="D189" s="17" t="s">
        <v>23</v>
      </c>
      <c r="E189" s="17" t="s">
        <v>32</v>
      </c>
      <c r="F189" s="17" t="s">
        <v>61</v>
      </c>
      <c r="G189" s="18">
        <v>3</v>
      </c>
      <c r="H189" s="18">
        <v>157</v>
      </c>
      <c r="N189" s="14" t="s">
        <v>34</v>
      </c>
      <c r="O189" s="15">
        <v>30</v>
      </c>
      <c r="P189" s="15">
        <v>30</v>
      </c>
      <c r="Q189" s="15">
        <v>20</v>
      </c>
      <c r="R189" s="15">
        <v>60</v>
      </c>
      <c r="S189" s="15">
        <v>54</v>
      </c>
      <c r="T189" s="16" t="s">
        <v>27</v>
      </c>
    </row>
    <row r="190" spans="4:20" x14ac:dyDescent="0.3">
      <c r="D190" s="14" t="s">
        <v>23</v>
      </c>
      <c r="E190" s="14" t="s">
        <v>32</v>
      </c>
      <c r="F190" s="14" t="s">
        <v>33</v>
      </c>
      <c r="G190" s="15">
        <v>73</v>
      </c>
      <c r="H190" s="15">
        <v>150</v>
      </c>
      <c r="N190" s="17" t="s">
        <v>62</v>
      </c>
      <c r="O190" s="18">
        <v>30</v>
      </c>
      <c r="P190" s="18">
        <v>30</v>
      </c>
      <c r="Q190" s="18">
        <v>20</v>
      </c>
      <c r="R190" s="18">
        <v>60</v>
      </c>
      <c r="S190" s="18">
        <v>53</v>
      </c>
      <c r="T190" s="19" t="s">
        <v>27</v>
      </c>
    </row>
    <row r="191" spans="4:20" x14ac:dyDescent="0.3">
      <c r="D191" s="17" t="s">
        <v>40</v>
      </c>
      <c r="E191" s="17" t="s">
        <v>45</v>
      </c>
      <c r="F191" s="17" t="s">
        <v>46</v>
      </c>
      <c r="G191" s="18">
        <v>-9</v>
      </c>
      <c r="H191" s="18">
        <v>119</v>
      </c>
      <c r="N191" s="14" t="s">
        <v>62</v>
      </c>
      <c r="O191" s="15">
        <v>20</v>
      </c>
      <c r="P191" s="15">
        <v>30</v>
      </c>
      <c r="Q191" s="15">
        <v>30</v>
      </c>
      <c r="R191" s="15">
        <v>50</v>
      </c>
      <c r="S191" s="15">
        <v>17</v>
      </c>
      <c r="T191" s="16" t="s">
        <v>35</v>
      </c>
    </row>
    <row r="192" spans="4:20" x14ac:dyDescent="0.3">
      <c r="D192" s="14" t="s">
        <v>40</v>
      </c>
      <c r="E192" s="14" t="s">
        <v>45</v>
      </c>
      <c r="F192" s="14" t="s">
        <v>50</v>
      </c>
      <c r="G192" s="15">
        <v>43</v>
      </c>
      <c r="H192" s="15">
        <v>135</v>
      </c>
      <c r="N192" s="17" t="s">
        <v>64</v>
      </c>
      <c r="O192" s="18">
        <v>20</v>
      </c>
      <c r="P192" s="18">
        <v>30</v>
      </c>
      <c r="Q192" s="18">
        <v>20</v>
      </c>
      <c r="R192" s="18">
        <v>50</v>
      </c>
      <c r="S192" s="18">
        <v>39</v>
      </c>
      <c r="T192" s="19" t="s">
        <v>27</v>
      </c>
    </row>
    <row r="193" spans="4:20" x14ac:dyDescent="0.3">
      <c r="D193" s="17" t="s">
        <v>40</v>
      </c>
      <c r="E193" s="17" t="s">
        <v>41</v>
      </c>
      <c r="F193" s="17" t="s">
        <v>54</v>
      </c>
      <c r="G193" s="18">
        <v>70</v>
      </c>
      <c r="H193" s="18">
        <v>179</v>
      </c>
      <c r="N193" s="14" t="s">
        <v>48</v>
      </c>
      <c r="O193" s="15">
        <v>10</v>
      </c>
      <c r="P193" s="15">
        <v>30</v>
      </c>
      <c r="Q193" s="15">
        <v>30</v>
      </c>
      <c r="R193" s="15">
        <v>40</v>
      </c>
      <c r="S193" s="15">
        <v>18</v>
      </c>
      <c r="T193" s="16" t="s">
        <v>27</v>
      </c>
    </row>
    <row r="194" spans="4:20" x14ac:dyDescent="0.3">
      <c r="D194" s="14" t="s">
        <v>23</v>
      </c>
      <c r="E194" s="14" t="s">
        <v>32</v>
      </c>
      <c r="F194" s="14" t="s">
        <v>33</v>
      </c>
      <c r="G194" s="15">
        <v>79</v>
      </c>
      <c r="H194" s="15">
        <v>142</v>
      </c>
      <c r="N194" s="17" t="s">
        <v>43</v>
      </c>
      <c r="O194" s="18">
        <v>10</v>
      </c>
      <c r="P194" s="18">
        <v>30</v>
      </c>
      <c r="Q194" s="18">
        <v>30</v>
      </c>
      <c r="R194" s="18">
        <v>40</v>
      </c>
      <c r="S194" s="18">
        <v>16</v>
      </c>
      <c r="T194" s="19" t="s">
        <v>35</v>
      </c>
    </row>
    <row r="195" spans="4:20" x14ac:dyDescent="0.3">
      <c r="D195" s="17" t="s">
        <v>40</v>
      </c>
      <c r="E195" s="17" t="s">
        <v>41</v>
      </c>
      <c r="F195" s="17" t="s">
        <v>42</v>
      </c>
      <c r="G195" s="18">
        <v>14</v>
      </c>
      <c r="H195" s="18">
        <v>92</v>
      </c>
      <c r="N195" s="14" t="s">
        <v>51</v>
      </c>
      <c r="O195" s="15">
        <v>10</v>
      </c>
      <c r="P195" s="15">
        <v>30</v>
      </c>
      <c r="Q195" s="15">
        <v>10</v>
      </c>
      <c r="R195" s="15">
        <v>40</v>
      </c>
      <c r="S195" s="15">
        <v>43</v>
      </c>
      <c r="T195" s="16" t="s">
        <v>35</v>
      </c>
    </row>
    <row r="196" spans="4:20" x14ac:dyDescent="0.3">
      <c r="D196" s="14" t="s">
        <v>40</v>
      </c>
      <c r="E196" s="14" t="s">
        <v>41</v>
      </c>
      <c r="F196" s="14" t="s">
        <v>42</v>
      </c>
      <c r="G196" s="15">
        <v>17</v>
      </c>
      <c r="H196" s="15">
        <v>58</v>
      </c>
      <c r="N196" s="17" t="s">
        <v>34</v>
      </c>
      <c r="O196" s="18">
        <v>10</v>
      </c>
      <c r="P196" s="18">
        <v>30</v>
      </c>
      <c r="Q196" s="18">
        <v>20</v>
      </c>
      <c r="R196" s="18">
        <v>40</v>
      </c>
      <c r="S196" s="18">
        <v>20</v>
      </c>
      <c r="T196" s="19" t="s">
        <v>27</v>
      </c>
    </row>
    <row r="197" spans="4:20" x14ac:dyDescent="0.3">
      <c r="D197" s="17" t="s">
        <v>40</v>
      </c>
      <c r="E197" s="17" t="s">
        <v>45</v>
      </c>
      <c r="F197" s="17" t="s">
        <v>50</v>
      </c>
      <c r="G197" s="18">
        <v>15</v>
      </c>
      <c r="H197" s="18">
        <v>52</v>
      </c>
      <c r="N197" s="14" t="s">
        <v>64</v>
      </c>
      <c r="O197" s="15">
        <v>30</v>
      </c>
      <c r="P197" s="15">
        <v>30</v>
      </c>
      <c r="Q197" s="15">
        <v>0</v>
      </c>
      <c r="R197" s="15">
        <v>60</v>
      </c>
      <c r="S197" s="15">
        <v>39</v>
      </c>
      <c r="T197" s="16" t="s">
        <v>27</v>
      </c>
    </row>
    <row r="198" spans="4:20" x14ac:dyDescent="0.3">
      <c r="D198" s="14" t="s">
        <v>40</v>
      </c>
      <c r="E198" s="14" t="s">
        <v>41</v>
      </c>
      <c r="F198" s="14" t="s">
        <v>66</v>
      </c>
      <c r="G198" s="15">
        <v>-12</v>
      </c>
      <c r="H198" s="15">
        <v>56</v>
      </c>
      <c r="N198" s="17" t="s">
        <v>48</v>
      </c>
      <c r="O198" s="18">
        <v>20</v>
      </c>
      <c r="P198" s="18">
        <v>30</v>
      </c>
      <c r="Q198" s="18">
        <v>20</v>
      </c>
      <c r="R198" s="18">
        <v>50</v>
      </c>
      <c r="S198" s="18">
        <v>18</v>
      </c>
      <c r="T198" s="19" t="s">
        <v>27</v>
      </c>
    </row>
    <row r="199" spans="4:20" x14ac:dyDescent="0.3">
      <c r="D199" s="17" t="s">
        <v>40</v>
      </c>
      <c r="E199" s="17" t="s">
        <v>41</v>
      </c>
      <c r="F199" s="17" t="s">
        <v>53</v>
      </c>
      <c r="G199" s="18">
        <v>15</v>
      </c>
      <c r="H199" s="18">
        <v>53</v>
      </c>
      <c r="N199" s="14" t="s">
        <v>43</v>
      </c>
      <c r="O199" s="15">
        <v>10</v>
      </c>
      <c r="P199" s="15">
        <v>30</v>
      </c>
      <c r="Q199" s="15">
        <v>20</v>
      </c>
      <c r="R199" s="15">
        <v>40</v>
      </c>
      <c r="S199" s="15">
        <v>15</v>
      </c>
      <c r="T199" s="16" t="s">
        <v>35</v>
      </c>
    </row>
    <row r="200" spans="4:20" x14ac:dyDescent="0.3">
      <c r="D200" s="14" t="s">
        <v>40</v>
      </c>
      <c r="E200" s="14" t="s">
        <v>41</v>
      </c>
      <c r="F200" s="14" t="s">
        <v>54</v>
      </c>
      <c r="G200" s="15">
        <v>32</v>
      </c>
      <c r="H200" s="15">
        <v>43</v>
      </c>
      <c r="N200" s="17" t="s">
        <v>43</v>
      </c>
      <c r="O200" s="18">
        <v>30</v>
      </c>
      <c r="P200" s="18">
        <v>30</v>
      </c>
      <c r="Q200" s="18">
        <v>10</v>
      </c>
      <c r="R200" s="18">
        <v>60</v>
      </c>
      <c r="S200" s="18">
        <v>30</v>
      </c>
      <c r="T200" s="19" t="s">
        <v>35</v>
      </c>
    </row>
    <row r="201" spans="4:20" x14ac:dyDescent="0.3">
      <c r="D201" s="17" t="s">
        <v>23</v>
      </c>
      <c r="E201" s="17" t="s">
        <v>24</v>
      </c>
      <c r="F201" s="17" t="s">
        <v>25</v>
      </c>
      <c r="G201" s="18">
        <v>-3</v>
      </c>
      <c r="H201" s="18">
        <v>77</v>
      </c>
      <c r="N201" s="14" t="s">
        <v>51</v>
      </c>
      <c r="O201" s="15">
        <v>10</v>
      </c>
      <c r="P201" s="15">
        <v>30</v>
      </c>
      <c r="Q201" s="15">
        <v>0</v>
      </c>
      <c r="R201" s="15">
        <v>40</v>
      </c>
      <c r="S201" s="15">
        <v>41</v>
      </c>
      <c r="T201" s="16" t="s">
        <v>35</v>
      </c>
    </row>
    <row r="202" spans="4:20" x14ac:dyDescent="0.3">
      <c r="D202" s="14" t="s">
        <v>23</v>
      </c>
      <c r="E202" s="14" t="s">
        <v>24</v>
      </c>
      <c r="F202" s="14" t="s">
        <v>57</v>
      </c>
      <c r="G202" s="15">
        <v>14</v>
      </c>
      <c r="H202" s="15">
        <v>52</v>
      </c>
      <c r="N202" s="17" t="s">
        <v>47</v>
      </c>
      <c r="O202" s="18">
        <v>20</v>
      </c>
      <c r="P202" s="18">
        <v>30</v>
      </c>
      <c r="Q202" s="18">
        <v>20</v>
      </c>
      <c r="R202" s="18">
        <v>50</v>
      </c>
      <c r="S202" s="18">
        <v>20</v>
      </c>
      <c r="T202" s="19" t="s">
        <v>35</v>
      </c>
    </row>
    <row r="203" spans="4:20" x14ac:dyDescent="0.3">
      <c r="D203" s="17" t="s">
        <v>23</v>
      </c>
      <c r="E203" s="17" t="s">
        <v>24</v>
      </c>
      <c r="F203" s="17" t="s">
        <v>57</v>
      </c>
      <c r="G203" s="18">
        <v>17</v>
      </c>
      <c r="H203" s="18">
        <v>61</v>
      </c>
      <c r="N203" s="14" t="s">
        <v>60</v>
      </c>
      <c r="O203" s="15">
        <v>20</v>
      </c>
      <c r="P203" s="15">
        <v>30</v>
      </c>
      <c r="Q203" s="15">
        <v>20</v>
      </c>
      <c r="R203" s="15">
        <v>50</v>
      </c>
      <c r="S203" s="15">
        <v>19</v>
      </c>
      <c r="T203" s="16" t="s">
        <v>35</v>
      </c>
    </row>
    <row r="204" spans="4:20" x14ac:dyDescent="0.3">
      <c r="D204" s="14" t="s">
        <v>23</v>
      </c>
      <c r="E204" s="14" t="s">
        <v>32</v>
      </c>
      <c r="F204" s="14" t="s">
        <v>37</v>
      </c>
      <c r="G204" s="15">
        <v>-3</v>
      </c>
      <c r="H204" s="15">
        <v>77</v>
      </c>
      <c r="N204" s="17" t="s">
        <v>56</v>
      </c>
      <c r="O204" s="18">
        <v>20</v>
      </c>
      <c r="P204" s="18">
        <v>30</v>
      </c>
      <c r="Q204" s="18">
        <v>20</v>
      </c>
      <c r="R204" s="18">
        <v>50</v>
      </c>
      <c r="S204" s="18">
        <v>17</v>
      </c>
      <c r="T204" s="19" t="s">
        <v>27</v>
      </c>
    </row>
    <row r="205" spans="4:20" x14ac:dyDescent="0.3">
      <c r="D205" s="17" t="s">
        <v>23</v>
      </c>
      <c r="E205" s="17" t="s">
        <v>32</v>
      </c>
      <c r="F205" s="17" t="s">
        <v>33</v>
      </c>
      <c r="G205" s="18">
        <v>14</v>
      </c>
      <c r="H205" s="18">
        <v>52</v>
      </c>
      <c r="N205" s="14" t="s">
        <v>51</v>
      </c>
      <c r="O205" s="15">
        <v>10</v>
      </c>
      <c r="P205" s="15">
        <v>30</v>
      </c>
      <c r="Q205" s="15">
        <v>20</v>
      </c>
      <c r="R205" s="15">
        <v>40</v>
      </c>
      <c r="S205" s="15">
        <v>15</v>
      </c>
      <c r="T205" s="16" t="s">
        <v>35</v>
      </c>
    </row>
    <row r="206" spans="4:20" x14ac:dyDescent="0.3">
      <c r="D206" s="14" t="s">
        <v>23</v>
      </c>
      <c r="E206" s="14" t="s">
        <v>32</v>
      </c>
      <c r="F206" s="14" t="s">
        <v>61</v>
      </c>
      <c r="G206" s="15">
        <v>14</v>
      </c>
      <c r="H206" s="15">
        <v>92</v>
      </c>
      <c r="N206" s="17" t="s">
        <v>56</v>
      </c>
      <c r="O206" s="18">
        <v>20</v>
      </c>
      <c r="P206" s="18">
        <v>30</v>
      </c>
      <c r="Q206" s="18">
        <v>30</v>
      </c>
      <c r="R206" s="18">
        <v>50</v>
      </c>
      <c r="S206" s="18">
        <v>19</v>
      </c>
      <c r="T206" s="19" t="s">
        <v>35</v>
      </c>
    </row>
    <row r="207" spans="4:20" x14ac:dyDescent="0.3">
      <c r="D207" s="17" t="s">
        <v>23</v>
      </c>
      <c r="E207" s="17" t="s">
        <v>24</v>
      </c>
      <c r="F207" s="17" t="s">
        <v>57</v>
      </c>
      <c r="G207" s="18">
        <v>19</v>
      </c>
      <c r="H207" s="18">
        <v>60</v>
      </c>
      <c r="N207" s="14" t="s">
        <v>30</v>
      </c>
      <c r="O207" s="15">
        <v>40</v>
      </c>
      <c r="P207" s="15">
        <v>80</v>
      </c>
      <c r="Q207" s="15">
        <v>80</v>
      </c>
      <c r="R207" s="15">
        <v>120</v>
      </c>
      <c r="S207" s="15">
        <v>33</v>
      </c>
      <c r="T207" s="16" t="s">
        <v>27</v>
      </c>
    </row>
    <row r="208" spans="4:20" x14ac:dyDescent="0.3">
      <c r="D208" s="14" t="s">
        <v>23</v>
      </c>
      <c r="E208" s="14" t="s">
        <v>32</v>
      </c>
      <c r="F208" s="14" t="s">
        <v>33</v>
      </c>
      <c r="G208" s="15">
        <v>10</v>
      </c>
      <c r="H208" s="15">
        <v>41</v>
      </c>
      <c r="N208" s="17" t="s">
        <v>55</v>
      </c>
      <c r="O208" s="18">
        <v>50</v>
      </c>
      <c r="P208" s="18">
        <v>80</v>
      </c>
      <c r="Q208" s="18">
        <v>60</v>
      </c>
      <c r="R208" s="18">
        <v>130</v>
      </c>
      <c r="S208" s="18">
        <v>24</v>
      </c>
      <c r="T208" s="19" t="s">
        <v>35</v>
      </c>
    </row>
    <row r="209" spans="4:20" x14ac:dyDescent="0.3">
      <c r="D209" s="17" t="s">
        <v>23</v>
      </c>
      <c r="E209" s="17" t="s">
        <v>32</v>
      </c>
      <c r="F209" s="17" t="s">
        <v>33</v>
      </c>
      <c r="G209" s="18">
        <v>25</v>
      </c>
      <c r="H209" s="18">
        <v>73</v>
      </c>
      <c r="N209" s="14" t="s">
        <v>56</v>
      </c>
      <c r="O209" s="15">
        <v>60</v>
      </c>
      <c r="P209" s="15">
        <v>80</v>
      </c>
      <c r="Q209" s="15">
        <v>10</v>
      </c>
      <c r="R209" s="15">
        <v>140</v>
      </c>
      <c r="S209" s="15">
        <v>77</v>
      </c>
      <c r="T209" s="16" t="s">
        <v>35</v>
      </c>
    </row>
    <row r="210" spans="4:20" x14ac:dyDescent="0.3">
      <c r="D210" s="14" t="s">
        <v>23</v>
      </c>
      <c r="E210" s="14" t="s">
        <v>24</v>
      </c>
      <c r="F210" s="14" t="s">
        <v>57</v>
      </c>
      <c r="G210" s="15">
        <v>24</v>
      </c>
      <c r="H210" s="15">
        <v>56</v>
      </c>
      <c r="N210" s="17" t="s">
        <v>49</v>
      </c>
      <c r="O210" s="18">
        <v>60</v>
      </c>
      <c r="P210" s="18">
        <v>80</v>
      </c>
      <c r="Q210" s="18">
        <v>50</v>
      </c>
      <c r="R210" s="18">
        <v>140</v>
      </c>
      <c r="S210" s="18">
        <v>44</v>
      </c>
      <c r="T210" s="19" t="s">
        <v>35</v>
      </c>
    </row>
    <row r="211" spans="4:20" x14ac:dyDescent="0.3">
      <c r="D211" s="17" t="s">
        <v>23</v>
      </c>
      <c r="E211" s="17" t="s">
        <v>24</v>
      </c>
      <c r="F211" s="17" t="s">
        <v>25</v>
      </c>
      <c r="G211" s="18">
        <v>30</v>
      </c>
      <c r="H211" s="18">
        <v>70</v>
      </c>
      <c r="N211" s="14" t="s">
        <v>56</v>
      </c>
      <c r="O211" s="15">
        <v>50</v>
      </c>
      <c r="P211" s="15">
        <v>80</v>
      </c>
      <c r="Q211" s="15">
        <v>50</v>
      </c>
      <c r="R211" s="15">
        <v>130</v>
      </c>
      <c r="S211" s="15">
        <v>46</v>
      </c>
      <c r="T211" s="16" t="s">
        <v>35</v>
      </c>
    </row>
    <row r="212" spans="4:20" x14ac:dyDescent="0.3">
      <c r="D212" s="14" t="s">
        <v>23</v>
      </c>
      <c r="E212" s="14" t="s">
        <v>24</v>
      </c>
      <c r="F212" s="14" t="s">
        <v>25</v>
      </c>
      <c r="G212" s="15">
        <v>24</v>
      </c>
      <c r="H212" s="15">
        <v>134</v>
      </c>
      <c r="N212" s="17" t="s">
        <v>59</v>
      </c>
      <c r="O212" s="18">
        <v>50</v>
      </c>
      <c r="P212" s="18">
        <v>80</v>
      </c>
      <c r="Q212" s="18">
        <v>50</v>
      </c>
      <c r="R212" s="18">
        <v>130</v>
      </c>
      <c r="S212" s="18">
        <v>40</v>
      </c>
      <c r="T212" s="19" t="s">
        <v>27</v>
      </c>
    </row>
    <row r="213" spans="4:20" x14ac:dyDescent="0.3">
      <c r="D213" s="17" t="s">
        <v>23</v>
      </c>
      <c r="E213" s="17" t="s">
        <v>24</v>
      </c>
      <c r="F213" s="17" t="s">
        <v>25</v>
      </c>
      <c r="G213" s="18">
        <v>19</v>
      </c>
      <c r="H213" s="18">
        <v>128</v>
      </c>
      <c r="N213" s="14" t="s">
        <v>44</v>
      </c>
      <c r="O213" s="15">
        <v>50</v>
      </c>
      <c r="P213" s="15">
        <v>80</v>
      </c>
      <c r="Q213" s="15">
        <v>60</v>
      </c>
      <c r="R213" s="15">
        <v>130</v>
      </c>
      <c r="S213" s="15">
        <v>27</v>
      </c>
      <c r="T213" s="16" t="s">
        <v>35</v>
      </c>
    </row>
    <row r="214" spans="4:20" x14ac:dyDescent="0.3">
      <c r="D214" s="14" t="s">
        <v>23</v>
      </c>
      <c r="E214" s="14" t="s">
        <v>32</v>
      </c>
      <c r="F214" s="14" t="s">
        <v>37</v>
      </c>
      <c r="G214" s="15">
        <v>22</v>
      </c>
      <c r="H214" s="15">
        <v>56</v>
      </c>
      <c r="N214" s="17" t="s">
        <v>65</v>
      </c>
      <c r="O214" s="18">
        <v>50</v>
      </c>
      <c r="P214" s="18">
        <v>80</v>
      </c>
      <c r="Q214" s="18">
        <v>40</v>
      </c>
      <c r="R214" s="18">
        <v>130</v>
      </c>
      <c r="S214" s="18">
        <v>51</v>
      </c>
      <c r="T214" s="19" t="s">
        <v>27</v>
      </c>
    </row>
    <row r="215" spans="4:20" x14ac:dyDescent="0.3">
      <c r="D215" s="17" t="s">
        <v>40</v>
      </c>
      <c r="E215" s="17" t="s">
        <v>41</v>
      </c>
      <c r="F215" s="17" t="s">
        <v>42</v>
      </c>
      <c r="G215" s="18">
        <v>21</v>
      </c>
      <c r="H215" s="18">
        <v>98</v>
      </c>
      <c r="N215" s="14" t="s">
        <v>63</v>
      </c>
      <c r="O215" s="15">
        <v>50</v>
      </c>
      <c r="P215" s="15">
        <v>80</v>
      </c>
      <c r="Q215" s="15">
        <v>40</v>
      </c>
      <c r="R215" s="15">
        <v>130</v>
      </c>
      <c r="S215" s="15">
        <v>54</v>
      </c>
      <c r="T215" s="16" t="s">
        <v>35</v>
      </c>
    </row>
    <row r="216" spans="4:20" x14ac:dyDescent="0.3">
      <c r="D216" s="14" t="s">
        <v>40</v>
      </c>
      <c r="E216" s="14" t="s">
        <v>41</v>
      </c>
      <c r="F216" s="14" t="s">
        <v>42</v>
      </c>
      <c r="G216" s="15">
        <v>25</v>
      </c>
      <c r="H216" s="15">
        <v>62</v>
      </c>
      <c r="N216" s="17" t="s">
        <v>67</v>
      </c>
      <c r="O216" s="18">
        <v>50</v>
      </c>
      <c r="P216" s="18">
        <v>80</v>
      </c>
      <c r="Q216" s="18">
        <v>60</v>
      </c>
      <c r="R216" s="18">
        <v>130</v>
      </c>
      <c r="S216" s="18">
        <v>27</v>
      </c>
      <c r="T216" s="19" t="s">
        <v>35</v>
      </c>
    </row>
    <row r="217" spans="4:20" x14ac:dyDescent="0.3">
      <c r="D217" s="17" t="s">
        <v>40</v>
      </c>
      <c r="E217" s="17" t="s">
        <v>45</v>
      </c>
      <c r="F217" s="17" t="s">
        <v>50</v>
      </c>
      <c r="G217" s="18">
        <v>22</v>
      </c>
      <c r="H217" s="18">
        <v>55</v>
      </c>
      <c r="N217" s="14" t="s">
        <v>38</v>
      </c>
      <c r="O217" s="15">
        <v>40</v>
      </c>
      <c r="P217" s="15">
        <v>80</v>
      </c>
      <c r="Q217" s="15">
        <v>50</v>
      </c>
      <c r="R217" s="15">
        <v>120</v>
      </c>
      <c r="S217" s="15">
        <v>54</v>
      </c>
      <c r="T217" s="16" t="s">
        <v>35</v>
      </c>
    </row>
    <row r="218" spans="4:20" x14ac:dyDescent="0.3">
      <c r="D218" s="14" t="s">
        <v>40</v>
      </c>
      <c r="E218" s="14" t="s">
        <v>41</v>
      </c>
      <c r="F218" s="14" t="s">
        <v>66</v>
      </c>
      <c r="G218" s="15">
        <v>-18</v>
      </c>
      <c r="H218" s="15">
        <v>60</v>
      </c>
      <c r="N218" s="17" t="s">
        <v>56</v>
      </c>
      <c r="O218" s="18">
        <v>40</v>
      </c>
      <c r="P218" s="18">
        <v>80</v>
      </c>
      <c r="Q218" s="18">
        <v>50</v>
      </c>
      <c r="R218" s="18">
        <v>120</v>
      </c>
      <c r="S218" s="18">
        <v>35</v>
      </c>
      <c r="T218" s="19" t="s">
        <v>27</v>
      </c>
    </row>
    <row r="219" spans="4:20" x14ac:dyDescent="0.3">
      <c r="D219" s="17" t="s">
        <v>23</v>
      </c>
      <c r="E219" s="17" t="s">
        <v>24</v>
      </c>
      <c r="F219" s="17" t="s">
        <v>57</v>
      </c>
      <c r="G219" s="18">
        <v>18</v>
      </c>
      <c r="H219" s="18">
        <v>60</v>
      </c>
      <c r="N219" s="14" t="s">
        <v>59</v>
      </c>
      <c r="O219" s="15">
        <v>60</v>
      </c>
      <c r="P219" s="15">
        <v>80</v>
      </c>
      <c r="Q219" s="15">
        <v>30</v>
      </c>
      <c r="R219" s="15">
        <v>140</v>
      </c>
      <c r="S219" s="15">
        <v>58</v>
      </c>
      <c r="T219" s="16" t="s">
        <v>35</v>
      </c>
    </row>
    <row r="220" spans="4:20" x14ac:dyDescent="0.3">
      <c r="D220" s="14" t="s">
        <v>40</v>
      </c>
      <c r="E220" s="14" t="s">
        <v>41</v>
      </c>
      <c r="F220" s="14" t="s">
        <v>42</v>
      </c>
      <c r="G220" s="15">
        <v>18</v>
      </c>
      <c r="H220" s="15">
        <v>95</v>
      </c>
      <c r="N220" s="17" t="s">
        <v>60</v>
      </c>
      <c r="O220" s="18">
        <v>70</v>
      </c>
      <c r="P220" s="18">
        <v>80</v>
      </c>
      <c r="Q220" s="18">
        <v>40</v>
      </c>
      <c r="R220" s="18">
        <v>150</v>
      </c>
      <c r="S220" s="18">
        <v>44</v>
      </c>
      <c r="T220" s="19" t="s">
        <v>27</v>
      </c>
    </row>
    <row r="221" spans="4:20" x14ac:dyDescent="0.3">
      <c r="D221" s="17" t="s">
        <v>40</v>
      </c>
      <c r="E221" s="17" t="s">
        <v>41</v>
      </c>
      <c r="F221" s="17" t="s">
        <v>42</v>
      </c>
      <c r="G221" s="18">
        <v>25</v>
      </c>
      <c r="H221" s="18">
        <v>62</v>
      </c>
      <c r="N221" s="14" t="s">
        <v>44</v>
      </c>
      <c r="O221" s="15">
        <v>60</v>
      </c>
      <c r="P221" s="15">
        <v>80</v>
      </c>
      <c r="Q221" s="15">
        <v>10</v>
      </c>
      <c r="R221" s="15">
        <v>140</v>
      </c>
      <c r="S221" s="15">
        <v>84</v>
      </c>
      <c r="T221" s="16" t="s">
        <v>35</v>
      </c>
    </row>
    <row r="222" spans="4:20" x14ac:dyDescent="0.3">
      <c r="D222" s="14" t="s">
        <v>40</v>
      </c>
      <c r="E222" s="14" t="s">
        <v>45</v>
      </c>
      <c r="F222" s="14" t="s">
        <v>50</v>
      </c>
      <c r="G222" s="15">
        <v>15</v>
      </c>
      <c r="H222" s="15">
        <v>44</v>
      </c>
      <c r="N222" s="17" t="s">
        <v>55</v>
      </c>
      <c r="O222" s="18">
        <v>50</v>
      </c>
      <c r="P222" s="18">
        <v>80</v>
      </c>
      <c r="Q222" s="18">
        <v>60</v>
      </c>
      <c r="R222" s="18">
        <v>130</v>
      </c>
      <c r="S222" s="18">
        <v>24</v>
      </c>
      <c r="T222" s="19" t="s">
        <v>35</v>
      </c>
    </row>
    <row r="223" spans="4:20" x14ac:dyDescent="0.3">
      <c r="D223" s="17" t="s">
        <v>40</v>
      </c>
      <c r="E223" s="17" t="s">
        <v>45</v>
      </c>
      <c r="F223" s="17" t="s">
        <v>52</v>
      </c>
      <c r="G223" s="18">
        <v>12</v>
      </c>
      <c r="H223" s="18">
        <v>74</v>
      </c>
      <c r="N223" s="14" t="s">
        <v>56</v>
      </c>
      <c r="O223" s="15">
        <v>60</v>
      </c>
      <c r="P223" s="15">
        <v>80</v>
      </c>
      <c r="Q223" s="15">
        <v>10</v>
      </c>
      <c r="R223" s="15">
        <v>140</v>
      </c>
      <c r="S223" s="15">
        <v>77</v>
      </c>
      <c r="T223" s="16" t="s">
        <v>35</v>
      </c>
    </row>
    <row r="224" spans="4:20" x14ac:dyDescent="0.3">
      <c r="D224" s="14" t="s">
        <v>40</v>
      </c>
      <c r="E224" s="14" t="s">
        <v>41</v>
      </c>
      <c r="F224" s="14" t="s">
        <v>66</v>
      </c>
      <c r="G224" s="15">
        <v>-24</v>
      </c>
      <c r="H224" s="15">
        <v>48</v>
      </c>
      <c r="N224" s="17" t="s">
        <v>49</v>
      </c>
      <c r="O224" s="18">
        <v>60</v>
      </c>
      <c r="P224" s="18">
        <v>80</v>
      </c>
      <c r="Q224" s="18">
        <v>50</v>
      </c>
      <c r="R224" s="18">
        <v>140</v>
      </c>
      <c r="S224" s="18">
        <v>44</v>
      </c>
      <c r="T224" s="19" t="s">
        <v>35</v>
      </c>
    </row>
    <row r="225" spans="4:20" x14ac:dyDescent="0.3">
      <c r="D225" s="17" t="s">
        <v>40</v>
      </c>
      <c r="E225" s="17" t="s">
        <v>41</v>
      </c>
      <c r="F225" s="17" t="s">
        <v>53</v>
      </c>
      <c r="G225" s="18">
        <v>36</v>
      </c>
      <c r="H225" s="18">
        <v>78</v>
      </c>
      <c r="N225" s="14" t="s">
        <v>56</v>
      </c>
      <c r="O225" s="15">
        <v>50</v>
      </c>
      <c r="P225" s="15">
        <v>80</v>
      </c>
      <c r="Q225" s="15">
        <v>50</v>
      </c>
      <c r="R225" s="15">
        <v>130</v>
      </c>
      <c r="S225" s="15">
        <v>46</v>
      </c>
      <c r="T225" s="16" t="s">
        <v>35</v>
      </c>
    </row>
    <row r="226" spans="4:20" x14ac:dyDescent="0.3">
      <c r="D226" s="14" t="s">
        <v>40</v>
      </c>
      <c r="E226" s="14" t="s">
        <v>41</v>
      </c>
      <c r="F226" s="14" t="s">
        <v>54</v>
      </c>
      <c r="G226" s="15">
        <v>19</v>
      </c>
      <c r="H226" s="15">
        <v>60</v>
      </c>
      <c r="N226" s="17" t="s">
        <v>59</v>
      </c>
      <c r="O226" s="18">
        <v>50</v>
      </c>
      <c r="P226" s="18">
        <v>80</v>
      </c>
      <c r="Q226" s="18">
        <v>50</v>
      </c>
      <c r="R226" s="18">
        <v>130</v>
      </c>
      <c r="S226" s="18">
        <v>40</v>
      </c>
      <c r="T226" s="19" t="s">
        <v>27</v>
      </c>
    </row>
    <row r="227" spans="4:20" x14ac:dyDescent="0.3">
      <c r="D227" s="17" t="s">
        <v>23</v>
      </c>
      <c r="E227" s="17" t="s">
        <v>24</v>
      </c>
      <c r="F227" s="17" t="s">
        <v>57</v>
      </c>
      <c r="G227" s="18">
        <v>28</v>
      </c>
      <c r="H227" s="18">
        <v>64</v>
      </c>
      <c r="N227" s="14" t="s">
        <v>44</v>
      </c>
      <c r="O227" s="15">
        <v>50</v>
      </c>
      <c r="P227" s="15">
        <v>80</v>
      </c>
      <c r="Q227" s="15">
        <v>60</v>
      </c>
      <c r="R227" s="15">
        <v>130</v>
      </c>
      <c r="S227" s="15">
        <v>27</v>
      </c>
      <c r="T227" s="16" t="s">
        <v>35</v>
      </c>
    </row>
    <row r="228" spans="4:20" x14ac:dyDescent="0.3">
      <c r="D228" s="14" t="s">
        <v>23</v>
      </c>
      <c r="E228" s="14" t="s">
        <v>32</v>
      </c>
      <c r="F228" s="14" t="s">
        <v>33</v>
      </c>
      <c r="G228" s="15">
        <v>15</v>
      </c>
      <c r="H228" s="15">
        <v>44</v>
      </c>
      <c r="N228" s="17" t="s">
        <v>65</v>
      </c>
      <c r="O228" s="18">
        <v>50</v>
      </c>
      <c r="P228" s="18">
        <v>80</v>
      </c>
      <c r="Q228" s="18">
        <v>40</v>
      </c>
      <c r="R228" s="18">
        <v>130</v>
      </c>
      <c r="S228" s="18">
        <v>51</v>
      </c>
      <c r="T228" s="19" t="s">
        <v>27</v>
      </c>
    </row>
    <row r="229" spans="4:20" x14ac:dyDescent="0.3">
      <c r="D229" s="17" t="s">
        <v>23</v>
      </c>
      <c r="E229" s="17" t="s">
        <v>32</v>
      </c>
      <c r="F229" s="17" t="s">
        <v>33</v>
      </c>
      <c r="G229" s="18">
        <v>37</v>
      </c>
      <c r="H229" s="18">
        <v>78</v>
      </c>
      <c r="N229" s="14" t="s">
        <v>63</v>
      </c>
      <c r="O229" s="15">
        <v>50</v>
      </c>
      <c r="P229" s="15">
        <v>80</v>
      </c>
      <c r="Q229" s="15">
        <v>40</v>
      </c>
      <c r="R229" s="15">
        <v>130</v>
      </c>
      <c r="S229" s="15">
        <v>54</v>
      </c>
      <c r="T229" s="16" t="s">
        <v>35</v>
      </c>
    </row>
    <row r="230" spans="4:20" x14ac:dyDescent="0.3">
      <c r="D230" s="14" t="s">
        <v>40</v>
      </c>
      <c r="E230" s="14" t="s">
        <v>41</v>
      </c>
      <c r="F230" s="14" t="s">
        <v>42</v>
      </c>
      <c r="G230" s="15">
        <v>78</v>
      </c>
      <c r="H230" s="15">
        <v>187</v>
      </c>
      <c r="N230" s="17" t="s">
        <v>67</v>
      </c>
      <c r="O230" s="18">
        <v>50</v>
      </c>
      <c r="P230" s="18">
        <v>80</v>
      </c>
      <c r="Q230" s="18">
        <v>60</v>
      </c>
      <c r="R230" s="18">
        <v>130</v>
      </c>
      <c r="S230" s="18">
        <v>27</v>
      </c>
      <c r="T230" s="19" t="s">
        <v>35</v>
      </c>
    </row>
    <row r="231" spans="4:20" x14ac:dyDescent="0.3">
      <c r="D231" s="17" t="s">
        <v>40</v>
      </c>
      <c r="E231" s="17" t="s">
        <v>45</v>
      </c>
      <c r="F231" s="17" t="s">
        <v>52</v>
      </c>
      <c r="G231" s="18">
        <v>44</v>
      </c>
      <c r="H231" s="18">
        <v>115</v>
      </c>
      <c r="N231" s="14" t="s">
        <v>38</v>
      </c>
      <c r="O231" s="15">
        <v>40</v>
      </c>
      <c r="P231" s="15">
        <v>80</v>
      </c>
      <c r="Q231" s="15">
        <v>50</v>
      </c>
      <c r="R231" s="15">
        <v>120</v>
      </c>
      <c r="S231" s="15">
        <v>54</v>
      </c>
      <c r="T231" s="16" t="s">
        <v>35</v>
      </c>
    </row>
    <row r="232" spans="4:20" x14ac:dyDescent="0.3">
      <c r="D232" s="14" t="s">
        <v>40</v>
      </c>
      <c r="E232" s="14" t="s">
        <v>45</v>
      </c>
      <c r="F232" s="14" t="s">
        <v>50</v>
      </c>
      <c r="G232" s="15">
        <v>-4</v>
      </c>
      <c r="H232" s="15">
        <v>125</v>
      </c>
      <c r="N232" s="17" t="s">
        <v>30</v>
      </c>
      <c r="O232" s="18">
        <v>50</v>
      </c>
      <c r="P232" s="18">
        <v>90</v>
      </c>
      <c r="Q232" s="18">
        <v>40</v>
      </c>
      <c r="R232" s="18">
        <v>140</v>
      </c>
      <c r="S232" s="18">
        <v>55</v>
      </c>
      <c r="T232" s="19" t="s">
        <v>35</v>
      </c>
    </row>
    <row r="233" spans="4:20" x14ac:dyDescent="0.3">
      <c r="D233" s="17" t="s">
        <v>40</v>
      </c>
      <c r="E233" s="17" t="s">
        <v>45</v>
      </c>
      <c r="F233" s="17" t="s">
        <v>52</v>
      </c>
      <c r="G233" s="18">
        <v>27</v>
      </c>
      <c r="H233" s="18">
        <v>124</v>
      </c>
      <c r="N233" s="14" t="s">
        <v>30</v>
      </c>
      <c r="O233" s="15">
        <v>90</v>
      </c>
      <c r="P233" s="15">
        <v>130</v>
      </c>
      <c r="Q233" s="15">
        <v>100</v>
      </c>
      <c r="R233" s="15">
        <v>220</v>
      </c>
      <c r="S233" s="15">
        <v>45</v>
      </c>
      <c r="T233" s="16" t="s">
        <v>35</v>
      </c>
    </row>
    <row r="234" spans="4:20" x14ac:dyDescent="0.3">
      <c r="D234" s="14" t="s">
        <v>40</v>
      </c>
      <c r="E234" s="14" t="s">
        <v>41</v>
      </c>
      <c r="F234" s="14" t="s">
        <v>53</v>
      </c>
      <c r="G234" s="15">
        <v>33</v>
      </c>
      <c r="H234" s="15">
        <v>138</v>
      </c>
      <c r="N234" s="17" t="s">
        <v>47</v>
      </c>
      <c r="O234" s="18">
        <v>60</v>
      </c>
      <c r="P234" s="18">
        <v>90</v>
      </c>
      <c r="Q234" s="18">
        <v>40</v>
      </c>
      <c r="R234" s="18">
        <v>150</v>
      </c>
      <c r="S234" s="18">
        <v>57</v>
      </c>
      <c r="T234" s="19" t="s">
        <v>27</v>
      </c>
    </row>
    <row r="235" spans="4:20" x14ac:dyDescent="0.3">
      <c r="D235" s="17" t="s">
        <v>23</v>
      </c>
      <c r="E235" s="17" t="s">
        <v>24</v>
      </c>
      <c r="F235" s="17" t="s">
        <v>57</v>
      </c>
      <c r="G235" s="18">
        <v>48</v>
      </c>
      <c r="H235" s="18">
        <v>141</v>
      </c>
      <c r="N235" s="14" t="s">
        <v>47</v>
      </c>
      <c r="O235" s="15">
        <v>100</v>
      </c>
      <c r="P235" s="15">
        <v>130</v>
      </c>
      <c r="Q235" s="15">
        <v>90</v>
      </c>
      <c r="R235" s="15">
        <v>230</v>
      </c>
      <c r="S235" s="15">
        <v>41</v>
      </c>
      <c r="T235" s="16" t="s">
        <v>35</v>
      </c>
    </row>
    <row r="236" spans="4:20" x14ac:dyDescent="0.3">
      <c r="D236" s="14" t="s">
        <v>23</v>
      </c>
      <c r="E236" s="14" t="s">
        <v>32</v>
      </c>
      <c r="F236" s="14" t="s">
        <v>33</v>
      </c>
      <c r="G236" s="15">
        <v>51</v>
      </c>
      <c r="H236" s="15">
        <v>132</v>
      </c>
      <c r="N236" s="17" t="s">
        <v>47</v>
      </c>
      <c r="O236" s="18">
        <v>80</v>
      </c>
      <c r="P236" s="18">
        <v>100</v>
      </c>
      <c r="Q236" s="18">
        <v>60</v>
      </c>
      <c r="R236" s="18">
        <v>180</v>
      </c>
      <c r="S236" s="18">
        <v>54</v>
      </c>
      <c r="T236" s="19" t="s">
        <v>35</v>
      </c>
    </row>
    <row r="237" spans="4:20" x14ac:dyDescent="0.3">
      <c r="D237" s="17" t="s">
        <v>40</v>
      </c>
      <c r="E237" s="17" t="s">
        <v>41</v>
      </c>
      <c r="F237" s="17" t="s">
        <v>42</v>
      </c>
      <c r="G237" s="18">
        <v>6</v>
      </c>
      <c r="H237" s="18">
        <v>103</v>
      </c>
      <c r="N237" s="14" t="s">
        <v>55</v>
      </c>
      <c r="O237" s="15">
        <v>90</v>
      </c>
      <c r="P237" s="15">
        <v>120</v>
      </c>
      <c r="Q237" s="15">
        <v>80</v>
      </c>
      <c r="R237" s="15">
        <v>210</v>
      </c>
      <c r="S237" s="15">
        <v>45</v>
      </c>
      <c r="T237" s="16" t="s">
        <v>27</v>
      </c>
    </row>
    <row r="238" spans="4:20" x14ac:dyDescent="0.3">
      <c r="D238" s="14" t="s">
        <v>23</v>
      </c>
      <c r="E238" s="14" t="s">
        <v>32</v>
      </c>
      <c r="F238" s="14" t="s">
        <v>61</v>
      </c>
      <c r="G238" s="15">
        <v>47</v>
      </c>
      <c r="H238" s="15">
        <v>168</v>
      </c>
      <c r="N238" s="17" t="s">
        <v>64</v>
      </c>
      <c r="O238" s="18">
        <v>10</v>
      </c>
      <c r="P238" s="18">
        <v>20</v>
      </c>
      <c r="Q238" s="18">
        <v>10</v>
      </c>
      <c r="R238" s="18">
        <v>30</v>
      </c>
      <c r="S238" s="18">
        <v>15</v>
      </c>
      <c r="T238" s="19" t="s">
        <v>27</v>
      </c>
    </row>
    <row r="239" spans="4:20" x14ac:dyDescent="0.3">
      <c r="D239" s="17" t="s">
        <v>23</v>
      </c>
      <c r="E239" s="17" t="s">
        <v>32</v>
      </c>
      <c r="F239" s="17" t="s">
        <v>37</v>
      </c>
      <c r="G239" s="18">
        <v>52</v>
      </c>
      <c r="H239" s="18">
        <v>133</v>
      </c>
      <c r="N239" s="14" t="s">
        <v>55</v>
      </c>
      <c r="O239" s="15">
        <v>70</v>
      </c>
      <c r="P239" s="15">
        <v>100</v>
      </c>
      <c r="Q239" s="15">
        <v>40</v>
      </c>
      <c r="R239" s="15">
        <v>170</v>
      </c>
      <c r="S239" s="15">
        <v>64</v>
      </c>
      <c r="T239" s="16" t="s">
        <v>27</v>
      </c>
    </row>
    <row r="240" spans="4:20" x14ac:dyDescent="0.3">
      <c r="D240" s="14" t="s">
        <v>23</v>
      </c>
      <c r="E240" s="14" t="s">
        <v>32</v>
      </c>
      <c r="F240" s="14" t="s">
        <v>37</v>
      </c>
      <c r="G240" s="15">
        <v>47</v>
      </c>
      <c r="H240" s="15">
        <v>168</v>
      </c>
      <c r="N240" s="17" t="s">
        <v>47</v>
      </c>
      <c r="O240" s="18">
        <v>80</v>
      </c>
      <c r="P240" s="18">
        <v>120</v>
      </c>
      <c r="Q240" s="18">
        <v>20</v>
      </c>
      <c r="R240" s="18">
        <v>200</v>
      </c>
      <c r="S240" s="18">
        <v>115</v>
      </c>
      <c r="T240" s="19" t="s">
        <v>27</v>
      </c>
    </row>
    <row r="241" spans="4:20" x14ac:dyDescent="0.3">
      <c r="D241" s="17" t="s">
        <v>40</v>
      </c>
      <c r="E241" s="17" t="s">
        <v>45</v>
      </c>
      <c r="F241" s="17" t="s">
        <v>46</v>
      </c>
      <c r="G241" s="18">
        <v>25</v>
      </c>
      <c r="H241" s="18">
        <v>101</v>
      </c>
      <c r="N241" s="14" t="s">
        <v>30</v>
      </c>
      <c r="O241" s="15">
        <v>280</v>
      </c>
      <c r="P241" s="15">
        <v>340</v>
      </c>
      <c r="Q241" s="15">
        <v>240</v>
      </c>
      <c r="R241" s="15">
        <v>620</v>
      </c>
      <c r="S241" s="15">
        <v>96</v>
      </c>
      <c r="T241" s="16" t="s">
        <v>35</v>
      </c>
    </row>
    <row r="242" spans="4:20" x14ac:dyDescent="0.3">
      <c r="D242" s="14" t="s">
        <v>40</v>
      </c>
      <c r="E242" s="14" t="s">
        <v>45</v>
      </c>
      <c r="F242" s="14" t="s">
        <v>50</v>
      </c>
      <c r="G242" s="15">
        <v>22</v>
      </c>
      <c r="H242" s="15">
        <v>145</v>
      </c>
      <c r="N242" s="17" t="s">
        <v>30</v>
      </c>
      <c r="O242" s="18">
        <v>90</v>
      </c>
      <c r="P242" s="18">
        <v>140</v>
      </c>
      <c r="Q242" s="18">
        <v>110</v>
      </c>
      <c r="R242" s="18">
        <v>230</v>
      </c>
      <c r="S242" s="18">
        <v>46</v>
      </c>
      <c r="T242" s="19" t="s">
        <v>35</v>
      </c>
    </row>
    <row r="243" spans="4:20" x14ac:dyDescent="0.3">
      <c r="D243" s="17" t="s">
        <v>40</v>
      </c>
      <c r="E243" s="17" t="s">
        <v>41</v>
      </c>
      <c r="F243" s="17" t="s">
        <v>42</v>
      </c>
      <c r="G243" s="18">
        <v>67</v>
      </c>
      <c r="H243" s="18">
        <v>175</v>
      </c>
      <c r="N243" s="14" t="s">
        <v>64</v>
      </c>
      <c r="O243" s="15">
        <v>100</v>
      </c>
      <c r="P243" s="15">
        <v>90</v>
      </c>
      <c r="Q243" s="15">
        <v>40</v>
      </c>
      <c r="R243" s="15">
        <v>190</v>
      </c>
      <c r="S243" s="15">
        <v>52</v>
      </c>
      <c r="T243" s="16" t="s">
        <v>27</v>
      </c>
    </row>
    <row r="244" spans="4:20" x14ac:dyDescent="0.3">
      <c r="D244" s="14" t="s">
        <v>40</v>
      </c>
      <c r="E244" s="14" t="s">
        <v>41</v>
      </c>
      <c r="F244" s="14" t="s">
        <v>53</v>
      </c>
      <c r="G244" s="15">
        <v>3</v>
      </c>
      <c r="H244" s="15">
        <v>157</v>
      </c>
      <c r="N244" s="17" t="s">
        <v>47</v>
      </c>
      <c r="O244" s="18">
        <v>80</v>
      </c>
      <c r="P244" s="18">
        <v>120</v>
      </c>
      <c r="Q244" s="18">
        <v>40</v>
      </c>
      <c r="R244" s="18">
        <v>200</v>
      </c>
      <c r="S244" s="18">
        <v>117</v>
      </c>
      <c r="T244" s="19" t="s">
        <v>27</v>
      </c>
    </row>
    <row r="245" spans="4:20" x14ac:dyDescent="0.3">
      <c r="D245" s="17" t="s">
        <v>40</v>
      </c>
      <c r="E245" s="17" t="s">
        <v>45</v>
      </c>
      <c r="F245" s="17" t="s">
        <v>52</v>
      </c>
      <c r="G245" s="18">
        <v>65</v>
      </c>
      <c r="H245" s="18">
        <v>123</v>
      </c>
      <c r="N245" s="14" t="s">
        <v>30</v>
      </c>
      <c r="O245" s="15">
        <v>260</v>
      </c>
      <c r="P245" s="15">
        <v>320</v>
      </c>
      <c r="Q245" s="15">
        <v>230</v>
      </c>
      <c r="R245" s="15">
        <v>580</v>
      </c>
      <c r="S245" s="15">
        <v>91</v>
      </c>
      <c r="T245" s="16" t="s">
        <v>35</v>
      </c>
    </row>
    <row r="246" spans="4:20" x14ac:dyDescent="0.3">
      <c r="D246" s="14" t="s">
        <v>40</v>
      </c>
      <c r="E246" s="14" t="s">
        <v>45</v>
      </c>
      <c r="F246" s="14" t="s">
        <v>50</v>
      </c>
      <c r="G246" s="15">
        <v>-6</v>
      </c>
      <c r="H246" s="15">
        <v>133</v>
      </c>
      <c r="N246" s="17" t="s">
        <v>30</v>
      </c>
      <c r="O246" s="18">
        <v>50</v>
      </c>
      <c r="P246" s="18">
        <v>90</v>
      </c>
      <c r="Q246" s="18">
        <v>40</v>
      </c>
      <c r="R246" s="18">
        <v>140</v>
      </c>
      <c r="S246" s="18">
        <v>55</v>
      </c>
      <c r="T246" s="19" t="s">
        <v>35</v>
      </c>
    </row>
    <row r="247" spans="4:20" x14ac:dyDescent="0.3">
      <c r="D247" s="17" t="s">
        <v>40</v>
      </c>
      <c r="E247" s="17" t="s">
        <v>45</v>
      </c>
      <c r="F247" s="17" t="s">
        <v>52</v>
      </c>
      <c r="G247" s="18">
        <v>40</v>
      </c>
      <c r="H247" s="18">
        <v>132</v>
      </c>
      <c r="N247" s="14" t="s">
        <v>30</v>
      </c>
      <c r="O247" s="15">
        <v>90</v>
      </c>
      <c r="P247" s="15">
        <v>130</v>
      </c>
      <c r="Q247" s="15">
        <v>100</v>
      </c>
      <c r="R247" s="15">
        <v>220</v>
      </c>
      <c r="S247" s="15">
        <v>45</v>
      </c>
      <c r="T247" s="16" t="s">
        <v>35</v>
      </c>
    </row>
    <row r="248" spans="4:20" x14ac:dyDescent="0.3">
      <c r="D248" s="14" t="s">
        <v>40</v>
      </c>
      <c r="E248" s="14" t="s">
        <v>41</v>
      </c>
      <c r="F248" s="14" t="s">
        <v>53</v>
      </c>
      <c r="G248" s="15">
        <v>49</v>
      </c>
      <c r="H248" s="15">
        <v>147</v>
      </c>
      <c r="N248" s="17" t="s">
        <v>47</v>
      </c>
      <c r="O248" s="18">
        <v>60</v>
      </c>
      <c r="P248" s="18">
        <v>90</v>
      </c>
      <c r="Q248" s="18">
        <v>40</v>
      </c>
      <c r="R248" s="18">
        <v>150</v>
      </c>
      <c r="S248" s="18">
        <v>57</v>
      </c>
      <c r="T248" s="19" t="s">
        <v>27</v>
      </c>
    </row>
    <row r="249" spans="4:20" x14ac:dyDescent="0.3">
      <c r="D249" s="17" t="s">
        <v>23</v>
      </c>
      <c r="E249" s="17" t="s">
        <v>24</v>
      </c>
      <c r="F249" s="17" t="s">
        <v>57</v>
      </c>
      <c r="G249" s="18">
        <v>71</v>
      </c>
      <c r="H249" s="18">
        <v>150</v>
      </c>
      <c r="N249" s="14" t="s">
        <v>47</v>
      </c>
      <c r="O249" s="15">
        <v>100</v>
      </c>
      <c r="P249" s="15">
        <v>130</v>
      </c>
      <c r="Q249" s="15">
        <v>90</v>
      </c>
      <c r="R249" s="15">
        <v>230</v>
      </c>
      <c r="S249" s="15">
        <v>41</v>
      </c>
      <c r="T249" s="16" t="s">
        <v>35</v>
      </c>
    </row>
    <row r="250" spans="4:20" x14ac:dyDescent="0.3">
      <c r="D250" s="14" t="s">
        <v>23</v>
      </c>
      <c r="E250" s="14" t="s">
        <v>32</v>
      </c>
      <c r="F250" s="14" t="s">
        <v>33</v>
      </c>
      <c r="G250" s="15">
        <v>76</v>
      </c>
      <c r="H250" s="15">
        <v>141</v>
      </c>
      <c r="N250" s="17" t="s">
        <v>47</v>
      </c>
      <c r="O250" s="18">
        <v>80</v>
      </c>
      <c r="P250" s="18">
        <v>100</v>
      </c>
      <c r="Q250" s="18">
        <v>60</v>
      </c>
      <c r="R250" s="18">
        <v>180</v>
      </c>
      <c r="S250" s="18">
        <v>54</v>
      </c>
      <c r="T250" s="19" t="s">
        <v>35</v>
      </c>
    </row>
    <row r="251" spans="4:20" x14ac:dyDescent="0.3">
      <c r="D251" s="17" t="s">
        <v>40</v>
      </c>
      <c r="E251" s="17" t="s">
        <v>41</v>
      </c>
      <c r="F251" s="17" t="s">
        <v>42</v>
      </c>
      <c r="G251" s="18">
        <v>9</v>
      </c>
      <c r="H251" s="18">
        <v>110</v>
      </c>
      <c r="N251" s="14" t="s">
        <v>55</v>
      </c>
      <c r="O251" s="15">
        <v>90</v>
      </c>
      <c r="P251" s="15">
        <v>120</v>
      </c>
      <c r="Q251" s="15">
        <v>80</v>
      </c>
      <c r="R251" s="15">
        <v>210</v>
      </c>
      <c r="S251" s="15">
        <v>45</v>
      </c>
      <c r="T251" s="16" t="s">
        <v>27</v>
      </c>
    </row>
    <row r="252" spans="4:20" x14ac:dyDescent="0.3">
      <c r="D252" s="14" t="s">
        <v>23</v>
      </c>
      <c r="E252" s="14" t="s">
        <v>32</v>
      </c>
      <c r="F252" s="14" t="s">
        <v>61</v>
      </c>
      <c r="G252" s="15">
        <v>70</v>
      </c>
      <c r="H252" s="15">
        <v>179</v>
      </c>
      <c r="N252" s="17" t="s">
        <v>64</v>
      </c>
      <c r="O252" s="18">
        <v>10</v>
      </c>
      <c r="P252" s="18">
        <v>20</v>
      </c>
      <c r="Q252" s="18">
        <v>10</v>
      </c>
      <c r="R252" s="18">
        <v>30</v>
      </c>
      <c r="S252" s="18">
        <v>15</v>
      </c>
      <c r="T252" s="19" t="s">
        <v>27</v>
      </c>
    </row>
    <row r="253" spans="4:20" x14ac:dyDescent="0.3">
      <c r="D253" s="17" t="s">
        <v>23</v>
      </c>
      <c r="E253" s="17" t="s">
        <v>32</v>
      </c>
      <c r="F253" s="17" t="s">
        <v>37</v>
      </c>
      <c r="G253" s="18">
        <v>77</v>
      </c>
      <c r="H253" s="18">
        <v>142</v>
      </c>
      <c r="N253" s="14" t="s">
        <v>55</v>
      </c>
      <c r="O253" s="15">
        <v>70</v>
      </c>
      <c r="P253" s="15">
        <v>100</v>
      </c>
      <c r="Q253" s="15">
        <v>40</v>
      </c>
      <c r="R253" s="15">
        <v>170</v>
      </c>
      <c r="S253" s="15">
        <v>64</v>
      </c>
      <c r="T253" s="16" t="s">
        <v>27</v>
      </c>
    </row>
    <row r="254" spans="4:20" x14ac:dyDescent="0.3">
      <c r="D254" s="14" t="s">
        <v>23</v>
      </c>
      <c r="E254" s="14" t="s">
        <v>32</v>
      </c>
      <c r="F254" s="14" t="s">
        <v>37</v>
      </c>
      <c r="G254" s="15">
        <v>70</v>
      </c>
      <c r="H254" s="15">
        <v>179</v>
      </c>
      <c r="N254" s="17" t="s">
        <v>47</v>
      </c>
      <c r="O254" s="18">
        <v>80</v>
      </c>
      <c r="P254" s="18">
        <v>120</v>
      </c>
      <c r="Q254" s="18">
        <v>20</v>
      </c>
      <c r="R254" s="18">
        <v>200</v>
      </c>
      <c r="S254" s="18">
        <v>115</v>
      </c>
      <c r="T254" s="19" t="s">
        <v>27</v>
      </c>
    </row>
    <row r="255" spans="4:20" x14ac:dyDescent="0.3">
      <c r="D255" s="17" t="s">
        <v>40</v>
      </c>
      <c r="E255" s="17" t="s">
        <v>41</v>
      </c>
      <c r="F255" s="17" t="s">
        <v>54</v>
      </c>
      <c r="G255" s="18">
        <v>59</v>
      </c>
      <c r="H255" s="18">
        <v>189</v>
      </c>
      <c r="N255" s="14" t="s">
        <v>30</v>
      </c>
      <c r="O255" s="15">
        <v>280</v>
      </c>
      <c r="P255" s="15">
        <v>340</v>
      </c>
      <c r="Q255" s="15">
        <v>240</v>
      </c>
      <c r="R255" s="15">
        <v>620</v>
      </c>
      <c r="S255" s="15">
        <v>96</v>
      </c>
      <c r="T255" s="16" t="s">
        <v>35</v>
      </c>
    </row>
    <row r="256" spans="4:20" x14ac:dyDescent="0.3">
      <c r="D256" s="14" t="s">
        <v>40</v>
      </c>
      <c r="E256" s="14" t="s">
        <v>41</v>
      </c>
      <c r="F256" s="14" t="s">
        <v>53</v>
      </c>
      <c r="G256" s="15">
        <v>127</v>
      </c>
      <c r="H256" s="15">
        <v>290</v>
      </c>
      <c r="N256" s="17" t="s">
        <v>44</v>
      </c>
      <c r="O256" s="18">
        <v>100</v>
      </c>
      <c r="P256" s="18">
        <v>160</v>
      </c>
      <c r="Q256" s="18">
        <v>110</v>
      </c>
      <c r="R256" s="18">
        <v>260</v>
      </c>
      <c r="S256" s="18">
        <v>69</v>
      </c>
      <c r="T256" s="19" t="s">
        <v>35</v>
      </c>
    </row>
    <row r="257" spans="4:20" x14ac:dyDescent="0.3">
      <c r="D257" s="17" t="s">
        <v>40</v>
      </c>
      <c r="E257" s="17" t="s">
        <v>41</v>
      </c>
      <c r="F257" s="17" t="s">
        <v>42</v>
      </c>
      <c r="G257" s="18">
        <v>62</v>
      </c>
      <c r="H257" s="18">
        <v>197</v>
      </c>
      <c r="N257" s="14" t="s">
        <v>34</v>
      </c>
      <c r="O257" s="15">
        <v>70</v>
      </c>
      <c r="P257" s="15">
        <v>110</v>
      </c>
      <c r="Q257" s="15">
        <v>90</v>
      </c>
      <c r="R257" s="15">
        <v>180</v>
      </c>
      <c r="S257" s="15">
        <v>51</v>
      </c>
      <c r="T257" s="16" t="s">
        <v>27</v>
      </c>
    </row>
    <row r="258" spans="4:20" x14ac:dyDescent="0.3">
      <c r="D258" s="14" t="s">
        <v>40</v>
      </c>
      <c r="E258" s="14" t="s">
        <v>45</v>
      </c>
      <c r="F258" s="14" t="s">
        <v>52</v>
      </c>
      <c r="G258" s="15">
        <v>71</v>
      </c>
      <c r="H258" s="15">
        <v>200</v>
      </c>
      <c r="N258" s="17" t="s">
        <v>34</v>
      </c>
      <c r="O258" s="18">
        <v>70</v>
      </c>
      <c r="P258" s="18">
        <v>110</v>
      </c>
      <c r="Q258" s="18">
        <v>90</v>
      </c>
      <c r="R258" s="18">
        <v>180</v>
      </c>
      <c r="S258" s="18">
        <v>56</v>
      </c>
      <c r="T258" s="19" t="s">
        <v>27</v>
      </c>
    </row>
    <row r="259" spans="4:20" x14ac:dyDescent="0.3">
      <c r="D259" s="17" t="s">
        <v>40</v>
      </c>
      <c r="E259" s="17" t="s">
        <v>41</v>
      </c>
      <c r="F259" s="17" t="s">
        <v>54</v>
      </c>
      <c r="G259" s="18">
        <v>89</v>
      </c>
      <c r="H259" s="18">
        <v>245</v>
      </c>
      <c r="N259" s="14" t="s">
        <v>34</v>
      </c>
      <c r="O259" s="15">
        <v>60</v>
      </c>
      <c r="P259" s="15">
        <v>110</v>
      </c>
      <c r="Q259" s="15">
        <v>90</v>
      </c>
      <c r="R259" s="15">
        <v>170</v>
      </c>
      <c r="S259" s="15">
        <v>59</v>
      </c>
      <c r="T259" s="16" t="s">
        <v>35</v>
      </c>
    </row>
    <row r="260" spans="4:20" x14ac:dyDescent="0.3">
      <c r="D260" s="14" t="s">
        <v>23</v>
      </c>
      <c r="E260" s="14" t="s">
        <v>24</v>
      </c>
      <c r="F260" s="14" t="s">
        <v>57</v>
      </c>
      <c r="G260" s="15">
        <v>85</v>
      </c>
      <c r="H260" s="15">
        <v>231</v>
      </c>
      <c r="N260" s="17" t="s">
        <v>62</v>
      </c>
      <c r="O260" s="18">
        <v>50</v>
      </c>
      <c r="P260" s="18">
        <v>350</v>
      </c>
      <c r="Q260" s="18">
        <v>330</v>
      </c>
      <c r="R260" s="18">
        <v>400</v>
      </c>
      <c r="S260" s="18">
        <v>54</v>
      </c>
      <c r="T260" s="19" t="s">
        <v>35</v>
      </c>
    </row>
    <row r="261" spans="4:20" x14ac:dyDescent="0.3">
      <c r="D261" s="17" t="s">
        <v>23</v>
      </c>
      <c r="E261" s="17" t="s">
        <v>24</v>
      </c>
      <c r="F261" s="17" t="s">
        <v>57</v>
      </c>
      <c r="G261" s="18">
        <v>9</v>
      </c>
      <c r="H261" s="18">
        <v>39</v>
      </c>
      <c r="N261" s="14" t="s">
        <v>67</v>
      </c>
      <c r="O261" s="15">
        <v>210</v>
      </c>
      <c r="P261" s="15">
        <v>330</v>
      </c>
      <c r="Q261" s="15">
        <v>230</v>
      </c>
      <c r="R261" s="15">
        <v>540</v>
      </c>
      <c r="S261" s="15">
        <v>143</v>
      </c>
      <c r="T261" s="16" t="s">
        <v>35</v>
      </c>
    </row>
    <row r="262" spans="4:20" x14ac:dyDescent="0.3">
      <c r="D262" s="14" t="s">
        <v>23</v>
      </c>
      <c r="E262" s="14" t="s">
        <v>24</v>
      </c>
      <c r="F262" s="14" t="s">
        <v>25</v>
      </c>
      <c r="G262" s="15">
        <v>38</v>
      </c>
      <c r="H262" s="15">
        <v>184</v>
      </c>
      <c r="N262" s="17" t="s">
        <v>34</v>
      </c>
      <c r="O262" s="18">
        <v>80</v>
      </c>
      <c r="P262" s="18">
        <v>130</v>
      </c>
      <c r="Q262" s="18">
        <v>50</v>
      </c>
      <c r="R262" s="18">
        <v>210</v>
      </c>
      <c r="S262" s="18">
        <v>116</v>
      </c>
      <c r="T262" s="19" t="s">
        <v>35</v>
      </c>
    </row>
    <row r="263" spans="4:20" x14ac:dyDescent="0.3">
      <c r="D263" s="17" t="s">
        <v>23</v>
      </c>
      <c r="E263" s="17" t="s">
        <v>24</v>
      </c>
      <c r="F263" s="17" t="s">
        <v>25</v>
      </c>
      <c r="G263" s="18">
        <v>15</v>
      </c>
      <c r="H263" s="18">
        <v>224</v>
      </c>
      <c r="N263" s="14" t="s">
        <v>67</v>
      </c>
      <c r="O263" s="15">
        <v>110</v>
      </c>
      <c r="P263" s="15">
        <v>-60</v>
      </c>
      <c r="Q263" s="15">
        <v>-170</v>
      </c>
      <c r="R263" s="15">
        <v>50</v>
      </c>
      <c r="S263" s="15">
        <v>146</v>
      </c>
      <c r="T263" s="16" t="s">
        <v>35</v>
      </c>
    </row>
    <row r="264" spans="4:20" x14ac:dyDescent="0.3">
      <c r="D264" s="14" t="s">
        <v>40</v>
      </c>
      <c r="E264" s="14" t="s">
        <v>45</v>
      </c>
      <c r="F264" s="14" t="s">
        <v>52</v>
      </c>
      <c r="G264" s="15">
        <v>188</v>
      </c>
      <c r="H264" s="15">
        <v>525</v>
      </c>
      <c r="N264" s="17" t="s">
        <v>62</v>
      </c>
      <c r="O264" s="18">
        <v>140</v>
      </c>
      <c r="P264" s="18">
        <v>160</v>
      </c>
      <c r="Q264" s="18">
        <v>120</v>
      </c>
      <c r="R264" s="18">
        <v>300</v>
      </c>
      <c r="S264" s="18">
        <v>69</v>
      </c>
      <c r="T264" s="19" t="s">
        <v>35</v>
      </c>
    </row>
    <row r="265" spans="4:20" x14ac:dyDescent="0.3">
      <c r="D265" s="17" t="s">
        <v>40</v>
      </c>
      <c r="E265" s="17" t="s">
        <v>41</v>
      </c>
      <c r="F265" s="17" t="s">
        <v>53</v>
      </c>
      <c r="G265" s="18">
        <v>133</v>
      </c>
      <c r="H265" s="18">
        <v>302</v>
      </c>
      <c r="N265" s="14" t="s">
        <v>67</v>
      </c>
      <c r="O265" s="15">
        <v>210</v>
      </c>
      <c r="P265" s="15">
        <v>510</v>
      </c>
      <c r="Q265" s="15">
        <v>450</v>
      </c>
      <c r="R265" s="15">
        <v>720</v>
      </c>
      <c r="S265" s="15">
        <v>91</v>
      </c>
      <c r="T265" s="16" t="s">
        <v>35</v>
      </c>
    </row>
    <row r="266" spans="4:20" x14ac:dyDescent="0.3">
      <c r="D266" s="14" t="s">
        <v>40</v>
      </c>
      <c r="E266" s="14" t="s">
        <v>45</v>
      </c>
      <c r="F266" s="14" t="s">
        <v>46</v>
      </c>
      <c r="G266" s="15">
        <v>16</v>
      </c>
      <c r="H266" s="15">
        <v>160</v>
      </c>
      <c r="N266" s="17" t="s">
        <v>34</v>
      </c>
      <c r="O266" s="18">
        <v>0</v>
      </c>
      <c r="P266" s="18">
        <v>20</v>
      </c>
      <c r="Q266" s="18">
        <v>20</v>
      </c>
      <c r="R266" s="18">
        <v>20</v>
      </c>
      <c r="S266" s="18">
        <v>19</v>
      </c>
      <c r="T266" s="19" t="s">
        <v>27</v>
      </c>
    </row>
    <row r="267" spans="4:20" x14ac:dyDescent="0.3">
      <c r="D267" s="17" t="s">
        <v>23</v>
      </c>
      <c r="E267" s="17" t="s">
        <v>24</v>
      </c>
      <c r="F267" s="17" t="s">
        <v>25</v>
      </c>
      <c r="G267" s="18">
        <v>25</v>
      </c>
      <c r="H267" s="18">
        <v>245</v>
      </c>
      <c r="N267" s="14" t="s">
        <v>67</v>
      </c>
      <c r="O267" s="15">
        <v>140</v>
      </c>
      <c r="P267" s="15">
        <v>150</v>
      </c>
      <c r="Q267" s="15">
        <v>70</v>
      </c>
      <c r="R267" s="15">
        <v>290</v>
      </c>
      <c r="S267" s="15">
        <v>129</v>
      </c>
      <c r="T267" s="16" t="s">
        <v>27</v>
      </c>
    </row>
    <row r="268" spans="4:20" x14ac:dyDescent="0.3">
      <c r="D268" s="14" t="s">
        <v>40</v>
      </c>
      <c r="E268" s="14" t="s">
        <v>45</v>
      </c>
      <c r="F268" s="14" t="s">
        <v>52</v>
      </c>
      <c r="G268" s="15">
        <v>258</v>
      </c>
      <c r="H268" s="15">
        <v>522</v>
      </c>
      <c r="N268" s="17" t="s">
        <v>34</v>
      </c>
      <c r="O268" s="18">
        <v>80</v>
      </c>
      <c r="P268" s="18">
        <v>110</v>
      </c>
      <c r="Q268" s="18">
        <v>70</v>
      </c>
      <c r="R268" s="18">
        <v>190</v>
      </c>
      <c r="S268" s="18">
        <v>54</v>
      </c>
      <c r="T268" s="19" t="s">
        <v>27</v>
      </c>
    </row>
    <row r="269" spans="4:20" x14ac:dyDescent="0.3">
      <c r="D269" s="17" t="s">
        <v>40</v>
      </c>
      <c r="E269" s="17" t="s">
        <v>41</v>
      </c>
      <c r="F269" s="17" t="s">
        <v>54</v>
      </c>
      <c r="G269" s="18">
        <v>88</v>
      </c>
      <c r="H269" s="18">
        <v>201</v>
      </c>
      <c r="N269" s="14" t="s">
        <v>34</v>
      </c>
      <c r="O269" s="15">
        <v>70</v>
      </c>
      <c r="P269" s="15">
        <v>120</v>
      </c>
      <c r="Q269" s="15">
        <v>80</v>
      </c>
      <c r="R269" s="15">
        <v>190</v>
      </c>
      <c r="S269" s="15">
        <v>60</v>
      </c>
      <c r="T269" s="16" t="s">
        <v>35</v>
      </c>
    </row>
    <row r="270" spans="4:20" x14ac:dyDescent="0.3">
      <c r="D270" s="14" t="s">
        <v>40</v>
      </c>
      <c r="E270" s="14" t="s">
        <v>41</v>
      </c>
      <c r="F270" s="14" t="s">
        <v>53</v>
      </c>
      <c r="G270" s="15">
        <v>188</v>
      </c>
      <c r="H270" s="15">
        <v>309</v>
      </c>
      <c r="N270" s="17" t="s">
        <v>62</v>
      </c>
      <c r="O270" s="18">
        <v>60</v>
      </c>
      <c r="P270" s="18">
        <v>390</v>
      </c>
      <c r="Q270" s="18">
        <v>360</v>
      </c>
      <c r="R270" s="18">
        <v>450</v>
      </c>
      <c r="S270" s="18">
        <v>53</v>
      </c>
      <c r="T270" s="19" t="s">
        <v>35</v>
      </c>
    </row>
    <row r="271" spans="4:20" x14ac:dyDescent="0.3">
      <c r="D271" s="17" t="s">
        <v>40</v>
      </c>
      <c r="E271" s="17" t="s">
        <v>41</v>
      </c>
      <c r="F271" s="17" t="s">
        <v>42</v>
      </c>
      <c r="G271" s="18">
        <v>92</v>
      </c>
      <c r="H271" s="18">
        <v>210</v>
      </c>
      <c r="N271" s="14" t="s">
        <v>67</v>
      </c>
      <c r="O271" s="15">
        <v>250</v>
      </c>
      <c r="P271" s="15">
        <v>370</v>
      </c>
      <c r="Q271" s="15">
        <v>250</v>
      </c>
      <c r="R271" s="15">
        <v>620</v>
      </c>
      <c r="S271" s="15">
        <v>149</v>
      </c>
      <c r="T271" s="16" t="s">
        <v>35</v>
      </c>
    </row>
    <row r="272" spans="4:20" x14ac:dyDescent="0.3">
      <c r="D272" s="14" t="s">
        <v>40</v>
      </c>
      <c r="E272" s="14" t="s">
        <v>45</v>
      </c>
      <c r="F272" s="14" t="s">
        <v>52</v>
      </c>
      <c r="G272" s="15">
        <v>105</v>
      </c>
      <c r="H272" s="15">
        <v>213</v>
      </c>
      <c r="N272" s="17" t="s">
        <v>34</v>
      </c>
      <c r="O272" s="18">
        <v>100</v>
      </c>
      <c r="P272" s="18">
        <v>140</v>
      </c>
      <c r="Q272" s="18">
        <v>30</v>
      </c>
      <c r="R272" s="18">
        <v>240</v>
      </c>
      <c r="S272" s="18">
        <v>124</v>
      </c>
      <c r="T272" s="19" t="s">
        <v>35</v>
      </c>
    </row>
    <row r="273" spans="4:20" x14ac:dyDescent="0.3">
      <c r="D273" s="17" t="s">
        <v>40</v>
      </c>
      <c r="E273" s="17" t="s">
        <v>41</v>
      </c>
      <c r="F273" s="17" t="s">
        <v>54</v>
      </c>
      <c r="G273" s="18">
        <v>132</v>
      </c>
      <c r="H273" s="18">
        <v>261</v>
      </c>
      <c r="N273" s="14" t="s">
        <v>67</v>
      </c>
      <c r="O273" s="15">
        <v>130</v>
      </c>
      <c r="P273" s="15">
        <v>-70</v>
      </c>
      <c r="Q273" s="15">
        <v>-210</v>
      </c>
      <c r="R273" s="15">
        <v>60</v>
      </c>
      <c r="S273" s="15">
        <v>155</v>
      </c>
      <c r="T273" s="16" t="s">
        <v>35</v>
      </c>
    </row>
    <row r="274" spans="4:20" x14ac:dyDescent="0.3">
      <c r="D274" s="14" t="s">
        <v>23</v>
      </c>
      <c r="E274" s="14" t="s">
        <v>24</v>
      </c>
      <c r="F274" s="14" t="s">
        <v>57</v>
      </c>
      <c r="G274" s="15">
        <v>126</v>
      </c>
      <c r="H274" s="15">
        <v>246</v>
      </c>
      <c r="N274" s="17" t="s">
        <v>62</v>
      </c>
      <c r="O274" s="18">
        <v>150</v>
      </c>
      <c r="P274" s="18">
        <v>140</v>
      </c>
      <c r="Q274" s="18">
        <v>80</v>
      </c>
      <c r="R274" s="18">
        <v>290</v>
      </c>
      <c r="S274" s="18">
        <v>66</v>
      </c>
      <c r="T274" s="19" t="s">
        <v>35</v>
      </c>
    </row>
    <row r="275" spans="4:20" x14ac:dyDescent="0.3">
      <c r="D275" s="17" t="s">
        <v>23</v>
      </c>
      <c r="E275" s="17" t="s">
        <v>24</v>
      </c>
      <c r="F275" s="17" t="s">
        <v>57</v>
      </c>
      <c r="G275" s="18">
        <v>13</v>
      </c>
      <c r="H275" s="18">
        <v>42</v>
      </c>
      <c r="N275" s="14" t="s">
        <v>67</v>
      </c>
      <c r="O275" s="15">
        <v>240</v>
      </c>
      <c r="P275" s="15">
        <v>400</v>
      </c>
      <c r="Q275" s="15">
        <v>320</v>
      </c>
      <c r="R275" s="15">
        <v>640</v>
      </c>
      <c r="S275" s="15">
        <v>95</v>
      </c>
      <c r="T275" s="16" t="s">
        <v>35</v>
      </c>
    </row>
    <row r="276" spans="4:20" x14ac:dyDescent="0.3">
      <c r="D276" s="14" t="s">
        <v>23</v>
      </c>
      <c r="E276" s="14" t="s">
        <v>24</v>
      </c>
      <c r="F276" s="14" t="s">
        <v>25</v>
      </c>
      <c r="G276" s="15">
        <v>56</v>
      </c>
      <c r="H276" s="15">
        <v>196</v>
      </c>
      <c r="N276" s="17" t="s">
        <v>67</v>
      </c>
      <c r="O276" s="18">
        <v>220</v>
      </c>
      <c r="P276" s="18">
        <v>320</v>
      </c>
      <c r="Q276" s="18">
        <v>210</v>
      </c>
      <c r="R276" s="18">
        <v>540</v>
      </c>
      <c r="S276" s="18">
        <v>144</v>
      </c>
      <c r="T276" s="19" t="s">
        <v>27</v>
      </c>
    </row>
    <row r="277" spans="4:20" x14ac:dyDescent="0.3">
      <c r="D277" s="17" t="s">
        <v>23</v>
      </c>
      <c r="E277" s="17" t="s">
        <v>24</v>
      </c>
      <c r="F277" s="17" t="s">
        <v>25</v>
      </c>
      <c r="G277" s="18">
        <v>22</v>
      </c>
      <c r="H277" s="18">
        <v>239</v>
      </c>
      <c r="N277" s="14" t="s">
        <v>67</v>
      </c>
      <c r="O277" s="15">
        <v>180</v>
      </c>
      <c r="P277" s="15">
        <v>-80</v>
      </c>
      <c r="Q277" s="15">
        <v>-150</v>
      </c>
      <c r="R277" s="15">
        <v>100</v>
      </c>
      <c r="S277" s="15">
        <v>96</v>
      </c>
      <c r="T277" s="16" t="s">
        <v>27</v>
      </c>
    </row>
    <row r="278" spans="4:20" x14ac:dyDescent="0.3">
      <c r="D278" s="14" t="s">
        <v>40</v>
      </c>
      <c r="E278" s="14" t="s">
        <v>45</v>
      </c>
      <c r="F278" s="14" t="s">
        <v>52</v>
      </c>
      <c r="G278" s="15">
        <v>279</v>
      </c>
      <c r="H278" s="15">
        <v>559</v>
      </c>
      <c r="N278" s="17" t="s">
        <v>67</v>
      </c>
      <c r="O278" s="18">
        <v>90</v>
      </c>
      <c r="P278" s="18">
        <v>120</v>
      </c>
      <c r="Q278" s="18">
        <v>90</v>
      </c>
      <c r="R278" s="18">
        <v>210</v>
      </c>
      <c r="S278" s="18">
        <v>35</v>
      </c>
      <c r="T278" s="19" t="s">
        <v>35</v>
      </c>
    </row>
    <row r="279" spans="4:20" x14ac:dyDescent="0.3">
      <c r="D279" s="17" t="s">
        <v>40</v>
      </c>
      <c r="E279" s="17" t="s">
        <v>45</v>
      </c>
      <c r="F279" s="17" t="s">
        <v>52</v>
      </c>
      <c r="G279" s="18">
        <v>156</v>
      </c>
      <c r="H279" s="18">
        <v>308</v>
      </c>
      <c r="N279" s="14" t="s">
        <v>67</v>
      </c>
      <c r="O279" s="15">
        <v>120</v>
      </c>
      <c r="P279" s="15">
        <v>190</v>
      </c>
      <c r="Q279" s="15">
        <v>150</v>
      </c>
      <c r="R279" s="15">
        <v>310</v>
      </c>
      <c r="S279" s="15">
        <v>46</v>
      </c>
      <c r="T279" s="16" t="s">
        <v>35</v>
      </c>
    </row>
    <row r="280" spans="4:20" x14ac:dyDescent="0.3">
      <c r="D280" s="14" t="s">
        <v>40</v>
      </c>
      <c r="E280" s="14" t="s">
        <v>45</v>
      </c>
      <c r="F280" s="14" t="s">
        <v>46</v>
      </c>
      <c r="G280" s="15">
        <v>76</v>
      </c>
      <c r="H280" s="15">
        <v>218</v>
      </c>
      <c r="N280" s="17" t="s">
        <v>67</v>
      </c>
      <c r="O280" s="18">
        <v>220</v>
      </c>
      <c r="P280" s="18">
        <v>340</v>
      </c>
      <c r="Q280" s="18">
        <v>230</v>
      </c>
      <c r="R280" s="18">
        <v>560</v>
      </c>
      <c r="S280" s="18">
        <v>138</v>
      </c>
      <c r="T280" s="19" t="s">
        <v>35</v>
      </c>
    </row>
    <row r="281" spans="4:20" x14ac:dyDescent="0.3">
      <c r="D281" s="17" t="s">
        <v>40</v>
      </c>
      <c r="E281" s="17" t="s">
        <v>41</v>
      </c>
      <c r="F281" s="17" t="s">
        <v>42</v>
      </c>
      <c r="G281" s="18">
        <v>60</v>
      </c>
      <c r="H281" s="18">
        <v>202</v>
      </c>
      <c r="N281" s="14" t="s">
        <v>34</v>
      </c>
      <c r="O281" s="15">
        <v>90</v>
      </c>
      <c r="P281" s="15">
        <v>120</v>
      </c>
      <c r="Q281" s="15">
        <v>20</v>
      </c>
      <c r="R281" s="15">
        <v>210</v>
      </c>
      <c r="S281" s="15">
        <v>115</v>
      </c>
      <c r="T281" s="16" t="s">
        <v>35</v>
      </c>
    </row>
    <row r="282" spans="4:20" x14ac:dyDescent="0.3">
      <c r="D282" s="14" t="s">
        <v>40</v>
      </c>
      <c r="E282" s="14" t="s">
        <v>45</v>
      </c>
      <c r="F282" s="14" t="s">
        <v>52</v>
      </c>
      <c r="G282" s="15">
        <v>64</v>
      </c>
      <c r="H282" s="15">
        <v>205</v>
      </c>
      <c r="N282" s="17" t="s">
        <v>67</v>
      </c>
      <c r="O282" s="18">
        <v>110</v>
      </c>
      <c r="P282" s="18">
        <v>-60</v>
      </c>
      <c r="Q282" s="18">
        <v>-190</v>
      </c>
      <c r="R282" s="18">
        <v>50</v>
      </c>
      <c r="S282" s="18">
        <v>142</v>
      </c>
      <c r="T282" s="19" t="s">
        <v>35</v>
      </c>
    </row>
    <row r="283" spans="4:20" x14ac:dyDescent="0.3">
      <c r="D283" s="17" t="s">
        <v>40</v>
      </c>
      <c r="E283" s="17" t="s">
        <v>45</v>
      </c>
      <c r="F283" s="17" t="s">
        <v>52</v>
      </c>
      <c r="G283" s="18">
        <v>348</v>
      </c>
      <c r="H283" s="18">
        <v>474</v>
      </c>
      <c r="N283" s="14" t="s">
        <v>62</v>
      </c>
      <c r="O283" s="15">
        <v>170</v>
      </c>
      <c r="P283" s="15">
        <v>180</v>
      </c>
      <c r="Q283" s="15">
        <v>120</v>
      </c>
      <c r="R283" s="15">
        <v>350</v>
      </c>
      <c r="S283" s="15">
        <v>74</v>
      </c>
      <c r="T283" s="16" t="s">
        <v>35</v>
      </c>
    </row>
    <row r="284" spans="4:20" x14ac:dyDescent="0.3">
      <c r="D284" s="14" t="s">
        <v>40</v>
      </c>
      <c r="E284" s="14" t="s">
        <v>45</v>
      </c>
      <c r="F284" s="14" t="s">
        <v>52</v>
      </c>
      <c r="G284" s="15">
        <v>247</v>
      </c>
      <c r="H284" s="15">
        <v>650</v>
      </c>
      <c r="N284" s="17" t="s">
        <v>67</v>
      </c>
      <c r="O284" s="18">
        <v>200</v>
      </c>
      <c r="P284" s="18">
        <v>460</v>
      </c>
      <c r="Q284" s="18">
        <v>390</v>
      </c>
      <c r="R284" s="18">
        <v>660</v>
      </c>
      <c r="S284" s="18">
        <v>83</v>
      </c>
      <c r="T284" s="19" t="s">
        <v>35</v>
      </c>
    </row>
    <row r="285" spans="4:20" x14ac:dyDescent="0.3">
      <c r="D285" s="17" t="s">
        <v>40</v>
      </c>
      <c r="E285" s="17" t="s">
        <v>41</v>
      </c>
      <c r="F285" s="17" t="s">
        <v>53</v>
      </c>
      <c r="G285" s="18">
        <v>18</v>
      </c>
      <c r="H285" s="18">
        <v>230</v>
      </c>
      <c r="N285" s="14" t="s">
        <v>34</v>
      </c>
      <c r="O285" s="15">
        <v>10</v>
      </c>
      <c r="P285" s="15">
        <v>20</v>
      </c>
      <c r="Q285" s="15">
        <v>10</v>
      </c>
      <c r="R285" s="15">
        <v>30</v>
      </c>
      <c r="S285" s="15">
        <v>19</v>
      </c>
      <c r="T285" s="16" t="s">
        <v>27</v>
      </c>
    </row>
    <row r="286" spans="4:20" x14ac:dyDescent="0.3">
      <c r="D286" s="14" t="s">
        <v>40</v>
      </c>
      <c r="E286" s="14" t="s">
        <v>41</v>
      </c>
      <c r="F286" s="14" t="s">
        <v>53</v>
      </c>
      <c r="G286" s="15">
        <v>-202</v>
      </c>
      <c r="H286" s="15">
        <v>69</v>
      </c>
      <c r="N286" s="17" t="s">
        <v>67</v>
      </c>
      <c r="O286" s="18">
        <v>180</v>
      </c>
      <c r="P286" s="18">
        <v>240</v>
      </c>
      <c r="Q286" s="18">
        <v>140</v>
      </c>
      <c r="R286" s="18">
        <v>420</v>
      </c>
      <c r="S286" s="18">
        <v>127</v>
      </c>
      <c r="T286" s="19" t="s">
        <v>27</v>
      </c>
    </row>
    <row r="287" spans="4:20" x14ac:dyDescent="0.3">
      <c r="D287" s="17" t="s">
        <v>40</v>
      </c>
      <c r="E287" s="17" t="s">
        <v>41</v>
      </c>
      <c r="F287" s="17" t="s">
        <v>66</v>
      </c>
      <c r="G287" s="18">
        <v>92</v>
      </c>
      <c r="H287" s="18">
        <v>322</v>
      </c>
      <c r="N287" s="14" t="s">
        <v>67</v>
      </c>
      <c r="O287" s="15">
        <v>160</v>
      </c>
      <c r="P287" s="15">
        <v>-50</v>
      </c>
      <c r="Q287" s="15">
        <v>-120</v>
      </c>
      <c r="R287" s="15">
        <v>110</v>
      </c>
      <c r="S287" s="15">
        <v>91</v>
      </c>
      <c r="T287" s="16" t="s">
        <v>27</v>
      </c>
    </row>
    <row r="288" spans="4:20" x14ac:dyDescent="0.3">
      <c r="D288" s="14" t="s">
        <v>40</v>
      </c>
      <c r="E288" s="14" t="s">
        <v>41</v>
      </c>
      <c r="F288" s="14" t="s">
        <v>66</v>
      </c>
      <c r="G288" s="15">
        <v>435</v>
      </c>
      <c r="H288" s="15">
        <v>765</v>
      </c>
      <c r="N288" s="17" t="s">
        <v>67</v>
      </c>
      <c r="O288" s="18">
        <v>80</v>
      </c>
      <c r="P288" s="18">
        <v>120</v>
      </c>
      <c r="Q288" s="18">
        <v>90</v>
      </c>
      <c r="R288" s="18">
        <v>200</v>
      </c>
      <c r="S288" s="18">
        <v>33</v>
      </c>
      <c r="T288" s="19" t="s">
        <v>35</v>
      </c>
    </row>
    <row r="289" spans="4:20" x14ac:dyDescent="0.3">
      <c r="D289" s="17" t="s">
        <v>23</v>
      </c>
      <c r="E289" s="17" t="s">
        <v>24</v>
      </c>
      <c r="F289" s="17" t="s">
        <v>57</v>
      </c>
      <c r="G289" s="18">
        <v>10</v>
      </c>
      <c r="H289" s="18">
        <v>51</v>
      </c>
      <c r="N289" s="14" t="s">
        <v>67</v>
      </c>
      <c r="O289" s="15">
        <v>120</v>
      </c>
      <c r="P289" s="15">
        <v>170</v>
      </c>
      <c r="Q289" s="15">
        <v>130</v>
      </c>
      <c r="R289" s="15">
        <v>290</v>
      </c>
      <c r="S289" s="15">
        <v>45</v>
      </c>
      <c r="T289" s="16" t="s">
        <v>35</v>
      </c>
    </row>
    <row r="290" spans="4:20" x14ac:dyDescent="0.3">
      <c r="D290" s="14" t="s">
        <v>23</v>
      </c>
      <c r="E290" s="14" t="s">
        <v>24</v>
      </c>
      <c r="F290" s="14" t="s">
        <v>25</v>
      </c>
      <c r="G290" s="15">
        <v>129</v>
      </c>
      <c r="H290" s="15">
        <v>513</v>
      </c>
      <c r="N290" s="17" t="s">
        <v>34</v>
      </c>
      <c r="O290" s="18">
        <v>120</v>
      </c>
      <c r="P290" s="18">
        <v>160</v>
      </c>
      <c r="Q290" s="18">
        <v>110</v>
      </c>
      <c r="R290" s="18">
        <v>280</v>
      </c>
      <c r="S290" s="18">
        <v>64</v>
      </c>
      <c r="T290" s="19" t="s">
        <v>27</v>
      </c>
    </row>
    <row r="291" spans="4:20" x14ac:dyDescent="0.3">
      <c r="D291" s="17" t="s">
        <v>40</v>
      </c>
      <c r="E291" s="17" t="s">
        <v>41</v>
      </c>
      <c r="F291" s="17" t="s">
        <v>42</v>
      </c>
      <c r="G291" s="18">
        <v>58</v>
      </c>
      <c r="H291" s="18">
        <v>195</v>
      </c>
      <c r="N291" s="14" t="s">
        <v>34</v>
      </c>
      <c r="O291" s="15">
        <v>80</v>
      </c>
      <c r="P291" s="15">
        <v>110</v>
      </c>
      <c r="Q291" s="15">
        <v>70</v>
      </c>
      <c r="R291" s="15">
        <v>190</v>
      </c>
      <c r="S291" s="15">
        <v>54</v>
      </c>
      <c r="T291" s="16" t="s">
        <v>27</v>
      </c>
    </row>
    <row r="292" spans="4:20" x14ac:dyDescent="0.3">
      <c r="D292" s="14" t="s">
        <v>40</v>
      </c>
      <c r="E292" s="14" t="s">
        <v>45</v>
      </c>
      <c r="F292" s="14" t="s">
        <v>52</v>
      </c>
      <c r="G292" s="15">
        <v>73</v>
      </c>
      <c r="H292" s="15">
        <v>221</v>
      </c>
      <c r="N292" s="17" t="s">
        <v>26</v>
      </c>
      <c r="O292" s="18">
        <v>100</v>
      </c>
      <c r="P292" s="18">
        <v>180</v>
      </c>
      <c r="Q292" s="18">
        <v>170</v>
      </c>
      <c r="R292" s="18">
        <v>280</v>
      </c>
      <c r="S292" s="18">
        <v>32</v>
      </c>
      <c r="T292" s="19" t="s">
        <v>35</v>
      </c>
    </row>
    <row r="293" spans="4:20" x14ac:dyDescent="0.3">
      <c r="D293" s="17" t="s">
        <v>40</v>
      </c>
      <c r="E293" s="17" t="s">
        <v>45</v>
      </c>
      <c r="F293" s="17" t="s">
        <v>52</v>
      </c>
      <c r="G293" s="18">
        <v>390</v>
      </c>
      <c r="H293" s="18">
        <v>510</v>
      </c>
      <c r="N293" s="14" t="s">
        <v>63</v>
      </c>
      <c r="O293" s="15">
        <v>370</v>
      </c>
      <c r="P293" s="15">
        <v>520</v>
      </c>
      <c r="Q293" s="15">
        <v>420</v>
      </c>
      <c r="R293" s="15">
        <v>890</v>
      </c>
      <c r="S293" s="15">
        <v>117</v>
      </c>
      <c r="T293" s="16" t="s">
        <v>35</v>
      </c>
    </row>
    <row r="294" spans="4:20" x14ac:dyDescent="0.3">
      <c r="D294" s="14" t="s">
        <v>40</v>
      </c>
      <c r="E294" s="14" t="s">
        <v>45</v>
      </c>
      <c r="F294" s="14" t="s">
        <v>52</v>
      </c>
      <c r="G294" s="15">
        <v>271</v>
      </c>
      <c r="H294" s="15">
        <v>699</v>
      </c>
      <c r="N294" s="17" t="s">
        <v>65</v>
      </c>
      <c r="O294" s="18">
        <v>230</v>
      </c>
      <c r="P294" s="18">
        <v>240</v>
      </c>
      <c r="Q294" s="18">
        <v>190</v>
      </c>
      <c r="R294" s="18">
        <v>470</v>
      </c>
      <c r="S294" s="18">
        <v>69</v>
      </c>
      <c r="T294" s="19" t="s">
        <v>35</v>
      </c>
    </row>
    <row r="295" spans="4:20" x14ac:dyDescent="0.3">
      <c r="D295" s="17" t="s">
        <v>40</v>
      </c>
      <c r="E295" s="17" t="s">
        <v>41</v>
      </c>
      <c r="F295" s="17" t="s">
        <v>53</v>
      </c>
      <c r="G295" s="18">
        <v>21</v>
      </c>
      <c r="H295" s="18">
        <v>250</v>
      </c>
      <c r="N295" s="14" t="s">
        <v>26</v>
      </c>
      <c r="O295" s="15">
        <v>120</v>
      </c>
      <c r="P295" s="15">
        <v>140</v>
      </c>
      <c r="Q295" s="15">
        <v>110</v>
      </c>
      <c r="R295" s="15">
        <v>260</v>
      </c>
      <c r="S295" s="15">
        <v>69</v>
      </c>
      <c r="T295" s="16" t="s">
        <v>27</v>
      </c>
    </row>
    <row r="296" spans="4:20" x14ac:dyDescent="0.3">
      <c r="D296" s="14" t="s">
        <v>40</v>
      </c>
      <c r="E296" s="14" t="s">
        <v>41</v>
      </c>
      <c r="F296" s="14" t="s">
        <v>53</v>
      </c>
      <c r="G296" s="15">
        <v>-224</v>
      </c>
      <c r="H296" s="15">
        <v>66</v>
      </c>
      <c r="N296" s="17" t="s">
        <v>63</v>
      </c>
      <c r="O296" s="18">
        <v>90</v>
      </c>
      <c r="P296" s="18">
        <v>150</v>
      </c>
      <c r="Q296" s="18">
        <v>140</v>
      </c>
      <c r="R296" s="18">
        <v>240</v>
      </c>
      <c r="S296" s="18">
        <v>46</v>
      </c>
      <c r="T296" s="19" t="s">
        <v>27</v>
      </c>
    </row>
    <row r="297" spans="4:20" x14ac:dyDescent="0.3">
      <c r="D297" s="17" t="s">
        <v>40</v>
      </c>
      <c r="E297" s="17" t="s">
        <v>41</v>
      </c>
      <c r="F297" s="17" t="s">
        <v>66</v>
      </c>
      <c r="G297" s="18">
        <v>87</v>
      </c>
      <c r="H297" s="18">
        <v>306</v>
      </c>
      <c r="N297" s="14" t="s">
        <v>63</v>
      </c>
      <c r="O297" s="15">
        <v>80</v>
      </c>
      <c r="P297" s="15">
        <v>130</v>
      </c>
      <c r="Q297" s="15">
        <v>120</v>
      </c>
      <c r="R297" s="15">
        <v>210</v>
      </c>
      <c r="S297" s="15">
        <v>41</v>
      </c>
      <c r="T297" s="16" t="s">
        <v>27</v>
      </c>
    </row>
    <row r="298" spans="4:20" x14ac:dyDescent="0.3">
      <c r="D298" s="14" t="s">
        <v>40</v>
      </c>
      <c r="E298" s="14" t="s">
        <v>41</v>
      </c>
      <c r="F298" s="14" t="s">
        <v>66</v>
      </c>
      <c r="G298" s="15">
        <v>312</v>
      </c>
      <c r="H298" s="15">
        <v>657</v>
      </c>
      <c r="N298" s="17" t="s">
        <v>65</v>
      </c>
      <c r="O298" s="18">
        <v>50</v>
      </c>
      <c r="P298" s="18">
        <v>90</v>
      </c>
      <c r="Q298" s="18">
        <v>60</v>
      </c>
      <c r="R298" s="18">
        <v>140</v>
      </c>
      <c r="S298" s="18">
        <v>58</v>
      </c>
      <c r="T298" s="19" t="s">
        <v>35</v>
      </c>
    </row>
    <row r="299" spans="4:20" x14ac:dyDescent="0.3">
      <c r="D299" s="17" t="s">
        <v>23</v>
      </c>
      <c r="E299" s="17" t="s">
        <v>24</v>
      </c>
      <c r="F299" s="17" t="s">
        <v>25</v>
      </c>
      <c r="G299" s="18">
        <v>309</v>
      </c>
      <c r="H299" s="18">
        <v>747</v>
      </c>
      <c r="N299" s="14" t="s">
        <v>65</v>
      </c>
      <c r="O299" s="15">
        <v>50</v>
      </c>
      <c r="P299" s="15">
        <v>100</v>
      </c>
      <c r="Q299" s="15">
        <v>80</v>
      </c>
      <c r="R299" s="15">
        <v>150</v>
      </c>
      <c r="S299" s="15">
        <v>51</v>
      </c>
      <c r="T299" s="16" t="s">
        <v>35</v>
      </c>
    </row>
    <row r="300" spans="4:20" x14ac:dyDescent="0.3">
      <c r="D300" s="14" t="s">
        <v>23</v>
      </c>
      <c r="E300" s="14" t="s">
        <v>24</v>
      </c>
      <c r="F300" s="14" t="s">
        <v>28</v>
      </c>
      <c r="G300" s="15">
        <v>-189</v>
      </c>
      <c r="H300" s="15">
        <v>148</v>
      </c>
      <c r="N300" s="17" t="s">
        <v>26</v>
      </c>
      <c r="O300" s="18">
        <v>50</v>
      </c>
      <c r="P300" s="18">
        <v>90</v>
      </c>
      <c r="Q300" s="18">
        <v>80</v>
      </c>
      <c r="R300" s="18">
        <v>140</v>
      </c>
      <c r="S300" s="18">
        <v>41</v>
      </c>
      <c r="T300" s="19" t="s">
        <v>35</v>
      </c>
    </row>
    <row r="301" spans="4:20" x14ac:dyDescent="0.3">
      <c r="D301" s="17" t="s">
        <v>23</v>
      </c>
      <c r="E301" s="17" t="s">
        <v>32</v>
      </c>
      <c r="F301" s="17" t="s">
        <v>33</v>
      </c>
      <c r="G301" s="18">
        <v>89</v>
      </c>
      <c r="H301" s="18">
        <v>210</v>
      </c>
      <c r="N301" s="14" t="s">
        <v>43</v>
      </c>
      <c r="O301" s="15">
        <v>0</v>
      </c>
      <c r="P301" s="15">
        <v>10</v>
      </c>
      <c r="Q301" s="15">
        <v>10</v>
      </c>
      <c r="R301" s="15">
        <v>10</v>
      </c>
      <c r="S301" s="15">
        <v>15</v>
      </c>
      <c r="T301" s="16" t="s">
        <v>27</v>
      </c>
    </row>
    <row r="302" spans="4:20" x14ac:dyDescent="0.3">
      <c r="D302" s="14" t="s">
        <v>23</v>
      </c>
      <c r="E302" s="14" t="s">
        <v>32</v>
      </c>
      <c r="F302" s="14" t="s">
        <v>61</v>
      </c>
      <c r="G302" s="15">
        <v>133</v>
      </c>
      <c r="H302" s="15">
        <v>302</v>
      </c>
      <c r="N302" s="17" t="s">
        <v>59</v>
      </c>
      <c r="O302" s="18">
        <v>80</v>
      </c>
      <c r="P302" s="18">
        <v>120</v>
      </c>
      <c r="Q302" s="18">
        <v>100</v>
      </c>
      <c r="R302" s="18">
        <v>200</v>
      </c>
      <c r="S302" s="18">
        <v>55</v>
      </c>
      <c r="T302" s="19" t="s">
        <v>27</v>
      </c>
    </row>
    <row r="303" spans="4:20" x14ac:dyDescent="0.3">
      <c r="D303" s="17" t="s">
        <v>40</v>
      </c>
      <c r="E303" s="17" t="s">
        <v>45</v>
      </c>
      <c r="F303" s="17" t="s">
        <v>52</v>
      </c>
      <c r="G303" s="18">
        <v>350</v>
      </c>
      <c r="H303" s="18">
        <v>664</v>
      </c>
      <c r="N303" s="14" t="s">
        <v>58</v>
      </c>
      <c r="O303" s="15">
        <v>70</v>
      </c>
      <c r="P303" s="15">
        <v>100</v>
      </c>
      <c r="Q303" s="15">
        <v>70</v>
      </c>
      <c r="R303" s="15">
        <v>170</v>
      </c>
      <c r="S303" s="15">
        <v>63</v>
      </c>
      <c r="T303" s="16" t="s">
        <v>35</v>
      </c>
    </row>
    <row r="304" spans="4:20" x14ac:dyDescent="0.3">
      <c r="D304" s="14" t="s">
        <v>40</v>
      </c>
      <c r="E304" s="14" t="s">
        <v>41</v>
      </c>
      <c r="F304" s="14" t="s">
        <v>53</v>
      </c>
      <c r="G304" s="15">
        <v>22</v>
      </c>
      <c r="H304" s="15">
        <v>239</v>
      </c>
      <c r="N304" s="17" t="s">
        <v>63</v>
      </c>
      <c r="O304" s="18">
        <v>110</v>
      </c>
      <c r="P304" s="18">
        <v>150</v>
      </c>
      <c r="Q304" s="18">
        <v>110</v>
      </c>
      <c r="R304" s="18">
        <v>260</v>
      </c>
      <c r="S304" s="18">
        <v>45</v>
      </c>
      <c r="T304" s="19" t="s">
        <v>27</v>
      </c>
    </row>
    <row r="305" spans="4:20" x14ac:dyDescent="0.3">
      <c r="D305" s="17" t="s">
        <v>40</v>
      </c>
      <c r="E305" s="17" t="s">
        <v>41</v>
      </c>
      <c r="F305" s="17" t="s">
        <v>53</v>
      </c>
      <c r="G305" s="18">
        <v>-300</v>
      </c>
      <c r="H305" s="18">
        <v>65</v>
      </c>
      <c r="N305" s="14" t="s">
        <v>63</v>
      </c>
      <c r="O305" s="15">
        <v>70</v>
      </c>
      <c r="P305" s="15">
        <v>110</v>
      </c>
      <c r="Q305" s="15">
        <v>80</v>
      </c>
      <c r="R305" s="15">
        <v>180</v>
      </c>
      <c r="S305" s="15">
        <v>33</v>
      </c>
      <c r="T305" s="16" t="s">
        <v>27</v>
      </c>
    </row>
    <row r="306" spans="4:20" x14ac:dyDescent="0.3">
      <c r="D306" s="14" t="s">
        <v>40</v>
      </c>
      <c r="E306" s="14" t="s">
        <v>41</v>
      </c>
      <c r="F306" s="14" t="s">
        <v>66</v>
      </c>
      <c r="G306" s="15">
        <v>160</v>
      </c>
      <c r="H306" s="15">
        <v>387</v>
      </c>
      <c r="N306" s="17" t="s">
        <v>65</v>
      </c>
      <c r="O306" s="18">
        <v>60</v>
      </c>
      <c r="P306" s="18">
        <v>100</v>
      </c>
      <c r="Q306" s="18">
        <v>60</v>
      </c>
      <c r="R306" s="18">
        <v>160</v>
      </c>
      <c r="S306" s="18">
        <v>57</v>
      </c>
      <c r="T306" s="19" t="s">
        <v>35</v>
      </c>
    </row>
    <row r="307" spans="4:20" x14ac:dyDescent="0.3">
      <c r="D307" s="17" t="s">
        <v>40</v>
      </c>
      <c r="E307" s="17" t="s">
        <v>41</v>
      </c>
      <c r="F307" s="17" t="s">
        <v>66</v>
      </c>
      <c r="G307" s="18">
        <v>565</v>
      </c>
      <c r="H307" s="18">
        <v>719</v>
      </c>
      <c r="N307" s="14" t="s">
        <v>63</v>
      </c>
      <c r="O307" s="15">
        <v>60</v>
      </c>
      <c r="P307" s="15">
        <v>90</v>
      </c>
      <c r="Q307" s="15">
        <v>50</v>
      </c>
      <c r="R307" s="15">
        <v>150</v>
      </c>
      <c r="S307" s="15">
        <v>55</v>
      </c>
      <c r="T307" s="16" t="s">
        <v>35</v>
      </c>
    </row>
    <row r="308" spans="4:20" x14ac:dyDescent="0.3">
      <c r="D308" s="14" t="s">
        <v>23</v>
      </c>
      <c r="E308" s="14" t="s">
        <v>24</v>
      </c>
      <c r="F308" s="14" t="s">
        <v>57</v>
      </c>
      <c r="G308" s="15">
        <v>16</v>
      </c>
      <c r="H308" s="15">
        <v>55</v>
      </c>
      <c r="N308" s="17" t="s">
        <v>65</v>
      </c>
      <c r="O308" s="18">
        <v>80</v>
      </c>
      <c r="P308" s="18">
        <v>120</v>
      </c>
      <c r="Q308" s="18">
        <v>70</v>
      </c>
      <c r="R308" s="18">
        <v>200</v>
      </c>
      <c r="S308" s="18">
        <v>54</v>
      </c>
      <c r="T308" s="19" t="s">
        <v>35</v>
      </c>
    </row>
    <row r="309" spans="4:20" x14ac:dyDescent="0.3">
      <c r="D309" s="17" t="s">
        <v>23</v>
      </c>
      <c r="E309" s="17" t="s">
        <v>24</v>
      </c>
      <c r="F309" s="17" t="s">
        <v>25</v>
      </c>
      <c r="G309" s="18">
        <v>303</v>
      </c>
      <c r="H309" s="18">
        <v>614</v>
      </c>
      <c r="N309" s="14" t="s">
        <v>26</v>
      </c>
      <c r="O309" s="15">
        <v>70</v>
      </c>
      <c r="P309" s="15">
        <v>90</v>
      </c>
      <c r="Q309" s="15">
        <v>60</v>
      </c>
      <c r="R309" s="15">
        <v>160</v>
      </c>
      <c r="S309" s="15">
        <v>42</v>
      </c>
      <c r="T309" s="16" t="s">
        <v>35</v>
      </c>
    </row>
    <row r="310" spans="4:20" x14ac:dyDescent="0.3">
      <c r="D310" s="14" t="s">
        <v>23</v>
      </c>
      <c r="E310" s="14" t="s">
        <v>24</v>
      </c>
      <c r="F310" s="14" t="s">
        <v>28</v>
      </c>
      <c r="G310" s="15">
        <v>-232</v>
      </c>
      <c r="H310" s="15">
        <v>171</v>
      </c>
      <c r="N310" s="17" t="s">
        <v>43</v>
      </c>
      <c r="O310" s="18">
        <v>0</v>
      </c>
      <c r="P310" s="18">
        <v>20</v>
      </c>
      <c r="Q310" s="18">
        <v>10</v>
      </c>
      <c r="R310" s="18">
        <v>20</v>
      </c>
      <c r="S310" s="18">
        <v>16</v>
      </c>
      <c r="T310" s="19" t="s">
        <v>27</v>
      </c>
    </row>
    <row r="311" spans="4:20" x14ac:dyDescent="0.3">
      <c r="D311" s="17" t="s">
        <v>23</v>
      </c>
      <c r="E311" s="17" t="s">
        <v>32</v>
      </c>
      <c r="F311" s="17" t="s">
        <v>33</v>
      </c>
      <c r="G311" s="18">
        <v>125</v>
      </c>
      <c r="H311" s="18">
        <v>211</v>
      </c>
      <c r="N311" s="14" t="s">
        <v>59</v>
      </c>
      <c r="O311" s="15">
        <v>70</v>
      </c>
      <c r="P311" s="15">
        <v>100</v>
      </c>
      <c r="Q311" s="15">
        <v>60</v>
      </c>
      <c r="R311" s="15">
        <v>170</v>
      </c>
      <c r="S311" s="15">
        <v>52</v>
      </c>
      <c r="T311" s="16" t="s">
        <v>27</v>
      </c>
    </row>
    <row r="312" spans="4:20" x14ac:dyDescent="0.3">
      <c r="D312" s="14" t="s">
        <v>23</v>
      </c>
      <c r="E312" s="14" t="s">
        <v>32</v>
      </c>
      <c r="F312" s="14" t="s">
        <v>61</v>
      </c>
      <c r="G312" s="15">
        <v>188</v>
      </c>
      <c r="H312" s="15">
        <v>309</v>
      </c>
      <c r="N312" s="17" t="s">
        <v>43</v>
      </c>
      <c r="O312" s="18">
        <v>10</v>
      </c>
      <c r="P312" s="18">
        <v>20</v>
      </c>
      <c r="Q312" s="18">
        <v>10</v>
      </c>
      <c r="R312" s="18">
        <v>30</v>
      </c>
      <c r="S312" s="18">
        <v>16</v>
      </c>
      <c r="T312" s="19" t="s">
        <v>35</v>
      </c>
    </row>
    <row r="313" spans="4:20" x14ac:dyDescent="0.3">
      <c r="D313" s="17" t="s">
        <v>40</v>
      </c>
      <c r="E313" s="17" t="s">
        <v>45</v>
      </c>
      <c r="F313" s="17" t="s">
        <v>46</v>
      </c>
      <c r="G313" s="18">
        <v>181</v>
      </c>
      <c r="H313" s="18">
        <v>341</v>
      </c>
      <c r="N313" s="14" t="s">
        <v>58</v>
      </c>
      <c r="O313" s="15">
        <v>80</v>
      </c>
      <c r="P313" s="15">
        <v>100</v>
      </c>
      <c r="Q313" s="15">
        <v>40</v>
      </c>
      <c r="R313" s="15">
        <v>180</v>
      </c>
      <c r="S313" s="15">
        <v>64</v>
      </c>
      <c r="T313" s="16" t="s">
        <v>35</v>
      </c>
    </row>
    <row r="314" spans="4:20" x14ac:dyDescent="0.3">
      <c r="D314" s="14" t="s">
        <v>40</v>
      </c>
      <c r="E314" s="14" t="s">
        <v>41</v>
      </c>
      <c r="F314" s="14" t="s">
        <v>42</v>
      </c>
      <c r="G314" s="15">
        <v>86</v>
      </c>
      <c r="H314" s="15">
        <v>208</v>
      </c>
      <c r="N314" s="17" t="s">
        <v>59</v>
      </c>
      <c r="O314" s="18">
        <v>90</v>
      </c>
      <c r="P314" s="18">
        <v>130</v>
      </c>
      <c r="Q314" s="18">
        <v>30</v>
      </c>
      <c r="R314" s="18">
        <v>220</v>
      </c>
      <c r="S314" s="18">
        <v>114</v>
      </c>
      <c r="T314" s="19" t="s">
        <v>35</v>
      </c>
    </row>
    <row r="315" spans="4:20" x14ac:dyDescent="0.3">
      <c r="D315" s="17" t="s">
        <v>40</v>
      </c>
      <c r="E315" s="17" t="s">
        <v>41</v>
      </c>
      <c r="F315" s="17" t="s">
        <v>53</v>
      </c>
      <c r="G315" s="18">
        <v>79</v>
      </c>
      <c r="H315" s="18">
        <v>187</v>
      </c>
      <c r="N315" s="14" t="s">
        <v>58</v>
      </c>
      <c r="O315" s="15">
        <v>60</v>
      </c>
      <c r="P315" s="15">
        <v>100</v>
      </c>
      <c r="Q315" s="15">
        <v>80</v>
      </c>
      <c r="R315" s="15">
        <v>160</v>
      </c>
      <c r="S315" s="15">
        <v>27</v>
      </c>
      <c r="T315" s="16" t="s">
        <v>35</v>
      </c>
    </row>
    <row r="316" spans="4:20" x14ac:dyDescent="0.3">
      <c r="D316" s="14" t="s">
        <v>40</v>
      </c>
      <c r="E316" s="14" t="s">
        <v>41</v>
      </c>
      <c r="F316" s="14" t="s">
        <v>53</v>
      </c>
      <c r="G316" s="15">
        <v>224</v>
      </c>
      <c r="H316" s="15">
        <v>598</v>
      </c>
      <c r="N316" s="17" t="s">
        <v>65</v>
      </c>
      <c r="O316" s="18">
        <v>110</v>
      </c>
      <c r="P316" s="18">
        <v>150</v>
      </c>
      <c r="Q316" s="18">
        <v>90</v>
      </c>
      <c r="R316" s="18">
        <v>260</v>
      </c>
      <c r="S316" s="18">
        <v>65</v>
      </c>
      <c r="T316" s="19" t="s">
        <v>35</v>
      </c>
    </row>
    <row r="317" spans="4:20" x14ac:dyDescent="0.3">
      <c r="D317" s="17" t="s">
        <v>40</v>
      </c>
      <c r="E317" s="17" t="s">
        <v>41</v>
      </c>
      <c r="F317" s="17" t="s">
        <v>53</v>
      </c>
      <c r="G317" s="18">
        <v>92</v>
      </c>
      <c r="H317" s="18">
        <v>322</v>
      </c>
      <c r="N317" s="14" t="s">
        <v>26</v>
      </c>
      <c r="O317" s="15">
        <v>60</v>
      </c>
      <c r="P317" s="15">
        <v>90</v>
      </c>
      <c r="Q317" s="15">
        <v>60</v>
      </c>
      <c r="R317" s="15">
        <v>150</v>
      </c>
      <c r="S317" s="15">
        <v>38</v>
      </c>
      <c r="T317" s="16" t="s">
        <v>35</v>
      </c>
    </row>
    <row r="318" spans="4:20" x14ac:dyDescent="0.3">
      <c r="D318" s="14" t="s">
        <v>23</v>
      </c>
      <c r="E318" s="14" t="s">
        <v>24</v>
      </c>
      <c r="F318" s="14" t="s">
        <v>57</v>
      </c>
      <c r="G318" s="15">
        <v>92</v>
      </c>
      <c r="H318" s="15">
        <v>322</v>
      </c>
      <c r="N318" s="17" t="s">
        <v>43</v>
      </c>
      <c r="O318" s="18">
        <v>0</v>
      </c>
      <c r="P318" s="18">
        <v>20</v>
      </c>
      <c r="Q318" s="18">
        <v>10</v>
      </c>
      <c r="R318" s="18">
        <v>20</v>
      </c>
      <c r="S318" s="18">
        <v>15</v>
      </c>
      <c r="T318" s="19" t="s">
        <v>27</v>
      </c>
    </row>
    <row r="319" spans="4:20" x14ac:dyDescent="0.3">
      <c r="D319" s="17" t="s">
        <v>23</v>
      </c>
      <c r="E319" s="17" t="s">
        <v>24</v>
      </c>
      <c r="F319" s="17" t="s">
        <v>57</v>
      </c>
      <c r="G319" s="18">
        <v>133</v>
      </c>
      <c r="H319" s="18">
        <v>302</v>
      </c>
      <c r="N319" s="14" t="s">
        <v>59</v>
      </c>
      <c r="O319" s="15">
        <v>80</v>
      </c>
      <c r="P319" s="15">
        <v>110</v>
      </c>
      <c r="Q319" s="15">
        <v>70</v>
      </c>
      <c r="R319" s="15">
        <v>190</v>
      </c>
      <c r="S319" s="15">
        <v>55</v>
      </c>
      <c r="T319" s="16" t="s">
        <v>27</v>
      </c>
    </row>
    <row r="320" spans="4:20" x14ac:dyDescent="0.3">
      <c r="D320" s="14" t="s">
        <v>23</v>
      </c>
      <c r="E320" s="14" t="s">
        <v>24</v>
      </c>
      <c r="F320" s="14" t="s">
        <v>28</v>
      </c>
      <c r="G320" s="15">
        <v>116</v>
      </c>
      <c r="H320" s="15">
        <v>265</v>
      </c>
      <c r="N320" s="17" t="s">
        <v>58</v>
      </c>
      <c r="O320" s="18">
        <v>60</v>
      </c>
      <c r="P320" s="18">
        <v>90</v>
      </c>
      <c r="Q320" s="18">
        <v>40</v>
      </c>
      <c r="R320" s="18">
        <v>150</v>
      </c>
      <c r="S320" s="18">
        <v>59</v>
      </c>
      <c r="T320" s="19" t="s">
        <v>35</v>
      </c>
    </row>
    <row r="321" spans="4:20" x14ac:dyDescent="0.3">
      <c r="D321" s="17" t="s">
        <v>23</v>
      </c>
      <c r="E321" s="17" t="s">
        <v>32</v>
      </c>
      <c r="F321" s="17" t="s">
        <v>33</v>
      </c>
      <c r="G321" s="18">
        <v>65</v>
      </c>
      <c r="H321" s="18">
        <v>205</v>
      </c>
      <c r="N321" s="14" t="s">
        <v>59</v>
      </c>
      <c r="O321" s="15">
        <v>100</v>
      </c>
      <c r="P321" s="15">
        <v>140</v>
      </c>
      <c r="Q321" s="15">
        <v>30</v>
      </c>
      <c r="R321" s="15">
        <v>240</v>
      </c>
      <c r="S321" s="15">
        <v>125</v>
      </c>
      <c r="T321" s="16" t="s">
        <v>35</v>
      </c>
    </row>
    <row r="322" spans="4:20" x14ac:dyDescent="0.3">
      <c r="D322" s="14" t="s">
        <v>23</v>
      </c>
      <c r="E322" s="14" t="s">
        <v>32</v>
      </c>
      <c r="F322" s="14" t="s">
        <v>61</v>
      </c>
      <c r="G322" s="15">
        <v>76</v>
      </c>
      <c r="H322" s="15">
        <v>218</v>
      </c>
      <c r="N322" s="17" t="s">
        <v>58</v>
      </c>
      <c r="O322" s="18">
        <v>60</v>
      </c>
      <c r="P322" s="18">
        <v>90</v>
      </c>
      <c r="Q322" s="18">
        <v>70</v>
      </c>
      <c r="R322" s="18">
        <v>150</v>
      </c>
      <c r="S322" s="18">
        <v>25</v>
      </c>
      <c r="T322" s="19" t="s">
        <v>35</v>
      </c>
    </row>
    <row r="323" spans="4:20" x14ac:dyDescent="0.3">
      <c r="D323" s="17" t="s">
        <v>23</v>
      </c>
      <c r="E323" s="17" t="s">
        <v>32</v>
      </c>
      <c r="F323" s="17" t="s">
        <v>37</v>
      </c>
      <c r="G323" s="18">
        <v>74</v>
      </c>
      <c r="H323" s="18">
        <v>205</v>
      </c>
      <c r="N323" s="14" t="s">
        <v>59</v>
      </c>
      <c r="O323" s="15">
        <v>100</v>
      </c>
      <c r="P323" s="15">
        <v>120</v>
      </c>
      <c r="Q323" s="15">
        <v>80</v>
      </c>
      <c r="R323" s="15">
        <v>220</v>
      </c>
      <c r="S323" s="15">
        <v>46</v>
      </c>
      <c r="T323" s="16" t="s">
        <v>35</v>
      </c>
    </row>
    <row r="324" spans="4:20" x14ac:dyDescent="0.3">
      <c r="D324" s="14" t="s">
        <v>40</v>
      </c>
      <c r="E324" s="14" t="s">
        <v>45</v>
      </c>
      <c r="F324" s="14" t="s">
        <v>46</v>
      </c>
      <c r="G324" s="15">
        <v>-2</v>
      </c>
      <c r="H324" s="15">
        <v>23</v>
      </c>
      <c r="N324" s="17" t="s">
        <v>43</v>
      </c>
      <c r="O324" s="18">
        <v>230</v>
      </c>
      <c r="P324" s="18">
        <v>300</v>
      </c>
      <c r="Q324" s="18">
        <v>200</v>
      </c>
      <c r="R324" s="18">
        <v>530</v>
      </c>
      <c r="S324" s="18">
        <v>113</v>
      </c>
      <c r="T324" s="19" t="s">
        <v>27</v>
      </c>
    </row>
    <row r="325" spans="4:20" x14ac:dyDescent="0.3">
      <c r="D325" s="17" t="s">
        <v>40</v>
      </c>
      <c r="E325" s="17" t="s">
        <v>45</v>
      </c>
      <c r="F325" s="17" t="s">
        <v>46</v>
      </c>
      <c r="G325" s="18">
        <v>61</v>
      </c>
      <c r="H325" s="18">
        <v>202</v>
      </c>
      <c r="N325" s="14" t="s">
        <v>43</v>
      </c>
      <c r="O325" s="15">
        <v>120</v>
      </c>
      <c r="P325" s="15">
        <v>170</v>
      </c>
      <c r="Q325" s="15">
        <v>120</v>
      </c>
      <c r="R325" s="15">
        <v>290</v>
      </c>
      <c r="S325" s="15">
        <v>62</v>
      </c>
      <c r="T325" s="16" t="s">
        <v>27</v>
      </c>
    </row>
    <row r="326" spans="4:20" x14ac:dyDescent="0.3">
      <c r="D326" s="14" t="s">
        <v>40</v>
      </c>
      <c r="E326" s="14" t="s">
        <v>45</v>
      </c>
      <c r="F326" s="14" t="s">
        <v>52</v>
      </c>
      <c r="G326" s="15">
        <v>35</v>
      </c>
      <c r="H326" s="15">
        <v>177</v>
      </c>
      <c r="N326" s="17" t="s">
        <v>43</v>
      </c>
      <c r="O326" s="18">
        <v>210</v>
      </c>
      <c r="P326" s="18">
        <v>200</v>
      </c>
      <c r="Q326" s="18">
        <v>120</v>
      </c>
      <c r="R326" s="18">
        <v>410</v>
      </c>
      <c r="S326" s="18">
        <v>95</v>
      </c>
      <c r="T326" s="19" t="s">
        <v>35</v>
      </c>
    </row>
    <row r="327" spans="4:20" x14ac:dyDescent="0.3">
      <c r="D327" s="17" t="s">
        <v>23</v>
      </c>
      <c r="E327" s="17" t="s">
        <v>24</v>
      </c>
      <c r="F327" s="17" t="s">
        <v>57</v>
      </c>
      <c r="G327" s="18">
        <v>127</v>
      </c>
      <c r="H327" s="18">
        <v>290</v>
      </c>
      <c r="N327" s="14" t="s">
        <v>43</v>
      </c>
      <c r="O327" s="15">
        <v>240</v>
      </c>
      <c r="P327" s="15">
        <v>300</v>
      </c>
      <c r="Q327" s="15">
        <v>170</v>
      </c>
      <c r="R327" s="15">
        <v>540</v>
      </c>
      <c r="S327" s="15">
        <v>144</v>
      </c>
      <c r="T327" s="16" t="s">
        <v>35</v>
      </c>
    </row>
    <row r="328" spans="4:20" x14ac:dyDescent="0.3">
      <c r="D328" s="14" t="s">
        <v>23</v>
      </c>
      <c r="E328" s="14" t="s">
        <v>24</v>
      </c>
      <c r="F328" s="14" t="s">
        <v>28</v>
      </c>
      <c r="G328" s="15">
        <v>84</v>
      </c>
      <c r="H328" s="15">
        <v>198</v>
      </c>
      <c r="N328" s="17" t="s">
        <v>58</v>
      </c>
      <c r="O328" s="18">
        <v>70</v>
      </c>
      <c r="P328" s="18">
        <v>100</v>
      </c>
      <c r="Q328" s="18">
        <v>70</v>
      </c>
      <c r="R328" s="18">
        <v>170</v>
      </c>
      <c r="S328" s="18">
        <v>63</v>
      </c>
      <c r="T328" s="19" t="s">
        <v>35</v>
      </c>
    </row>
    <row r="329" spans="4:20" x14ac:dyDescent="0.3">
      <c r="D329" s="17" t="s">
        <v>23</v>
      </c>
      <c r="E329" s="17" t="s">
        <v>32</v>
      </c>
      <c r="F329" s="17" t="s">
        <v>33</v>
      </c>
      <c r="G329" s="18">
        <v>62</v>
      </c>
      <c r="H329" s="18">
        <v>197</v>
      </c>
      <c r="N329" s="14" t="s">
        <v>59</v>
      </c>
      <c r="O329" s="15">
        <v>90</v>
      </c>
      <c r="P329" s="15">
        <v>140</v>
      </c>
      <c r="Q329" s="15">
        <v>60</v>
      </c>
      <c r="R329" s="15">
        <v>230</v>
      </c>
      <c r="S329" s="15">
        <v>116</v>
      </c>
      <c r="T329" s="16" t="s">
        <v>35</v>
      </c>
    </row>
    <row r="330" spans="4:20" x14ac:dyDescent="0.3">
      <c r="D330" s="14" t="s">
        <v>23</v>
      </c>
      <c r="E330" s="14" t="s">
        <v>32</v>
      </c>
      <c r="F330" s="14" t="s">
        <v>61</v>
      </c>
      <c r="G330" s="15">
        <v>59</v>
      </c>
      <c r="H330" s="15">
        <v>189</v>
      </c>
      <c r="N330" s="17" t="s">
        <v>58</v>
      </c>
      <c r="O330" s="18">
        <v>50</v>
      </c>
      <c r="P330" s="18">
        <v>90</v>
      </c>
      <c r="Q330" s="18">
        <v>90</v>
      </c>
      <c r="R330" s="18">
        <v>140</v>
      </c>
      <c r="S330" s="18">
        <v>23</v>
      </c>
      <c r="T330" s="19" t="s">
        <v>35</v>
      </c>
    </row>
    <row r="331" spans="4:20" x14ac:dyDescent="0.3">
      <c r="D331" s="17" t="s">
        <v>23</v>
      </c>
      <c r="E331" s="17" t="s">
        <v>32</v>
      </c>
      <c r="F331" s="17" t="s">
        <v>61</v>
      </c>
      <c r="G331" s="18">
        <v>89</v>
      </c>
      <c r="H331" s="18">
        <v>245</v>
      </c>
      <c r="N331" s="14" t="s">
        <v>59</v>
      </c>
      <c r="O331" s="15">
        <v>110</v>
      </c>
      <c r="P331" s="15">
        <v>140</v>
      </c>
      <c r="Q331" s="15">
        <v>120</v>
      </c>
      <c r="R331" s="15">
        <v>250</v>
      </c>
      <c r="S331" s="15">
        <v>46</v>
      </c>
      <c r="T331" s="16" t="s">
        <v>35</v>
      </c>
    </row>
    <row r="332" spans="4:20" x14ac:dyDescent="0.3">
      <c r="D332" s="14" t="s">
        <v>23</v>
      </c>
      <c r="E332" s="14" t="s">
        <v>32</v>
      </c>
      <c r="F332" s="14" t="s">
        <v>37</v>
      </c>
      <c r="G332" s="15">
        <v>70</v>
      </c>
      <c r="H332" s="15">
        <v>200</v>
      </c>
      <c r="N332" s="17" t="s">
        <v>43</v>
      </c>
      <c r="O332" s="18">
        <v>200</v>
      </c>
      <c r="P332" s="18">
        <v>280</v>
      </c>
      <c r="Q332" s="18">
        <v>210</v>
      </c>
      <c r="R332" s="18">
        <v>480</v>
      </c>
      <c r="S332" s="18">
        <v>117</v>
      </c>
      <c r="T332" s="19" t="s">
        <v>27</v>
      </c>
    </row>
    <row r="333" spans="4:20" x14ac:dyDescent="0.3">
      <c r="D333" s="17" t="s">
        <v>40</v>
      </c>
      <c r="E333" s="17" t="s">
        <v>45</v>
      </c>
      <c r="F333" s="17" t="s">
        <v>46</v>
      </c>
      <c r="G333" s="18">
        <v>-3</v>
      </c>
      <c r="H333" s="18">
        <v>23</v>
      </c>
      <c r="N333" s="14" t="s">
        <v>43</v>
      </c>
      <c r="O333" s="15">
        <v>90</v>
      </c>
      <c r="P333" s="15">
        <v>150</v>
      </c>
      <c r="Q333" s="15">
        <v>130</v>
      </c>
      <c r="R333" s="15">
        <v>240</v>
      </c>
      <c r="S333" s="15">
        <v>62</v>
      </c>
      <c r="T333" s="16" t="s">
        <v>27</v>
      </c>
    </row>
    <row r="334" spans="4:20" x14ac:dyDescent="0.3">
      <c r="D334" s="14" t="s">
        <v>40</v>
      </c>
      <c r="E334" s="14" t="s">
        <v>45</v>
      </c>
      <c r="F334" s="14" t="s">
        <v>46</v>
      </c>
      <c r="G334" s="15">
        <v>51</v>
      </c>
      <c r="H334" s="15">
        <v>180</v>
      </c>
      <c r="N334" s="17" t="s">
        <v>58</v>
      </c>
      <c r="O334" s="18">
        <v>60</v>
      </c>
      <c r="P334" s="18">
        <v>20</v>
      </c>
      <c r="Q334" s="18">
        <v>10</v>
      </c>
      <c r="R334" s="18">
        <v>80</v>
      </c>
      <c r="S334" s="18">
        <v>49</v>
      </c>
      <c r="T334" s="19" t="s">
        <v>27</v>
      </c>
    </row>
    <row r="335" spans="4:20" x14ac:dyDescent="0.3">
      <c r="D335" s="17" t="s">
        <v>40</v>
      </c>
      <c r="E335" s="17" t="s">
        <v>45</v>
      </c>
      <c r="F335" s="17" t="s">
        <v>50</v>
      </c>
      <c r="G335" s="18">
        <v>8</v>
      </c>
      <c r="H335" s="18">
        <v>39</v>
      </c>
      <c r="N335" s="14" t="s">
        <v>43</v>
      </c>
      <c r="O335" s="15">
        <v>170</v>
      </c>
      <c r="P335" s="15">
        <v>170</v>
      </c>
      <c r="Q335" s="15">
        <v>110</v>
      </c>
      <c r="R335" s="15">
        <v>340</v>
      </c>
      <c r="S335" s="15">
        <v>90</v>
      </c>
      <c r="T335" s="16" t="s">
        <v>35</v>
      </c>
    </row>
    <row r="336" spans="4:20" x14ac:dyDescent="0.3">
      <c r="D336" s="14" t="s">
        <v>40</v>
      </c>
      <c r="E336" s="14" t="s">
        <v>45</v>
      </c>
      <c r="F336" s="14" t="s">
        <v>52</v>
      </c>
      <c r="G336" s="15">
        <v>38</v>
      </c>
      <c r="H336" s="15">
        <v>184</v>
      </c>
      <c r="N336" s="17" t="s">
        <v>43</v>
      </c>
      <c r="O336" s="18">
        <v>170</v>
      </c>
      <c r="P336" s="18">
        <v>230</v>
      </c>
      <c r="Q336" s="18">
        <v>130</v>
      </c>
      <c r="R336" s="18">
        <v>400</v>
      </c>
      <c r="S336" s="18">
        <v>129</v>
      </c>
      <c r="T336" s="19" t="s">
        <v>35</v>
      </c>
    </row>
    <row r="337" spans="4:20" x14ac:dyDescent="0.3">
      <c r="D337" s="17" t="s">
        <v>40</v>
      </c>
      <c r="E337" s="17" t="s">
        <v>45</v>
      </c>
      <c r="F337" s="17" t="s">
        <v>52</v>
      </c>
      <c r="G337" s="18">
        <v>16</v>
      </c>
      <c r="H337" s="18">
        <v>224</v>
      </c>
      <c r="N337" s="14" t="s">
        <v>58</v>
      </c>
      <c r="O337" s="15">
        <v>10</v>
      </c>
      <c r="P337" s="15">
        <v>20</v>
      </c>
      <c r="Q337" s="15">
        <v>0</v>
      </c>
      <c r="R337" s="15">
        <v>30</v>
      </c>
      <c r="S337" s="15">
        <v>42</v>
      </c>
      <c r="T337" s="16" t="s">
        <v>35</v>
      </c>
    </row>
    <row r="338" spans="4:20" x14ac:dyDescent="0.3">
      <c r="D338" s="14" t="s">
        <v>40</v>
      </c>
      <c r="E338" s="14" t="s">
        <v>41</v>
      </c>
      <c r="F338" s="14" t="s">
        <v>53</v>
      </c>
      <c r="G338" s="15">
        <v>51</v>
      </c>
      <c r="H338" s="15">
        <v>132</v>
      </c>
      <c r="N338" s="17" t="s">
        <v>26</v>
      </c>
      <c r="O338" s="18">
        <v>80</v>
      </c>
      <c r="P338" s="18">
        <v>110</v>
      </c>
      <c r="Q338" s="18">
        <v>80</v>
      </c>
      <c r="R338" s="18">
        <v>190</v>
      </c>
      <c r="S338" s="18">
        <v>33</v>
      </c>
      <c r="T338" s="19" t="s">
        <v>27</v>
      </c>
    </row>
    <row r="339" spans="4:20" x14ac:dyDescent="0.3">
      <c r="D339" s="17" t="s">
        <v>23</v>
      </c>
      <c r="E339" s="17" t="s">
        <v>32</v>
      </c>
      <c r="F339" s="17" t="s">
        <v>61</v>
      </c>
      <c r="G339" s="18">
        <v>121</v>
      </c>
      <c r="H339" s="18">
        <v>320</v>
      </c>
      <c r="N339" s="14" t="s">
        <v>63</v>
      </c>
      <c r="O339" s="15">
        <v>110</v>
      </c>
      <c r="P339" s="15">
        <v>160</v>
      </c>
      <c r="Q339" s="15">
        <v>110</v>
      </c>
      <c r="R339" s="15">
        <v>270</v>
      </c>
      <c r="S339" s="15">
        <v>59</v>
      </c>
      <c r="T339" s="16" t="s">
        <v>27</v>
      </c>
    </row>
    <row r="340" spans="4:20" x14ac:dyDescent="0.3">
      <c r="D340" s="14" t="s">
        <v>23</v>
      </c>
      <c r="E340" s="14" t="s">
        <v>32</v>
      </c>
      <c r="F340" s="14" t="s">
        <v>37</v>
      </c>
      <c r="G340" s="15">
        <v>66</v>
      </c>
      <c r="H340" s="15">
        <v>185</v>
      </c>
      <c r="N340" s="17" t="s">
        <v>58</v>
      </c>
      <c r="O340" s="18">
        <v>60</v>
      </c>
      <c r="P340" s="18">
        <v>100</v>
      </c>
      <c r="Q340" s="18">
        <v>80</v>
      </c>
      <c r="R340" s="18">
        <v>160</v>
      </c>
      <c r="S340" s="18">
        <v>27</v>
      </c>
      <c r="T340" s="19" t="s">
        <v>35</v>
      </c>
    </row>
    <row r="341" spans="4:20" x14ac:dyDescent="0.3">
      <c r="D341" s="17" t="s">
        <v>40</v>
      </c>
      <c r="E341" s="17" t="s">
        <v>45</v>
      </c>
      <c r="F341" s="17" t="s">
        <v>46</v>
      </c>
      <c r="G341" s="18">
        <v>-1</v>
      </c>
      <c r="H341" s="18">
        <v>24</v>
      </c>
      <c r="N341" s="14" t="s">
        <v>59</v>
      </c>
      <c r="O341" s="15">
        <v>90</v>
      </c>
      <c r="P341" s="15">
        <v>110</v>
      </c>
      <c r="Q341" s="15">
        <v>70</v>
      </c>
      <c r="R341" s="15">
        <v>200</v>
      </c>
      <c r="S341" s="15">
        <v>44</v>
      </c>
      <c r="T341" s="16" t="s">
        <v>35</v>
      </c>
    </row>
    <row r="342" spans="4:20" x14ac:dyDescent="0.3">
      <c r="D342" s="14" t="s">
        <v>40</v>
      </c>
      <c r="E342" s="14" t="s">
        <v>45</v>
      </c>
      <c r="F342" s="14" t="s">
        <v>46</v>
      </c>
      <c r="G342" s="15">
        <v>57</v>
      </c>
      <c r="H342" s="15">
        <v>195</v>
      </c>
      <c r="N342" s="17" t="s">
        <v>43</v>
      </c>
      <c r="O342" s="18">
        <v>210</v>
      </c>
      <c r="P342" s="18">
        <v>280</v>
      </c>
      <c r="Q342" s="18">
        <v>180</v>
      </c>
      <c r="R342" s="18">
        <v>490</v>
      </c>
      <c r="S342" s="18">
        <v>108</v>
      </c>
      <c r="T342" s="19" t="s">
        <v>27</v>
      </c>
    </row>
    <row r="343" spans="4:20" x14ac:dyDescent="0.3">
      <c r="D343" s="17" t="s">
        <v>40</v>
      </c>
      <c r="E343" s="17" t="s">
        <v>45</v>
      </c>
      <c r="F343" s="17" t="s">
        <v>52</v>
      </c>
      <c r="G343" s="18">
        <v>26</v>
      </c>
      <c r="H343" s="18">
        <v>153</v>
      </c>
      <c r="N343" s="14" t="s">
        <v>43</v>
      </c>
      <c r="O343" s="15">
        <v>100</v>
      </c>
      <c r="P343" s="15">
        <v>150</v>
      </c>
      <c r="Q343" s="15">
        <v>100</v>
      </c>
      <c r="R343" s="15">
        <v>250</v>
      </c>
      <c r="S343" s="15">
        <v>58</v>
      </c>
      <c r="T343" s="16" t="s">
        <v>27</v>
      </c>
    </row>
    <row r="344" spans="4:20" x14ac:dyDescent="0.3">
      <c r="D344" s="14" t="s">
        <v>40</v>
      </c>
      <c r="E344" s="14" t="s">
        <v>45</v>
      </c>
      <c r="F344" s="14" t="s">
        <v>52</v>
      </c>
      <c r="G344" s="15">
        <v>20</v>
      </c>
      <c r="H344" s="15">
        <v>250</v>
      </c>
      <c r="N344" s="17" t="s">
        <v>43</v>
      </c>
      <c r="O344" s="18">
        <v>170</v>
      </c>
      <c r="P344" s="18">
        <v>180</v>
      </c>
      <c r="Q344" s="18">
        <v>110</v>
      </c>
      <c r="R344" s="18">
        <v>350</v>
      </c>
      <c r="S344" s="18">
        <v>83</v>
      </c>
      <c r="T344" s="19" t="s">
        <v>35</v>
      </c>
    </row>
    <row r="345" spans="4:20" x14ac:dyDescent="0.3">
      <c r="D345" s="17" t="s">
        <v>40</v>
      </c>
      <c r="E345" s="17" t="s">
        <v>41</v>
      </c>
      <c r="F345" s="17" t="s">
        <v>53</v>
      </c>
      <c r="G345" s="18">
        <v>48</v>
      </c>
      <c r="H345" s="18">
        <v>123</v>
      </c>
      <c r="N345" s="14" t="s">
        <v>43</v>
      </c>
      <c r="O345" s="15">
        <v>200</v>
      </c>
      <c r="P345" s="15">
        <v>250</v>
      </c>
      <c r="Q345" s="15">
        <v>130</v>
      </c>
      <c r="R345" s="15">
        <v>450</v>
      </c>
      <c r="S345" s="15">
        <v>127</v>
      </c>
      <c r="T345" s="16" t="s">
        <v>35</v>
      </c>
    </row>
    <row r="346" spans="4:20" x14ac:dyDescent="0.3">
      <c r="D346" s="14" t="s">
        <v>40</v>
      </c>
      <c r="E346" s="14" t="s">
        <v>41</v>
      </c>
      <c r="F346" s="14" t="s">
        <v>53</v>
      </c>
      <c r="G346" s="15">
        <v>50</v>
      </c>
      <c r="H346" s="15">
        <v>176</v>
      </c>
      <c r="N346" s="17" t="s">
        <v>26</v>
      </c>
      <c r="O346" s="18">
        <v>80</v>
      </c>
      <c r="P346" s="18">
        <v>120</v>
      </c>
      <c r="Q346" s="18">
        <v>90</v>
      </c>
      <c r="R346" s="18">
        <v>200</v>
      </c>
      <c r="S346" s="18">
        <v>36</v>
      </c>
      <c r="T346" s="19" t="s">
        <v>27</v>
      </c>
    </row>
    <row r="347" spans="4:20" x14ac:dyDescent="0.3">
      <c r="D347" s="17" t="s">
        <v>23</v>
      </c>
      <c r="E347" s="17" t="s">
        <v>24</v>
      </c>
      <c r="F347" s="17" t="s">
        <v>57</v>
      </c>
      <c r="G347" s="18">
        <v>216</v>
      </c>
      <c r="H347" s="18">
        <v>576</v>
      </c>
      <c r="N347" s="14" t="s">
        <v>63</v>
      </c>
      <c r="O347" s="15">
        <v>120</v>
      </c>
      <c r="P347" s="15">
        <v>180</v>
      </c>
      <c r="Q347" s="15">
        <v>130</v>
      </c>
      <c r="R347" s="15">
        <v>300</v>
      </c>
      <c r="S347" s="15">
        <v>63</v>
      </c>
      <c r="T347" s="16" t="s">
        <v>27</v>
      </c>
    </row>
    <row r="348" spans="4:20" x14ac:dyDescent="0.3">
      <c r="D348" s="14" t="s">
        <v>23</v>
      </c>
      <c r="E348" s="14" t="s">
        <v>24</v>
      </c>
      <c r="F348" s="14" t="s">
        <v>25</v>
      </c>
      <c r="G348" s="15">
        <v>123</v>
      </c>
      <c r="H348" s="15">
        <v>312</v>
      </c>
      <c r="N348" s="17" t="s">
        <v>26</v>
      </c>
      <c r="O348" s="18">
        <v>80</v>
      </c>
      <c r="P348" s="18">
        <v>130</v>
      </c>
      <c r="Q348" s="18">
        <v>80</v>
      </c>
      <c r="R348" s="18">
        <v>210</v>
      </c>
      <c r="S348" s="18">
        <v>54</v>
      </c>
      <c r="T348" s="19" t="s">
        <v>27</v>
      </c>
    </row>
    <row r="349" spans="4:20" x14ac:dyDescent="0.3">
      <c r="D349" s="17" t="s">
        <v>23</v>
      </c>
      <c r="E349" s="17" t="s">
        <v>32</v>
      </c>
      <c r="F349" s="17" t="s">
        <v>33</v>
      </c>
      <c r="G349" s="18">
        <v>156</v>
      </c>
      <c r="H349" s="18">
        <v>501</v>
      </c>
      <c r="N349" s="14" t="s">
        <v>63</v>
      </c>
      <c r="O349" s="15">
        <v>320</v>
      </c>
      <c r="P349" s="15">
        <v>320</v>
      </c>
      <c r="Q349" s="15">
        <v>240</v>
      </c>
      <c r="R349" s="15">
        <v>640</v>
      </c>
      <c r="S349" s="15">
        <v>94</v>
      </c>
      <c r="T349" s="16" t="s">
        <v>27</v>
      </c>
    </row>
    <row r="350" spans="4:20" x14ac:dyDescent="0.3">
      <c r="D350" s="14" t="s">
        <v>23</v>
      </c>
      <c r="E350" s="14" t="s">
        <v>32</v>
      </c>
      <c r="F350" s="14" t="s">
        <v>61</v>
      </c>
      <c r="G350" s="15">
        <v>216</v>
      </c>
      <c r="H350" s="15">
        <v>654</v>
      </c>
      <c r="N350" s="17" t="s">
        <v>26</v>
      </c>
      <c r="O350" s="18">
        <v>120</v>
      </c>
      <c r="P350" s="18">
        <v>170</v>
      </c>
      <c r="Q350" s="18">
        <v>130</v>
      </c>
      <c r="R350" s="18">
        <v>290</v>
      </c>
      <c r="S350" s="18">
        <v>45</v>
      </c>
      <c r="T350" s="19" t="s">
        <v>35</v>
      </c>
    </row>
    <row r="351" spans="4:20" x14ac:dyDescent="0.3">
      <c r="D351" s="17" t="s">
        <v>40</v>
      </c>
      <c r="E351" s="17" t="s">
        <v>45</v>
      </c>
      <c r="F351" s="17" t="s">
        <v>52</v>
      </c>
      <c r="G351" s="18">
        <v>52</v>
      </c>
      <c r="H351" s="18">
        <v>189</v>
      </c>
      <c r="N351" s="14" t="s">
        <v>63</v>
      </c>
      <c r="O351" s="15">
        <v>220</v>
      </c>
      <c r="P351" s="15">
        <v>300</v>
      </c>
      <c r="Q351" s="15">
        <v>190</v>
      </c>
      <c r="R351" s="15">
        <v>520</v>
      </c>
      <c r="S351" s="15">
        <v>116</v>
      </c>
      <c r="T351" s="16" t="s">
        <v>35</v>
      </c>
    </row>
    <row r="352" spans="4:20" x14ac:dyDescent="0.3">
      <c r="D352" s="14" t="s">
        <v>40</v>
      </c>
      <c r="E352" s="14" t="s">
        <v>45</v>
      </c>
      <c r="F352" s="14" t="s">
        <v>52</v>
      </c>
      <c r="G352" s="15">
        <v>27</v>
      </c>
      <c r="H352" s="15">
        <v>245</v>
      </c>
      <c r="N352" s="17" t="s">
        <v>43</v>
      </c>
      <c r="O352" s="18">
        <v>120</v>
      </c>
      <c r="P352" s="18">
        <v>170</v>
      </c>
      <c r="Q352" s="18">
        <v>120</v>
      </c>
      <c r="R352" s="18">
        <v>290</v>
      </c>
      <c r="S352" s="18">
        <v>62</v>
      </c>
      <c r="T352" s="19" t="s">
        <v>27</v>
      </c>
    </row>
    <row r="353" spans="4:20" x14ac:dyDescent="0.3">
      <c r="D353" s="17" t="s">
        <v>40</v>
      </c>
      <c r="E353" s="17" t="s">
        <v>41</v>
      </c>
      <c r="F353" s="17" t="s">
        <v>53</v>
      </c>
      <c r="G353" s="18">
        <v>53</v>
      </c>
      <c r="H353" s="18">
        <v>106</v>
      </c>
      <c r="N353" s="14" t="s">
        <v>43</v>
      </c>
      <c r="O353" s="15">
        <v>210</v>
      </c>
      <c r="P353" s="15">
        <v>200</v>
      </c>
      <c r="Q353" s="15">
        <v>120</v>
      </c>
      <c r="R353" s="15">
        <v>410</v>
      </c>
      <c r="S353" s="15">
        <v>95</v>
      </c>
      <c r="T353" s="16" t="s">
        <v>35</v>
      </c>
    </row>
    <row r="354" spans="4:20" x14ac:dyDescent="0.3">
      <c r="D354" s="14" t="s">
        <v>40</v>
      </c>
      <c r="E354" s="14" t="s">
        <v>41</v>
      </c>
      <c r="F354" s="14" t="s">
        <v>53</v>
      </c>
      <c r="G354" s="15">
        <v>71</v>
      </c>
      <c r="H354" s="15">
        <v>185</v>
      </c>
      <c r="N354" s="17" t="s">
        <v>43</v>
      </c>
      <c r="O354" s="18">
        <v>240</v>
      </c>
      <c r="P354" s="18">
        <v>300</v>
      </c>
      <c r="Q354" s="18">
        <v>170</v>
      </c>
      <c r="R354" s="18">
        <v>540</v>
      </c>
      <c r="S354" s="18">
        <v>144</v>
      </c>
      <c r="T354" s="19" t="s">
        <v>35</v>
      </c>
    </row>
    <row r="355" spans="4:20" x14ac:dyDescent="0.3">
      <c r="D355" s="17" t="s">
        <v>23</v>
      </c>
      <c r="E355" s="17" t="s">
        <v>24</v>
      </c>
      <c r="F355" s="17" t="s">
        <v>57</v>
      </c>
      <c r="G355" s="18">
        <v>332</v>
      </c>
      <c r="H355" s="18">
        <v>637</v>
      </c>
      <c r="N355" s="14" t="s">
        <v>58</v>
      </c>
      <c r="O355" s="15">
        <v>10</v>
      </c>
      <c r="P355" s="15">
        <v>20</v>
      </c>
      <c r="Q355" s="15">
        <v>-10</v>
      </c>
      <c r="R355" s="15">
        <v>30</v>
      </c>
      <c r="S355" s="15">
        <v>41</v>
      </c>
      <c r="T355" s="16" t="s">
        <v>35</v>
      </c>
    </row>
    <row r="356" spans="4:20" x14ac:dyDescent="0.3">
      <c r="D356" s="14" t="s">
        <v>23</v>
      </c>
      <c r="E356" s="14" t="s">
        <v>24</v>
      </c>
      <c r="F356" s="14" t="s">
        <v>25</v>
      </c>
      <c r="G356" s="15">
        <v>169</v>
      </c>
      <c r="H356" s="15">
        <v>318</v>
      </c>
      <c r="N356" s="17" t="s">
        <v>38</v>
      </c>
      <c r="O356" s="18">
        <v>220</v>
      </c>
      <c r="P356" s="18">
        <v>-30</v>
      </c>
      <c r="Q356" s="18">
        <v>-100</v>
      </c>
      <c r="R356" s="18">
        <v>190</v>
      </c>
      <c r="S356" s="18">
        <v>93</v>
      </c>
      <c r="T356" s="19" t="s">
        <v>27</v>
      </c>
    </row>
    <row r="357" spans="4:20" x14ac:dyDescent="0.3">
      <c r="D357" s="17" t="s">
        <v>23</v>
      </c>
      <c r="E357" s="17" t="s">
        <v>24</v>
      </c>
      <c r="F357" s="17" t="s">
        <v>25</v>
      </c>
      <c r="G357" s="18">
        <v>-39</v>
      </c>
      <c r="H357" s="18">
        <v>116</v>
      </c>
      <c r="N357" s="14" t="s">
        <v>38</v>
      </c>
      <c r="O357" s="15">
        <v>230</v>
      </c>
      <c r="P357" s="15">
        <v>320</v>
      </c>
      <c r="Q357" s="15">
        <v>240</v>
      </c>
      <c r="R357" s="15">
        <v>550</v>
      </c>
      <c r="S357" s="15">
        <v>116</v>
      </c>
      <c r="T357" s="16" t="s">
        <v>27</v>
      </c>
    </row>
    <row r="358" spans="4:20" x14ac:dyDescent="0.3">
      <c r="D358" s="14" t="s">
        <v>23</v>
      </c>
      <c r="E358" s="14" t="s">
        <v>32</v>
      </c>
      <c r="F358" s="14" t="s">
        <v>33</v>
      </c>
      <c r="G358" s="15">
        <v>221</v>
      </c>
      <c r="H358" s="15">
        <v>509</v>
      </c>
      <c r="N358" s="17" t="s">
        <v>38</v>
      </c>
      <c r="O358" s="18">
        <v>170</v>
      </c>
      <c r="P358" s="18">
        <v>-20</v>
      </c>
      <c r="Q358" s="18">
        <v>-60</v>
      </c>
      <c r="R358" s="18">
        <v>150</v>
      </c>
      <c r="S358" s="18">
        <v>61</v>
      </c>
      <c r="T358" s="19" t="s">
        <v>35</v>
      </c>
    </row>
    <row r="359" spans="4:20" x14ac:dyDescent="0.3">
      <c r="D359" s="17" t="s">
        <v>23</v>
      </c>
      <c r="E359" s="17" t="s">
        <v>32</v>
      </c>
      <c r="F359" s="17" t="s">
        <v>61</v>
      </c>
      <c r="G359" s="18">
        <v>272</v>
      </c>
      <c r="H359" s="18">
        <v>604</v>
      </c>
      <c r="N359" s="14" t="s">
        <v>38</v>
      </c>
      <c r="O359" s="15">
        <v>380</v>
      </c>
      <c r="P359" s="15">
        <v>580</v>
      </c>
      <c r="Q359" s="15">
        <v>470</v>
      </c>
      <c r="R359" s="15">
        <v>960</v>
      </c>
      <c r="S359" s="15">
        <v>143</v>
      </c>
      <c r="T359" s="16" t="s">
        <v>35</v>
      </c>
    </row>
    <row r="360" spans="4:20" x14ac:dyDescent="0.3">
      <c r="D360" s="14" t="s">
        <v>23</v>
      </c>
      <c r="E360" s="14" t="s">
        <v>32</v>
      </c>
      <c r="F360" s="14" t="s">
        <v>61</v>
      </c>
      <c r="G360" s="15">
        <v>-16</v>
      </c>
      <c r="H360" s="15">
        <v>60</v>
      </c>
      <c r="N360" s="17" t="s">
        <v>38</v>
      </c>
      <c r="O360" s="18">
        <v>210</v>
      </c>
      <c r="P360" s="18">
        <v>220</v>
      </c>
      <c r="Q360" s="18">
        <v>160</v>
      </c>
      <c r="R360" s="18">
        <v>430</v>
      </c>
      <c r="S360" s="18">
        <v>90</v>
      </c>
      <c r="T360" s="19" t="s">
        <v>35</v>
      </c>
    </row>
    <row r="361" spans="4:20" x14ac:dyDescent="0.3">
      <c r="D361" s="17" t="s">
        <v>40</v>
      </c>
      <c r="E361" s="17" t="s">
        <v>45</v>
      </c>
      <c r="F361" s="17" t="s">
        <v>46</v>
      </c>
      <c r="G361" s="18">
        <v>125</v>
      </c>
      <c r="H361" s="18">
        <v>211</v>
      </c>
      <c r="N361" s="14" t="s">
        <v>38</v>
      </c>
      <c r="O361" s="15">
        <v>110</v>
      </c>
      <c r="P361" s="15">
        <v>160</v>
      </c>
      <c r="Q361" s="15">
        <v>50</v>
      </c>
      <c r="R361" s="15">
        <v>270</v>
      </c>
      <c r="S361" s="15">
        <v>146</v>
      </c>
      <c r="T361" s="16" t="s">
        <v>35</v>
      </c>
    </row>
    <row r="362" spans="4:20" x14ac:dyDescent="0.3">
      <c r="D362" s="14" t="s">
        <v>40</v>
      </c>
      <c r="E362" s="14" t="s">
        <v>45</v>
      </c>
      <c r="F362" s="14" t="s">
        <v>46</v>
      </c>
      <c r="G362" s="15">
        <v>157</v>
      </c>
      <c r="H362" s="15">
        <v>296</v>
      </c>
      <c r="N362" s="17" t="s">
        <v>38</v>
      </c>
      <c r="O362" s="18">
        <v>80</v>
      </c>
      <c r="P362" s="18">
        <v>130</v>
      </c>
      <c r="Q362" s="18">
        <v>120</v>
      </c>
      <c r="R362" s="18">
        <v>210</v>
      </c>
      <c r="S362" s="18">
        <v>42</v>
      </c>
      <c r="T362" s="19" t="s">
        <v>27</v>
      </c>
    </row>
    <row r="363" spans="4:20" x14ac:dyDescent="0.3">
      <c r="D363" s="17" t="s">
        <v>40</v>
      </c>
      <c r="E363" s="17" t="s">
        <v>41</v>
      </c>
      <c r="F363" s="17" t="s">
        <v>53</v>
      </c>
      <c r="G363" s="18">
        <v>76</v>
      </c>
      <c r="H363" s="18">
        <v>141</v>
      </c>
      <c r="N363" s="14" t="s">
        <v>38</v>
      </c>
      <c r="O363" s="15">
        <v>190</v>
      </c>
      <c r="P363" s="15">
        <v>220</v>
      </c>
      <c r="Q363" s="15">
        <v>170</v>
      </c>
      <c r="R363" s="15">
        <v>410</v>
      </c>
      <c r="S363" s="15">
        <v>95</v>
      </c>
      <c r="T363" s="16" t="s">
        <v>27</v>
      </c>
    </row>
    <row r="364" spans="4:20" x14ac:dyDescent="0.3">
      <c r="D364" s="14" t="s">
        <v>40</v>
      </c>
      <c r="E364" s="14" t="s">
        <v>41</v>
      </c>
      <c r="F364" s="14" t="s">
        <v>53</v>
      </c>
      <c r="G364" s="15">
        <v>67</v>
      </c>
      <c r="H364" s="15">
        <v>175</v>
      </c>
      <c r="N364" s="17" t="s">
        <v>49</v>
      </c>
      <c r="O364" s="18">
        <v>60</v>
      </c>
      <c r="P364" s="18">
        <v>20</v>
      </c>
      <c r="Q364" s="18">
        <v>0</v>
      </c>
      <c r="R364" s="18">
        <v>80</v>
      </c>
      <c r="S364" s="18">
        <v>50</v>
      </c>
      <c r="T364" s="19" t="s">
        <v>27</v>
      </c>
    </row>
    <row r="365" spans="4:20" x14ac:dyDescent="0.3">
      <c r="D365" s="17" t="s">
        <v>23</v>
      </c>
      <c r="E365" s="17" t="s">
        <v>24</v>
      </c>
      <c r="F365" s="17" t="s">
        <v>57</v>
      </c>
      <c r="G365" s="18">
        <v>291</v>
      </c>
      <c r="H365" s="18">
        <v>567</v>
      </c>
      <c r="N365" s="14" t="s">
        <v>48</v>
      </c>
      <c r="O365" s="15">
        <v>110</v>
      </c>
      <c r="P365" s="15">
        <v>180</v>
      </c>
      <c r="Q365" s="15">
        <v>130</v>
      </c>
      <c r="R365" s="15">
        <v>290</v>
      </c>
      <c r="S365" s="15">
        <v>117</v>
      </c>
      <c r="T365" s="16" t="s">
        <v>35</v>
      </c>
    </row>
    <row r="366" spans="4:20" x14ac:dyDescent="0.3">
      <c r="D366" s="14" t="s">
        <v>23</v>
      </c>
      <c r="E366" s="14" t="s">
        <v>24</v>
      </c>
      <c r="F366" s="14" t="s">
        <v>25</v>
      </c>
      <c r="G366" s="15">
        <v>159</v>
      </c>
      <c r="H366" s="15">
        <v>296</v>
      </c>
      <c r="N366" s="17" t="s">
        <v>56</v>
      </c>
      <c r="O366" s="18">
        <v>0</v>
      </c>
      <c r="P366" s="18">
        <v>20</v>
      </c>
      <c r="Q366" s="18">
        <v>20</v>
      </c>
      <c r="R366" s="18">
        <v>20</v>
      </c>
      <c r="S366" s="18">
        <v>16</v>
      </c>
      <c r="T366" s="19" t="s">
        <v>35</v>
      </c>
    </row>
    <row r="367" spans="4:20" x14ac:dyDescent="0.3">
      <c r="D367" s="17" t="s">
        <v>23</v>
      </c>
      <c r="E367" s="17" t="s">
        <v>32</v>
      </c>
      <c r="F367" s="17" t="s">
        <v>33</v>
      </c>
      <c r="G367" s="18">
        <v>191</v>
      </c>
      <c r="H367" s="18">
        <v>451</v>
      </c>
      <c r="N367" s="14" t="s">
        <v>48</v>
      </c>
      <c r="O367" s="15">
        <v>110</v>
      </c>
      <c r="P367" s="15">
        <v>120</v>
      </c>
      <c r="Q367" s="15">
        <v>80</v>
      </c>
      <c r="R367" s="15">
        <v>230</v>
      </c>
      <c r="S367" s="15">
        <v>90</v>
      </c>
      <c r="T367" s="16" t="s">
        <v>35</v>
      </c>
    </row>
    <row r="368" spans="4:20" x14ac:dyDescent="0.3">
      <c r="D368" s="14" t="s">
        <v>23</v>
      </c>
      <c r="E368" s="14" t="s">
        <v>32</v>
      </c>
      <c r="F368" s="14" t="s">
        <v>61</v>
      </c>
      <c r="G368" s="15">
        <v>257</v>
      </c>
      <c r="H368" s="15">
        <v>581</v>
      </c>
      <c r="N368" s="17" t="s">
        <v>48</v>
      </c>
      <c r="O368" s="18">
        <v>110</v>
      </c>
      <c r="P368" s="18">
        <v>-110</v>
      </c>
      <c r="Q368" s="18">
        <v>-170</v>
      </c>
      <c r="R368" s="18">
        <v>0</v>
      </c>
      <c r="S368" s="18">
        <v>129</v>
      </c>
      <c r="T368" s="19" t="s">
        <v>35</v>
      </c>
    </row>
    <row r="369" spans="4:20" x14ac:dyDescent="0.3">
      <c r="D369" s="17" t="s">
        <v>40</v>
      </c>
      <c r="E369" s="17" t="s">
        <v>45</v>
      </c>
      <c r="F369" s="17" t="s">
        <v>46</v>
      </c>
      <c r="G369" s="18">
        <v>131</v>
      </c>
      <c r="H369" s="18">
        <v>224</v>
      </c>
      <c r="N369" s="14" t="s">
        <v>49</v>
      </c>
      <c r="O369" s="15">
        <v>0</v>
      </c>
      <c r="P369" s="15">
        <v>20</v>
      </c>
      <c r="Q369" s="15">
        <v>10</v>
      </c>
      <c r="R369" s="15">
        <v>20</v>
      </c>
      <c r="S369" s="15">
        <v>43</v>
      </c>
      <c r="T369" s="16" t="s">
        <v>35</v>
      </c>
    </row>
    <row r="370" spans="4:20" x14ac:dyDescent="0.3">
      <c r="D370" s="14" t="s">
        <v>40</v>
      </c>
      <c r="E370" s="14" t="s">
        <v>45</v>
      </c>
      <c r="F370" s="14" t="s">
        <v>46</v>
      </c>
      <c r="G370" s="15">
        <v>181</v>
      </c>
      <c r="H370" s="15">
        <v>332</v>
      </c>
      <c r="N370" s="17" t="s">
        <v>38</v>
      </c>
      <c r="O370" s="18">
        <v>200</v>
      </c>
      <c r="P370" s="18">
        <v>-30</v>
      </c>
      <c r="Q370" s="18">
        <v>-130</v>
      </c>
      <c r="R370" s="18">
        <v>170</v>
      </c>
      <c r="S370" s="18">
        <v>100</v>
      </c>
      <c r="T370" s="19" t="s">
        <v>27</v>
      </c>
    </row>
    <row r="371" spans="4:20" x14ac:dyDescent="0.3">
      <c r="D371" s="17" t="s">
        <v>40</v>
      </c>
      <c r="E371" s="17" t="s">
        <v>41</v>
      </c>
      <c r="F371" s="17" t="s">
        <v>42</v>
      </c>
      <c r="G371" s="18">
        <v>70</v>
      </c>
      <c r="H371" s="18">
        <v>179</v>
      </c>
      <c r="N371" s="14" t="s">
        <v>38</v>
      </c>
      <c r="O371" s="15">
        <v>220</v>
      </c>
      <c r="P371" s="15">
        <v>290</v>
      </c>
      <c r="Q371" s="15">
        <v>190</v>
      </c>
      <c r="R371" s="15">
        <v>510</v>
      </c>
      <c r="S371" s="15">
        <v>107</v>
      </c>
      <c r="T371" s="16" t="s">
        <v>27</v>
      </c>
    </row>
    <row r="372" spans="4:20" x14ac:dyDescent="0.3">
      <c r="D372" s="14" t="s">
        <v>40</v>
      </c>
      <c r="E372" s="14" t="s">
        <v>41</v>
      </c>
      <c r="F372" s="14" t="s">
        <v>42</v>
      </c>
      <c r="G372" s="15">
        <v>233</v>
      </c>
      <c r="H372" s="15">
        <v>534</v>
      </c>
      <c r="N372" s="17" t="s">
        <v>38</v>
      </c>
      <c r="O372" s="18">
        <v>130</v>
      </c>
      <c r="P372" s="18">
        <v>0</v>
      </c>
      <c r="Q372" s="18">
        <v>-50</v>
      </c>
      <c r="R372" s="18">
        <v>130</v>
      </c>
      <c r="S372" s="18">
        <v>59</v>
      </c>
      <c r="T372" s="19" t="s">
        <v>35</v>
      </c>
    </row>
    <row r="373" spans="4:20" x14ac:dyDescent="0.3">
      <c r="D373" s="17" t="s">
        <v>40</v>
      </c>
      <c r="E373" s="17" t="s">
        <v>45</v>
      </c>
      <c r="F373" s="17" t="s">
        <v>50</v>
      </c>
      <c r="G373" s="18">
        <v>199</v>
      </c>
      <c r="H373" s="18">
        <v>322</v>
      </c>
      <c r="N373" s="14" t="s">
        <v>38</v>
      </c>
      <c r="O373" s="15">
        <v>290</v>
      </c>
      <c r="P373" s="15">
        <v>450</v>
      </c>
      <c r="Q373" s="15">
        <v>310</v>
      </c>
      <c r="R373" s="15">
        <v>740</v>
      </c>
      <c r="S373" s="15">
        <v>139</v>
      </c>
      <c r="T373" s="16" t="s">
        <v>35</v>
      </c>
    </row>
    <row r="374" spans="4:20" x14ac:dyDescent="0.3">
      <c r="D374" s="14" t="s">
        <v>40</v>
      </c>
      <c r="E374" s="14" t="s">
        <v>45</v>
      </c>
      <c r="F374" s="14" t="s">
        <v>52</v>
      </c>
      <c r="G374" s="15">
        <v>288</v>
      </c>
      <c r="H374" s="15">
        <v>569</v>
      </c>
      <c r="N374" s="17" t="s">
        <v>38</v>
      </c>
      <c r="O374" s="18">
        <v>200</v>
      </c>
      <c r="P374" s="18">
        <v>210</v>
      </c>
      <c r="Q374" s="18">
        <v>140</v>
      </c>
      <c r="R374" s="18">
        <v>410</v>
      </c>
      <c r="S374" s="18">
        <v>83</v>
      </c>
      <c r="T374" s="19" t="s">
        <v>35</v>
      </c>
    </row>
    <row r="375" spans="4:20" x14ac:dyDescent="0.3">
      <c r="D375" s="17" t="s">
        <v>23</v>
      </c>
      <c r="E375" s="17" t="s">
        <v>24</v>
      </c>
      <c r="F375" s="17" t="s">
        <v>25</v>
      </c>
      <c r="G375" s="18">
        <v>183</v>
      </c>
      <c r="H375" s="18">
        <v>332</v>
      </c>
      <c r="N375" s="14" t="s">
        <v>38</v>
      </c>
      <c r="O375" s="15">
        <v>110</v>
      </c>
      <c r="P375" s="15">
        <v>170</v>
      </c>
      <c r="Q375" s="15">
        <v>40</v>
      </c>
      <c r="R375" s="15">
        <v>280</v>
      </c>
      <c r="S375" s="15">
        <v>142</v>
      </c>
      <c r="T375" s="16" t="s">
        <v>35</v>
      </c>
    </row>
    <row r="376" spans="4:20" x14ac:dyDescent="0.3">
      <c r="D376" s="14" t="s">
        <v>23</v>
      </c>
      <c r="E376" s="14" t="s">
        <v>32</v>
      </c>
      <c r="F376" s="14" t="s">
        <v>33</v>
      </c>
      <c r="G376" s="15">
        <v>232</v>
      </c>
      <c r="H376" s="15">
        <v>534</v>
      </c>
      <c r="N376" s="17" t="s">
        <v>56</v>
      </c>
      <c r="O376" s="18">
        <v>50</v>
      </c>
      <c r="P376" s="18">
        <v>90</v>
      </c>
      <c r="Q376" s="18">
        <v>50</v>
      </c>
      <c r="R376" s="18">
        <v>140</v>
      </c>
      <c r="S376" s="18">
        <v>57</v>
      </c>
      <c r="T376" s="19" t="s">
        <v>35</v>
      </c>
    </row>
    <row r="377" spans="4:20" x14ac:dyDescent="0.3">
      <c r="D377" s="17" t="s">
        <v>23</v>
      </c>
      <c r="E377" s="17" t="s">
        <v>32</v>
      </c>
      <c r="F377" s="17" t="s">
        <v>61</v>
      </c>
      <c r="G377" s="18">
        <v>321</v>
      </c>
      <c r="H377" s="18">
        <v>697</v>
      </c>
      <c r="N377" s="14" t="s">
        <v>48</v>
      </c>
      <c r="O377" s="15">
        <v>180</v>
      </c>
      <c r="P377" s="15">
        <v>-180</v>
      </c>
      <c r="Q377" s="15">
        <v>-280</v>
      </c>
      <c r="R377" s="15">
        <v>0</v>
      </c>
      <c r="S377" s="15">
        <v>127</v>
      </c>
      <c r="T377" s="16" t="s">
        <v>35</v>
      </c>
    </row>
    <row r="378" spans="4:20" x14ac:dyDescent="0.3">
      <c r="D378" s="14" t="s">
        <v>23</v>
      </c>
      <c r="E378" s="14" t="s">
        <v>32</v>
      </c>
      <c r="F378" s="14" t="s">
        <v>61</v>
      </c>
      <c r="G378" s="15">
        <v>-24</v>
      </c>
      <c r="H378" s="15">
        <v>48</v>
      </c>
      <c r="N378" s="17" t="s">
        <v>56</v>
      </c>
      <c r="O378" s="18">
        <v>70</v>
      </c>
      <c r="P378" s="18">
        <v>100</v>
      </c>
      <c r="Q378" s="18">
        <v>70</v>
      </c>
      <c r="R378" s="18">
        <v>170</v>
      </c>
      <c r="S378" s="18">
        <v>54</v>
      </c>
      <c r="T378" s="19" t="s">
        <v>35</v>
      </c>
    </row>
    <row r="379" spans="4:20" x14ac:dyDescent="0.3">
      <c r="D379" s="17" t="s">
        <v>40</v>
      </c>
      <c r="E379" s="17" t="s">
        <v>45</v>
      </c>
      <c r="F379" s="17" t="s">
        <v>46</v>
      </c>
      <c r="G379" s="18">
        <v>-117</v>
      </c>
      <c r="H379" s="18">
        <v>130</v>
      </c>
      <c r="N379" s="14" t="s">
        <v>38</v>
      </c>
      <c r="O379" s="15">
        <v>260</v>
      </c>
      <c r="P379" s="15">
        <v>-40</v>
      </c>
      <c r="Q379" s="15">
        <v>-150</v>
      </c>
      <c r="R379" s="15">
        <v>220</v>
      </c>
      <c r="S379" s="15">
        <v>117</v>
      </c>
      <c r="T379" s="16" t="s">
        <v>27</v>
      </c>
    </row>
    <row r="380" spans="4:20" x14ac:dyDescent="0.3">
      <c r="D380" s="14" t="s">
        <v>40</v>
      </c>
      <c r="E380" s="14" t="s">
        <v>41</v>
      </c>
      <c r="F380" s="14" t="s">
        <v>42</v>
      </c>
      <c r="G380" s="15">
        <v>225</v>
      </c>
      <c r="H380" s="15">
        <v>598</v>
      </c>
      <c r="N380" s="17" t="s">
        <v>38</v>
      </c>
      <c r="O380" s="18">
        <v>240</v>
      </c>
      <c r="P380" s="18">
        <v>310</v>
      </c>
      <c r="Q380" s="18">
        <v>210</v>
      </c>
      <c r="R380" s="18">
        <v>550</v>
      </c>
      <c r="S380" s="18">
        <v>113</v>
      </c>
      <c r="T380" s="19" t="s">
        <v>27</v>
      </c>
    </row>
    <row r="381" spans="4:20" x14ac:dyDescent="0.3">
      <c r="D381" s="17" t="s">
        <v>40</v>
      </c>
      <c r="E381" s="17" t="s">
        <v>45</v>
      </c>
      <c r="F381" s="17" t="s">
        <v>50</v>
      </c>
      <c r="G381" s="18">
        <v>-74</v>
      </c>
      <c r="H381" s="18">
        <v>109</v>
      </c>
      <c r="N381" s="14" t="s">
        <v>38</v>
      </c>
      <c r="O381" s="15">
        <v>150</v>
      </c>
      <c r="P381" s="15">
        <v>-30</v>
      </c>
      <c r="Q381" s="15">
        <v>-90</v>
      </c>
      <c r="R381" s="15">
        <v>120</v>
      </c>
      <c r="S381" s="15">
        <v>63</v>
      </c>
      <c r="T381" s="16" t="s">
        <v>35</v>
      </c>
    </row>
    <row r="382" spans="4:20" x14ac:dyDescent="0.3">
      <c r="D382" s="14" t="s">
        <v>40</v>
      </c>
      <c r="E382" s="14" t="s">
        <v>45</v>
      </c>
      <c r="F382" s="14" t="s">
        <v>52</v>
      </c>
      <c r="G382" s="15">
        <v>247</v>
      </c>
      <c r="H382" s="15">
        <v>650</v>
      </c>
      <c r="N382" s="17" t="s">
        <v>38</v>
      </c>
      <c r="O382" s="18">
        <v>330</v>
      </c>
      <c r="P382" s="18">
        <v>500</v>
      </c>
      <c r="Q382" s="18">
        <v>350</v>
      </c>
      <c r="R382" s="18">
        <v>830</v>
      </c>
      <c r="S382" s="18">
        <v>149</v>
      </c>
      <c r="T382" s="19" t="s">
        <v>35</v>
      </c>
    </row>
    <row r="383" spans="4:20" x14ac:dyDescent="0.3">
      <c r="D383" s="17" t="s">
        <v>40</v>
      </c>
      <c r="E383" s="17" t="s">
        <v>41</v>
      </c>
      <c r="F383" s="17" t="s">
        <v>54</v>
      </c>
      <c r="G383" s="18">
        <v>149</v>
      </c>
      <c r="H383" s="18">
        <v>478</v>
      </c>
      <c r="N383" s="14" t="s">
        <v>38</v>
      </c>
      <c r="O383" s="15">
        <v>240</v>
      </c>
      <c r="P383" s="15">
        <v>240</v>
      </c>
      <c r="Q383" s="15">
        <v>160</v>
      </c>
      <c r="R383" s="15">
        <v>480</v>
      </c>
      <c r="S383" s="15">
        <v>94</v>
      </c>
      <c r="T383" s="16" t="s">
        <v>35</v>
      </c>
    </row>
    <row r="384" spans="4:20" x14ac:dyDescent="0.3">
      <c r="D384" s="14" t="s">
        <v>40</v>
      </c>
      <c r="E384" s="14" t="s">
        <v>41</v>
      </c>
      <c r="F384" s="14" t="s">
        <v>53</v>
      </c>
      <c r="G384" s="15">
        <v>27</v>
      </c>
      <c r="H384" s="15">
        <v>298</v>
      </c>
      <c r="N384" s="17" t="s">
        <v>38</v>
      </c>
      <c r="O384" s="18">
        <v>130</v>
      </c>
      <c r="P384" s="18">
        <v>180</v>
      </c>
      <c r="Q384" s="18">
        <v>40</v>
      </c>
      <c r="R384" s="18">
        <v>310</v>
      </c>
      <c r="S384" s="18">
        <v>156</v>
      </c>
      <c r="T384" s="19" t="s">
        <v>35</v>
      </c>
    </row>
    <row r="385" spans="4:20" x14ac:dyDescent="0.3">
      <c r="D385" s="17" t="s">
        <v>23</v>
      </c>
      <c r="E385" s="17" t="s">
        <v>24</v>
      </c>
      <c r="F385" s="17" t="s">
        <v>57</v>
      </c>
      <c r="G385" s="18">
        <v>115</v>
      </c>
      <c r="H385" s="18">
        <v>265</v>
      </c>
      <c r="N385" s="14" t="s">
        <v>38</v>
      </c>
      <c r="O385" s="15">
        <v>80</v>
      </c>
      <c r="P385" s="15">
        <v>110</v>
      </c>
      <c r="Q385" s="15">
        <v>80</v>
      </c>
      <c r="R385" s="15">
        <v>190</v>
      </c>
      <c r="S385" s="15">
        <v>35</v>
      </c>
      <c r="T385" s="16" t="s">
        <v>27</v>
      </c>
    </row>
    <row r="386" spans="4:20" x14ac:dyDescent="0.3">
      <c r="D386" s="14" t="s">
        <v>23</v>
      </c>
      <c r="E386" s="14" t="s">
        <v>24</v>
      </c>
      <c r="F386" s="14" t="s">
        <v>25</v>
      </c>
      <c r="G386" s="15">
        <v>186</v>
      </c>
      <c r="H386" s="15">
        <v>520</v>
      </c>
      <c r="N386" s="17" t="s">
        <v>38</v>
      </c>
      <c r="O386" s="18">
        <v>220</v>
      </c>
      <c r="P386" s="18">
        <v>260</v>
      </c>
      <c r="Q386" s="18">
        <v>170</v>
      </c>
      <c r="R386" s="18">
        <v>480</v>
      </c>
      <c r="S386" s="18">
        <v>96</v>
      </c>
      <c r="T386" s="19" t="s">
        <v>27</v>
      </c>
    </row>
    <row r="387" spans="4:20" x14ac:dyDescent="0.3">
      <c r="D387" s="17" t="s">
        <v>23</v>
      </c>
      <c r="E387" s="17" t="s">
        <v>24</v>
      </c>
      <c r="F387" s="17" t="s">
        <v>28</v>
      </c>
      <c r="G387" s="18">
        <v>-27</v>
      </c>
      <c r="H387" s="18">
        <v>109</v>
      </c>
      <c r="N387" s="14" t="s">
        <v>38</v>
      </c>
      <c r="O387" s="15">
        <v>90</v>
      </c>
      <c r="P387" s="15">
        <v>130</v>
      </c>
      <c r="Q387" s="15">
        <v>110</v>
      </c>
      <c r="R387" s="15">
        <v>220</v>
      </c>
      <c r="S387" s="15">
        <v>45</v>
      </c>
      <c r="T387" s="16" t="s">
        <v>35</v>
      </c>
    </row>
    <row r="388" spans="4:20" x14ac:dyDescent="0.3">
      <c r="D388" s="14" t="s">
        <v>23</v>
      </c>
      <c r="E388" s="14" t="s">
        <v>32</v>
      </c>
      <c r="F388" s="14" t="s">
        <v>33</v>
      </c>
      <c r="G388" s="15">
        <v>224</v>
      </c>
      <c r="H388" s="15">
        <v>598</v>
      </c>
      <c r="N388" s="17" t="s">
        <v>38</v>
      </c>
      <c r="O388" s="18">
        <v>220</v>
      </c>
      <c r="P388" s="18">
        <v>-30</v>
      </c>
      <c r="Q388" s="18">
        <v>-100</v>
      </c>
      <c r="R388" s="18">
        <v>190</v>
      </c>
      <c r="S388" s="18">
        <v>93</v>
      </c>
      <c r="T388" s="19" t="s">
        <v>27</v>
      </c>
    </row>
    <row r="389" spans="4:20" x14ac:dyDescent="0.3">
      <c r="D389" s="17" t="s">
        <v>23</v>
      </c>
      <c r="E389" s="17" t="s">
        <v>32</v>
      </c>
      <c r="F389" s="17" t="s">
        <v>33</v>
      </c>
      <c r="G389" s="18">
        <v>16</v>
      </c>
      <c r="H389" s="18">
        <v>53</v>
      </c>
      <c r="N389" s="14" t="s">
        <v>38</v>
      </c>
      <c r="O389" s="15">
        <v>230</v>
      </c>
      <c r="P389" s="15">
        <v>320</v>
      </c>
      <c r="Q389" s="15">
        <v>240</v>
      </c>
      <c r="R389" s="15">
        <v>550</v>
      </c>
      <c r="S389" s="15">
        <v>116</v>
      </c>
      <c r="T389" s="16" t="s">
        <v>27</v>
      </c>
    </row>
    <row r="390" spans="4:20" x14ac:dyDescent="0.3">
      <c r="D390" s="14" t="s">
        <v>23</v>
      </c>
      <c r="E390" s="14" t="s">
        <v>32</v>
      </c>
      <c r="F390" s="14" t="s">
        <v>61</v>
      </c>
      <c r="G390" s="15">
        <v>149</v>
      </c>
      <c r="H390" s="15">
        <v>478</v>
      </c>
      <c r="N390" s="17" t="s">
        <v>38</v>
      </c>
      <c r="O390" s="18">
        <v>170</v>
      </c>
      <c r="P390" s="18">
        <v>-20</v>
      </c>
      <c r="Q390" s="18">
        <v>-60</v>
      </c>
      <c r="R390" s="18">
        <v>150</v>
      </c>
      <c r="S390" s="18">
        <v>61</v>
      </c>
      <c r="T390" s="19" t="s">
        <v>35</v>
      </c>
    </row>
    <row r="391" spans="4:20" x14ac:dyDescent="0.3">
      <c r="D391" s="17" t="s">
        <v>23</v>
      </c>
      <c r="E391" s="17" t="s">
        <v>32</v>
      </c>
      <c r="F391" s="17" t="s">
        <v>37</v>
      </c>
      <c r="G391" s="18">
        <v>-363</v>
      </c>
      <c r="H391" s="18">
        <v>21</v>
      </c>
      <c r="N391" s="14" t="s">
        <v>38</v>
      </c>
      <c r="O391" s="15">
        <v>380</v>
      </c>
      <c r="P391" s="15">
        <v>580</v>
      </c>
      <c r="Q391" s="15">
        <v>470</v>
      </c>
      <c r="R391" s="15">
        <v>960</v>
      </c>
      <c r="S391" s="15">
        <v>143</v>
      </c>
      <c r="T391" s="16" t="s">
        <v>35</v>
      </c>
    </row>
    <row r="392" spans="4:20" x14ac:dyDescent="0.3">
      <c r="D392" s="14" t="s">
        <v>23</v>
      </c>
      <c r="E392" s="14" t="s">
        <v>32</v>
      </c>
      <c r="F392" s="14" t="s">
        <v>37</v>
      </c>
      <c r="G392" s="15">
        <v>-12</v>
      </c>
      <c r="H392" s="15">
        <v>56</v>
      </c>
      <c r="N392" s="17" t="s">
        <v>38</v>
      </c>
      <c r="O392" s="18">
        <v>210</v>
      </c>
      <c r="P392" s="18">
        <v>220</v>
      </c>
      <c r="Q392" s="18">
        <v>160</v>
      </c>
      <c r="R392" s="18">
        <v>430</v>
      </c>
      <c r="S392" s="18">
        <v>90</v>
      </c>
      <c r="T392" s="19" t="s">
        <v>35</v>
      </c>
    </row>
    <row r="393" spans="4:20" x14ac:dyDescent="0.3">
      <c r="D393" s="17" t="s">
        <v>40</v>
      </c>
      <c r="E393" s="17" t="s">
        <v>45</v>
      </c>
      <c r="F393" s="17" t="s">
        <v>46</v>
      </c>
      <c r="G393" s="18">
        <v>-127</v>
      </c>
      <c r="H393" s="18">
        <v>146</v>
      </c>
      <c r="N393" s="14" t="s">
        <v>38</v>
      </c>
      <c r="O393" s="15">
        <v>110</v>
      </c>
      <c r="P393" s="15">
        <v>160</v>
      </c>
      <c r="Q393" s="15">
        <v>50</v>
      </c>
      <c r="R393" s="15">
        <v>270</v>
      </c>
      <c r="S393" s="15">
        <v>146</v>
      </c>
      <c r="T393" s="16" t="s">
        <v>35</v>
      </c>
    </row>
    <row r="394" spans="4:20" x14ac:dyDescent="0.3">
      <c r="D394" s="14" t="s">
        <v>40</v>
      </c>
      <c r="E394" s="14" t="s">
        <v>41</v>
      </c>
      <c r="F394" s="14" t="s">
        <v>42</v>
      </c>
      <c r="G394" s="15">
        <v>197</v>
      </c>
      <c r="H394" s="15">
        <v>532</v>
      </c>
      <c r="N394" s="17" t="s">
        <v>38</v>
      </c>
      <c r="O394" s="18">
        <v>80</v>
      </c>
      <c r="P394" s="18">
        <v>130</v>
      </c>
      <c r="Q394" s="18">
        <v>120</v>
      </c>
      <c r="R394" s="18">
        <v>210</v>
      </c>
      <c r="S394" s="18">
        <v>42</v>
      </c>
      <c r="T394" s="19" t="s">
        <v>27</v>
      </c>
    </row>
    <row r="395" spans="4:20" x14ac:dyDescent="0.3">
      <c r="D395" s="17" t="s">
        <v>40</v>
      </c>
      <c r="E395" s="17" t="s">
        <v>45</v>
      </c>
      <c r="F395" s="17" t="s">
        <v>50</v>
      </c>
      <c r="G395" s="18">
        <v>-56</v>
      </c>
      <c r="H395" s="18">
        <v>116</v>
      </c>
      <c r="N395" s="14" t="s">
        <v>38</v>
      </c>
      <c r="O395" s="15">
        <v>190</v>
      </c>
      <c r="P395" s="15">
        <v>220</v>
      </c>
      <c r="Q395" s="15">
        <v>170</v>
      </c>
      <c r="R395" s="15">
        <v>410</v>
      </c>
      <c r="S395" s="15">
        <v>95</v>
      </c>
      <c r="T395" s="16" t="s">
        <v>27</v>
      </c>
    </row>
    <row r="396" spans="4:20" x14ac:dyDescent="0.3">
      <c r="D396" s="14" t="s">
        <v>40</v>
      </c>
      <c r="E396" s="14" t="s">
        <v>45</v>
      </c>
      <c r="F396" s="14" t="s">
        <v>52</v>
      </c>
      <c r="G396" s="15">
        <v>235</v>
      </c>
      <c r="H396" s="15">
        <v>623</v>
      </c>
      <c r="N396" s="17" t="s">
        <v>38</v>
      </c>
      <c r="O396" s="18">
        <v>50</v>
      </c>
      <c r="P396" s="18">
        <v>90</v>
      </c>
      <c r="Q396" s="18">
        <v>80</v>
      </c>
      <c r="R396" s="18">
        <v>140</v>
      </c>
      <c r="S396" s="18">
        <v>45</v>
      </c>
      <c r="T396" s="19" t="s">
        <v>35</v>
      </c>
    </row>
    <row r="397" spans="4:20" x14ac:dyDescent="0.3">
      <c r="D397" s="17" t="s">
        <v>40</v>
      </c>
      <c r="E397" s="17" t="s">
        <v>41</v>
      </c>
      <c r="F397" s="17" t="s">
        <v>54</v>
      </c>
      <c r="G397" s="18">
        <v>129</v>
      </c>
      <c r="H397" s="18">
        <v>423</v>
      </c>
      <c r="N397" s="14" t="s">
        <v>56</v>
      </c>
      <c r="O397" s="15">
        <v>50</v>
      </c>
      <c r="P397" s="15">
        <v>100</v>
      </c>
      <c r="Q397" s="15">
        <v>80</v>
      </c>
      <c r="R397" s="15">
        <v>150</v>
      </c>
      <c r="S397" s="15">
        <v>35</v>
      </c>
      <c r="T397" s="16" t="s">
        <v>27</v>
      </c>
    </row>
    <row r="398" spans="4:20" x14ac:dyDescent="0.3">
      <c r="D398" s="14" t="s">
        <v>40</v>
      </c>
      <c r="E398" s="14" t="s">
        <v>41</v>
      </c>
      <c r="F398" s="14" t="s">
        <v>53</v>
      </c>
      <c r="G398" s="15">
        <v>26</v>
      </c>
      <c r="H398" s="15">
        <v>289</v>
      </c>
      <c r="N398" s="17" t="s">
        <v>49</v>
      </c>
      <c r="O398" s="18">
        <v>100</v>
      </c>
      <c r="P398" s="18">
        <v>160</v>
      </c>
      <c r="Q398" s="18">
        <v>120</v>
      </c>
      <c r="R398" s="18">
        <v>260</v>
      </c>
      <c r="S398" s="18">
        <v>64</v>
      </c>
      <c r="T398" s="19" t="s">
        <v>27</v>
      </c>
    </row>
    <row r="399" spans="4:20" x14ac:dyDescent="0.3">
      <c r="D399" s="17" t="s">
        <v>23</v>
      </c>
      <c r="E399" s="17" t="s">
        <v>32</v>
      </c>
      <c r="F399" s="17" t="s">
        <v>61</v>
      </c>
      <c r="G399" s="18">
        <v>62</v>
      </c>
      <c r="H399" s="18">
        <v>197</v>
      </c>
      <c r="N399" s="14" t="s">
        <v>60</v>
      </c>
      <c r="O399" s="15">
        <v>140</v>
      </c>
      <c r="P399" s="15">
        <v>190</v>
      </c>
      <c r="Q399" s="15">
        <v>100</v>
      </c>
      <c r="R399" s="15">
        <v>330</v>
      </c>
      <c r="S399" s="15">
        <v>117</v>
      </c>
      <c r="T399" s="16" t="s">
        <v>27</v>
      </c>
    </row>
    <row r="400" spans="4:20" x14ac:dyDescent="0.3">
      <c r="D400" s="14" t="s">
        <v>23</v>
      </c>
      <c r="E400" s="14" t="s">
        <v>32</v>
      </c>
      <c r="F400" s="14" t="s">
        <v>37</v>
      </c>
      <c r="G400" s="15">
        <v>-340</v>
      </c>
      <c r="H400" s="15">
        <v>32</v>
      </c>
      <c r="N400" s="17" t="s">
        <v>48</v>
      </c>
      <c r="O400" s="18">
        <v>110</v>
      </c>
      <c r="P400" s="18">
        <v>120</v>
      </c>
      <c r="Q400" s="18">
        <v>80</v>
      </c>
      <c r="R400" s="18">
        <v>230</v>
      </c>
      <c r="S400" s="18">
        <v>90</v>
      </c>
      <c r="T400" s="19" t="s">
        <v>35</v>
      </c>
    </row>
    <row r="401" spans="4:20" x14ac:dyDescent="0.3">
      <c r="D401" s="17" t="s">
        <v>23</v>
      </c>
      <c r="E401" s="17" t="s">
        <v>32</v>
      </c>
      <c r="F401" s="17" t="s">
        <v>37</v>
      </c>
      <c r="G401" s="18">
        <v>89</v>
      </c>
      <c r="H401" s="18">
        <v>245</v>
      </c>
      <c r="N401" s="14" t="s">
        <v>48</v>
      </c>
      <c r="O401" s="15">
        <v>110</v>
      </c>
      <c r="P401" s="15">
        <v>-110</v>
      </c>
      <c r="Q401" s="15">
        <v>-170</v>
      </c>
      <c r="R401" s="15">
        <v>0</v>
      </c>
      <c r="S401" s="15">
        <v>129</v>
      </c>
      <c r="T401" s="16" t="s">
        <v>35</v>
      </c>
    </row>
    <row r="402" spans="4:20" x14ac:dyDescent="0.3">
      <c r="D402" s="14" t="s">
        <v>40</v>
      </c>
      <c r="E402" s="14" t="s">
        <v>45</v>
      </c>
      <c r="F402" s="14" t="s">
        <v>46</v>
      </c>
      <c r="G402" s="15">
        <v>-149</v>
      </c>
      <c r="H402" s="15">
        <v>192</v>
      </c>
      <c r="N402" s="17" t="s">
        <v>49</v>
      </c>
      <c r="O402" s="18">
        <v>0</v>
      </c>
      <c r="P402" s="18">
        <v>20</v>
      </c>
      <c r="Q402" s="18">
        <v>10</v>
      </c>
      <c r="R402" s="18">
        <v>20</v>
      </c>
      <c r="S402" s="18">
        <v>43</v>
      </c>
      <c r="T402" s="19" t="s">
        <v>35</v>
      </c>
    </row>
    <row r="403" spans="4:20" x14ac:dyDescent="0.3">
      <c r="D403" s="17" t="s">
        <v>40</v>
      </c>
      <c r="E403" s="17" t="s">
        <v>41</v>
      </c>
      <c r="F403" s="17" t="s">
        <v>42</v>
      </c>
      <c r="G403" s="18">
        <v>216</v>
      </c>
      <c r="H403" s="18">
        <v>576</v>
      </c>
      <c r="N403" s="14" t="s">
        <v>38</v>
      </c>
      <c r="O403" s="15">
        <v>200</v>
      </c>
      <c r="P403" s="15">
        <v>-30</v>
      </c>
      <c r="Q403" s="15">
        <v>-130</v>
      </c>
      <c r="R403" s="15">
        <v>170</v>
      </c>
      <c r="S403" s="15">
        <v>100</v>
      </c>
      <c r="T403" s="16" t="s">
        <v>27</v>
      </c>
    </row>
    <row r="404" spans="4:20" x14ac:dyDescent="0.3">
      <c r="D404" s="14" t="s">
        <v>40</v>
      </c>
      <c r="E404" s="14" t="s">
        <v>45</v>
      </c>
      <c r="F404" s="14" t="s">
        <v>50</v>
      </c>
      <c r="G404" s="15">
        <v>-88</v>
      </c>
      <c r="H404" s="15">
        <v>102</v>
      </c>
      <c r="N404" s="17" t="s">
        <v>38</v>
      </c>
      <c r="O404" s="18">
        <v>220</v>
      </c>
      <c r="P404" s="18">
        <v>290</v>
      </c>
      <c r="Q404" s="18">
        <v>190</v>
      </c>
      <c r="R404" s="18">
        <v>510</v>
      </c>
      <c r="S404" s="18">
        <v>107</v>
      </c>
      <c r="T404" s="19" t="s">
        <v>27</v>
      </c>
    </row>
    <row r="405" spans="4:20" x14ac:dyDescent="0.3">
      <c r="D405" s="17" t="s">
        <v>40</v>
      </c>
      <c r="E405" s="17" t="s">
        <v>45</v>
      </c>
      <c r="F405" s="17" t="s">
        <v>52</v>
      </c>
      <c r="G405" s="18">
        <v>271</v>
      </c>
      <c r="H405" s="18">
        <v>699</v>
      </c>
      <c r="N405" s="14" t="s">
        <v>38</v>
      </c>
      <c r="O405" s="15">
        <v>130</v>
      </c>
      <c r="P405" s="15">
        <v>0</v>
      </c>
      <c r="Q405" s="15">
        <v>-50</v>
      </c>
      <c r="R405" s="15">
        <v>130</v>
      </c>
      <c r="S405" s="15">
        <v>59</v>
      </c>
      <c r="T405" s="16" t="s">
        <v>35</v>
      </c>
    </row>
    <row r="406" spans="4:20" x14ac:dyDescent="0.3">
      <c r="D406" s="14" t="s">
        <v>40</v>
      </c>
      <c r="E406" s="14" t="s">
        <v>41</v>
      </c>
      <c r="F406" s="14" t="s">
        <v>54</v>
      </c>
      <c r="G406" s="15">
        <v>157</v>
      </c>
      <c r="H406" s="15">
        <v>501</v>
      </c>
      <c r="N406" s="17" t="s">
        <v>38</v>
      </c>
      <c r="O406" s="18">
        <v>290</v>
      </c>
      <c r="P406" s="18">
        <v>450</v>
      </c>
      <c r="Q406" s="18">
        <v>310</v>
      </c>
      <c r="R406" s="18">
        <v>740</v>
      </c>
      <c r="S406" s="18">
        <v>139</v>
      </c>
      <c r="T406" s="19" t="s">
        <v>35</v>
      </c>
    </row>
    <row r="407" spans="4:20" x14ac:dyDescent="0.3">
      <c r="D407" s="17" t="s">
        <v>40</v>
      </c>
      <c r="E407" s="17" t="s">
        <v>41</v>
      </c>
      <c r="F407" s="17" t="s">
        <v>53</v>
      </c>
      <c r="G407" s="18">
        <v>31</v>
      </c>
      <c r="H407" s="18">
        <v>322</v>
      </c>
      <c r="N407" s="14" t="s">
        <v>38</v>
      </c>
      <c r="O407" s="15">
        <v>200</v>
      </c>
      <c r="P407" s="15">
        <v>210</v>
      </c>
      <c r="Q407" s="15">
        <v>140</v>
      </c>
      <c r="R407" s="15">
        <v>410</v>
      </c>
      <c r="S407" s="15">
        <v>83</v>
      </c>
      <c r="T407" s="16" t="s">
        <v>35</v>
      </c>
    </row>
    <row r="408" spans="4:20" x14ac:dyDescent="0.3">
      <c r="D408" s="14" t="s">
        <v>23</v>
      </c>
      <c r="E408" s="14" t="s">
        <v>24</v>
      </c>
      <c r="F408" s="14" t="s">
        <v>57</v>
      </c>
      <c r="G408" s="15">
        <v>89</v>
      </c>
      <c r="H408" s="15">
        <v>210</v>
      </c>
      <c r="N408" s="17" t="s">
        <v>38</v>
      </c>
      <c r="O408" s="18">
        <v>110</v>
      </c>
      <c r="P408" s="18">
        <v>170</v>
      </c>
      <c r="Q408" s="18">
        <v>40</v>
      </c>
      <c r="R408" s="18">
        <v>280</v>
      </c>
      <c r="S408" s="18">
        <v>142</v>
      </c>
      <c r="T408" s="19" t="s">
        <v>35</v>
      </c>
    </row>
    <row r="409" spans="4:20" x14ac:dyDescent="0.3">
      <c r="D409" s="17" t="s">
        <v>23</v>
      </c>
      <c r="E409" s="17" t="s">
        <v>24</v>
      </c>
      <c r="F409" s="17" t="s">
        <v>25</v>
      </c>
      <c r="G409" s="18">
        <v>188</v>
      </c>
      <c r="H409" s="18">
        <v>525</v>
      </c>
      <c r="N409" s="14" t="s">
        <v>38</v>
      </c>
      <c r="O409" s="15">
        <v>70</v>
      </c>
      <c r="P409" s="15">
        <v>110</v>
      </c>
      <c r="Q409" s="15">
        <v>80</v>
      </c>
      <c r="R409" s="15">
        <v>180</v>
      </c>
      <c r="S409" s="15">
        <v>33</v>
      </c>
      <c r="T409" s="16" t="s">
        <v>27</v>
      </c>
    </row>
    <row r="410" spans="4:20" x14ac:dyDescent="0.3">
      <c r="D410" s="14" t="s">
        <v>23</v>
      </c>
      <c r="E410" s="14" t="s">
        <v>32</v>
      </c>
      <c r="F410" s="14" t="s">
        <v>33</v>
      </c>
      <c r="G410" s="15">
        <v>134</v>
      </c>
      <c r="H410" s="15">
        <v>302</v>
      </c>
      <c r="N410" s="17" t="s">
        <v>38</v>
      </c>
      <c r="O410" s="18">
        <v>210</v>
      </c>
      <c r="P410" s="18">
        <v>240</v>
      </c>
      <c r="Q410" s="18">
        <v>160</v>
      </c>
      <c r="R410" s="18">
        <v>450</v>
      </c>
      <c r="S410" s="18">
        <v>91</v>
      </c>
      <c r="T410" s="19" t="s">
        <v>27</v>
      </c>
    </row>
    <row r="411" spans="4:20" x14ac:dyDescent="0.3">
      <c r="D411" s="17" t="s">
        <v>40</v>
      </c>
      <c r="E411" s="17" t="s">
        <v>45</v>
      </c>
      <c r="F411" s="17" t="s">
        <v>46</v>
      </c>
      <c r="G411" s="18">
        <v>-174</v>
      </c>
      <c r="H411" s="18">
        <v>139</v>
      </c>
      <c r="N411" s="14" t="s">
        <v>38</v>
      </c>
      <c r="O411" s="15">
        <v>80</v>
      </c>
      <c r="P411" s="15">
        <v>130</v>
      </c>
      <c r="Q411" s="15">
        <v>110</v>
      </c>
      <c r="R411" s="15">
        <v>210</v>
      </c>
      <c r="S411" s="15">
        <v>44</v>
      </c>
      <c r="T411" s="16" t="s">
        <v>35</v>
      </c>
    </row>
    <row r="412" spans="4:20" x14ac:dyDescent="0.3">
      <c r="D412" s="14" t="s">
        <v>40</v>
      </c>
      <c r="E412" s="14" t="s">
        <v>41</v>
      </c>
      <c r="F412" s="14" t="s">
        <v>42</v>
      </c>
      <c r="G412" s="15">
        <v>334</v>
      </c>
      <c r="H412" s="15">
        <v>637</v>
      </c>
      <c r="N412" s="17" t="s">
        <v>38</v>
      </c>
      <c r="O412" s="18">
        <v>240</v>
      </c>
      <c r="P412" s="18">
        <v>310</v>
      </c>
      <c r="Q412" s="18">
        <v>210</v>
      </c>
      <c r="R412" s="18">
        <v>550</v>
      </c>
      <c r="S412" s="18">
        <v>113</v>
      </c>
      <c r="T412" s="19" t="s">
        <v>27</v>
      </c>
    </row>
    <row r="413" spans="4:20" x14ac:dyDescent="0.3">
      <c r="D413" s="17" t="s">
        <v>40</v>
      </c>
      <c r="E413" s="17" t="s">
        <v>45</v>
      </c>
      <c r="F413" s="17" t="s">
        <v>50</v>
      </c>
      <c r="G413" s="18">
        <v>-110</v>
      </c>
      <c r="H413" s="18">
        <v>116</v>
      </c>
      <c r="N413" s="14" t="s">
        <v>38</v>
      </c>
      <c r="O413" s="15">
        <v>150</v>
      </c>
      <c r="P413" s="15">
        <v>-30</v>
      </c>
      <c r="Q413" s="15">
        <v>-90</v>
      </c>
      <c r="R413" s="15">
        <v>120</v>
      </c>
      <c r="S413" s="15">
        <v>63</v>
      </c>
      <c r="T413" s="16" t="s">
        <v>35</v>
      </c>
    </row>
    <row r="414" spans="4:20" x14ac:dyDescent="0.3">
      <c r="D414" s="14" t="s">
        <v>40</v>
      </c>
      <c r="E414" s="14" t="s">
        <v>45</v>
      </c>
      <c r="F414" s="14" t="s">
        <v>52</v>
      </c>
      <c r="G414" s="15">
        <v>367</v>
      </c>
      <c r="H414" s="15">
        <v>693</v>
      </c>
      <c r="N414" s="17" t="s">
        <v>38</v>
      </c>
      <c r="O414" s="18">
        <v>330</v>
      </c>
      <c r="P414" s="18">
        <v>500</v>
      </c>
      <c r="Q414" s="18">
        <v>350</v>
      </c>
      <c r="R414" s="18">
        <v>830</v>
      </c>
      <c r="S414" s="18">
        <v>149</v>
      </c>
      <c r="T414" s="19" t="s">
        <v>35</v>
      </c>
    </row>
    <row r="415" spans="4:20" x14ac:dyDescent="0.3">
      <c r="D415" s="17" t="s">
        <v>40</v>
      </c>
      <c r="E415" s="17" t="s">
        <v>41</v>
      </c>
      <c r="F415" s="17" t="s">
        <v>54</v>
      </c>
      <c r="G415" s="18">
        <v>221</v>
      </c>
      <c r="H415" s="18">
        <v>509</v>
      </c>
      <c r="N415" s="14" t="s">
        <v>38</v>
      </c>
      <c r="O415" s="15">
        <v>240</v>
      </c>
      <c r="P415" s="15">
        <v>240</v>
      </c>
      <c r="Q415" s="15">
        <v>160</v>
      </c>
      <c r="R415" s="15">
        <v>480</v>
      </c>
      <c r="S415" s="15">
        <v>94</v>
      </c>
      <c r="T415" s="16" t="s">
        <v>35</v>
      </c>
    </row>
    <row r="416" spans="4:20" x14ac:dyDescent="0.3">
      <c r="D416" s="14" t="s">
        <v>40</v>
      </c>
      <c r="E416" s="14" t="s">
        <v>41</v>
      </c>
      <c r="F416" s="14" t="s">
        <v>53</v>
      </c>
      <c r="G416" s="15">
        <v>40</v>
      </c>
      <c r="H416" s="15">
        <v>318</v>
      </c>
      <c r="N416" s="17" t="s">
        <v>38</v>
      </c>
      <c r="O416" s="18">
        <v>130</v>
      </c>
      <c r="P416" s="18">
        <v>180</v>
      </c>
      <c r="Q416" s="18">
        <v>40</v>
      </c>
      <c r="R416" s="18">
        <v>310</v>
      </c>
      <c r="S416" s="18">
        <v>156</v>
      </c>
      <c r="T416" s="19" t="s">
        <v>35</v>
      </c>
    </row>
    <row r="417" spans="4:20" x14ac:dyDescent="0.3">
      <c r="D417" s="17" t="s">
        <v>23</v>
      </c>
      <c r="E417" s="17" t="s">
        <v>24</v>
      </c>
      <c r="F417" s="17" t="s">
        <v>57</v>
      </c>
      <c r="G417" s="18">
        <v>171</v>
      </c>
      <c r="H417" s="18">
        <v>282</v>
      </c>
      <c r="N417" s="14" t="s">
        <v>38</v>
      </c>
      <c r="O417" s="15">
        <v>80</v>
      </c>
      <c r="P417" s="15">
        <v>110</v>
      </c>
      <c r="Q417" s="15">
        <v>80</v>
      </c>
      <c r="R417" s="15">
        <v>190</v>
      </c>
      <c r="S417" s="15">
        <v>35</v>
      </c>
      <c r="T417" s="16" t="s">
        <v>27</v>
      </c>
    </row>
    <row r="418" spans="4:20" x14ac:dyDescent="0.3">
      <c r="D418" s="14" t="s">
        <v>23</v>
      </c>
      <c r="E418" s="14" t="s">
        <v>24</v>
      </c>
      <c r="F418" s="14" t="s">
        <v>25</v>
      </c>
      <c r="G418" s="15">
        <v>276</v>
      </c>
      <c r="H418" s="15">
        <v>554</v>
      </c>
      <c r="N418" s="17" t="s">
        <v>38</v>
      </c>
      <c r="O418" s="18">
        <v>220</v>
      </c>
      <c r="P418" s="18">
        <v>260</v>
      </c>
      <c r="Q418" s="18">
        <v>170</v>
      </c>
      <c r="R418" s="18">
        <v>480</v>
      </c>
      <c r="S418" s="18">
        <v>96</v>
      </c>
      <c r="T418" s="19" t="s">
        <v>27</v>
      </c>
    </row>
    <row r="419" spans="4:20" x14ac:dyDescent="0.3">
      <c r="D419" s="17" t="s">
        <v>23</v>
      </c>
      <c r="E419" s="17" t="s">
        <v>32</v>
      </c>
      <c r="F419" s="17" t="s">
        <v>33</v>
      </c>
      <c r="G419" s="18">
        <v>199</v>
      </c>
      <c r="H419" s="18">
        <v>322</v>
      </c>
      <c r="N419" s="14" t="s">
        <v>38</v>
      </c>
      <c r="O419" s="15">
        <v>90</v>
      </c>
      <c r="P419" s="15">
        <v>130</v>
      </c>
      <c r="Q419" s="15">
        <v>110</v>
      </c>
      <c r="R419" s="15">
        <v>220</v>
      </c>
      <c r="S419" s="15">
        <v>45</v>
      </c>
      <c r="T419" s="16" t="s">
        <v>35</v>
      </c>
    </row>
    <row r="420" spans="4:20" x14ac:dyDescent="0.3">
      <c r="D420" s="14" t="s">
        <v>40</v>
      </c>
      <c r="E420" s="14" t="s">
        <v>45</v>
      </c>
      <c r="F420" s="14" t="s">
        <v>46</v>
      </c>
      <c r="G420" s="15">
        <v>43</v>
      </c>
      <c r="H420" s="15">
        <v>114</v>
      </c>
      <c r="N420" s="17" t="s">
        <v>49</v>
      </c>
      <c r="O420" s="18">
        <v>80</v>
      </c>
      <c r="P420" s="18">
        <v>100</v>
      </c>
      <c r="Q420" s="18">
        <v>50</v>
      </c>
      <c r="R420" s="18">
        <v>180</v>
      </c>
      <c r="S420" s="18">
        <v>59</v>
      </c>
      <c r="T420" s="19" t="s">
        <v>27</v>
      </c>
    </row>
    <row r="421" spans="4:20" x14ac:dyDescent="0.3">
      <c r="D421" s="17" t="s">
        <v>40</v>
      </c>
      <c r="E421" s="17" t="s">
        <v>45</v>
      </c>
      <c r="F421" s="17" t="s">
        <v>46</v>
      </c>
      <c r="G421" s="18">
        <v>50</v>
      </c>
      <c r="H421" s="18">
        <v>189</v>
      </c>
      <c r="N421" s="14" t="s">
        <v>60</v>
      </c>
      <c r="O421" s="15">
        <v>120</v>
      </c>
      <c r="P421" s="15">
        <v>170</v>
      </c>
      <c r="Q421" s="15">
        <v>50</v>
      </c>
      <c r="R421" s="15">
        <v>290</v>
      </c>
      <c r="S421" s="15">
        <v>125</v>
      </c>
      <c r="T421" s="16" t="s">
        <v>27</v>
      </c>
    </row>
    <row r="422" spans="4:20" x14ac:dyDescent="0.3">
      <c r="D422" s="14" t="s">
        <v>40</v>
      </c>
      <c r="E422" s="14" t="s">
        <v>45</v>
      </c>
      <c r="F422" s="14" t="s">
        <v>46</v>
      </c>
      <c r="G422" s="15">
        <v>25</v>
      </c>
      <c r="H422" s="15">
        <v>245</v>
      </c>
      <c r="N422" s="17" t="s">
        <v>56</v>
      </c>
      <c r="O422" s="18">
        <v>150</v>
      </c>
      <c r="P422" s="18">
        <v>140</v>
      </c>
      <c r="Q422" s="18">
        <v>80</v>
      </c>
      <c r="R422" s="18">
        <v>290</v>
      </c>
      <c r="S422" s="18">
        <v>66</v>
      </c>
      <c r="T422" s="19" t="s">
        <v>27</v>
      </c>
    </row>
    <row r="423" spans="4:20" x14ac:dyDescent="0.3">
      <c r="D423" s="17" t="s">
        <v>23</v>
      </c>
      <c r="E423" s="17" t="s">
        <v>32</v>
      </c>
      <c r="F423" s="17" t="s">
        <v>61</v>
      </c>
      <c r="G423" s="18">
        <v>221</v>
      </c>
      <c r="H423" s="18">
        <v>509</v>
      </c>
      <c r="N423" s="14" t="s">
        <v>60</v>
      </c>
      <c r="O423" s="15">
        <v>70</v>
      </c>
      <c r="P423" s="15">
        <v>100</v>
      </c>
      <c r="Q423" s="15">
        <v>60</v>
      </c>
      <c r="R423" s="15">
        <v>170</v>
      </c>
      <c r="S423" s="15">
        <v>45</v>
      </c>
      <c r="T423" s="16" t="s">
        <v>27</v>
      </c>
    </row>
    <row r="424" spans="4:20" x14ac:dyDescent="0.3">
      <c r="D424" s="14" t="s">
        <v>23</v>
      </c>
      <c r="E424" s="14" t="s">
        <v>32</v>
      </c>
      <c r="F424" s="14" t="s">
        <v>37</v>
      </c>
      <c r="G424" s="15">
        <v>-539</v>
      </c>
      <c r="H424" s="15">
        <v>22</v>
      </c>
    </row>
    <row r="425" spans="4:20" x14ac:dyDescent="0.3">
      <c r="D425" s="17" t="s">
        <v>23</v>
      </c>
      <c r="E425" s="17" t="s">
        <v>32</v>
      </c>
      <c r="F425" s="17" t="s">
        <v>37</v>
      </c>
      <c r="G425" s="18">
        <v>-18</v>
      </c>
      <c r="H425" s="18">
        <v>60</v>
      </c>
    </row>
    <row r="426" spans="4:20" x14ac:dyDescent="0.3">
      <c r="D426" s="14" t="s">
        <v>40</v>
      </c>
      <c r="E426" s="14" t="s">
        <v>45</v>
      </c>
      <c r="F426" s="14" t="s">
        <v>46</v>
      </c>
      <c r="G426" s="15">
        <v>-188</v>
      </c>
      <c r="H426" s="15">
        <v>156</v>
      </c>
    </row>
    <row r="427" spans="4:20" x14ac:dyDescent="0.3">
      <c r="D427" s="17" t="s">
        <v>40</v>
      </c>
      <c r="E427" s="17" t="s">
        <v>41</v>
      </c>
      <c r="F427" s="17" t="s">
        <v>42</v>
      </c>
      <c r="G427" s="18">
        <v>292</v>
      </c>
      <c r="H427" s="18">
        <v>567</v>
      </c>
    </row>
    <row r="428" spans="4:20" x14ac:dyDescent="0.3">
      <c r="D428" s="14" t="s">
        <v>40</v>
      </c>
      <c r="E428" s="14" t="s">
        <v>45</v>
      </c>
      <c r="F428" s="14" t="s">
        <v>50</v>
      </c>
      <c r="G428" s="15">
        <v>-83</v>
      </c>
      <c r="H428" s="15">
        <v>124</v>
      </c>
    </row>
    <row r="429" spans="4:20" x14ac:dyDescent="0.3">
      <c r="D429" s="17" t="s">
        <v>40</v>
      </c>
      <c r="E429" s="17" t="s">
        <v>45</v>
      </c>
      <c r="F429" s="17" t="s">
        <v>52</v>
      </c>
      <c r="G429" s="18">
        <v>349</v>
      </c>
      <c r="H429" s="18">
        <v>664</v>
      </c>
    </row>
    <row r="430" spans="4:20" x14ac:dyDescent="0.3">
      <c r="D430" s="14" t="s">
        <v>40</v>
      </c>
      <c r="E430" s="14" t="s">
        <v>41</v>
      </c>
      <c r="F430" s="14" t="s">
        <v>54</v>
      </c>
      <c r="G430" s="15">
        <v>191</v>
      </c>
      <c r="H430" s="15">
        <v>451</v>
      </c>
    </row>
    <row r="431" spans="4:20" x14ac:dyDescent="0.3">
      <c r="D431" s="17" t="s">
        <v>40</v>
      </c>
      <c r="E431" s="17" t="s">
        <v>41</v>
      </c>
      <c r="F431" s="17" t="s">
        <v>53</v>
      </c>
      <c r="G431" s="18">
        <v>39</v>
      </c>
      <c r="H431" s="18">
        <v>308</v>
      </c>
    </row>
    <row r="432" spans="4:20" x14ac:dyDescent="0.3">
      <c r="D432" s="14" t="s">
        <v>23</v>
      </c>
      <c r="E432" s="14" t="s">
        <v>24</v>
      </c>
      <c r="F432" s="14" t="s">
        <v>57</v>
      </c>
      <c r="G432" s="15">
        <v>125</v>
      </c>
      <c r="H432" s="15">
        <v>211</v>
      </c>
    </row>
    <row r="433" spans="4:8" x14ac:dyDescent="0.3">
      <c r="D433" s="17" t="s">
        <v>23</v>
      </c>
      <c r="E433" s="17" t="s">
        <v>24</v>
      </c>
      <c r="F433" s="17" t="s">
        <v>25</v>
      </c>
      <c r="G433" s="18">
        <v>258</v>
      </c>
      <c r="H433" s="18">
        <v>522</v>
      </c>
    </row>
    <row r="434" spans="4:8" x14ac:dyDescent="0.3">
      <c r="D434" s="14" t="s">
        <v>23</v>
      </c>
      <c r="E434" s="14" t="s">
        <v>32</v>
      </c>
      <c r="F434" s="14" t="s">
        <v>33</v>
      </c>
      <c r="G434" s="15">
        <v>190</v>
      </c>
      <c r="H434" s="15">
        <v>309</v>
      </c>
    </row>
    <row r="435" spans="4:8" x14ac:dyDescent="0.3">
      <c r="D435" s="17" t="s">
        <v>40</v>
      </c>
      <c r="E435" s="17" t="s">
        <v>41</v>
      </c>
      <c r="F435" s="17" t="s">
        <v>42</v>
      </c>
      <c r="G435" s="18">
        <v>321</v>
      </c>
      <c r="H435" s="18">
        <v>614</v>
      </c>
    </row>
    <row r="436" spans="4:8" x14ac:dyDescent="0.3">
      <c r="D436" s="14" t="s">
        <v>40</v>
      </c>
      <c r="E436" s="14" t="s">
        <v>45</v>
      </c>
      <c r="F436" s="14" t="s">
        <v>50</v>
      </c>
      <c r="G436" s="15">
        <v>-131</v>
      </c>
      <c r="H436" s="15">
        <v>109</v>
      </c>
    </row>
    <row r="437" spans="4:8" x14ac:dyDescent="0.3">
      <c r="D437" s="17" t="s">
        <v>40</v>
      </c>
      <c r="E437" s="17" t="s">
        <v>45</v>
      </c>
      <c r="F437" s="17" t="s">
        <v>52</v>
      </c>
      <c r="G437" s="18">
        <v>402</v>
      </c>
      <c r="H437" s="18">
        <v>745</v>
      </c>
    </row>
    <row r="438" spans="4:8" x14ac:dyDescent="0.3">
      <c r="D438" s="14" t="s">
        <v>40</v>
      </c>
      <c r="E438" s="14" t="s">
        <v>41</v>
      </c>
      <c r="F438" s="14" t="s">
        <v>54</v>
      </c>
      <c r="G438" s="15">
        <v>233</v>
      </c>
      <c r="H438" s="15">
        <v>534</v>
      </c>
    </row>
    <row r="439" spans="4:8" x14ac:dyDescent="0.3">
      <c r="D439" s="17" t="s">
        <v>40</v>
      </c>
      <c r="E439" s="17" t="s">
        <v>41</v>
      </c>
      <c r="F439" s="17" t="s">
        <v>53</v>
      </c>
      <c r="G439" s="18">
        <v>46</v>
      </c>
      <c r="H439" s="18">
        <v>343</v>
      </c>
    </row>
    <row r="440" spans="4:8" x14ac:dyDescent="0.3">
      <c r="D440" s="14" t="s">
        <v>23</v>
      </c>
      <c r="E440" s="14" t="s">
        <v>24</v>
      </c>
      <c r="F440" s="14" t="s">
        <v>57</v>
      </c>
      <c r="G440" s="15">
        <v>132</v>
      </c>
      <c r="H440" s="15">
        <v>224</v>
      </c>
    </row>
    <row r="441" spans="4:8" x14ac:dyDescent="0.3">
      <c r="D441" s="17" t="s">
        <v>23</v>
      </c>
      <c r="E441" s="17" t="s">
        <v>24</v>
      </c>
      <c r="F441" s="17" t="s">
        <v>25</v>
      </c>
      <c r="G441" s="18">
        <v>279</v>
      </c>
      <c r="H441" s="18">
        <v>559</v>
      </c>
    </row>
    <row r="442" spans="4:8" x14ac:dyDescent="0.3">
      <c r="D442" s="14" t="s">
        <v>23</v>
      </c>
      <c r="E442" s="14" t="s">
        <v>32</v>
      </c>
      <c r="F442" s="14" t="s">
        <v>33</v>
      </c>
      <c r="G442" s="15">
        <v>199</v>
      </c>
      <c r="H442" s="15">
        <v>322</v>
      </c>
    </row>
    <row r="443" spans="4:8" x14ac:dyDescent="0.3">
      <c r="D443" s="17" t="s">
        <v>40</v>
      </c>
      <c r="E443" s="17" t="s">
        <v>45</v>
      </c>
      <c r="F443" s="17" t="s">
        <v>46</v>
      </c>
      <c r="G443" s="18">
        <v>39</v>
      </c>
      <c r="H443" s="18">
        <v>163</v>
      </c>
    </row>
    <row r="444" spans="4:8" x14ac:dyDescent="0.3">
      <c r="D444" s="14" t="s">
        <v>40</v>
      </c>
      <c r="E444" s="14" t="s">
        <v>45</v>
      </c>
      <c r="F444" s="14" t="s">
        <v>46</v>
      </c>
      <c r="G444" s="15">
        <v>30</v>
      </c>
      <c r="H444" s="15">
        <v>266</v>
      </c>
    </row>
    <row r="445" spans="4:8" x14ac:dyDescent="0.3">
      <c r="D445" s="17" t="s">
        <v>40</v>
      </c>
      <c r="E445" s="17" t="s">
        <v>41</v>
      </c>
      <c r="F445" s="17" t="s">
        <v>42</v>
      </c>
      <c r="G445" s="18">
        <v>129</v>
      </c>
      <c r="H445" s="18">
        <v>326</v>
      </c>
    </row>
    <row r="446" spans="4:8" x14ac:dyDescent="0.3">
      <c r="D446" s="14" t="s">
        <v>40</v>
      </c>
      <c r="E446" s="14" t="s">
        <v>41</v>
      </c>
      <c r="F446" s="14" t="s">
        <v>42</v>
      </c>
      <c r="G446" s="15">
        <v>76</v>
      </c>
      <c r="H446" s="15">
        <v>188</v>
      </c>
    </row>
  </sheetData>
  <autoFilter ref="F2:K22" xr:uid="{41E0F200-35D0-44B2-888D-3A4EAA9F930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578FB-CB44-47A1-AE37-BE9048829673}">
  <dimension ref="A3:N25"/>
  <sheetViews>
    <sheetView topLeftCell="A2" zoomScale="93" workbookViewId="0">
      <selection activeCell="A4" sqref="A4:A7"/>
    </sheetView>
  </sheetViews>
  <sheetFormatPr defaultRowHeight="14.4" x14ac:dyDescent="0.3"/>
  <cols>
    <col min="1" max="1" width="13" bestFit="1" customWidth="1"/>
    <col min="2" max="2" width="12.109375" bestFit="1" customWidth="1"/>
    <col min="3" max="3" width="18.6640625" bestFit="1" customWidth="1"/>
    <col min="5" max="5" width="20.77734375" bestFit="1" customWidth="1"/>
    <col min="6" max="6" width="15.6640625" bestFit="1" customWidth="1"/>
    <col min="7" max="7" width="10.77734375" bestFit="1" customWidth="1"/>
    <col min="8" max="8" width="9.6640625" bestFit="1" customWidth="1"/>
    <col min="9" max="9" width="10.77734375" bestFit="1" customWidth="1"/>
    <col min="10" max="10" width="10.88671875" bestFit="1" customWidth="1"/>
    <col min="12" max="12" width="16.21875" bestFit="1" customWidth="1"/>
    <col min="13" max="13" width="11.44140625" bestFit="1" customWidth="1"/>
    <col min="14" max="14" width="17.77734375" bestFit="1" customWidth="1"/>
  </cols>
  <sheetData>
    <row r="3" spans="1:14" x14ac:dyDescent="0.3">
      <c r="A3" s="3" t="s">
        <v>68</v>
      </c>
      <c r="B3" t="s">
        <v>70</v>
      </c>
      <c r="C3" t="s">
        <v>71</v>
      </c>
      <c r="E3" s="3" t="s">
        <v>77</v>
      </c>
      <c r="F3" s="3" t="s">
        <v>76</v>
      </c>
    </row>
    <row r="4" spans="1:14" x14ac:dyDescent="0.3">
      <c r="A4" s="4" t="s">
        <v>45</v>
      </c>
      <c r="B4" s="6">
        <v>28902</v>
      </c>
      <c r="C4" s="6">
        <v>31080</v>
      </c>
      <c r="E4" s="3" t="s">
        <v>68</v>
      </c>
      <c r="F4" t="s">
        <v>22</v>
      </c>
      <c r="G4" t="s">
        <v>31</v>
      </c>
      <c r="H4" t="s">
        <v>29</v>
      </c>
      <c r="I4" t="s">
        <v>36</v>
      </c>
      <c r="J4" t="s">
        <v>69</v>
      </c>
      <c r="L4" t="s">
        <v>70</v>
      </c>
    </row>
    <row r="5" spans="1:14" x14ac:dyDescent="0.3">
      <c r="A5" s="4" t="s">
        <v>41</v>
      </c>
      <c r="B5" s="6">
        <v>30488</v>
      </c>
      <c r="C5" s="6">
        <v>30900</v>
      </c>
      <c r="E5" s="4" t="s">
        <v>38</v>
      </c>
      <c r="F5" s="6"/>
      <c r="G5" s="6"/>
      <c r="H5" s="6"/>
      <c r="I5" s="6">
        <v>5642</v>
      </c>
      <c r="J5" s="6">
        <v>5642</v>
      </c>
      <c r="L5" s="6">
        <v>108774</v>
      </c>
    </row>
    <row r="6" spans="1:14" x14ac:dyDescent="0.3">
      <c r="A6" s="4" t="s">
        <v>24</v>
      </c>
      <c r="B6" s="6">
        <v>27258</v>
      </c>
      <c r="C6" s="6">
        <v>23300</v>
      </c>
      <c r="E6" s="4" t="s">
        <v>26</v>
      </c>
      <c r="F6" s="6">
        <v>3060</v>
      </c>
      <c r="G6" s="6"/>
      <c r="H6" s="6"/>
      <c r="I6" s="6"/>
      <c r="J6" s="6">
        <v>3060</v>
      </c>
    </row>
    <row r="7" spans="1:14" x14ac:dyDescent="0.3">
      <c r="A7" s="4" t="s">
        <v>32</v>
      </c>
      <c r="B7" s="6">
        <v>22126</v>
      </c>
      <c r="C7" s="6">
        <v>17540</v>
      </c>
      <c r="E7" s="4" t="s">
        <v>44</v>
      </c>
      <c r="F7" s="6"/>
      <c r="G7" s="6">
        <v>2078</v>
      </c>
      <c r="H7" s="6"/>
      <c r="I7" s="6"/>
      <c r="J7" s="6">
        <v>2078</v>
      </c>
      <c r="L7" t="s">
        <v>72</v>
      </c>
    </row>
    <row r="8" spans="1:14" x14ac:dyDescent="0.3">
      <c r="A8" s="4" t="s">
        <v>69</v>
      </c>
      <c r="B8" s="6">
        <v>108774</v>
      </c>
      <c r="C8" s="6">
        <v>102820</v>
      </c>
      <c r="E8" s="4" t="s">
        <v>34</v>
      </c>
      <c r="F8" s="6"/>
      <c r="G8" s="6">
        <v>2688</v>
      </c>
      <c r="H8" s="6"/>
      <c r="I8" s="6"/>
      <c r="J8" s="6">
        <v>2688</v>
      </c>
      <c r="L8" s="6">
        <v>64311</v>
      </c>
    </row>
    <row r="9" spans="1:14" x14ac:dyDescent="0.3">
      <c r="E9" s="4" t="s">
        <v>63</v>
      </c>
      <c r="F9" s="6">
        <v>3336</v>
      </c>
      <c r="G9" s="6"/>
      <c r="H9" s="6"/>
      <c r="I9" s="6"/>
      <c r="J9" s="6">
        <v>3336</v>
      </c>
    </row>
    <row r="10" spans="1:14" x14ac:dyDescent="0.3">
      <c r="A10" s="3" t="s">
        <v>68</v>
      </c>
      <c r="B10" t="s">
        <v>72</v>
      </c>
      <c r="C10" t="s">
        <v>73</v>
      </c>
      <c r="E10" s="4" t="s">
        <v>43</v>
      </c>
      <c r="F10" s="6">
        <v>2918</v>
      </c>
      <c r="G10" s="6"/>
      <c r="H10" s="6"/>
      <c r="I10" s="6"/>
      <c r="J10" s="6">
        <v>2918</v>
      </c>
      <c r="L10" t="s">
        <v>74</v>
      </c>
    </row>
    <row r="11" spans="1:14" x14ac:dyDescent="0.3">
      <c r="A11" s="4" t="s">
        <v>45</v>
      </c>
      <c r="B11" s="6">
        <v>17485</v>
      </c>
      <c r="C11" s="6">
        <v>20100</v>
      </c>
      <c r="E11" s="4" t="s">
        <v>55</v>
      </c>
      <c r="F11" s="6"/>
      <c r="G11" s="6"/>
      <c r="H11" s="6">
        <v>1860</v>
      </c>
      <c r="I11" s="6"/>
      <c r="J11" s="6">
        <v>1860</v>
      </c>
      <c r="L11" s="6">
        <v>202895</v>
      </c>
    </row>
    <row r="12" spans="1:14" x14ac:dyDescent="0.3">
      <c r="A12" s="4" t="s">
        <v>41</v>
      </c>
      <c r="B12" s="6">
        <v>17880</v>
      </c>
      <c r="C12" s="6">
        <v>19600</v>
      </c>
      <c r="E12" s="4" t="s">
        <v>62</v>
      </c>
      <c r="F12" s="6"/>
      <c r="G12" s="6">
        <v>1734</v>
      </c>
      <c r="H12" s="6"/>
      <c r="I12" s="6"/>
      <c r="J12" s="6">
        <v>1734</v>
      </c>
    </row>
    <row r="13" spans="1:14" x14ac:dyDescent="0.3">
      <c r="A13" s="4" t="s">
        <v>24</v>
      </c>
      <c r="B13" s="6">
        <v>15906</v>
      </c>
      <c r="C13" s="6">
        <v>14000</v>
      </c>
      <c r="E13" s="4" t="s">
        <v>58</v>
      </c>
      <c r="F13" s="6">
        <v>2386</v>
      </c>
      <c r="G13" s="6"/>
      <c r="H13" s="6"/>
      <c r="I13" s="6"/>
      <c r="J13" s="6">
        <v>2386</v>
      </c>
      <c r="L13" s="3" t="s">
        <v>68</v>
      </c>
      <c r="M13" t="s">
        <v>88</v>
      </c>
      <c r="N13" t="s">
        <v>89</v>
      </c>
    </row>
    <row r="14" spans="1:14" x14ac:dyDescent="0.3">
      <c r="A14" s="4" t="s">
        <v>32</v>
      </c>
      <c r="B14" s="6">
        <v>13040</v>
      </c>
      <c r="C14" s="6">
        <v>10200</v>
      </c>
      <c r="E14" s="4" t="s">
        <v>48</v>
      </c>
      <c r="F14" s="6"/>
      <c r="G14" s="6"/>
      <c r="H14" s="6"/>
      <c r="I14" s="6">
        <v>4616</v>
      </c>
      <c r="J14" s="6">
        <v>4616</v>
      </c>
      <c r="L14" s="4" t="s">
        <v>45</v>
      </c>
      <c r="M14" s="6">
        <v>21808</v>
      </c>
      <c r="N14" s="6">
        <v>22540</v>
      </c>
    </row>
    <row r="15" spans="1:14" x14ac:dyDescent="0.3">
      <c r="A15" s="4" t="s">
        <v>69</v>
      </c>
      <c r="B15" s="6">
        <v>64311</v>
      </c>
      <c r="C15" s="6">
        <v>63900</v>
      </c>
      <c r="E15" s="4" t="s">
        <v>51</v>
      </c>
      <c r="F15" s="6"/>
      <c r="G15" s="6">
        <v>1624</v>
      </c>
      <c r="H15" s="6"/>
      <c r="I15" s="6"/>
      <c r="J15" s="6">
        <v>1624</v>
      </c>
      <c r="L15" s="4" t="s">
        <v>41</v>
      </c>
      <c r="M15" s="6">
        <v>23744</v>
      </c>
      <c r="N15" s="6">
        <v>22380</v>
      </c>
    </row>
    <row r="16" spans="1:14" x14ac:dyDescent="0.3">
      <c r="E16" s="4" t="s">
        <v>64</v>
      </c>
      <c r="F16" s="6"/>
      <c r="G16" s="6"/>
      <c r="H16" s="6">
        <v>1774</v>
      </c>
      <c r="I16" s="6"/>
      <c r="J16" s="6">
        <v>1774</v>
      </c>
      <c r="L16" s="4" t="s">
        <v>24</v>
      </c>
      <c r="M16" s="6">
        <v>22786</v>
      </c>
      <c r="N16" s="6">
        <v>17800</v>
      </c>
    </row>
    <row r="17" spans="1:14" x14ac:dyDescent="0.3">
      <c r="A17" s="3" t="s">
        <v>68</v>
      </c>
      <c r="B17" t="s">
        <v>74</v>
      </c>
      <c r="C17" t="s">
        <v>75</v>
      </c>
      <c r="E17" s="4" t="s">
        <v>67</v>
      </c>
      <c r="F17" s="6"/>
      <c r="G17" s="6">
        <v>4312</v>
      </c>
      <c r="H17" s="6"/>
      <c r="I17" s="6"/>
      <c r="J17" s="6">
        <v>4312</v>
      </c>
      <c r="L17" s="4" t="s">
        <v>32</v>
      </c>
      <c r="M17" s="6">
        <v>19170</v>
      </c>
      <c r="N17" s="6">
        <v>13400</v>
      </c>
    </row>
    <row r="18" spans="1:14" x14ac:dyDescent="0.3">
      <c r="A18" s="4" t="s">
        <v>45</v>
      </c>
      <c r="B18" s="6">
        <v>52373</v>
      </c>
      <c r="C18" s="6">
        <v>53620</v>
      </c>
      <c r="E18" s="4" t="s">
        <v>65</v>
      </c>
      <c r="F18" s="6">
        <v>2590</v>
      </c>
      <c r="G18" s="6"/>
      <c r="H18" s="6"/>
      <c r="I18" s="6"/>
      <c r="J18" s="6">
        <v>2590</v>
      </c>
      <c r="L18" s="4" t="s">
        <v>69</v>
      </c>
      <c r="M18" s="6">
        <v>87508</v>
      </c>
      <c r="N18" s="6">
        <v>76120</v>
      </c>
    </row>
    <row r="19" spans="1:14" x14ac:dyDescent="0.3">
      <c r="A19" s="4" t="s">
        <v>41</v>
      </c>
      <c r="B19" s="6">
        <v>56013</v>
      </c>
      <c r="C19" s="6">
        <v>53280</v>
      </c>
      <c r="E19" s="4" t="s">
        <v>47</v>
      </c>
      <c r="F19" s="6"/>
      <c r="G19" s="6"/>
      <c r="H19" s="6">
        <v>2212</v>
      </c>
      <c r="I19" s="6"/>
      <c r="J19" s="6">
        <v>2212</v>
      </c>
    </row>
    <row r="20" spans="1:14" x14ac:dyDescent="0.3">
      <c r="A20" s="4" t="s">
        <v>24</v>
      </c>
      <c r="B20" s="6">
        <v>51685</v>
      </c>
      <c r="C20" s="6">
        <v>41100</v>
      </c>
      <c r="E20" s="4" t="s">
        <v>56</v>
      </c>
      <c r="F20" s="6"/>
      <c r="G20" s="6"/>
      <c r="H20" s="6"/>
      <c r="I20" s="6">
        <v>3184</v>
      </c>
      <c r="J20" s="6">
        <v>3184</v>
      </c>
      <c r="L20" t="s">
        <v>90</v>
      </c>
    </row>
    <row r="21" spans="1:14" x14ac:dyDescent="0.3">
      <c r="A21" s="4" t="s">
        <v>32</v>
      </c>
      <c r="B21" s="6">
        <v>42824</v>
      </c>
      <c r="C21" s="6">
        <v>30940</v>
      </c>
      <c r="E21" s="4" t="s">
        <v>30</v>
      </c>
      <c r="F21" s="6"/>
      <c r="G21" s="6"/>
      <c r="H21" s="6">
        <v>1984</v>
      </c>
      <c r="I21" s="6"/>
      <c r="J21" s="6">
        <v>1984</v>
      </c>
      <c r="L21" s="6">
        <v>32320</v>
      </c>
    </row>
    <row r="22" spans="1:14" x14ac:dyDescent="0.3">
      <c r="A22" s="4" t="s">
        <v>69</v>
      </c>
      <c r="B22" s="6">
        <v>202895</v>
      </c>
      <c r="C22" s="6">
        <v>178940</v>
      </c>
      <c r="E22" s="4" t="s">
        <v>49</v>
      </c>
      <c r="F22" s="6"/>
      <c r="G22" s="6"/>
      <c r="H22" s="6"/>
      <c r="I22" s="6">
        <v>3130</v>
      </c>
      <c r="J22" s="6">
        <v>3130</v>
      </c>
    </row>
    <row r="23" spans="1:14" x14ac:dyDescent="0.3">
      <c r="E23" s="4" t="s">
        <v>60</v>
      </c>
      <c r="F23" s="6"/>
      <c r="G23" s="6"/>
      <c r="H23" s="6"/>
      <c r="I23" s="6">
        <v>3212</v>
      </c>
      <c r="J23" s="6">
        <v>3212</v>
      </c>
    </row>
    <row r="24" spans="1:14" x14ac:dyDescent="0.3">
      <c r="E24" s="4" t="s">
        <v>59</v>
      </c>
      <c r="F24" s="6">
        <v>2834</v>
      </c>
      <c r="G24" s="6"/>
      <c r="H24" s="6"/>
      <c r="I24" s="6"/>
      <c r="J24" s="6">
        <v>2834</v>
      </c>
    </row>
    <row r="25" spans="1:14" x14ac:dyDescent="0.3">
      <c r="E25" s="4" t="s">
        <v>69</v>
      </c>
      <c r="F25" s="6">
        <v>17124</v>
      </c>
      <c r="G25" s="6">
        <v>12436</v>
      </c>
      <c r="H25" s="6">
        <v>7830</v>
      </c>
      <c r="I25" s="6">
        <v>19784</v>
      </c>
      <c r="J25" s="6">
        <v>57174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0F5C8-A062-480D-9904-203B192A9168}">
  <dimension ref="M1"/>
  <sheetViews>
    <sheetView tabSelected="1" zoomScale="58" zoomScaleNormal="130" workbookViewId="0">
      <selection activeCell="W32" sqref="W32"/>
    </sheetView>
  </sheetViews>
  <sheetFormatPr defaultRowHeight="14.4" x14ac:dyDescent="0.3"/>
  <cols>
    <col min="2" max="2" width="8.88671875" customWidth="1"/>
  </cols>
  <sheetData>
    <row r="1" spans="13:13" x14ac:dyDescent="0.3">
      <c r="M1"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b 2 0 f 2 8 1 - 6 5 b 3 - 4 a b 9 - 9 7 c 4 - 8 2 8 a 7 b f 7 7 b b 3 "   x m l n s = " h t t p : / / s c h e m a s . m i c r o s o f t . c o m / D a t a M a s h u p " > A A A A A N U E A A B Q S w M E F A A C A A g A J a L 7 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A l o v 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a L 7 W v v W / n n N A Q A A W A Q A A B M A H A B G b 3 J t d W x h c y 9 T Z W N 0 a W 9 u M S 5 t I K I Y A C i g F A A A A A A A A A A A A A A A A A A A A A A A A A A A A H 1 T T W / b M A y 9 B 8 h / E L x L A h g B E m w 7 r P A h s z u s h 3 3 V H n a o B 0 O 1 m U S o T A U S 7 T Y L 8 t 9 L x 2 4 S t P Z 8 s f Q e 9 f h I U Q 5 y U g Z F 3 P 7 n V + P R e O Q 2 0 k I h Q r N a A W T h R i r M Y q n B i U B o o P F I 8 B e b y u b A S O j q W W T y q g S k y R e l Y R Y a J N 6 4 i R d + S n 8 7 s C 5 F e a 9 0 + g M h s q q G N A L 3 Q G a b 9 q S Y 5 a 7 2 p v 5 d B F q V i s A G n u / 5 b E Z X J b p g M f f F N e a m U L g O 5 o s P C 1 / 8 q g x B T D s N w X k 5 + 2 4 Q / k 7 9 1 u w 7 7 6 c 1 J X O F + A q y Y E c e O 0 / k P Q d 2 T I d P 2 r p 8 c d f h S 6 3 j X G p p X U C 2 u p R k 1 7 h m x W S 3 h b N c Y i W 6 l b F l 6 7 g h 3 a Q n v 7 / f e 0 s L k i s r g A u 8 Q f r 4 f t a E H 3 y x 9 0 K z d k 3 Z l b W A + e 5 M R I p b 1 m D w G e g R A J c 5 V e w P i 0 T a N R A n W i n q P y q p y U S 8 F w W v j + A N 1 n x X x u 7 E N z 6 v s P f k / 6 k H o M y p f y d t g i e 6 4 A Z g v s B e Q S 6 g q H L K t M K 3 i i 9 k g w 6 R f f h Q S 4 4 z 1 8 / Q R b d O U m 2 P s 3 z o d j q + H O 5 X F 7 E d 9 t R F u O N z 6 I 8 w J H U G T 1 t A N 2 A / e d 2 g w 3 l w b 6 E 0 N Y / i t b X m 8 i W 0 + K 1 5 d H 8 U b V p 2 8 m r O T 3 N 0 m I 5 H C g c k r 5 4 B U E s B A i 0 A F A A C A A g A J a L 7 W q X j x s u m A A A A 9 w A A A B I A A A A A A A A A A A A A A A A A A A A A A E N v b m Z p Z y 9 Q Y W N r Y W d l L n h t b F B L A Q I t A B Q A A g A I A C W i + 1 o P y u m r p A A A A O k A A A A T A A A A A A A A A A A A A A A A A P I A A A B b Q 2 9 u d G V u d F 9 U e X B l c 1 0 u e G 1 s U E s B A i 0 A F A A C A A g A J a L 7 W v v W / n n N A Q A A W A Q A A B M A A A A A A A A A A A A A A A A A 4 w E A A E Z v c m 1 1 b G F z L 1 N l Y 3 R p b 2 4 x L m 1 Q S w U G A A A A A A M A A w D C A A A A / 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B c A A A A A A A B a 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N v Z m Z l Z V 9 D a G F p b l 9 T Y W x 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U y Y m N h Y 2 E 2 L T k x M D A t N D I 5 Z i 1 h O T M w L T d l M 2 J m N D R l Y 2 Z l Y 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9 m Z m V l X 0 N o Y W l u X 1 N h b G V z I i A v P j x F b n R y e S B U e X B l P S J G a W x s Z W R D b 2 1 w b G V 0 Z V J l c 3 V s d F R v V 2 9 y a 3 N o Z W V 0 I i B W Y W x 1 Z T 0 i b D E i I C 8 + P E V u d H J 5 I F R 5 c G U 9 I l J l b G F 0 a W 9 u c 2 h p c E l u Z m 9 D b 2 5 0 Y W l u Z X I i I F Z h b H V l P S J z e y Z x d W 9 0 O 2 N v b H V t b k N v d W 5 0 J n F 1 b 3 Q 7 O j I x L C Z x d W 9 0 O 2 t l e U N v b H V t b k 5 h b W V z J n F 1 b 3 Q 7 O l t d L C Z x d W 9 0 O 3 F 1 Z X J 5 U m V s Y X R p b 2 5 z a G l w c y Z x d W 9 0 O z p b X S w m c X V v d D t j b 2 x 1 b W 5 J Z G V u d G l 0 a W V z J n F 1 b 3 Q 7 O l s m c X V v d D t T Z W N 0 a W 9 u M S 9 D b 2 Z m Z W V f Q 2 h h a W 5 f U 2 F s Z X M v Q X V 0 b 1 J l b W 9 2 Z W R D b 2 x 1 b W 5 z M S 5 7 Q X J l Y S B D b 2 R l L D B 9 J n F 1 b 3 Q 7 L C Z x d W 9 0 O 1 N l Y 3 R p b 2 4 x L 0 N v Z m Z l Z V 9 D a G F p b l 9 T Y W x l c y 9 B d X R v U m V t b 3 Z l Z E N v b H V t b n M x L n t D b 2 d z L D F 9 J n F 1 b 3 Q 7 L C Z x d W 9 0 O 1 N l Y 3 R p b 2 4 x L 0 N v Z m Z l Z V 9 D a G F p b l 9 T Y W x l c y 9 B d X R v U m V t b 3 Z l Z E N v b H V t b n M x L n t E a W Z m Z X J l b m N l Q m V 0 d 2 V l b k F j d H V h b G F u Z F R h c m d l d F B y b 2 Z p d C w y f S Z x d W 9 0 O y w m c X V v d D t T Z W N 0 a W 9 u M S 9 D b 2 Z m Z W V f Q 2 h h a W 5 f U 2 F s Z X M v Q X V 0 b 1 J l b W 9 2 Z W R D b 2 x 1 b W 5 z M S 5 7 R G F 0 Z S w z f S Z x d W 9 0 O y w m c X V v d D t T Z W N 0 a W 9 u M S 9 D b 2 Z m Z W V f Q 2 h h a W 5 f U 2 F s Z X M v Q X V 0 b 1 J l b W 9 2 Z W R D b 2 x 1 b W 5 z M S 5 7 S W 5 2 Z W 5 0 b 3 J 5 I E 1 h c m d p b i w 0 f S Z x d W 9 0 O y w m c X V v d D t T Z W N 0 a W 9 u M S 9 D b 2 Z m Z W V f Q 2 h h a W 5 f U 2 F s Z X M v Q X V 0 b 1 J l b W 9 2 Z W R D b 2 x 1 b W 5 z M S 5 7 T W F y Z 2 l u L D V 9 J n F 1 b 3 Q 7 L C Z x d W 9 0 O 1 N l Y 3 R p b 2 4 x L 0 N v Z m Z l Z V 9 D a G F p b l 9 T Y W x l c y 9 B d X R v U m V t b 3 Z l Z E N v b H V t b n M x L n t N Y X J r Z X R f c 2 l 6 Z S w 2 f S Z x d W 9 0 O y w m c X V v d D t T Z W N 0 a W 9 u M S 9 D b 2 Z m Z W V f Q 2 h h a W 5 f U 2 F s Z X M v Q X V 0 b 1 J l b W 9 2 Z W R D b 2 x 1 b W 5 z M S 5 7 T W F y a 2 V 0 L D d 9 J n F 1 b 3 Q 7 L C Z x d W 9 0 O 1 N l Y 3 R p b 2 4 x L 0 N v Z m Z l Z V 9 D a G F p b l 9 T Y W x l c y 9 B d X R v U m V t b 3 Z l Z E N v b H V t b n M x L n t N Y X J r Z X R p b m c s O H 0 m c X V v d D s s J n F 1 b 3 Q 7 U 2 V j d G l v b j E v Q 2 9 m Z m V l X 0 N o Y W l u X 1 N h b G V z L 0 F 1 d G 9 S Z W 1 v d m V k Q 2 9 s d W 1 u c z E u e 1 B y b 2 R 1 Y 3 R f b G l u Z S w 5 f S Z x d W 9 0 O y w m c X V v d D t T Z W N 0 a W 9 u M S 9 D b 2 Z m Z W V f Q 2 h h a W 5 f U 2 F s Z X M v Q X V 0 b 1 J l b W 9 2 Z W R D b 2 x 1 b W 5 z M S 5 7 U H J v Z H V j d F 9 0 e X B l L D E w f S Z x d W 9 0 O y w m c X V v d D t T Z W N 0 a W 9 u M S 9 D b 2 Z m Z W V f Q 2 h h a W 5 f U 2 F s Z X M v Q X V 0 b 1 J l b W 9 2 Z W R D b 2 x 1 b W 5 z M S 5 7 U H J v Z H V j d C w x M X 0 m c X V v d D s s J n F 1 b 3 Q 7 U 2 V j d G l v b j E v Q 2 9 m Z m V l X 0 N o Y W l u X 1 N h b G V z L 0 F 1 d G 9 S Z W 1 v d m V k Q 2 9 s d W 1 u c z E u e 1 B y b 2 Z p d C w x M n 0 m c X V v d D s s J n F 1 b 3 Q 7 U 2 V j d G l v b j E v Q 2 9 m Z m V l X 0 N o Y W l u X 1 N h b G V z L 0 F 1 d G 9 S Z W 1 v d m V k Q 2 9 s d W 1 u c z E u e 1 N h b G V z L D E z f S Z x d W 9 0 O y w m c X V v d D t T Z W N 0 a W 9 u M S 9 D b 2 Z m Z W V f Q 2 h h a W 5 f U 2 F s Z X M v Q X V 0 b 1 J l b W 9 2 Z W R D b 2 x 1 b W 5 z M S 5 7 U 3 R h d G U s M T R 9 J n F 1 b 3 Q 7 L C Z x d W 9 0 O 1 N l Y 3 R p b 2 4 x L 0 N v Z m Z l Z V 9 D a G F p b l 9 T Y W x l c y 9 B d X R v U m V t b 3 Z l Z E N v b H V t b n M x L n t U Y X J n Z X R f Y 2 9 n c y w x N X 0 m c X V v d D s s J n F 1 b 3 Q 7 U 2 V j d G l v b j E v Q 2 9 m Z m V l X 0 N o Y W l u X 1 N h b G V z L 0 F 1 d G 9 S Z W 1 v d m V k Q 2 9 s d W 1 u c z E u e 1 R h c m d l d F 9 t Y X J n a W 4 s M T Z 9 J n F 1 b 3 Q 7 L C Z x d W 9 0 O 1 N l Y 3 R p b 2 4 x L 0 N v Z m Z l Z V 9 D a G F p b l 9 T Y W x l c y 9 B d X R v U m V t b 3 Z l Z E N v b H V t b n M x L n t U Y X J n Z X R f c H J v Z m l 0 L D E 3 f S Z x d W 9 0 O y w m c X V v d D t T Z W N 0 a W 9 u M S 9 D b 2 Z m Z W V f Q 2 h h a W 5 f U 2 F s Z X M v Q X V 0 b 1 J l b W 9 2 Z W R D b 2 x 1 b W 5 z M S 5 7 V G F y Z 2 V 0 X 3 N h b G V z I C w x O H 0 m c X V v d D s s J n F 1 b 3 Q 7 U 2 V j d G l v b j E v Q 2 9 m Z m V l X 0 N o Y W l u X 1 N h b G V z L 0 F 1 d G 9 S Z W 1 v d m V k Q 2 9 s d W 1 u c z E u e 1 R v d G F s X 2 V 4 c G V u c 2 V z L D E 5 f S Z x d W 9 0 O y w m c X V v d D t T Z W N 0 a W 9 u M S 9 D b 2 Z m Z W V f Q 2 h h a W 5 f U 2 F s Z X M v Q X V 0 b 1 J l b W 9 2 Z W R D b 2 x 1 b W 5 z M S 5 7 V H l w Z S w y M H 0 m c X V v d D t d L C Z x d W 9 0 O 0 N v b H V t b k N v d W 5 0 J n F 1 b 3 Q 7 O j I x L C Z x d W 9 0 O 0 t l e U N v b H V t b k 5 h b W V z J n F 1 b 3 Q 7 O l t d L C Z x d W 9 0 O 0 N v b H V t b k l k Z W 5 0 a X R p Z X M m c X V v d D s 6 W y Z x d W 9 0 O 1 N l Y 3 R p b 2 4 x L 0 N v Z m Z l Z V 9 D a G F p b l 9 T Y W x l c y 9 B d X R v U m V t b 3 Z l Z E N v b H V t b n M x L n t B c m V h I E N v Z G U s M H 0 m c X V v d D s s J n F 1 b 3 Q 7 U 2 V j d G l v b j E v Q 2 9 m Z m V l X 0 N o Y W l u X 1 N h b G V z L 0 F 1 d G 9 S Z W 1 v d m V k Q 2 9 s d W 1 u c z E u e 0 N v Z 3 M s M X 0 m c X V v d D s s J n F 1 b 3 Q 7 U 2 V j d G l v b j E v Q 2 9 m Z m V l X 0 N o Y W l u X 1 N h b G V z L 0 F 1 d G 9 S Z W 1 v d m V k Q 2 9 s d W 1 u c z E u e 0 R p Z m Z l c m V u Y 2 V C Z X R 3 Z W V u Q W N 0 d W F s Y W 5 k V G F y Z 2 V 0 U H J v Z m l 0 L D J 9 J n F 1 b 3 Q 7 L C Z x d W 9 0 O 1 N l Y 3 R p b 2 4 x L 0 N v Z m Z l Z V 9 D a G F p b l 9 T Y W x l c y 9 B d X R v U m V t b 3 Z l Z E N v b H V t b n M x L n t E Y X R l L D N 9 J n F 1 b 3 Q 7 L C Z x d W 9 0 O 1 N l Y 3 R p b 2 4 x L 0 N v Z m Z l Z V 9 D a G F p b l 9 T Y W x l c y 9 B d X R v U m V t b 3 Z l Z E N v b H V t b n M x L n t J b n Z l b n R v c n k g T W F y Z 2 l u L D R 9 J n F 1 b 3 Q 7 L C Z x d W 9 0 O 1 N l Y 3 R p b 2 4 x L 0 N v Z m Z l Z V 9 D a G F p b l 9 T Y W x l c y 9 B d X R v U m V t b 3 Z l Z E N v b H V t b n M x L n t N Y X J n a W 4 s N X 0 m c X V v d D s s J n F 1 b 3 Q 7 U 2 V j d G l v b j E v Q 2 9 m Z m V l X 0 N o Y W l u X 1 N h b G V z L 0 F 1 d G 9 S Z W 1 v d m V k Q 2 9 s d W 1 u c z E u e 0 1 h c m t l d F 9 z a X p l L D Z 9 J n F 1 b 3 Q 7 L C Z x d W 9 0 O 1 N l Y 3 R p b 2 4 x L 0 N v Z m Z l Z V 9 D a G F p b l 9 T Y W x l c y 9 B d X R v U m V t b 3 Z l Z E N v b H V t b n M x L n t N Y X J r Z X Q s N 3 0 m c X V v d D s s J n F 1 b 3 Q 7 U 2 V j d G l v b j E v Q 2 9 m Z m V l X 0 N o Y W l u X 1 N h b G V z L 0 F 1 d G 9 S Z W 1 v d m V k Q 2 9 s d W 1 u c z E u e 0 1 h c m t l d G l u Z y w 4 f S Z x d W 9 0 O y w m c X V v d D t T Z W N 0 a W 9 u M S 9 D b 2 Z m Z W V f Q 2 h h a W 5 f U 2 F s Z X M v Q X V 0 b 1 J l b W 9 2 Z W R D b 2 x 1 b W 5 z M S 5 7 U H J v Z H V j d F 9 s a W 5 l L D l 9 J n F 1 b 3 Q 7 L C Z x d W 9 0 O 1 N l Y 3 R p b 2 4 x L 0 N v Z m Z l Z V 9 D a G F p b l 9 T Y W x l c y 9 B d X R v U m V t b 3 Z l Z E N v b H V t b n M x L n t Q c m 9 k d W N 0 X 3 R 5 c G U s M T B 9 J n F 1 b 3 Q 7 L C Z x d W 9 0 O 1 N l Y 3 R p b 2 4 x L 0 N v Z m Z l Z V 9 D a G F p b l 9 T Y W x l c y 9 B d X R v U m V t b 3 Z l Z E N v b H V t b n M x L n t Q c m 9 k d W N 0 L D E x f S Z x d W 9 0 O y w m c X V v d D t T Z W N 0 a W 9 u M S 9 D b 2 Z m Z W V f Q 2 h h a W 5 f U 2 F s Z X M v Q X V 0 b 1 J l b W 9 2 Z W R D b 2 x 1 b W 5 z M S 5 7 U H J v Z m l 0 L D E y f S Z x d W 9 0 O y w m c X V v d D t T Z W N 0 a W 9 u M S 9 D b 2 Z m Z W V f Q 2 h h a W 5 f U 2 F s Z X M v Q X V 0 b 1 J l b W 9 2 Z W R D b 2 x 1 b W 5 z M S 5 7 U 2 F s Z X M s M T N 9 J n F 1 b 3 Q 7 L C Z x d W 9 0 O 1 N l Y 3 R p b 2 4 x L 0 N v Z m Z l Z V 9 D a G F p b l 9 T Y W x l c y 9 B d X R v U m V t b 3 Z l Z E N v b H V t b n M x L n t T d G F 0 Z S w x N H 0 m c X V v d D s s J n F 1 b 3 Q 7 U 2 V j d G l v b j E v Q 2 9 m Z m V l X 0 N o Y W l u X 1 N h b G V z L 0 F 1 d G 9 S Z W 1 v d m V k Q 2 9 s d W 1 u c z E u e 1 R h c m d l d F 9 j b 2 d z L D E 1 f S Z x d W 9 0 O y w m c X V v d D t T Z W N 0 a W 9 u M S 9 D b 2 Z m Z W V f Q 2 h h a W 5 f U 2 F s Z X M v Q X V 0 b 1 J l b W 9 2 Z W R D b 2 x 1 b W 5 z M S 5 7 V G F y Z 2 V 0 X 2 1 h c m d p b i w x N n 0 m c X V v d D s s J n F 1 b 3 Q 7 U 2 V j d G l v b j E v Q 2 9 m Z m V l X 0 N o Y W l u X 1 N h b G V z L 0 F 1 d G 9 S Z W 1 v d m V k Q 2 9 s d W 1 u c z E u e 1 R h c m d l d F 9 w c m 9 m a X Q s M T d 9 J n F 1 b 3 Q 7 L C Z x d W 9 0 O 1 N l Y 3 R p b 2 4 x L 0 N v Z m Z l Z V 9 D a G F p b l 9 T Y W x l c y 9 B d X R v U m V t b 3 Z l Z E N v b H V t b n M x L n t U Y X J n Z X R f c 2 F s Z X M g L D E 4 f S Z x d W 9 0 O y w m c X V v d D t T Z W N 0 a W 9 u M S 9 D b 2 Z m Z W V f Q 2 h h a W 5 f U 2 F s Z X M v Q X V 0 b 1 J l b W 9 2 Z W R D b 2 x 1 b W 5 z M S 5 7 V G 9 0 Y W x f Z X h w Z W 5 z Z X M s M T l 9 J n F 1 b 3 Q 7 L C Z x d W 9 0 O 1 N l Y 3 R p b 2 4 x L 0 N v Z m Z l Z V 9 D a G F p b l 9 T Y W x l c y 9 B d X R v U m V t b 3 Z l Z E N v b H V t b n M x L n t U e X B l L D I w f S Z x d W 9 0 O 1 0 s J n F 1 b 3 Q 7 U m V s Y X R p b 2 5 z a G l w S W 5 m b y Z x d W 9 0 O z p b X X 0 i I C 8 + P E V u d H J 5 I F R 5 c G U 9 I k Z p b G x T d G F 0 d X M i I F Z h b H V l P S J z Q 2 9 t c G x l d G U i I C 8 + P E V u d H J 5 I F R 5 c G U 9 I k Z p b G x D b 2 x 1 b W 5 O Y W 1 l c y I g V m F s d W U 9 I n N b J n F 1 b 3 Q 7 Q X J l Y S B D b 2 R l J n F 1 b 3 Q 7 L C Z x d W 9 0 O 0 N v Z 3 M m c X V v d D s s J n F 1 b 3 Q 7 R G l m Z m V y Z W 5 j Z U J l d H d l Z W 5 B Y 3 R 1 Y W x h b m R U Y X J n Z X R Q c m 9 m a X Q m c X V v d D s s J n F 1 b 3 Q 7 R G F 0 Z S Z x d W 9 0 O y w m c X V v d D t J b n Z l b n R v c n k g T W F y Z 2 l u J n F 1 b 3 Q 7 L C Z x d W 9 0 O 0 1 h c m d p b i Z x d W 9 0 O y w m c X V v d D t N Y X J r Z X R f c 2 l 6 Z S Z x d W 9 0 O y w m c X V v d D t N Y X J r Z X Q m c X V v d D s s J n F 1 b 3 Q 7 T W F y a 2 V 0 a W 5 n J n F 1 b 3 Q 7 L C Z x d W 9 0 O 1 B y b 2 R 1 Y 3 R f b G l u Z S Z x d W 9 0 O y w m c X V v d D t Q c m 9 k d W N 0 X 3 R 5 c G U m c X V v d D s s J n F 1 b 3 Q 7 U H J v Z H V j d C Z x d W 9 0 O y w m c X V v d D t Q c m 9 m a X Q m c X V v d D s s J n F 1 b 3 Q 7 U 2 F s Z X M m c X V v d D s s J n F 1 b 3 Q 7 U 3 R h d G U m c X V v d D s s J n F 1 b 3 Q 7 V G F y Z 2 V 0 X 2 N v Z 3 M m c X V v d D s s J n F 1 b 3 Q 7 V G F y Z 2 V 0 X 2 1 h c m d p b i Z x d W 9 0 O y w m c X V v d D t U Y X J n Z X R f c H J v Z m l 0 J n F 1 b 3 Q 7 L C Z x d W 9 0 O 1 R h c m d l d F 9 z Y W x l c y A m c X V v d D s s J n F 1 b 3 Q 7 V G 9 0 Y W x f Z X h w Z W 5 z Z X M m c X V v d D s s J n F 1 b 3 Q 7 V H l w Z S Z x d W 9 0 O 1 0 i I C 8 + P E V u d H J 5 I F R 5 c G U 9 I k Z p b G x D b 2 x 1 b W 5 U e X B l c y I g V m F s d W U 9 I n N B e E V S Q 1 J F U k J n W V J C Z 1 l H R V J F R 0 V S R V J F U k V H I i A v P j x F b n R y e S B U e X B l P S J G a W x s T G F z d F V w Z G F 0 Z W Q i I F Z h b H V l P S J k M j A y N S 0 w N y 0 y N 1 Q x N D o 0 N z o x M S 4 4 N T A w M j k 5 W i I g L z 4 8 R W 5 0 c n k g V H l w Z T 0 i R m l s b E V y c m 9 y Q 2 9 1 b n Q i I F Z h b H V l P S J s M C I g L z 4 8 R W 5 0 c n k g V H l w Z T 0 i R m l s b E V y c m 9 y Q 2 9 k Z S I g V m F s d W U 9 I n N V b m t u b 3 d u I i A v P j x F b n R y e S B U e X B l P S J G a W x s Q 2 9 1 b n Q i I F Z h b H V l P S J s N D I x I i A v P j x F b n R y e S B U e X B l P S J B Z G R l Z F R v R G F 0 Y U 1 v Z G V s I i B W Y W x 1 Z T 0 i b D A i I C 8 + P C 9 T d G F i b G V F b n R y a W V z P j w v S X R l b T 4 8 S X R l b T 4 8 S X R l b U x v Y 2 F 0 a W 9 u P j x J d G V t V H l w Z T 5 G b 3 J t d W x h P C 9 J d G V t V H l w Z T 4 8 S X R l b V B h d G g + U 2 V j d G l v b j E v Q 2 9 m Z m V l X 0 N o Y W l u X 1 N h b G V z L 1 N v d X J j Z T w v S X R l b V B h d G g + P C 9 J d G V t T G 9 j Y X R p b 2 4 + P F N 0 Y W J s Z U V u d H J p Z X M g L z 4 8 L 0 l 0 Z W 0 + P E l 0 Z W 0 + P E l 0 Z W 1 M b 2 N h d G l v b j 4 8 S X R l b V R 5 c G U + R m 9 y b X V s Y T w v S X R l b V R 5 c G U + P E l 0 Z W 1 Q Y X R o P l N l Y 3 R p b 2 4 x L 0 N v Z m Z l Z V 9 D a G F p b l 9 T Y W x l c y 9 Q c m 9 t b 3 R l Z C U y M E h l Y W R l c n M 8 L 0 l 0 Z W 1 Q Y X R o P j w v S X R l b U x v Y 2 F 0 a W 9 u P j x T d G F i b G V F b n R y a W V z I C 8 + P C 9 J d G V t P j x J d G V t P j x J d G V t T G 9 j Y X R p b 2 4 + P E l 0 Z W 1 U e X B l P k Z v c m 1 1 b G E 8 L 0 l 0 Z W 1 U e X B l P j x J d G V t U G F 0 a D 5 T Z W N 0 a W 9 u M S 9 D b 2 Z m Z W V f Q 2 h h a W 5 f U 2 F s Z X M v Q 2 h h b m d l Z C U y M F R 5 c G U 8 L 0 l 0 Z W 1 Q Y X R o P j w v S X R l b U x v Y 2 F 0 a W 9 u P j x T d G F i b G V F b n R y a W V z I C 8 + P C 9 J d G V t P j x J d G V t P j x J d G V t T G 9 j Y X R p b 2 4 + P E l 0 Z W 1 U e X B l P k Z v c m 1 1 b G E 8 L 0 l 0 Z W 1 U e X B l P j x J d G V t U G F 0 a D 5 T Z W N 0 a W 9 u M S 9 D b 2 Z m Z W V f Q 2 h h a W 5 f U 2 F s Z X M v U m V t b 3 Z l Z C U y M E V y c m 9 y c z w v S X R l b V B h d G g + P C 9 J d G V t T G 9 j Y X R p b 2 4 + P F N 0 Y W J s Z U V u d H J p Z X M g L z 4 8 L 0 l 0 Z W 0 + P C 9 J d G V t c z 4 8 L 0 x v Y 2 F s U G F j a 2 F n Z U 1 l d G F k Y X R h R m l s Z T 4 W A A A A U E s F B g A A A A A A A A A A A A A A A A A A A A A A A C Y B A A A B A A A A 0 I y d 3 w E V 0 R G M e g D A T 8 K X 6 w E A A A C E V Q H m Z e r 9 R Z N 5 t + B I H s y + A A A A A A I A A A A A A B B m A A A A A Q A A I A A A A C w X 5 8 Q 4 0 p c z g 3 q m j 8 3 G S g 9 q H e X j K 5 e b E K D b Z w Y J k H N L A A A A A A 6 A A A A A A g A A I A A A A K 5 g 9 u 7 u d u Z V R u N J O P h i s c Q Q f H Z 9 z l C a d U L e j Z b T C F + G U A A A A P r F f o x u S j F x o C L Y h 2 G P p R 2 H b n 4 F t u W w / T B b 8 K y G Q k i g g F 0 h z j y E u t 8 4 v e G P Y A m X L R u k C g M T G 0 J O o t m t i K 9 p s g A d E a K W L O e N u O K g V d 0 j R D k Y Q A A A A H X B E D Y m 4 b f g T n n c E n I 3 p R c X j r v + 3 G l 2 f x F q D T F v N f H P T 0 f q C L 8 Y l b 7 x a a h W j l B M 1 7 X k / C L l M L v / R m G 4 L n Y I / z c = < / D a t a M a s h u p > 
</file>

<file path=customXml/itemProps1.xml><?xml version="1.0" encoding="utf-8"?>
<ds:datastoreItem xmlns:ds="http://schemas.openxmlformats.org/officeDocument/2006/customXml" ds:itemID="{67BB84CC-B4ED-45CF-9544-273FD4C1AD0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Coffee_Chain_Sales</vt:lpstr>
      <vt:lpstr>Calculations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Nabil Sayyed</dc:creator>
  <cp:lastModifiedBy>Nabil Sayyed</cp:lastModifiedBy>
  <dcterms:created xsi:type="dcterms:W3CDTF">2025-07-27T12:52:38Z</dcterms:created>
  <dcterms:modified xsi:type="dcterms:W3CDTF">2025-07-27T16:02:31Z</dcterms:modified>
</cp:coreProperties>
</file>