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nebesjes/Documents/2023-2024/SE/practica/Software-Engineering-Practica/Assignment 3/"/>
    </mc:Choice>
  </mc:AlternateContent>
  <xr:revisionPtr revIDLastSave="0" documentId="13_ncr:1_{8B99C1B1-69AC-2648-9FE8-670E1789FBB1}" xr6:coauthVersionLast="47" xr6:coauthVersionMax="47" xr10:uidLastSave="{00000000-0000-0000-0000-000000000000}"/>
  <bookViews>
    <workbookView xWindow="0" yWindow="880" windowWidth="36000" windowHeight="22500" xr2:uid="{C9565229-52D1-FB44-A940-46738BCA82DF}"/>
  </bookViews>
  <sheets>
    <sheet name="Critical Path Analysis" sheetId="2" r:id="rId1"/>
    <sheet name="Risky Path Analy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T21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S2" i="1"/>
  <c r="R2" i="1"/>
  <c r="K12" i="1"/>
  <c r="K11" i="1"/>
  <c r="K10" i="1"/>
  <c r="K9" i="1"/>
  <c r="K8" i="1"/>
  <c r="K7" i="1"/>
  <c r="K6" i="1"/>
  <c r="K5" i="1"/>
  <c r="K4" i="1"/>
  <c r="K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I4" i="1" s="1"/>
  <c r="J4" i="1" s="1"/>
  <c r="G5" i="1"/>
  <c r="G6" i="1"/>
  <c r="G7" i="1"/>
  <c r="G8" i="1"/>
  <c r="G9" i="1"/>
  <c r="I9" i="1" s="1"/>
  <c r="J9" i="1" s="1"/>
  <c r="G10" i="1"/>
  <c r="I10" i="1" s="1"/>
  <c r="J10" i="1" s="1"/>
  <c r="G11" i="1"/>
  <c r="I11" i="1" s="1"/>
  <c r="J11" i="1" s="1"/>
  <c r="G12" i="1"/>
  <c r="I12" i="1" s="1"/>
  <c r="J12" i="1" s="1"/>
  <c r="G2" i="1"/>
  <c r="F3" i="1"/>
  <c r="F4" i="1"/>
  <c r="F5" i="1"/>
  <c r="F6" i="1"/>
  <c r="F7" i="1"/>
  <c r="F8" i="1"/>
  <c r="F9" i="1"/>
  <c r="F10" i="1"/>
  <c r="F11" i="1"/>
  <c r="F12" i="1"/>
  <c r="F2" i="1"/>
  <c r="I8" i="1"/>
  <c r="J8" i="1" s="1"/>
  <c r="I7" i="1"/>
  <c r="J7" i="1" s="1"/>
  <c r="I6" i="1"/>
  <c r="J6" i="1" s="1"/>
  <c r="I5" i="1"/>
  <c r="J5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<sst xmlns="http://schemas.openxmlformats.org/spreadsheetml/2006/main" count="119" uniqueCount="68">
  <si>
    <t>OT</t>
  </si>
  <si>
    <t>LT</t>
  </si>
  <si>
    <t>PT</t>
  </si>
  <si>
    <t>ET</t>
  </si>
  <si>
    <t>S_nominator</t>
  </si>
  <si>
    <t>S_denominator</t>
  </si>
  <si>
    <t>S</t>
  </si>
  <si>
    <t>Node SP</t>
  </si>
  <si>
    <t>Final Node</t>
  </si>
  <si>
    <t>Path (one per row)</t>
  </si>
  <si>
    <t>Path sum of squares</t>
  </si>
  <si>
    <t>Risky path? (only for final paths)</t>
  </si>
  <si>
    <t>Worst case delay (only for risky paths)</t>
  </si>
  <si>
    <t>Start</t>
  </si>
  <si>
    <t>A</t>
  </si>
  <si>
    <t>B</t>
  </si>
  <si>
    <t>A-B</t>
  </si>
  <si>
    <t>Item</t>
  </si>
  <si>
    <t>C</t>
  </si>
  <si>
    <t>A-C</t>
  </si>
  <si>
    <t>User</t>
  </si>
  <si>
    <t>D</t>
  </si>
  <si>
    <t>A-B-D</t>
  </si>
  <si>
    <t>Catalog</t>
  </si>
  <si>
    <t>A-C-D</t>
  </si>
  <si>
    <t>Cart</t>
  </si>
  <si>
    <t>E</t>
  </si>
  <si>
    <t>A-B-E</t>
  </si>
  <si>
    <t>Personalised Recommendation</t>
  </si>
  <si>
    <t>F</t>
  </si>
  <si>
    <t>Payment</t>
  </si>
  <si>
    <t>G</t>
  </si>
  <si>
    <t>Order</t>
  </si>
  <si>
    <t>H</t>
  </si>
  <si>
    <t>Delivery</t>
  </si>
  <si>
    <t>I</t>
  </si>
  <si>
    <t>Retour Management</t>
  </si>
  <si>
    <t>J</t>
  </si>
  <si>
    <t>Finish</t>
  </si>
  <si>
    <t>K</t>
  </si>
  <si>
    <t>Path Stdev</t>
  </si>
  <si>
    <t>S^2</t>
  </si>
  <si>
    <t>PT Path</t>
  </si>
  <si>
    <t>LT Path</t>
  </si>
  <si>
    <t>Duration</t>
  </si>
  <si>
    <t>ESD</t>
  </si>
  <si>
    <t>LED</t>
  </si>
  <si>
    <t>Task</t>
  </si>
  <si>
    <t>A-B-F</t>
  </si>
  <si>
    <t>A-C-F</t>
  </si>
  <si>
    <t>A-B-D-F</t>
  </si>
  <si>
    <t>A-C-D-F</t>
  </si>
  <si>
    <t>A-B-E-G</t>
  </si>
  <si>
    <t>A-B-E-H</t>
  </si>
  <si>
    <t>A-B-E-H-I</t>
  </si>
  <si>
    <t>A-B-E-G-J</t>
  </si>
  <si>
    <t>A-B-E-H-J</t>
  </si>
  <si>
    <t>A-C-F-K</t>
  </si>
  <si>
    <t>A-B-F-K</t>
  </si>
  <si>
    <t>A-B-D-F-K</t>
  </si>
  <si>
    <t>A-C-D-F-K</t>
  </si>
  <si>
    <t>E-B-E-G-I-K</t>
  </si>
  <si>
    <t>A-B-E-H-I-K</t>
  </si>
  <si>
    <t>A-B-E-G-I</t>
  </si>
  <si>
    <t>A-B-E-G-J-K</t>
  </si>
  <si>
    <t>A-B-E-H-J-K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</si>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</sst>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[$-409]d\-mmm\-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164" fontId="1" fillId="0" borderId="1" xfId="0" applyNumberFormat="1" applyFont="1" applyBorder="1"/>
    <xf numFmtId="0" fontId="3" fillId="0" borderId="1" xfId="0" applyFont="1" applyBorder="1"/>
    <xf numFmtId="2" fontId="3" fillId="0" borderId="3" xfId="0" applyNumberFormat="1" applyFont="1" applyBorder="1"/>
    <xf numFmtId="0" fontId="1" fillId="0" borderId="5" xfId="0" applyFont="1" applyBorder="1"/>
    <xf numFmtId="165" fontId="4" fillId="0" borderId="0" xfId="0" applyNumberFormat="1" applyFont="1"/>
    <xf numFmtId="0" fontId="4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5" fillId="0" borderId="3" xfId="0" applyFont="1" applyBorder="1"/>
    <xf numFmtId="0" fontId="1" fillId="0" borderId="3" xfId="0" applyFont="1" applyBorder="1" applyAlignment="1">
      <alignment horizontal="right"/>
    </xf>
    <xf numFmtId="0" fontId="4" fillId="0" borderId="1" xfId="0" applyFont="1" applyBorder="1"/>
    <xf numFmtId="2" fontId="1" fillId="0" borderId="3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161E-32EE-0C41-B0E9-F1E5F055B4B0}">
  <dimension ref="A1:E12"/>
  <sheetViews>
    <sheetView tabSelected="1" zoomScale="150" workbookViewId="0">
      <selection activeCell="E3" sqref="E3"/>
    </sheetView>
  </sheetViews>
  <sheetFormatPr baseColWidth="10" defaultRowHeight="16" x14ac:dyDescent="0.2"/>
  <cols>
    <col min="1" max="1" width="30.5" customWidth="1"/>
  </cols>
  <sheetData>
    <row r="1" spans="1:5" x14ac:dyDescent="0.2">
      <c r="A1" s="8" t="s">
        <v>47</v>
      </c>
      <c r="B1" s="8"/>
      <c r="C1" s="18" t="s">
        <v>44</v>
      </c>
      <c r="D1" s="18" t="s">
        <v>45</v>
      </c>
      <c r="E1" s="18" t="s">
        <v>46</v>
      </c>
    </row>
    <row r="2" spans="1:5" x14ac:dyDescent="0.2">
      <c r="A2" s="8" t="s">
        <v>13</v>
      </c>
      <c r="B2" s="19" t="s">
        <v>14</v>
      </c>
      <c r="C2" s="18">
        <v>1</v>
      </c>
      <c r="D2" s="18">
        <v>0</v>
      </c>
      <c r="E2" s="18">
        <v>1</v>
      </c>
    </row>
    <row r="3" spans="1:5" x14ac:dyDescent="0.2">
      <c r="A3" s="8" t="s">
        <v>17</v>
      </c>
      <c r="B3" s="19" t="s">
        <v>15</v>
      </c>
      <c r="C3" s="18">
        <v>2</v>
      </c>
      <c r="D3" s="18">
        <v>1</v>
      </c>
      <c r="E3" s="18">
        <v>3</v>
      </c>
    </row>
    <row r="4" spans="1:5" x14ac:dyDescent="0.2">
      <c r="A4" s="8" t="s">
        <v>20</v>
      </c>
      <c r="B4" s="19" t="s">
        <v>18</v>
      </c>
      <c r="C4" s="18">
        <v>3</v>
      </c>
      <c r="D4" s="18">
        <v>1</v>
      </c>
      <c r="E4" s="18">
        <v>3</v>
      </c>
    </row>
    <row r="5" spans="1:5" x14ac:dyDescent="0.2">
      <c r="A5" s="8" t="s">
        <v>23</v>
      </c>
      <c r="B5" s="19" t="s">
        <v>21</v>
      </c>
      <c r="C5" s="18">
        <v>4</v>
      </c>
      <c r="D5" s="18">
        <v>3</v>
      </c>
      <c r="E5" s="18">
        <v>7</v>
      </c>
    </row>
    <row r="6" spans="1:5" x14ac:dyDescent="0.2">
      <c r="A6" s="8" t="s">
        <v>25</v>
      </c>
      <c r="B6" s="19" t="s">
        <v>26</v>
      </c>
      <c r="C6" s="18">
        <v>3</v>
      </c>
      <c r="D6" s="18">
        <v>3</v>
      </c>
      <c r="E6" s="18">
        <v>6</v>
      </c>
    </row>
    <row r="7" spans="1:5" x14ac:dyDescent="0.2">
      <c r="A7" s="8" t="s">
        <v>28</v>
      </c>
      <c r="B7" s="19" t="s">
        <v>29</v>
      </c>
      <c r="C7" s="18">
        <v>4</v>
      </c>
      <c r="D7" s="18">
        <v>7</v>
      </c>
      <c r="E7" s="18">
        <v>13</v>
      </c>
    </row>
    <row r="8" spans="1:5" x14ac:dyDescent="0.2">
      <c r="A8" s="8" t="s">
        <v>30</v>
      </c>
      <c r="B8" s="19" t="s">
        <v>31</v>
      </c>
      <c r="C8" s="18">
        <v>4</v>
      </c>
      <c r="D8" s="18">
        <v>6</v>
      </c>
      <c r="E8" s="18">
        <v>10</v>
      </c>
    </row>
    <row r="9" spans="1:5" x14ac:dyDescent="0.2">
      <c r="A9" s="8" t="s">
        <v>32</v>
      </c>
      <c r="B9" s="19" t="s">
        <v>33</v>
      </c>
      <c r="C9" s="18">
        <v>2</v>
      </c>
      <c r="D9" s="18">
        <v>6</v>
      </c>
      <c r="E9" s="18">
        <v>10</v>
      </c>
    </row>
    <row r="10" spans="1:5" x14ac:dyDescent="0.2">
      <c r="A10" s="8" t="s">
        <v>34</v>
      </c>
      <c r="B10" s="19" t="s">
        <v>35</v>
      </c>
      <c r="C10" s="18">
        <v>2</v>
      </c>
      <c r="D10" s="18">
        <v>10</v>
      </c>
      <c r="E10" s="18">
        <v>13</v>
      </c>
    </row>
    <row r="11" spans="1:5" x14ac:dyDescent="0.2">
      <c r="A11" s="8" t="s">
        <v>36</v>
      </c>
      <c r="B11" s="19" t="s">
        <v>37</v>
      </c>
      <c r="C11" s="18">
        <v>3</v>
      </c>
      <c r="D11" s="18">
        <v>10</v>
      </c>
      <c r="E11" s="18">
        <v>13</v>
      </c>
    </row>
    <row r="12" spans="1:5" x14ac:dyDescent="0.2">
      <c r="A12" s="8" t="s">
        <v>38</v>
      </c>
      <c r="B12" s="19" t="s">
        <v>39</v>
      </c>
      <c r="C12" s="18">
        <v>2</v>
      </c>
      <c r="D12" s="18">
        <v>13</v>
      </c>
      <c r="E12" s="18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3921-4E40-B148-875F-5DB41039A711}">
  <dimension ref="A1:T87"/>
  <sheetViews>
    <sheetView zoomScale="106" zoomScaleNormal="200" workbookViewId="0">
      <selection activeCell="N37" sqref="N37"/>
    </sheetView>
  </sheetViews>
  <sheetFormatPr baseColWidth="10" defaultColWidth="8.83203125" defaultRowHeight="16" x14ac:dyDescent="0.2"/>
  <cols>
    <col min="1" max="1" width="24.83203125" customWidth="1"/>
    <col min="2" max="2" width="6.6640625" customWidth="1"/>
    <col min="3" max="3" width="3.1640625" customWidth="1"/>
    <col min="4" max="4" width="2.6640625" customWidth="1"/>
    <col min="5" max="5" width="3.1640625" customWidth="1"/>
    <col min="6" max="6" width="6.1640625" customWidth="1"/>
    <col min="7" max="7" width="19.33203125" customWidth="1"/>
    <col min="8" max="8" width="14.83203125" customWidth="1"/>
    <col min="9" max="10" width="6.6640625" customWidth="1"/>
    <col min="11" max="11" width="18.6640625" customWidth="1"/>
    <col min="12" max="12" width="10.6640625" customWidth="1"/>
    <col min="13" max="13" width="11.83203125" customWidth="1"/>
    <col min="14" max="14" width="28" customWidth="1"/>
    <col min="15" max="15" width="21.83203125" customWidth="1"/>
    <col min="16" max="16" width="11.6640625" customWidth="1"/>
    <col min="17" max="17" width="32.5" customWidth="1"/>
    <col min="18" max="19" width="11" customWidth="1"/>
    <col min="20" max="20" width="38.1640625" customWidth="1"/>
    <col min="21" max="21" width="10.6640625" customWidth="1"/>
    <col min="22" max="22" width="20.6640625" customWidth="1"/>
    <col min="23" max="69" width="10.6640625" customWidth="1"/>
  </cols>
  <sheetData>
    <row r="1" spans="1:20" ht="13" customHeight="1" x14ac:dyDescent="0.2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41</v>
      </c>
      <c r="K1" s="3" t="s">
        <v>7</v>
      </c>
      <c r="L1" s="1"/>
      <c r="M1" s="5" t="s">
        <v>8</v>
      </c>
      <c r="N1" s="6" t="s">
        <v>9</v>
      </c>
      <c r="O1" s="6" t="s">
        <v>10</v>
      </c>
      <c r="P1" s="5" t="s">
        <v>40</v>
      </c>
      <c r="Q1" s="6" t="s">
        <v>11</v>
      </c>
      <c r="R1" s="7" t="s">
        <v>43</v>
      </c>
      <c r="S1" s="7" t="s">
        <v>42</v>
      </c>
      <c r="T1" s="5" t="s">
        <v>12</v>
      </c>
    </row>
    <row r="2" spans="1:20" ht="14.75" customHeight="1" x14ac:dyDescent="0.2">
      <c r="A2" s="8" t="s">
        <v>13</v>
      </c>
      <c r="B2" s="9" t="s">
        <v>14</v>
      </c>
      <c r="C2" s="20">
        <v>1</v>
      </c>
      <c r="D2" s="20">
        <v>1</v>
      </c>
      <c r="E2" s="20">
        <v>1</v>
      </c>
      <c r="F2" s="10">
        <f>(C2 + 4* D2 + E2) / 6</f>
        <v>1</v>
      </c>
      <c r="G2" s="11">
        <f>E2-C2</f>
        <v>0</v>
      </c>
      <c r="H2" s="2">
        <v>6</v>
      </c>
      <c r="I2" s="12">
        <f>$G2/$H2</f>
        <v>0</v>
      </c>
      <c r="J2" s="8">
        <f>$I2*$I2</f>
        <v>0</v>
      </c>
      <c r="K2" s="13">
        <v>0</v>
      </c>
      <c r="L2" s="14"/>
      <c r="M2" s="15" t="s">
        <v>15</v>
      </c>
      <c r="N2" s="16" t="s">
        <v>16</v>
      </c>
      <c r="O2" s="16">
        <f>J2+J3</f>
        <v>0</v>
      </c>
      <c r="P2" s="16">
        <f>SQRT(O2)</f>
        <v>0</v>
      </c>
      <c r="Q2" s="16"/>
      <c r="R2" s="16">
        <f>D2+D3</f>
        <v>3</v>
      </c>
      <c r="S2" s="16">
        <f>E2+E3</f>
        <v>3</v>
      </c>
      <c r="T2" s="16"/>
    </row>
    <row r="3" spans="1:20" ht="14.75" customHeight="1" x14ac:dyDescent="0.2">
      <c r="A3" s="8" t="s">
        <v>17</v>
      </c>
      <c r="B3" s="9" t="s">
        <v>15</v>
      </c>
      <c r="C3" s="20">
        <v>2</v>
      </c>
      <c r="D3" s="20">
        <v>2</v>
      </c>
      <c r="E3" s="20">
        <v>2</v>
      </c>
      <c r="F3" s="10">
        <f t="shared" ref="F3:F12" si="0">(C3 + 4* D3 + E3) / 6</f>
        <v>2</v>
      </c>
      <c r="G3" s="11">
        <f t="shared" ref="G3:G12" si="1">E3-C3</f>
        <v>0</v>
      </c>
      <c r="H3" s="2">
        <v>6</v>
      </c>
      <c r="I3" s="12">
        <f t="shared" ref="I3:I12" si="2">$G3/$H3</f>
        <v>0</v>
      </c>
      <c r="J3" s="8">
        <f t="shared" ref="J3:J12" si="3">$I3*$I3</f>
        <v>0</v>
      </c>
      <c r="K3" s="13">
        <f>MAX(P2)</f>
        <v>0</v>
      </c>
      <c r="L3" s="14"/>
      <c r="M3" s="15" t="s">
        <v>18</v>
      </c>
      <c r="N3" s="16" t="s">
        <v>19</v>
      </c>
      <c r="O3" s="16">
        <f>J2+J4</f>
        <v>2.7777777777777776E-2</v>
      </c>
      <c r="P3" s="16">
        <f t="shared" ref="P3:P24" si="4">SQRT(O3)</f>
        <v>0.16666666666666666</v>
      </c>
      <c r="Q3" s="16"/>
      <c r="R3" s="16">
        <f>D2+D4</f>
        <v>4</v>
      </c>
      <c r="S3" s="16">
        <f>E2+E4</f>
        <v>5</v>
      </c>
      <c r="T3" s="16"/>
    </row>
    <row r="4" spans="1:20" ht="14.75" customHeight="1" x14ac:dyDescent="0.2">
      <c r="A4" s="8" t="s">
        <v>20</v>
      </c>
      <c r="B4" s="9" t="s">
        <v>18</v>
      </c>
      <c r="C4" s="20">
        <v>3</v>
      </c>
      <c r="D4" s="20">
        <v>3</v>
      </c>
      <c r="E4" s="20">
        <v>4</v>
      </c>
      <c r="F4" s="10">
        <f t="shared" si="0"/>
        <v>3.1666666666666665</v>
      </c>
      <c r="G4" s="11">
        <f t="shared" si="1"/>
        <v>1</v>
      </c>
      <c r="H4" s="2">
        <v>6</v>
      </c>
      <c r="I4" s="12">
        <f t="shared" si="2"/>
        <v>0.16666666666666666</v>
      </c>
      <c r="J4" s="8">
        <f t="shared" si="3"/>
        <v>2.7777777777777776E-2</v>
      </c>
      <c r="K4" s="13">
        <f>MAX(P3)</f>
        <v>0.16666666666666666</v>
      </c>
      <c r="L4" s="14"/>
      <c r="M4" s="15" t="s">
        <v>21</v>
      </c>
      <c r="N4" s="16" t="s">
        <v>22</v>
      </c>
      <c r="O4" s="16">
        <f>J2+J3+J5</f>
        <v>2.7777777777777776E-2</v>
      </c>
      <c r="P4" s="16">
        <f t="shared" si="4"/>
        <v>0.16666666666666666</v>
      </c>
      <c r="Q4" s="16"/>
      <c r="R4" s="16">
        <f>D2+D3+D5</f>
        <v>7</v>
      </c>
      <c r="S4" s="16">
        <f>E2+E3+E5</f>
        <v>8</v>
      </c>
      <c r="T4" s="16"/>
    </row>
    <row r="5" spans="1:20" ht="14.75" customHeight="1" x14ac:dyDescent="0.2">
      <c r="A5" s="8" t="s">
        <v>23</v>
      </c>
      <c r="B5" s="9" t="s">
        <v>21</v>
      </c>
      <c r="C5" s="20">
        <v>4</v>
      </c>
      <c r="D5" s="20">
        <v>4</v>
      </c>
      <c r="E5" s="20">
        <v>5</v>
      </c>
      <c r="F5" s="10">
        <f t="shared" si="0"/>
        <v>4.166666666666667</v>
      </c>
      <c r="G5" s="11">
        <f t="shared" si="1"/>
        <v>1</v>
      </c>
      <c r="H5" s="2">
        <v>6</v>
      </c>
      <c r="I5" s="12">
        <f t="shared" si="2"/>
        <v>0.16666666666666666</v>
      </c>
      <c r="J5" s="8">
        <f t="shared" si="3"/>
        <v>2.7777777777777776E-2</v>
      </c>
      <c r="K5" s="13">
        <f>MAX(P4,P5)</f>
        <v>0.23570226039551584</v>
      </c>
      <c r="L5" s="14"/>
      <c r="M5" s="15" t="s">
        <v>21</v>
      </c>
      <c r="N5" s="16" t="s">
        <v>24</v>
      </c>
      <c r="O5" s="16">
        <f>J2+J4+J5</f>
        <v>5.5555555555555552E-2</v>
      </c>
      <c r="P5" s="16">
        <f t="shared" si="4"/>
        <v>0.23570226039551584</v>
      </c>
      <c r="Q5" s="16"/>
      <c r="R5" s="16">
        <f>D2+D4+D5</f>
        <v>8</v>
      </c>
      <c r="S5" s="16">
        <f>E2+E4+E5</f>
        <v>10</v>
      </c>
      <c r="T5" s="16"/>
    </row>
    <row r="6" spans="1:20" ht="14.75" customHeight="1" x14ac:dyDescent="0.2">
      <c r="A6" s="8" t="s">
        <v>25</v>
      </c>
      <c r="B6" s="9" t="s">
        <v>26</v>
      </c>
      <c r="C6" s="20">
        <v>2</v>
      </c>
      <c r="D6" s="20">
        <v>3</v>
      </c>
      <c r="E6" s="20">
        <v>3</v>
      </c>
      <c r="F6" s="10">
        <f t="shared" si="0"/>
        <v>2.8333333333333335</v>
      </c>
      <c r="G6" s="11">
        <f t="shared" si="1"/>
        <v>1</v>
      </c>
      <c r="H6" s="2">
        <v>6</v>
      </c>
      <c r="I6" s="12">
        <f t="shared" si="2"/>
        <v>0.16666666666666666</v>
      </c>
      <c r="J6" s="8">
        <f t="shared" si="3"/>
        <v>2.7777777777777776E-2</v>
      </c>
      <c r="K6" s="13">
        <f>MAX(P6)</f>
        <v>0.16666666666666666</v>
      </c>
      <c r="L6" s="14"/>
      <c r="M6" s="15" t="s">
        <v>26</v>
      </c>
      <c r="N6" s="16" t="s">
        <v>27</v>
      </c>
      <c r="O6" s="16">
        <f>J2+J3+J6</f>
        <v>2.7777777777777776E-2</v>
      </c>
      <c r="P6" s="16">
        <f t="shared" si="4"/>
        <v>0.16666666666666666</v>
      </c>
      <c r="Q6" s="16"/>
      <c r="R6" s="16">
        <f>D2+D3+D5</f>
        <v>7</v>
      </c>
      <c r="S6" s="16">
        <f>E2+E3+E5</f>
        <v>8</v>
      </c>
      <c r="T6" s="16"/>
    </row>
    <row r="7" spans="1:20" ht="14.75" customHeight="1" x14ac:dyDescent="0.2">
      <c r="A7" s="8" t="s">
        <v>28</v>
      </c>
      <c r="B7" s="9" t="s">
        <v>29</v>
      </c>
      <c r="C7" s="20">
        <v>3</v>
      </c>
      <c r="D7" s="20">
        <v>4</v>
      </c>
      <c r="E7" s="20">
        <v>6</v>
      </c>
      <c r="F7" s="10">
        <f t="shared" si="0"/>
        <v>4.166666666666667</v>
      </c>
      <c r="G7" s="11">
        <f t="shared" si="1"/>
        <v>3</v>
      </c>
      <c r="H7" s="2">
        <v>6</v>
      </c>
      <c r="I7" s="12">
        <f t="shared" si="2"/>
        <v>0.5</v>
      </c>
      <c r="J7" s="8">
        <f t="shared" si="3"/>
        <v>0.25</v>
      </c>
      <c r="K7" s="13">
        <f>MAX(P8,P7,P9,P10)</f>
        <v>0.55277079839256671</v>
      </c>
      <c r="L7" s="14"/>
      <c r="M7" s="15" t="s">
        <v>29</v>
      </c>
      <c r="N7" s="16" t="s">
        <v>48</v>
      </c>
      <c r="O7" s="16">
        <f>J2+J3+J7</f>
        <v>0.25</v>
      </c>
      <c r="P7" s="16">
        <f t="shared" si="4"/>
        <v>0.5</v>
      </c>
      <c r="Q7" s="16"/>
      <c r="R7" s="16">
        <f>D2+D3+D7</f>
        <v>7</v>
      </c>
      <c r="S7" s="16">
        <f>E2+E3+E7</f>
        <v>9</v>
      </c>
      <c r="T7" s="16"/>
    </row>
    <row r="8" spans="1:20" ht="14.75" customHeight="1" x14ac:dyDescent="0.2">
      <c r="A8" s="8" t="s">
        <v>30</v>
      </c>
      <c r="B8" s="9" t="s">
        <v>31</v>
      </c>
      <c r="C8" s="20">
        <v>4</v>
      </c>
      <c r="D8" s="20">
        <v>4</v>
      </c>
      <c r="E8" s="20">
        <v>7</v>
      </c>
      <c r="F8" s="10">
        <f t="shared" si="0"/>
        <v>4.5</v>
      </c>
      <c r="G8" s="11">
        <f t="shared" si="1"/>
        <v>3</v>
      </c>
      <c r="H8" s="2">
        <v>6</v>
      </c>
      <c r="I8" s="12">
        <f t="shared" si="2"/>
        <v>0.5</v>
      </c>
      <c r="J8" s="8">
        <f t="shared" si="3"/>
        <v>0.25</v>
      </c>
      <c r="K8" s="13">
        <f>MAX(P11)</f>
        <v>0.52704627669472992</v>
      </c>
      <c r="L8" s="14"/>
      <c r="M8" s="15" t="s">
        <v>29</v>
      </c>
      <c r="N8" s="16" t="s">
        <v>49</v>
      </c>
      <c r="O8" s="16">
        <f>J2+J4+J7</f>
        <v>0.27777777777777779</v>
      </c>
      <c r="P8" s="16">
        <f t="shared" si="4"/>
        <v>0.52704627669472992</v>
      </c>
      <c r="Q8" s="16"/>
      <c r="R8" s="16">
        <f>D2+D4+D7</f>
        <v>8</v>
      </c>
      <c r="S8" s="16">
        <f>E2+E4+E7</f>
        <v>11</v>
      </c>
      <c r="T8" s="16"/>
    </row>
    <row r="9" spans="1:20" ht="14.75" customHeight="1" x14ac:dyDescent="0.2">
      <c r="A9" s="8" t="s">
        <v>32</v>
      </c>
      <c r="B9" s="9" t="s">
        <v>33</v>
      </c>
      <c r="C9" s="20">
        <v>1</v>
      </c>
      <c r="D9" s="20">
        <v>2</v>
      </c>
      <c r="E9" s="20">
        <v>2</v>
      </c>
      <c r="F9" s="10">
        <f t="shared" si="0"/>
        <v>1.8333333333333333</v>
      </c>
      <c r="G9" s="11">
        <f t="shared" si="1"/>
        <v>1</v>
      </c>
      <c r="H9" s="2">
        <v>6</v>
      </c>
      <c r="I9" s="12">
        <f t="shared" si="2"/>
        <v>0.16666666666666666</v>
      </c>
      <c r="J9" s="8">
        <f t="shared" si="3"/>
        <v>2.7777777777777776E-2</v>
      </c>
      <c r="K9" s="13">
        <f>MAX(P12)</f>
        <v>0.23570226039551584</v>
      </c>
      <c r="L9" s="14"/>
      <c r="M9" s="15" t="s">
        <v>29</v>
      </c>
      <c r="N9" s="16" t="s">
        <v>50</v>
      </c>
      <c r="O9" s="16">
        <f>J2+J3+J5+J7</f>
        <v>0.27777777777777779</v>
      </c>
      <c r="P9" s="16">
        <f t="shared" si="4"/>
        <v>0.52704627669472992</v>
      </c>
      <c r="Q9" s="16"/>
      <c r="R9" s="16">
        <f>D2+D3+D5+D7</f>
        <v>11</v>
      </c>
      <c r="S9" s="16">
        <f>E2+E3+E5+E7</f>
        <v>14</v>
      </c>
      <c r="T9" s="16"/>
    </row>
    <row r="10" spans="1:20" ht="14.75" customHeight="1" x14ac:dyDescent="0.2">
      <c r="A10" s="8" t="s">
        <v>34</v>
      </c>
      <c r="B10" s="9" t="s">
        <v>35</v>
      </c>
      <c r="C10" s="20">
        <v>1</v>
      </c>
      <c r="D10" s="20">
        <v>2</v>
      </c>
      <c r="E10" s="20">
        <v>2</v>
      </c>
      <c r="F10" s="10">
        <f t="shared" si="0"/>
        <v>1.8333333333333333</v>
      </c>
      <c r="G10" s="11">
        <f t="shared" si="1"/>
        <v>1</v>
      </c>
      <c r="H10" s="2">
        <v>6</v>
      </c>
      <c r="I10" s="12">
        <f t="shared" si="2"/>
        <v>0.16666666666666666</v>
      </c>
      <c r="J10" s="8">
        <f t="shared" si="3"/>
        <v>2.7777777777777776E-2</v>
      </c>
      <c r="K10" s="13">
        <f>MAX(P13,P14)</f>
        <v>0.55277079839256671</v>
      </c>
      <c r="L10" s="14"/>
      <c r="M10" s="15" t="s">
        <v>29</v>
      </c>
      <c r="N10" s="16" t="s">
        <v>51</v>
      </c>
      <c r="O10" s="16">
        <f>J2+J4+J5+J7</f>
        <v>0.30555555555555558</v>
      </c>
      <c r="P10" s="16">
        <f t="shared" si="4"/>
        <v>0.55277079839256671</v>
      </c>
      <c r="Q10" s="16"/>
      <c r="R10" s="16">
        <f>D2+D4+D5+D7</f>
        <v>12</v>
      </c>
      <c r="S10" s="16">
        <f>E2+E4+E5+E7</f>
        <v>16</v>
      </c>
      <c r="T10" s="16"/>
    </row>
    <row r="11" spans="1:20" ht="14.75" customHeight="1" x14ac:dyDescent="0.2">
      <c r="A11" s="8" t="s">
        <v>36</v>
      </c>
      <c r="B11" s="9" t="s">
        <v>37</v>
      </c>
      <c r="C11" s="20">
        <v>3</v>
      </c>
      <c r="D11" s="20">
        <v>3</v>
      </c>
      <c r="E11" s="20">
        <v>4</v>
      </c>
      <c r="F11" s="10">
        <f t="shared" si="0"/>
        <v>3.1666666666666665</v>
      </c>
      <c r="G11" s="11">
        <f t="shared" si="1"/>
        <v>1</v>
      </c>
      <c r="H11" s="2">
        <v>6</v>
      </c>
      <c r="I11" s="12">
        <f t="shared" si="2"/>
        <v>0.16666666666666666</v>
      </c>
      <c r="J11" s="8">
        <f t="shared" si="3"/>
        <v>2.7777777777777776E-2</v>
      </c>
      <c r="K11" s="2">
        <f>MAX(P15,P16)</f>
        <v>0.55277079839256671</v>
      </c>
      <c r="L11" s="14"/>
      <c r="M11" s="15" t="s">
        <v>31</v>
      </c>
      <c r="N11" s="16" t="s">
        <v>52</v>
      </c>
      <c r="O11" s="16">
        <f>J2+J3+J6+J8</f>
        <v>0.27777777777777779</v>
      </c>
      <c r="P11" s="16">
        <f t="shared" si="4"/>
        <v>0.52704627669472992</v>
      </c>
      <c r="Q11" s="16"/>
      <c r="R11" s="16">
        <f>D2+D3+D6+D8</f>
        <v>10</v>
      </c>
      <c r="S11" s="16">
        <f>E2+E3+E6+E8</f>
        <v>13</v>
      </c>
      <c r="T11" s="16"/>
    </row>
    <row r="12" spans="1:20" ht="14.75" customHeight="1" x14ac:dyDescent="0.2">
      <c r="A12" s="8" t="s">
        <v>38</v>
      </c>
      <c r="B12" s="9" t="s">
        <v>39</v>
      </c>
      <c r="C12" s="20">
        <v>2</v>
      </c>
      <c r="D12" s="20">
        <v>2</v>
      </c>
      <c r="E12" s="20">
        <v>2</v>
      </c>
      <c r="F12" s="10">
        <f t="shared" si="0"/>
        <v>2</v>
      </c>
      <c r="G12" s="11">
        <f t="shared" si="1"/>
        <v>0</v>
      </c>
      <c r="H12" s="2">
        <v>6</v>
      </c>
      <c r="I12" s="12">
        <f t="shared" si="2"/>
        <v>0</v>
      </c>
      <c r="J12" s="8">
        <f t="shared" si="3"/>
        <v>0</v>
      </c>
      <c r="K12" s="2">
        <f>MAX(P17,P18,P19,P20,P21,P22,P23,P24)</f>
        <v>0.55277079839256671</v>
      </c>
      <c r="L12" s="14"/>
      <c r="M12" s="15" t="s">
        <v>33</v>
      </c>
      <c r="N12" s="16" t="s">
        <v>53</v>
      </c>
      <c r="O12" s="16">
        <f>J2+J3+J6+J9</f>
        <v>5.5555555555555552E-2</v>
      </c>
      <c r="P12" s="16">
        <f t="shared" si="4"/>
        <v>0.23570226039551584</v>
      </c>
      <c r="Q12" s="16"/>
      <c r="R12" s="16">
        <f>D2+D3+D6+D9</f>
        <v>8</v>
      </c>
      <c r="S12" s="16">
        <f>E2+E3+E6+E9</f>
        <v>8</v>
      </c>
      <c r="T12" s="16"/>
    </row>
    <row r="13" spans="1:20" ht="14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4"/>
      <c r="M13" s="15" t="s">
        <v>35</v>
      </c>
      <c r="N13" s="16" t="s">
        <v>63</v>
      </c>
      <c r="O13" s="16">
        <f>O11+J10</f>
        <v>0.30555555555555558</v>
      </c>
      <c r="P13" s="16">
        <f t="shared" si="4"/>
        <v>0.55277079839256671</v>
      </c>
      <c r="Q13" s="16"/>
      <c r="R13" s="16">
        <f>D2+D3+D6+D8+D10</f>
        <v>12</v>
      </c>
      <c r="S13" s="16">
        <f>E2+E3+E6+E8+E10</f>
        <v>15</v>
      </c>
      <c r="T13" s="16"/>
    </row>
    <row r="14" spans="1:20" ht="14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4"/>
      <c r="M14" s="15" t="s">
        <v>35</v>
      </c>
      <c r="N14" s="16" t="s">
        <v>54</v>
      </c>
      <c r="O14" s="16">
        <f>O12+J10</f>
        <v>8.3333333333333329E-2</v>
      </c>
      <c r="P14" s="16">
        <f t="shared" si="4"/>
        <v>0.28867513459481287</v>
      </c>
      <c r="Q14" s="16"/>
      <c r="R14" s="16">
        <f>D2+D3+D6+D9+D10</f>
        <v>10</v>
      </c>
      <c r="S14" s="16">
        <f>E2+E3+E6+E9+E10</f>
        <v>10</v>
      </c>
      <c r="T14" s="16"/>
    </row>
    <row r="15" spans="1:20" ht="14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4"/>
      <c r="M15" s="15" t="s">
        <v>37</v>
      </c>
      <c r="N15" s="16" t="s">
        <v>55</v>
      </c>
      <c r="O15" s="16">
        <f>O11+J11</f>
        <v>0.30555555555555558</v>
      </c>
      <c r="P15" s="16">
        <f t="shared" si="4"/>
        <v>0.55277079839256671</v>
      </c>
      <c r="Q15" s="16"/>
      <c r="R15" s="16">
        <f>D2+D3+D6+D8+D11</f>
        <v>13</v>
      </c>
      <c r="S15" s="16">
        <f>E2+E3+E6+E8+E11</f>
        <v>17</v>
      </c>
      <c r="T15" s="16"/>
    </row>
    <row r="16" spans="1:20" ht="14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4"/>
      <c r="M16" s="15" t="s">
        <v>37</v>
      </c>
      <c r="N16" s="16" t="s">
        <v>56</v>
      </c>
      <c r="O16" s="16">
        <f>O12+J11</f>
        <v>8.3333333333333329E-2</v>
      </c>
      <c r="P16" s="16">
        <f t="shared" si="4"/>
        <v>0.28867513459481287</v>
      </c>
      <c r="Q16" s="16"/>
      <c r="R16" s="16">
        <f>D2+D3+D6+D9+D11</f>
        <v>11</v>
      </c>
      <c r="S16" s="16">
        <f>E2+E3+E6+E9+E11</f>
        <v>12</v>
      </c>
      <c r="T16" s="16"/>
    </row>
    <row r="17" spans="1:20" ht="14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4"/>
      <c r="M17" s="15" t="s">
        <v>39</v>
      </c>
      <c r="N17" s="16" t="s">
        <v>58</v>
      </c>
      <c r="O17" s="16">
        <f>O7+J12</f>
        <v>0.25</v>
      </c>
      <c r="P17" s="16">
        <f t="shared" si="4"/>
        <v>0.5</v>
      </c>
      <c r="Q17" s="16" t="s">
        <v>67</v>
      </c>
      <c r="R17" s="16">
        <f>D2+D3+D7+D12</f>
        <v>9</v>
      </c>
      <c r="S17" s="16">
        <f>E2+E3+E7+E12</f>
        <v>11</v>
      </c>
      <c r="T17" s="16"/>
    </row>
    <row r="18" spans="1:20" ht="1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4"/>
      <c r="M18" s="15" t="s">
        <v>39</v>
      </c>
      <c r="N18" s="16" t="s">
        <v>57</v>
      </c>
      <c r="O18" s="16">
        <f>O8+J12</f>
        <v>0.27777777777777779</v>
      </c>
      <c r="P18" s="16">
        <f t="shared" si="4"/>
        <v>0.52704627669472992</v>
      </c>
      <c r="Q18" s="16" t="s">
        <v>67</v>
      </c>
      <c r="R18" s="16">
        <f>D2+D4+D7+D12</f>
        <v>10</v>
      </c>
      <c r="S18" s="16">
        <f>E2+E4+E7+E12</f>
        <v>13</v>
      </c>
      <c r="T18" s="16"/>
    </row>
    <row r="19" spans="1:20" ht="1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4"/>
      <c r="M19" s="15" t="s">
        <v>39</v>
      </c>
      <c r="N19" s="16" t="s">
        <v>59</v>
      </c>
      <c r="O19" s="16">
        <f>O9+J12</f>
        <v>0.27777777777777779</v>
      </c>
      <c r="P19" s="16">
        <f t="shared" si="4"/>
        <v>0.52704627669472992</v>
      </c>
      <c r="Q19" s="16" t="s">
        <v>67</v>
      </c>
      <c r="R19" s="16">
        <f>D2+D3+D5+D7+D12</f>
        <v>13</v>
      </c>
      <c r="S19" s="16">
        <f>E2+E3+E5+E7+E12</f>
        <v>16</v>
      </c>
      <c r="T19" s="16"/>
    </row>
    <row r="20" spans="1:20" ht="13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4"/>
      <c r="M20" s="15" t="s">
        <v>39</v>
      </c>
      <c r="N20" s="16" t="s">
        <v>60</v>
      </c>
      <c r="O20" s="16">
        <f>O10+J12</f>
        <v>0.30555555555555558</v>
      </c>
      <c r="P20" s="16">
        <f t="shared" si="4"/>
        <v>0.55277079839256671</v>
      </c>
      <c r="Q20" s="16" t="s">
        <v>66</v>
      </c>
      <c r="R20" s="16">
        <f>D2+D4+D5+D7+D12</f>
        <v>14</v>
      </c>
      <c r="S20" s="16">
        <f>E2+E4+E5+E7+E12</f>
        <v>18</v>
      </c>
      <c r="T20" s="16">
        <f t="shared" ref="T20:T21" si="5">S20-R20</f>
        <v>4</v>
      </c>
    </row>
    <row r="21" spans="1:20" ht="13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4"/>
      <c r="M21" s="15" t="s">
        <v>39</v>
      </c>
      <c r="N21" s="16" t="s">
        <v>61</v>
      </c>
      <c r="O21" s="16">
        <f>O13+J12</f>
        <v>0.30555555555555558</v>
      </c>
      <c r="P21" s="16">
        <f t="shared" si="4"/>
        <v>0.55277079839256671</v>
      </c>
      <c r="Q21" s="16" t="s">
        <v>66</v>
      </c>
      <c r="R21" s="16">
        <f>D2+D3+D6+D8+D10+D12</f>
        <v>14</v>
      </c>
      <c r="S21" s="16">
        <f>E2+E3+E6+E8+E10+E12</f>
        <v>17</v>
      </c>
      <c r="T21" s="16">
        <f t="shared" si="5"/>
        <v>3</v>
      </c>
    </row>
    <row r="22" spans="1:20" ht="13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4"/>
      <c r="M22" s="15" t="s">
        <v>39</v>
      </c>
      <c r="N22" s="16" t="s">
        <v>62</v>
      </c>
      <c r="O22" s="16">
        <f>O14+J12</f>
        <v>8.3333333333333329E-2</v>
      </c>
      <c r="P22" s="16">
        <f t="shared" si="4"/>
        <v>0.28867513459481287</v>
      </c>
      <c r="Q22" s="16" t="s">
        <v>67</v>
      </c>
      <c r="R22" s="16">
        <f>D2+D3+D6+D9+D10+D12</f>
        <v>12</v>
      </c>
      <c r="S22" s="16">
        <f>E2+E3+E6+E9+E10+E12</f>
        <v>12</v>
      </c>
      <c r="T22" s="16"/>
    </row>
    <row r="23" spans="1:20" ht="13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4"/>
      <c r="M23" s="15" t="s">
        <v>39</v>
      </c>
      <c r="N23" s="17" t="s">
        <v>64</v>
      </c>
      <c r="O23" s="21">
        <f>O15+J12</f>
        <v>0.30555555555555558</v>
      </c>
      <c r="P23" s="16">
        <f t="shared" si="4"/>
        <v>0.55277079839256671</v>
      </c>
      <c r="Q23" s="16" t="s">
        <v>67</v>
      </c>
      <c r="R23" s="16">
        <f>D2+D3+D6+D8+D11+D12</f>
        <v>15</v>
      </c>
      <c r="S23" s="16">
        <f>E2+E3+E6+E8+E11+E12</f>
        <v>19</v>
      </c>
      <c r="T23" s="16"/>
    </row>
    <row r="24" spans="1:20" ht="13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4"/>
      <c r="M24" s="15" t="s">
        <v>39</v>
      </c>
      <c r="N24" s="16" t="s">
        <v>65</v>
      </c>
      <c r="O24" s="16">
        <f>O16+J12</f>
        <v>8.3333333333333329E-2</v>
      </c>
      <c r="P24" s="16">
        <f t="shared" si="4"/>
        <v>0.28867513459481287</v>
      </c>
      <c r="Q24" s="16" t="s">
        <v>67</v>
      </c>
      <c r="R24" s="16">
        <f>D2+D3+D6+D9+D11+D12</f>
        <v>13</v>
      </c>
      <c r="S24" s="16">
        <f>E2+E3+E6+E9+E11+E12</f>
        <v>14</v>
      </c>
      <c r="T24" s="16"/>
    </row>
    <row r="25" spans="1:20" ht="13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4"/>
      <c r="M25" s="15"/>
      <c r="N25" s="16"/>
      <c r="O25" s="16"/>
      <c r="P25" s="8"/>
      <c r="Q25" s="8"/>
      <c r="R25" s="8"/>
      <c r="S25" s="8"/>
      <c r="T25" s="8"/>
    </row>
    <row r="26" spans="1:20" ht="13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4"/>
      <c r="M26" s="15"/>
      <c r="N26" s="16"/>
      <c r="O26" s="16"/>
      <c r="P26" s="8"/>
      <c r="Q26" s="8"/>
      <c r="R26" s="8"/>
      <c r="S26" s="8"/>
      <c r="T26" s="8"/>
    </row>
    <row r="27" spans="1:20" ht="13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8"/>
      <c r="N27" s="8"/>
      <c r="O27" s="8"/>
      <c r="P27" s="8"/>
      <c r="Q27" s="8"/>
      <c r="R27" s="8"/>
      <c r="S27" s="8"/>
      <c r="T27" s="8"/>
    </row>
    <row r="28" spans="1:20" ht="13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8"/>
      <c r="N28" s="8"/>
      <c r="O28" s="8"/>
      <c r="P28" s="8"/>
      <c r="Q28" s="8"/>
      <c r="R28" s="8"/>
      <c r="S28" s="8"/>
      <c r="T28" s="8"/>
    </row>
    <row r="29" spans="1:20" ht="13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8"/>
      <c r="N29" s="8"/>
      <c r="O29" s="8"/>
      <c r="P29" s="8"/>
      <c r="Q29" s="8"/>
      <c r="R29" s="8"/>
      <c r="S29" s="8"/>
      <c r="T29" s="8"/>
    </row>
    <row r="30" spans="1:20" ht="13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8"/>
      <c r="N30" s="8"/>
      <c r="O30" s="8"/>
      <c r="P30" s="8"/>
      <c r="Q30" s="8"/>
      <c r="R30" s="8"/>
      <c r="S30" s="8"/>
      <c r="T30" s="8"/>
    </row>
    <row r="31" spans="1:20" ht="13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8"/>
      <c r="O31" s="8"/>
      <c r="P31" s="8"/>
      <c r="Q31" s="8"/>
      <c r="R31" s="8"/>
      <c r="S31" s="8"/>
      <c r="T31" s="8"/>
    </row>
    <row r="32" spans="1:20" ht="13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8"/>
      <c r="O32" s="8"/>
      <c r="P32" s="8"/>
      <c r="Q32" s="8"/>
      <c r="R32" s="8"/>
      <c r="S32" s="8"/>
      <c r="T32" s="8"/>
    </row>
    <row r="33" spans="1:20" ht="13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8"/>
      <c r="N33" s="8"/>
      <c r="O33" s="8"/>
      <c r="P33" s="8"/>
      <c r="Q33" s="8"/>
      <c r="R33" s="8"/>
      <c r="S33" s="8"/>
      <c r="T33" s="8"/>
    </row>
    <row r="34" spans="1:20" ht="13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/>
      <c r="N34" s="8"/>
      <c r="O34" s="8"/>
      <c r="P34" s="8"/>
      <c r="Q34" s="8"/>
      <c r="R34" s="8"/>
      <c r="S34" s="8"/>
      <c r="T34" s="8"/>
    </row>
    <row r="35" spans="1:20" ht="13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8"/>
      <c r="O35" s="8"/>
      <c r="P35" s="8"/>
      <c r="Q35" s="8"/>
      <c r="R35" s="8"/>
      <c r="S35" s="8"/>
      <c r="T35" s="8"/>
    </row>
    <row r="36" spans="1:20" ht="13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  <c r="N36" s="8"/>
      <c r="O36" s="8"/>
      <c r="P36" s="8"/>
      <c r="Q36" s="8"/>
      <c r="R36" s="8"/>
      <c r="S36" s="8"/>
      <c r="T36" s="8"/>
    </row>
    <row r="37" spans="1:20" ht="13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8"/>
      <c r="N37" s="8"/>
      <c r="O37" s="8"/>
      <c r="P37" s="8"/>
      <c r="Q37" s="8"/>
      <c r="R37" s="8"/>
      <c r="S37" s="8"/>
      <c r="T37" s="8"/>
    </row>
    <row r="38" spans="1:20" ht="13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8"/>
      <c r="O38" s="8"/>
      <c r="P38" s="8"/>
      <c r="Q38" s="8"/>
      <c r="R38" s="8"/>
      <c r="S38" s="8"/>
      <c r="T38" s="8"/>
    </row>
    <row r="39" spans="1:20" ht="13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8"/>
      <c r="O39" s="8"/>
      <c r="P39" s="8"/>
      <c r="Q39" s="8"/>
      <c r="R39" s="8"/>
      <c r="S39" s="8"/>
      <c r="T39" s="8"/>
    </row>
    <row r="40" spans="1:20" ht="13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8"/>
      <c r="O40" s="8"/>
      <c r="P40" s="8"/>
      <c r="Q40" s="8"/>
      <c r="R40" s="8"/>
      <c r="S40" s="8"/>
      <c r="T40" s="8"/>
    </row>
    <row r="41" spans="1:20" ht="13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8"/>
      <c r="O41" s="8"/>
      <c r="P41" s="8"/>
      <c r="Q41" s="8"/>
      <c r="R41" s="8"/>
      <c r="S41" s="8"/>
      <c r="T41" s="8"/>
    </row>
    <row r="42" spans="1:20" ht="13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8"/>
      <c r="N42" s="8"/>
      <c r="O42" s="8"/>
      <c r="P42" s="8"/>
      <c r="Q42" s="8"/>
      <c r="R42" s="8"/>
      <c r="S42" s="8"/>
      <c r="T42" s="8"/>
    </row>
    <row r="43" spans="1:20" ht="13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8"/>
      <c r="P43" s="8"/>
      <c r="Q43" s="8"/>
      <c r="R43" s="8"/>
      <c r="S43" s="8"/>
      <c r="T43" s="8"/>
    </row>
    <row r="44" spans="1:20" ht="13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8"/>
      <c r="P44" s="8"/>
      <c r="Q44" s="8"/>
      <c r="R44" s="8"/>
      <c r="S44" s="8"/>
      <c r="T44" s="8"/>
    </row>
    <row r="45" spans="1:20" ht="13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8"/>
      <c r="P45" s="8"/>
      <c r="Q45" s="8"/>
      <c r="R45" s="8"/>
      <c r="S45" s="8"/>
      <c r="T45" s="8"/>
    </row>
    <row r="46" spans="1:20" ht="13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8"/>
      <c r="P46" s="8"/>
      <c r="Q46" s="8"/>
      <c r="R46" s="8"/>
      <c r="S46" s="8"/>
      <c r="T46" s="8"/>
    </row>
    <row r="47" spans="1:20" ht="13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8"/>
      <c r="P47" s="8"/>
      <c r="Q47" s="8"/>
      <c r="R47" s="8"/>
      <c r="S47" s="8"/>
      <c r="T47" s="8"/>
    </row>
    <row r="48" spans="1:20" ht="13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8"/>
      <c r="P48" s="8"/>
      <c r="Q48" s="8"/>
      <c r="R48" s="8"/>
      <c r="S48" s="8"/>
      <c r="T48" s="8"/>
    </row>
    <row r="49" spans="1:20" ht="13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8"/>
      <c r="P49" s="8"/>
      <c r="Q49" s="8"/>
      <c r="R49" s="8"/>
      <c r="S49" s="8"/>
      <c r="T49" s="8"/>
    </row>
    <row r="50" spans="1:20" ht="13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8"/>
      <c r="P50" s="8"/>
      <c r="Q50" s="8"/>
      <c r="R50" s="8"/>
      <c r="S50" s="8"/>
      <c r="T50" s="8"/>
    </row>
    <row r="51" spans="1:20" ht="13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8"/>
      <c r="P51" s="8"/>
      <c r="Q51" s="8"/>
      <c r="R51" s="8"/>
      <c r="S51" s="8"/>
      <c r="T51" s="8"/>
    </row>
    <row r="52" spans="1:20" ht="13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8"/>
      <c r="P52" s="8"/>
      <c r="Q52" s="8"/>
      <c r="R52" s="8"/>
      <c r="S52" s="8"/>
      <c r="T52" s="8"/>
    </row>
    <row r="53" spans="1:20" ht="13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8"/>
      <c r="P53" s="8"/>
      <c r="Q53" s="8"/>
      <c r="R53" s="8"/>
      <c r="S53" s="8"/>
      <c r="T53" s="8"/>
    </row>
    <row r="54" spans="1:20" ht="13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8"/>
      <c r="P54" s="8"/>
      <c r="Q54" s="8"/>
      <c r="R54" s="8"/>
      <c r="S54" s="8"/>
      <c r="T54" s="8"/>
    </row>
    <row r="55" spans="1:20" ht="13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8"/>
      <c r="P55" s="8"/>
      <c r="Q55" s="8"/>
      <c r="R55" s="8"/>
      <c r="S55" s="8"/>
      <c r="T55" s="8"/>
    </row>
    <row r="56" spans="1:20" ht="13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8"/>
      <c r="P56" s="8"/>
      <c r="Q56" s="8"/>
      <c r="R56" s="8"/>
      <c r="S56" s="8"/>
      <c r="T56" s="8"/>
    </row>
    <row r="57" spans="1:20" ht="13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8"/>
      <c r="P57" s="8"/>
      <c r="Q57" s="8"/>
      <c r="R57" s="8"/>
      <c r="S57" s="8"/>
      <c r="T57" s="8"/>
    </row>
    <row r="58" spans="1:20" ht="13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8"/>
      <c r="P58" s="8"/>
      <c r="Q58" s="8"/>
      <c r="R58" s="8"/>
      <c r="S58" s="8"/>
      <c r="T58" s="8"/>
    </row>
    <row r="59" spans="1:20" ht="13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8"/>
      <c r="P59" s="8"/>
      <c r="Q59" s="8"/>
      <c r="R59" s="8"/>
      <c r="S59" s="8"/>
      <c r="T59" s="8"/>
    </row>
    <row r="60" spans="1:20" ht="13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8"/>
      <c r="N60" s="8"/>
      <c r="O60" s="8"/>
      <c r="P60" s="8"/>
      <c r="Q60" s="8"/>
      <c r="R60" s="8"/>
      <c r="S60" s="8"/>
      <c r="T60" s="8"/>
    </row>
    <row r="61" spans="1:20" ht="13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8"/>
      <c r="P61" s="8"/>
      <c r="Q61" s="8"/>
      <c r="R61" s="8"/>
      <c r="S61" s="8"/>
      <c r="T61" s="8"/>
    </row>
    <row r="62" spans="1:20" ht="13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8"/>
      <c r="P62" s="8"/>
      <c r="Q62" s="8"/>
      <c r="R62" s="8"/>
      <c r="S62" s="8"/>
      <c r="T62" s="8"/>
    </row>
    <row r="63" spans="1:20" ht="13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8"/>
      <c r="P63" s="8"/>
      <c r="Q63" s="8"/>
      <c r="R63" s="8"/>
      <c r="S63" s="8"/>
      <c r="T63" s="8"/>
    </row>
    <row r="64" spans="1:20" ht="13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8"/>
      <c r="N64" s="8"/>
      <c r="O64" s="8"/>
      <c r="P64" s="8"/>
      <c r="Q64" s="8"/>
      <c r="R64" s="8"/>
      <c r="S64" s="8"/>
      <c r="T64" s="8"/>
    </row>
    <row r="65" spans="1:20" ht="13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8"/>
      <c r="N65" s="8"/>
      <c r="O65" s="8"/>
      <c r="P65" s="8"/>
      <c r="Q65" s="8"/>
      <c r="R65" s="8"/>
      <c r="S65" s="8"/>
      <c r="T65" s="8"/>
    </row>
    <row r="66" spans="1:20" ht="13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8"/>
      <c r="N66" s="8"/>
      <c r="O66" s="8"/>
      <c r="P66" s="8"/>
      <c r="Q66" s="8"/>
      <c r="R66" s="8"/>
      <c r="S66" s="8"/>
      <c r="T66" s="8"/>
    </row>
    <row r="67" spans="1:20" ht="13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8"/>
      <c r="N67" s="8"/>
      <c r="O67" s="8"/>
      <c r="P67" s="8"/>
      <c r="Q67" s="8"/>
      <c r="R67" s="8"/>
      <c r="S67" s="8"/>
      <c r="T67" s="8"/>
    </row>
    <row r="68" spans="1:20" ht="13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8"/>
      <c r="N68" s="8"/>
      <c r="O68" s="8"/>
      <c r="P68" s="8"/>
      <c r="Q68" s="8"/>
      <c r="R68" s="8"/>
      <c r="S68" s="8"/>
      <c r="T68" s="8"/>
    </row>
    <row r="69" spans="1:20" ht="13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8"/>
      <c r="N69" s="8"/>
      <c r="O69" s="8"/>
      <c r="P69" s="8"/>
      <c r="Q69" s="8"/>
      <c r="R69" s="8"/>
      <c r="S69" s="8"/>
      <c r="T69" s="8"/>
    </row>
    <row r="70" spans="1:20" ht="13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8"/>
      <c r="N70" s="8"/>
      <c r="O70" s="8"/>
      <c r="P70" s="8"/>
      <c r="Q70" s="8"/>
      <c r="R70" s="8"/>
      <c r="S70" s="8"/>
      <c r="T70" s="8"/>
    </row>
    <row r="71" spans="1:20" ht="13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8"/>
      <c r="N71" s="8"/>
      <c r="O71" s="8"/>
      <c r="P71" s="8"/>
      <c r="Q71" s="8"/>
      <c r="R71" s="8"/>
      <c r="S71" s="8"/>
      <c r="T71" s="8"/>
    </row>
    <row r="72" spans="1:20" ht="13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8"/>
      <c r="N72" s="8"/>
      <c r="O72" s="8"/>
      <c r="P72" s="8"/>
      <c r="Q72" s="8"/>
      <c r="R72" s="8"/>
      <c r="S72" s="8"/>
      <c r="T72" s="8"/>
    </row>
    <row r="73" spans="1:20" ht="13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8"/>
      <c r="N73" s="8"/>
      <c r="O73" s="8"/>
      <c r="P73" s="8"/>
      <c r="Q73" s="8"/>
      <c r="R73" s="8"/>
      <c r="S73" s="8"/>
      <c r="T73" s="8"/>
    </row>
    <row r="74" spans="1:20" ht="13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8"/>
      <c r="N74" s="8"/>
      <c r="O74" s="8"/>
      <c r="P74" s="8"/>
      <c r="Q74" s="8"/>
      <c r="R74" s="8"/>
      <c r="S74" s="8"/>
      <c r="T74" s="8"/>
    </row>
    <row r="75" spans="1:20" ht="13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8"/>
      <c r="N75" s="8"/>
      <c r="O75" s="8"/>
      <c r="P75" s="8"/>
      <c r="Q75" s="8"/>
      <c r="R75" s="8"/>
      <c r="S75" s="8"/>
      <c r="T75" s="8"/>
    </row>
    <row r="76" spans="1:20" ht="13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8"/>
      <c r="N76" s="8"/>
      <c r="O76" s="8"/>
      <c r="P76" s="8"/>
      <c r="Q76" s="8"/>
      <c r="R76" s="8"/>
      <c r="S76" s="8"/>
      <c r="T76" s="8"/>
    </row>
    <row r="77" spans="1:20" ht="13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8"/>
      <c r="N77" s="8"/>
      <c r="O77" s="8"/>
      <c r="P77" s="8"/>
      <c r="Q77" s="8"/>
      <c r="R77" s="8"/>
      <c r="S77" s="8"/>
      <c r="T77" s="8"/>
    </row>
    <row r="78" spans="1:20" ht="13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8"/>
      <c r="N78" s="8"/>
      <c r="O78" s="8"/>
      <c r="P78" s="8"/>
      <c r="Q78" s="8"/>
      <c r="R78" s="8"/>
      <c r="S78" s="8"/>
      <c r="T78" s="8"/>
    </row>
    <row r="79" spans="1:20" ht="13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8"/>
      <c r="N79" s="8"/>
      <c r="O79" s="8"/>
      <c r="P79" s="8"/>
      <c r="Q79" s="8"/>
      <c r="R79" s="8"/>
      <c r="S79" s="8"/>
      <c r="T79" s="8"/>
    </row>
    <row r="80" spans="1:20" ht="13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8"/>
      <c r="N80" s="8"/>
      <c r="O80" s="8"/>
      <c r="P80" s="8"/>
      <c r="Q80" s="8"/>
      <c r="R80" s="8"/>
      <c r="S80" s="8"/>
      <c r="T80" s="8"/>
    </row>
    <row r="81" spans="1:20" ht="13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8"/>
      <c r="N81" s="8"/>
      <c r="O81" s="8"/>
      <c r="P81" s="8"/>
      <c r="Q81" s="8"/>
      <c r="R81" s="8"/>
      <c r="S81" s="8"/>
      <c r="T81" s="8"/>
    </row>
    <row r="82" spans="1:20" ht="13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8"/>
      <c r="N82" s="8"/>
      <c r="O82" s="8"/>
      <c r="P82" s="8"/>
      <c r="Q82" s="8"/>
      <c r="R82" s="8"/>
      <c r="S82" s="8"/>
      <c r="T82" s="8"/>
    </row>
    <row r="83" spans="1:20" ht="13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8"/>
      <c r="N83" s="8"/>
      <c r="O83" s="8"/>
      <c r="P83" s="8"/>
      <c r="Q83" s="8"/>
      <c r="R83" s="8"/>
      <c r="S83" s="8"/>
      <c r="T83" s="8"/>
    </row>
    <row r="84" spans="1:20" ht="13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8"/>
      <c r="N84" s="8"/>
      <c r="O84" s="8"/>
      <c r="P84" s="8"/>
      <c r="Q84" s="8"/>
      <c r="R84" s="8"/>
      <c r="S84" s="8"/>
      <c r="T84" s="8"/>
    </row>
    <row r="85" spans="1:20" ht="13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8"/>
      <c r="N85" s="8"/>
      <c r="O85" s="8"/>
      <c r="P85" s="8"/>
      <c r="Q85" s="8"/>
      <c r="R85" s="8"/>
      <c r="S85" s="8"/>
      <c r="T85" s="8"/>
    </row>
    <row r="86" spans="1:20" ht="13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8"/>
      <c r="N86" s="8"/>
      <c r="O86" s="8"/>
      <c r="P86" s="8"/>
      <c r="Q86" s="8"/>
      <c r="R86" s="8"/>
      <c r="S86" s="8"/>
      <c r="T86" s="8"/>
    </row>
    <row r="87" spans="1:20" ht="13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8"/>
      <c r="N87" s="8"/>
      <c r="O87" s="8"/>
      <c r="P87" s="8"/>
      <c r="Q87" s="8"/>
      <c r="R87" s="8"/>
      <c r="S87" s="8"/>
      <c r="T8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Risky Path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Engelen</dc:creator>
  <cp:lastModifiedBy>Jarne Besjes</cp:lastModifiedBy>
  <dcterms:created xsi:type="dcterms:W3CDTF">2023-09-26T15:11:24Z</dcterms:created>
  <dcterms:modified xsi:type="dcterms:W3CDTF">2023-10-22T19:15:22Z</dcterms:modified>
</cp:coreProperties>
</file>