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Ignacio\Documents\Master\TFM\Trabajo\Simulaciones\Threeshold\"/>
    </mc:Choice>
  </mc:AlternateContent>
  <xr:revisionPtr revIDLastSave="0" documentId="13_ncr:1_{12C9AA0B-13F6-4022-972F-D55B63185D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ados" sheetId="2" r:id="rId1"/>
    <sheet name="GRASP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2" l="1"/>
  <c r="X9" i="2"/>
  <c r="V9" i="2"/>
  <c r="U9" i="2"/>
  <c r="S9" i="2"/>
  <c r="R9" i="2"/>
  <c r="P9" i="2"/>
  <c r="O9" i="2"/>
  <c r="M9" i="2"/>
  <c r="W9" i="2"/>
  <c r="T9" i="2"/>
  <c r="Q9" i="2"/>
  <c r="N9" i="2"/>
  <c r="L9" i="2"/>
  <c r="K9" i="2"/>
  <c r="W32" i="2"/>
  <c r="W33" i="2"/>
  <c r="W34" i="2"/>
  <c r="W35" i="2"/>
  <c r="T31" i="2"/>
  <c r="R35" i="2"/>
  <c r="R34" i="2"/>
  <c r="O32" i="2"/>
  <c r="O34" i="2"/>
  <c r="O35" i="2"/>
  <c r="O31" i="2"/>
  <c r="L34" i="2"/>
  <c r="K33" i="2"/>
  <c r="J32" i="2"/>
  <c r="J34" i="2"/>
  <c r="J35" i="2"/>
  <c r="J31" i="2"/>
  <c r="J40" i="2" s="1"/>
  <c r="W26" i="2"/>
  <c r="W31" i="2" s="1"/>
  <c r="V26" i="2"/>
  <c r="V31" i="2" s="1"/>
  <c r="U26" i="2"/>
  <c r="U32" i="2" s="1"/>
  <c r="T26" i="2"/>
  <c r="T32" i="2" s="1"/>
  <c r="R26" i="2"/>
  <c r="R33" i="2" s="1"/>
  <c r="Q26" i="2"/>
  <c r="Q33" i="2" s="1"/>
  <c r="P26" i="2"/>
  <c r="P32" i="2" s="1"/>
  <c r="O26" i="2"/>
  <c r="O33" i="2" s="1"/>
  <c r="K26" i="2"/>
  <c r="K34" i="2" s="1"/>
  <c r="L26" i="2"/>
  <c r="L35" i="2" s="1"/>
  <c r="M26" i="2"/>
  <c r="M32" i="2" s="1"/>
  <c r="J26" i="2"/>
  <c r="J33" i="2" s="1"/>
  <c r="F30" i="2"/>
  <c r="F29" i="2"/>
  <c r="F28" i="2"/>
  <c r="F27" i="2"/>
  <c r="F24" i="2"/>
  <c r="F23" i="2"/>
  <c r="F22" i="2"/>
  <c r="F21" i="2"/>
  <c r="F18" i="2"/>
  <c r="F17" i="2"/>
  <c r="F16" i="2"/>
  <c r="F15" i="2"/>
  <c r="F12" i="2"/>
  <c r="F11" i="2"/>
  <c r="F10" i="2"/>
  <c r="F9" i="2"/>
  <c r="F4" i="2"/>
  <c r="F5" i="2"/>
  <c r="F6" i="2"/>
  <c r="F3" i="2"/>
  <c r="K43" i="2" l="1"/>
  <c r="J43" i="2"/>
  <c r="J41" i="2"/>
  <c r="J44" i="2"/>
  <c r="M41" i="2"/>
  <c r="M35" i="2"/>
  <c r="M44" i="2" s="1"/>
  <c r="K31" i="2"/>
  <c r="K32" i="2"/>
  <c r="K41" i="2" s="1"/>
  <c r="L33" i="2"/>
  <c r="M34" i="2"/>
  <c r="M43" i="2" s="1"/>
  <c r="P31" i="2"/>
  <c r="Q34" i="2"/>
  <c r="L43" i="2" s="1"/>
  <c r="R32" i="2"/>
  <c r="Q35" i="2"/>
  <c r="L44" i="2" s="1"/>
  <c r="U31" i="2"/>
  <c r="V35" i="2"/>
  <c r="V34" i="2"/>
  <c r="V33" i="2"/>
  <c r="V32" i="2"/>
  <c r="K35" i="2"/>
  <c r="K44" i="2" s="1"/>
  <c r="L31" i="2"/>
  <c r="L32" i="2"/>
  <c r="M33" i="2"/>
  <c r="M42" i="2" s="1"/>
  <c r="Q31" i="2"/>
  <c r="P34" i="2"/>
  <c r="Q32" i="2"/>
  <c r="P35" i="2"/>
  <c r="U35" i="2"/>
  <c r="U34" i="2"/>
  <c r="U33" i="2"/>
  <c r="P33" i="2"/>
  <c r="K42" i="2" s="1"/>
  <c r="M31" i="2"/>
  <c r="M40" i="2" s="1"/>
  <c r="R31" i="2"/>
  <c r="T35" i="2"/>
  <c r="T34" i="2"/>
  <c r="T33" i="2"/>
  <c r="J42" i="2" s="1"/>
  <c r="K40" i="2" l="1"/>
  <c r="L41" i="2"/>
  <c r="L40" i="2"/>
  <c r="L42" i="2"/>
</calcChain>
</file>

<file path=xl/sharedStrings.xml><?xml version="1.0" encoding="utf-8"?>
<sst xmlns="http://schemas.openxmlformats.org/spreadsheetml/2006/main" count="112" uniqueCount="33">
  <si>
    <t>Instancia</t>
  </si>
  <si>
    <t>Nodos</t>
  </si>
  <si>
    <t>OF</t>
  </si>
  <si>
    <t xml:space="preserve">Tiempo </t>
  </si>
  <si>
    <t>GKD-b_11_n50_b02_m5_k02.txt</t>
  </si>
  <si>
    <t>GKD-b_11_n50_b02_m5_k03.txt</t>
  </si>
  <si>
    <t>GKD-b_11_n50_b03_m5_k02.txt</t>
  </si>
  <si>
    <t>GKD-b_11_n50_b03_m5_k03.txt</t>
  </si>
  <si>
    <t>GKD-b_41_n150_b02_m15_k02.txt</t>
  </si>
  <si>
    <t>GKD-b_41_n150_b02_m15_k03.txt</t>
  </si>
  <si>
    <t>GKD-b_41_n150_b03_m15_k02.txt</t>
  </si>
  <si>
    <t>GKD-b_41_n150_b03_m15_k03.txt</t>
  </si>
  <si>
    <t>GKD-c_01_n500_b02_m50_k02.txt</t>
  </si>
  <si>
    <t>GKD-c_01_n500_b02_m50_k03.txt</t>
  </si>
  <si>
    <t>GKD-c_01_n500_b03_m50_k02.txt</t>
  </si>
  <si>
    <t>GKD-c_01_n500_b03_m50_k03.txt</t>
  </si>
  <si>
    <t>Threeshold</t>
  </si>
  <si>
    <t>Etiquetas de fila</t>
  </si>
  <si>
    <t>Total general</t>
  </si>
  <si>
    <t>Etiquetas de columna</t>
  </si>
  <si>
    <t>Cuenta de Threeshold</t>
  </si>
  <si>
    <t>Dificultad</t>
  </si>
  <si>
    <t>B02 K02</t>
  </si>
  <si>
    <t>B02 K03</t>
  </si>
  <si>
    <t>B03 K02</t>
  </si>
  <si>
    <t>B03 K03</t>
  </si>
  <si>
    <t>Tiempo</t>
  </si>
  <si>
    <t>MAX</t>
  </si>
  <si>
    <t>Dev</t>
  </si>
  <si>
    <t>Avg Dev</t>
  </si>
  <si>
    <t>Best</t>
  </si>
  <si>
    <t>Time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</si>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</sst>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0" fontId="0" fillId="0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69.073815162039" createdVersion="8" refreshedVersion="8" minRefreshableVersion="3" recordCount="12" xr:uid="{43371A9A-AE6A-4262-8305-F9BE4E729B27}">
  <cacheSource type="worksheet">
    <worksheetSource ref="B2:G14" sheet="GRASP"/>
  </cacheSource>
  <cacheFields count="6">
    <cacheField name="Instancia" numFmtId="0">
      <sharedItems/>
    </cacheField>
    <cacheField name="Dificultad" numFmtId="0">
      <sharedItems count="4">
        <s v="B02 K02"/>
        <s v="B02 K03"/>
        <s v="B03 K02"/>
        <s v="B03 K03"/>
      </sharedItems>
    </cacheField>
    <cacheField name="Nodos" numFmtId="0">
      <sharedItems containsSemiMixedTypes="0" containsString="0" containsNumber="1" containsInteger="1" minValue="50" maxValue="500" count="3">
        <n v="50"/>
        <n v="150"/>
        <n v="500"/>
      </sharedItems>
    </cacheField>
    <cacheField name="OF" numFmtId="0">
      <sharedItems containsSemiMixedTypes="0" containsString="0" containsNumber="1" minValue="6.2" maxValue="158.6"/>
    </cacheField>
    <cacheField name="Tiempo " numFmtId="0">
      <sharedItems containsSemiMixedTypes="0" containsString="0" containsNumber="1" minValue="3.8335423469543461" maxValue="1961.638483524323"/>
    </cacheField>
    <cacheField name="Threeshold" numFmtId="0">
      <sharedItems containsSemiMixedTypes="0" containsString="0" containsNumber="1" minValue="0.4" maxValue="0.7" count="4">
        <n v="0.6"/>
        <n v="0.7"/>
        <n v="0.5"/>
        <n v="0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GKD-b_11_n50_b02_m5_k02.txt"/>
    <x v="0"/>
    <x v="0"/>
    <n v="136"/>
    <n v="3.8335423469543461"/>
    <x v="0"/>
  </r>
  <r>
    <s v="GKD-b_11_n50_b02_m5_k03.txt"/>
    <x v="1"/>
    <x v="0"/>
    <n v="130.5"/>
    <n v="5.2671442031860352"/>
    <x v="0"/>
  </r>
  <r>
    <s v="GKD-b_11_n50_b03_m5_k02.txt"/>
    <x v="2"/>
    <x v="0"/>
    <n v="104.2"/>
    <n v="20.45362496376038"/>
    <x v="1"/>
  </r>
  <r>
    <s v="GKD-b_11_n50_b03_m5_k03.txt"/>
    <x v="3"/>
    <x v="0"/>
    <n v="126.4"/>
    <n v="5.2937250137329102"/>
    <x v="2"/>
  </r>
  <r>
    <s v="GKD-b_41_n150_b02_m15_k02.txt"/>
    <x v="0"/>
    <x v="1"/>
    <n v="158.6"/>
    <n v="88.81565260887146"/>
    <x v="3"/>
  </r>
  <r>
    <s v="GKD-b_41_n150_b02_m15_k03.txt"/>
    <x v="1"/>
    <x v="1"/>
    <n v="150.1"/>
    <n v="134.5165841579437"/>
    <x v="3"/>
  </r>
  <r>
    <s v="GKD-b_41_n150_b03_m15_k02.txt"/>
    <x v="2"/>
    <x v="1"/>
    <n v="132.6"/>
    <n v="478.95474720001221"/>
    <x v="1"/>
  </r>
  <r>
    <s v="GKD-b_41_n150_b03_m15_k03.txt"/>
    <x v="3"/>
    <x v="1"/>
    <n v="150.4"/>
    <n v="135.99727344512939"/>
    <x v="3"/>
  </r>
  <r>
    <s v="GKD-c_01_n500_b02_m50_k02.txt"/>
    <x v="0"/>
    <x v="2"/>
    <n v="8.6"/>
    <n v="299.05108833312988"/>
    <x v="1"/>
  </r>
  <r>
    <s v="GKD-c_01_n500_b02_m50_k03.txt"/>
    <x v="1"/>
    <x v="2"/>
    <n v="7.8"/>
    <n v="501.46731805801392"/>
    <x v="1"/>
  </r>
  <r>
    <s v="GKD-c_01_n500_b03_m50_k02.txt"/>
    <x v="2"/>
    <x v="2"/>
    <n v="6.2"/>
    <n v="1961.638483524323"/>
    <x v="0"/>
  </r>
  <r>
    <s v="GKD-c_01_n500_b03_m50_k03.txt"/>
    <x v="3"/>
    <x v="2"/>
    <n v="7.8"/>
    <n v="506.3257002830504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56D46-0688-4D14-B11C-A8F33D513E85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2:P8" firstHeaderRow="1" firstDataRow="2" firstDataCol="1"/>
  <pivotFields count="6"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Threeshold" fld="5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F7703D-B3F7-41FF-B332-05DF46D08299}" name="Tabla1" displayName="Tabla1" ref="B2:G14" totalsRowShown="0">
  <autoFilter ref="B2:G14" xr:uid="{17F7703D-B3F7-41FF-B332-05DF46D08299}"/>
  <tableColumns count="6">
    <tableColumn id="1" xr3:uid="{171DB4B5-D1F5-4F0B-A756-07C9C0BB7E91}" name="Instancia"/>
    <tableColumn id="2" xr3:uid="{5E4C0ED5-91FD-40C6-8CD1-884221EF3E41}" name="Dificultad"/>
    <tableColumn id="3" xr3:uid="{22BD2743-62E5-4267-878E-4B8CE68CA982}" name="Nodos"/>
    <tableColumn id="4" xr3:uid="{B1C6CE16-E586-40E0-9EE1-0A357FC3F651}" name="OF"/>
    <tableColumn id="5" xr3:uid="{2013A2F1-D4EA-4A78-B6F4-039C3F3C6B1D}" name="Tiempo "/>
    <tableColumn id="6" xr3:uid="{E9BDF70F-9C7F-452D-ABBB-7DBFB01CD893}" name="Threesh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4169-4ACF-4818-8890-77745439A178}">
  <dimension ref="A2:Y92"/>
  <sheetViews>
    <sheetView tabSelected="1" topLeftCell="J1" workbookViewId="0">
      <selection activeCell="K5" sqref="K5:Y9"/>
    </sheetView>
  </sheetViews>
  <sheetFormatPr baseColWidth="10" defaultRowHeight="15" x14ac:dyDescent="0.25"/>
  <cols>
    <col min="10" max="10" width="11.85546875" bestFit="1" customWidth="1"/>
  </cols>
  <sheetData>
    <row r="2" spans="1:25" x14ac:dyDescent="0.25">
      <c r="A2">
        <v>50</v>
      </c>
      <c r="B2">
        <v>0.3</v>
      </c>
      <c r="E2" s="8" t="s">
        <v>26</v>
      </c>
      <c r="F2" s="8"/>
    </row>
    <row r="3" spans="1:25" x14ac:dyDescent="0.25">
      <c r="B3">
        <v>132.69999999999999</v>
      </c>
      <c r="C3">
        <v>4.5016100410000002</v>
      </c>
      <c r="E3" t="s">
        <v>22</v>
      </c>
      <c r="F3">
        <f>SUM(C3+C34+C65)/3</f>
        <v>212.99813324700003</v>
      </c>
      <c r="J3" s="5"/>
      <c r="K3" s="7">
        <v>0.3</v>
      </c>
      <c r="L3" s="7"/>
      <c r="M3" s="7"/>
      <c r="N3" s="7">
        <v>0.4</v>
      </c>
      <c r="O3" s="7"/>
      <c r="P3" s="7"/>
      <c r="Q3" s="7">
        <v>0.5</v>
      </c>
      <c r="R3" s="7"/>
      <c r="S3" s="7"/>
      <c r="T3" s="7">
        <v>0.6</v>
      </c>
      <c r="U3" s="7"/>
      <c r="V3" s="7"/>
      <c r="W3" s="7">
        <v>0.7</v>
      </c>
      <c r="X3" s="7"/>
      <c r="Y3" s="7"/>
    </row>
    <row r="4" spans="1:25" x14ac:dyDescent="0.25">
      <c r="B4">
        <v>126.4</v>
      </c>
      <c r="C4">
        <v>8.1723408699999993</v>
      </c>
      <c r="E4" t="s">
        <v>23</v>
      </c>
      <c r="F4">
        <f t="shared" ref="F4:F6" si="0">SUM(C4+C35+C66)/3</f>
        <v>700.26447598999994</v>
      </c>
      <c r="J4" s="5"/>
      <c r="K4" s="5" t="s">
        <v>30</v>
      </c>
      <c r="L4" s="5" t="s">
        <v>28</v>
      </c>
      <c r="M4" s="5" t="s">
        <v>31</v>
      </c>
      <c r="N4" s="5" t="s">
        <v>30</v>
      </c>
      <c r="O4" s="5" t="s">
        <v>28</v>
      </c>
      <c r="P4" s="5" t="s">
        <v>31</v>
      </c>
      <c r="Q4" s="5" t="s">
        <v>30</v>
      </c>
      <c r="R4" s="5" t="s">
        <v>28</v>
      </c>
      <c r="S4" s="5" t="s">
        <v>31</v>
      </c>
      <c r="T4" s="5" t="s">
        <v>30</v>
      </c>
      <c r="U4" s="5" t="s">
        <v>28</v>
      </c>
      <c r="V4" s="5" t="s">
        <v>31</v>
      </c>
      <c r="W4" s="5" t="s">
        <v>30</v>
      </c>
      <c r="X4" s="5" t="s">
        <v>28</v>
      </c>
      <c r="Y4" s="5" t="s">
        <v>31</v>
      </c>
    </row>
    <row r="5" spans="1:25" x14ac:dyDescent="0.25">
      <c r="B5">
        <v>98.8</v>
      </c>
      <c r="C5">
        <v>28.561534170000002</v>
      </c>
      <c r="E5" t="s">
        <v>24</v>
      </c>
      <c r="F5">
        <f t="shared" si="0"/>
        <v>1063.0770212899999</v>
      </c>
      <c r="J5" s="5" t="s">
        <v>22</v>
      </c>
      <c r="K5" s="5">
        <v>0</v>
      </c>
      <c r="L5" s="6">
        <v>1.9950753256521216E-2</v>
      </c>
      <c r="M5" s="9">
        <v>212.99813324700003</v>
      </c>
      <c r="N5" s="5">
        <v>1</v>
      </c>
      <c r="O5" s="6">
        <v>1.1474008207934309E-2</v>
      </c>
      <c r="P5" s="9">
        <v>142.87568282233335</v>
      </c>
      <c r="Q5" s="5">
        <v>0</v>
      </c>
      <c r="R5" s="6">
        <v>1.383212175160097E-2</v>
      </c>
      <c r="S5" s="9">
        <v>134.47964666966666</v>
      </c>
      <c r="T5" s="5">
        <v>1</v>
      </c>
      <c r="U5" s="6">
        <v>4.5064860162076599E-3</v>
      </c>
      <c r="V5" s="9">
        <v>136.22271641899999</v>
      </c>
      <c r="W5" s="5">
        <v>1</v>
      </c>
      <c r="X5" s="6">
        <v>1.1663019558390787E-2</v>
      </c>
      <c r="Y5" s="9">
        <v>130.37588324966666</v>
      </c>
    </row>
    <row r="6" spans="1:25" x14ac:dyDescent="0.25">
      <c r="B6">
        <v>123.6</v>
      </c>
      <c r="C6">
        <v>6.6325907710000003</v>
      </c>
      <c r="E6" t="s">
        <v>25</v>
      </c>
      <c r="F6">
        <f t="shared" si="0"/>
        <v>254.43943899033334</v>
      </c>
      <c r="J6" s="5" t="s">
        <v>23</v>
      </c>
      <c r="K6" s="5">
        <v>0</v>
      </c>
      <c r="L6" s="6">
        <v>1.6078490817170735E-2</v>
      </c>
      <c r="M6" s="9">
        <v>700.26447598999994</v>
      </c>
      <c r="N6" s="5">
        <v>1</v>
      </c>
      <c r="O6" s="6">
        <v>1.4746045780528509E-2</v>
      </c>
      <c r="P6" s="9">
        <v>215.90886839866667</v>
      </c>
      <c r="Q6" s="5">
        <v>0</v>
      </c>
      <c r="R6" s="6">
        <v>1.4614692801648619E-2</v>
      </c>
      <c r="S6" s="9">
        <v>211.66795414066667</v>
      </c>
      <c r="T6" s="5">
        <v>1</v>
      </c>
      <c r="U6" s="6">
        <v>7.1604685195624032E-3</v>
      </c>
      <c r="V6" s="9">
        <v>210.532077601</v>
      </c>
      <c r="W6" s="5">
        <v>1</v>
      </c>
      <c r="X6" s="6">
        <v>1.2693283234761314E-2</v>
      </c>
      <c r="Y6" s="9">
        <v>211.357768144</v>
      </c>
    </row>
    <row r="7" spans="1:25" x14ac:dyDescent="0.25">
      <c r="J7" s="5" t="s">
        <v>24</v>
      </c>
      <c r="K7" s="5">
        <v>0</v>
      </c>
      <c r="L7" s="6">
        <v>3.6128167493189527E-2</v>
      </c>
      <c r="M7" s="9">
        <v>1063.0770212899999</v>
      </c>
      <c r="N7" s="5">
        <v>0</v>
      </c>
      <c r="O7" s="6">
        <v>4.969141933161645E-2</v>
      </c>
      <c r="P7" s="9">
        <v>985.29841867000005</v>
      </c>
      <c r="Q7" s="5">
        <v>0</v>
      </c>
      <c r="R7" s="6">
        <v>2.9606383496326577E-2</v>
      </c>
      <c r="S7" s="9">
        <v>950.49217385000009</v>
      </c>
      <c r="T7" s="5">
        <v>1</v>
      </c>
      <c r="U7" s="6">
        <v>1.98336532309661E-2</v>
      </c>
      <c r="V7" s="9">
        <v>846.63496066000005</v>
      </c>
      <c r="W7" s="5">
        <v>2</v>
      </c>
      <c r="X7" s="6">
        <v>1.075268817204302E-2</v>
      </c>
      <c r="Y7" s="9">
        <v>770.13338438666653</v>
      </c>
    </row>
    <row r="8" spans="1:25" x14ac:dyDescent="0.25">
      <c r="B8">
        <v>0.4</v>
      </c>
      <c r="J8" s="5" t="s">
        <v>25</v>
      </c>
      <c r="K8" s="5">
        <v>0</v>
      </c>
      <c r="L8" s="6">
        <v>1.4032902414938533E-2</v>
      </c>
      <c r="M8" s="9">
        <v>254.43943899033334</v>
      </c>
      <c r="N8" s="5">
        <v>1</v>
      </c>
      <c r="O8" s="6">
        <v>7.9113924050632899E-3</v>
      </c>
      <c r="P8" s="9">
        <v>217.19418310933335</v>
      </c>
      <c r="Q8" s="5">
        <v>1</v>
      </c>
      <c r="R8" s="6">
        <v>6.2681851245681005E-3</v>
      </c>
      <c r="S8" s="9">
        <v>214.61593843799997</v>
      </c>
      <c r="T8" s="5">
        <v>0</v>
      </c>
      <c r="U8" s="6">
        <v>1.7725676820411523E-2</v>
      </c>
      <c r="V8" s="9">
        <v>217.29886619133333</v>
      </c>
      <c r="W8" s="5">
        <v>1</v>
      </c>
      <c r="X8" s="6">
        <v>1.0265171918484658E-2</v>
      </c>
      <c r="Y8" s="9">
        <v>212.54341236100001</v>
      </c>
    </row>
    <row r="9" spans="1:25" x14ac:dyDescent="0.25">
      <c r="B9">
        <v>132.9</v>
      </c>
      <c r="C9">
        <v>3.9702279570000001</v>
      </c>
      <c r="E9" t="s">
        <v>22</v>
      </c>
      <c r="F9">
        <f>SUM(C9+C40+C71)/3</f>
        <v>142.87568282233335</v>
      </c>
      <c r="J9" s="10" t="s">
        <v>32</v>
      </c>
      <c r="K9" s="5">
        <f>SUM(K5:K8)</f>
        <v>0</v>
      </c>
      <c r="L9" s="6">
        <f>SUM(L5:L8)/4</f>
        <v>2.1547578495455001E-2</v>
      </c>
      <c r="M9" s="9">
        <f>SUM(M5:M8)/4</f>
        <v>557.69476737933326</v>
      </c>
      <c r="N9" s="5">
        <f>SUM(N5:N8)</f>
        <v>3</v>
      </c>
      <c r="O9" s="6">
        <f t="shared" ref="O9:P9" si="1">SUM(O5:O8)/4</f>
        <v>2.0955716431285642E-2</v>
      </c>
      <c r="P9" s="9">
        <f t="shared" si="1"/>
        <v>390.31928825008339</v>
      </c>
      <c r="Q9" s="5">
        <f>SUM(Q5:Q8)</f>
        <v>1</v>
      </c>
      <c r="R9" s="6">
        <f t="shared" ref="R9:S9" si="2">SUM(R5:R8)/4</f>
        <v>1.6080345793536066E-2</v>
      </c>
      <c r="S9" s="9">
        <f t="shared" si="2"/>
        <v>377.81392827458336</v>
      </c>
      <c r="T9" s="5">
        <f>SUM(T5:T8)</f>
        <v>3</v>
      </c>
      <c r="U9" s="6">
        <f t="shared" ref="U9:V9" si="3">SUM(U5:U8)/4</f>
        <v>1.2306571146786922E-2</v>
      </c>
      <c r="V9" s="9">
        <f t="shared" si="3"/>
        <v>352.67215521783328</v>
      </c>
      <c r="W9" s="5">
        <f>SUM(W5:W8)</f>
        <v>5</v>
      </c>
      <c r="X9" s="6">
        <f t="shared" ref="X9:Y9" si="4">SUM(X5:X8)/4</f>
        <v>1.1343540720919946E-2</v>
      </c>
      <c r="Y9" s="9">
        <f t="shared" si="4"/>
        <v>331.10261203533332</v>
      </c>
    </row>
    <row r="10" spans="1:25" x14ac:dyDescent="0.25">
      <c r="B10">
        <v>126.4</v>
      </c>
      <c r="C10">
        <v>5.865116596</v>
      </c>
      <c r="E10" t="s">
        <v>23</v>
      </c>
      <c r="F10">
        <f t="shared" ref="F10:F12" si="5">SUM(C10+C41+C72)/3</f>
        <v>215.90886839866667</v>
      </c>
    </row>
    <row r="11" spans="1:25" x14ac:dyDescent="0.25">
      <c r="B11">
        <v>98</v>
      </c>
      <c r="C11">
        <v>21.821646210000001</v>
      </c>
      <c r="E11" t="s">
        <v>24</v>
      </c>
      <c r="F11">
        <f t="shared" si="5"/>
        <v>985.29841867000005</v>
      </c>
    </row>
    <row r="12" spans="1:25" x14ac:dyDescent="0.25">
      <c r="B12">
        <v>123.4</v>
      </c>
      <c r="C12">
        <v>7.4869518279999996</v>
      </c>
      <c r="E12" t="s">
        <v>25</v>
      </c>
      <c r="F12">
        <f t="shared" si="5"/>
        <v>217.19418310933335</v>
      </c>
    </row>
    <row r="14" spans="1:25" x14ac:dyDescent="0.25">
      <c r="B14">
        <v>0.5</v>
      </c>
    </row>
    <row r="15" spans="1:25" x14ac:dyDescent="0.25">
      <c r="B15">
        <v>131.9</v>
      </c>
      <c r="C15">
        <v>3.8908934589999999</v>
      </c>
      <c r="E15" t="s">
        <v>22</v>
      </c>
      <c r="F15">
        <f>SUM(C15+C46+C77)/3</f>
        <v>134.47964666966666</v>
      </c>
    </row>
    <row r="16" spans="1:25" x14ac:dyDescent="0.25">
      <c r="B16">
        <v>125.3</v>
      </c>
      <c r="C16">
        <v>5.8722317220000004</v>
      </c>
      <c r="E16" t="s">
        <v>23</v>
      </c>
      <c r="F16">
        <f t="shared" ref="F16:F18" si="6">SUM(C16+C47+C78)/3</f>
        <v>211.66795414066667</v>
      </c>
    </row>
    <row r="17" spans="2:23" x14ac:dyDescent="0.25">
      <c r="B17">
        <v>104.2</v>
      </c>
      <c r="C17">
        <v>23.075348850000001</v>
      </c>
      <c r="E17" t="s">
        <v>24</v>
      </c>
      <c r="F17">
        <f t="shared" si="6"/>
        <v>950.49217385000009</v>
      </c>
    </row>
    <row r="18" spans="2:23" x14ac:dyDescent="0.25">
      <c r="B18">
        <v>126.4</v>
      </c>
      <c r="C18">
        <v>5.2937250139999996</v>
      </c>
      <c r="E18" t="s">
        <v>25</v>
      </c>
      <c r="F18">
        <f t="shared" si="6"/>
        <v>214.61593843799997</v>
      </c>
    </row>
    <row r="19" spans="2:23" x14ac:dyDescent="0.25">
      <c r="J19">
        <v>50</v>
      </c>
    </row>
    <row r="20" spans="2:23" x14ac:dyDescent="0.25">
      <c r="B20">
        <v>0.6</v>
      </c>
      <c r="I20" t="s">
        <v>2</v>
      </c>
      <c r="J20" t="s">
        <v>22</v>
      </c>
      <c r="K20" t="s">
        <v>23</v>
      </c>
      <c r="L20" t="s">
        <v>24</v>
      </c>
      <c r="M20" t="s">
        <v>25</v>
      </c>
      <c r="O20" t="s">
        <v>22</v>
      </c>
      <c r="P20" t="s">
        <v>23</v>
      </c>
      <c r="Q20" t="s">
        <v>24</v>
      </c>
      <c r="R20" t="s">
        <v>25</v>
      </c>
      <c r="T20" t="s">
        <v>22</v>
      </c>
      <c r="U20" t="s">
        <v>23</v>
      </c>
      <c r="V20" t="s">
        <v>24</v>
      </c>
      <c r="W20" t="s">
        <v>25</v>
      </c>
    </row>
    <row r="21" spans="2:23" x14ac:dyDescent="0.25">
      <c r="B21">
        <v>136</v>
      </c>
      <c r="C21">
        <v>3.8335423469999999</v>
      </c>
      <c r="E21" t="s">
        <v>22</v>
      </c>
      <c r="F21">
        <f>SUM(C21+C52+C83)/3</f>
        <v>136.22271641899999</v>
      </c>
      <c r="I21">
        <v>0.3</v>
      </c>
      <c r="J21">
        <v>132.69999999999999</v>
      </c>
      <c r="K21">
        <v>126.4</v>
      </c>
      <c r="L21">
        <v>98.8</v>
      </c>
      <c r="M21">
        <v>123.6</v>
      </c>
      <c r="O21">
        <v>154.80000000000001</v>
      </c>
      <c r="P21">
        <v>149.5</v>
      </c>
      <c r="Q21">
        <v>125.1</v>
      </c>
      <c r="R21">
        <v>147.4</v>
      </c>
      <c r="T21">
        <v>8.5</v>
      </c>
      <c r="U21">
        <v>7.7</v>
      </c>
      <c r="V21">
        <v>6.2</v>
      </c>
      <c r="W21">
        <v>7.8</v>
      </c>
    </row>
    <row r="22" spans="2:23" x14ac:dyDescent="0.25">
      <c r="B22">
        <v>130.5</v>
      </c>
      <c r="C22">
        <v>5.267144203</v>
      </c>
      <c r="E22" t="s">
        <v>23</v>
      </c>
      <c r="F22">
        <f t="shared" ref="F22:F24" si="7">SUM(C22+C53+C84)/3</f>
        <v>210.532077601</v>
      </c>
      <c r="I22">
        <v>0.4</v>
      </c>
      <c r="J22">
        <v>132.9</v>
      </c>
      <c r="K22">
        <v>126.4</v>
      </c>
      <c r="L22">
        <v>98</v>
      </c>
      <c r="M22">
        <v>123.4</v>
      </c>
      <c r="O22">
        <v>158.6</v>
      </c>
      <c r="P22">
        <v>150.1</v>
      </c>
      <c r="Q22">
        <v>125</v>
      </c>
      <c r="R22">
        <v>150.4</v>
      </c>
      <c r="T22">
        <v>8.5</v>
      </c>
      <c r="U22">
        <v>7.7</v>
      </c>
      <c r="V22">
        <v>6</v>
      </c>
      <c r="W22">
        <v>7.8</v>
      </c>
    </row>
    <row r="23" spans="2:23" x14ac:dyDescent="0.25">
      <c r="B23">
        <v>98</v>
      </c>
      <c r="C23">
        <v>20.395920279999999</v>
      </c>
      <c r="E23" t="s">
        <v>24</v>
      </c>
      <c r="F23">
        <f t="shared" si="7"/>
        <v>846.63496066000005</v>
      </c>
      <c r="I23">
        <v>0.5</v>
      </c>
      <c r="J23">
        <v>131.9</v>
      </c>
      <c r="K23">
        <v>125.3</v>
      </c>
      <c r="L23">
        <v>104.2</v>
      </c>
      <c r="M23">
        <v>126.4</v>
      </c>
      <c r="O23">
        <v>156.80000000000001</v>
      </c>
      <c r="P23">
        <v>149.5</v>
      </c>
      <c r="Q23">
        <v>125.1</v>
      </c>
      <c r="R23">
        <v>149.5</v>
      </c>
      <c r="T23">
        <v>8.6</v>
      </c>
      <c r="U23">
        <v>7.8</v>
      </c>
      <c r="V23">
        <v>6</v>
      </c>
      <c r="W23">
        <v>7.7</v>
      </c>
    </row>
    <row r="24" spans="2:23" x14ac:dyDescent="0.25">
      <c r="B24">
        <v>123.4</v>
      </c>
      <c r="C24">
        <v>5.4225754740000003</v>
      </c>
      <c r="E24" t="s">
        <v>25</v>
      </c>
      <c r="F24">
        <f t="shared" si="7"/>
        <v>217.29886619133333</v>
      </c>
      <c r="I24">
        <v>0.6</v>
      </c>
      <c r="J24">
        <v>136</v>
      </c>
      <c r="K24">
        <v>130.5</v>
      </c>
      <c r="L24">
        <v>98</v>
      </c>
      <c r="M24">
        <v>123.4</v>
      </c>
      <c r="O24">
        <v>158.30000000000001</v>
      </c>
      <c r="P24">
        <v>148.80000000000001</v>
      </c>
      <c r="Q24">
        <v>132.6</v>
      </c>
      <c r="R24">
        <v>147.9</v>
      </c>
      <c r="T24">
        <v>8.5</v>
      </c>
      <c r="U24">
        <v>7.7</v>
      </c>
      <c r="V24">
        <v>6.2</v>
      </c>
      <c r="W24">
        <v>7.7</v>
      </c>
    </row>
    <row r="25" spans="2:23" x14ac:dyDescent="0.25">
      <c r="I25">
        <v>0.7</v>
      </c>
      <c r="J25">
        <v>134.5</v>
      </c>
      <c r="K25">
        <v>126.4</v>
      </c>
      <c r="L25">
        <v>104.2</v>
      </c>
      <c r="M25">
        <v>123.6</v>
      </c>
      <c r="O25">
        <v>154.80000000000001</v>
      </c>
      <c r="P25">
        <v>149.1</v>
      </c>
      <c r="Q25">
        <v>132.6</v>
      </c>
      <c r="R25">
        <v>149.1</v>
      </c>
      <c r="T25">
        <v>8.6</v>
      </c>
      <c r="U25">
        <v>7.8</v>
      </c>
      <c r="V25">
        <v>6</v>
      </c>
      <c r="W25">
        <v>7.8</v>
      </c>
    </row>
    <row r="26" spans="2:23" x14ac:dyDescent="0.25">
      <c r="B26">
        <v>0.7</v>
      </c>
      <c r="I26" t="s">
        <v>27</v>
      </c>
      <c r="J26">
        <f>MAX(J21:J25)</f>
        <v>136</v>
      </c>
      <c r="K26">
        <f t="shared" ref="K26:M26" si="8">MAX(K21:K25)</f>
        <v>130.5</v>
      </c>
      <c r="L26">
        <f t="shared" si="8"/>
        <v>104.2</v>
      </c>
      <c r="M26">
        <f t="shared" si="8"/>
        <v>126.4</v>
      </c>
      <c r="O26">
        <f>MAX(O21:O25)</f>
        <v>158.6</v>
      </c>
      <c r="P26">
        <f t="shared" ref="P26" si="9">MAX(P21:P25)</f>
        <v>150.1</v>
      </c>
      <c r="Q26">
        <f t="shared" ref="Q26" si="10">MAX(Q21:Q25)</f>
        <v>132.6</v>
      </c>
      <c r="R26">
        <f t="shared" ref="R26" si="11">MAX(R21:R25)</f>
        <v>150.4</v>
      </c>
      <c r="T26">
        <f>MAX(T21:T25)</f>
        <v>8.6</v>
      </c>
      <c r="U26">
        <f t="shared" ref="U26" si="12">MAX(U21:U25)</f>
        <v>7.8</v>
      </c>
      <c r="V26">
        <f t="shared" ref="V26" si="13">MAX(V21:V25)</f>
        <v>6.2</v>
      </c>
      <c r="W26">
        <f t="shared" ref="W26" si="14">MAX(W21:W25)</f>
        <v>7.8</v>
      </c>
    </row>
    <row r="27" spans="2:23" x14ac:dyDescent="0.25">
      <c r="B27">
        <v>134.5</v>
      </c>
      <c r="C27">
        <v>4.1059362889999997</v>
      </c>
      <c r="E27" t="s">
        <v>22</v>
      </c>
      <c r="F27">
        <f>SUM(C27+C58+C89)/3</f>
        <v>130.37588324966666</v>
      </c>
    </row>
    <row r="28" spans="2:23" x14ac:dyDescent="0.25">
      <c r="B28">
        <v>126.4</v>
      </c>
      <c r="C28">
        <v>5.6130850319999999</v>
      </c>
      <c r="E28" t="s">
        <v>23</v>
      </c>
      <c r="F28">
        <f t="shared" ref="F28:F30" si="15">SUM(C28+C59+C90)/3</f>
        <v>211.357768144</v>
      </c>
    </row>
    <row r="29" spans="2:23" x14ac:dyDescent="0.25">
      <c r="B29">
        <v>104.2</v>
      </c>
      <c r="C29">
        <v>20.453624959999999</v>
      </c>
      <c r="E29" t="s">
        <v>24</v>
      </c>
      <c r="F29">
        <f t="shared" si="15"/>
        <v>770.13338438666653</v>
      </c>
    </row>
    <row r="30" spans="2:23" x14ac:dyDescent="0.25">
      <c r="B30">
        <v>123.6</v>
      </c>
      <c r="C30">
        <v>5.5316445830000003</v>
      </c>
      <c r="E30" t="s">
        <v>25</v>
      </c>
      <c r="F30">
        <f t="shared" si="15"/>
        <v>212.54341236100001</v>
      </c>
      <c r="I30" t="s">
        <v>28</v>
      </c>
      <c r="J30" t="s">
        <v>22</v>
      </c>
      <c r="K30" t="s">
        <v>23</v>
      </c>
      <c r="L30" t="s">
        <v>24</v>
      </c>
      <c r="M30" t="s">
        <v>25</v>
      </c>
      <c r="O30" t="s">
        <v>22</v>
      </c>
      <c r="P30" t="s">
        <v>23</v>
      </c>
      <c r="Q30" t="s">
        <v>24</v>
      </c>
      <c r="R30" t="s">
        <v>25</v>
      </c>
      <c r="T30" t="s">
        <v>22</v>
      </c>
      <c r="U30" t="s">
        <v>23</v>
      </c>
      <c r="V30" t="s">
        <v>24</v>
      </c>
      <c r="W30" t="s">
        <v>25</v>
      </c>
    </row>
    <row r="31" spans="2:23" x14ac:dyDescent="0.25">
      <c r="I31">
        <v>0.3</v>
      </c>
      <c r="J31" s="4">
        <f>($J$26-J21)/$J$26</f>
        <v>2.4264705882353025E-2</v>
      </c>
      <c r="K31" s="4">
        <f>($K$26-K21)/$K$26</f>
        <v>3.1417624521072753E-2</v>
      </c>
      <c r="L31" s="4">
        <f>($L$26-L21)/$L$26</f>
        <v>5.1823416506717901E-2</v>
      </c>
      <c r="M31" s="4">
        <f>($M$26-M21)/$M$26</f>
        <v>2.2151898734177305E-2</v>
      </c>
      <c r="O31" s="4">
        <f>($O$26-O21)/$O$26</f>
        <v>2.3959646910466478E-2</v>
      </c>
      <c r="P31" s="4">
        <f>($P$26-P21)/$P$26</f>
        <v>3.9973351099266774E-3</v>
      </c>
      <c r="Q31" s="4">
        <f>($Q$26-Q21)/$Q$26</f>
        <v>5.6561085972850679E-2</v>
      </c>
      <c r="R31" s="4">
        <f>($R$26-R21)/$R$26</f>
        <v>1.9946808510638295E-2</v>
      </c>
      <c r="T31" s="4">
        <f>($T$26-T21)/$T$26</f>
        <v>1.1627906976744146E-2</v>
      </c>
      <c r="U31" s="4">
        <f>($U$26-U21)/$U$26</f>
        <v>1.2820512820512775E-2</v>
      </c>
      <c r="V31" s="4">
        <f>($V$26-V21)/$V$26</f>
        <v>0</v>
      </c>
      <c r="W31" s="4">
        <f>($W$26-W21)/$W$26</f>
        <v>0</v>
      </c>
    </row>
    <row r="32" spans="2:23" x14ac:dyDescent="0.25">
      <c r="I32">
        <v>0.4</v>
      </c>
      <c r="J32" s="4">
        <f t="shared" ref="J32:J35" si="16">($J$26-J22)/$J$26</f>
        <v>2.2794117647058781E-2</v>
      </c>
      <c r="K32" s="4">
        <f t="shared" ref="K32:K35" si="17">($K$26-K22)/$K$26</f>
        <v>3.1417624521072753E-2</v>
      </c>
      <c r="L32" s="4">
        <f t="shared" ref="L32:L35" si="18">($L$26-L22)/$L$26</f>
        <v>5.95009596928983E-2</v>
      </c>
      <c r="M32" s="4">
        <f t="shared" ref="M32:M35" si="19">($M$26-M22)/$M$26</f>
        <v>2.3734177215189872E-2</v>
      </c>
      <c r="O32" s="4">
        <f t="shared" ref="O32:O35" si="20">($O$26-O22)/$O$26</f>
        <v>0</v>
      </c>
      <c r="P32" s="4">
        <f t="shared" ref="P32:P34" si="21">($P$26-P22)/$P$26</f>
        <v>0</v>
      </c>
      <c r="Q32" s="4">
        <f t="shared" ref="Q32:Q35" si="22">($Q$26-Q22)/$Q$26</f>
        <v>5.7315233785821984E-2</v>
      </c>
      <c r="R32" s="4">
        <f t="shared" ref="R32:R34" si="23">($R$26-R22)/$R$26</f>
        <v>0</v>
      </c>
      <c r="T32" s="4">
        <f t="shared" ref="T32:T35" si="24">($T$26-T22)/$T$26</f>
        <v>1.1627906976744146E-2</v>
      </c>
      <c r="U32" s="4">
        <f t="shared" ref="U32:U35" si="25">($U$26-U22)/$U$26</f>
        <v>1.2820512820512775E-2</v>
      </c>
      <c r="V32" s="4">
        <f t="shared" ref="V32:V35" si="26">($V$26-V22)/$V$26</f>
        <v>3.2258064516129059E-2</v>
      </c>
      <c r="W32" s="4">
        <f t="shared" ref="W32:W35" si="27">($W$26-W22)/$W$26</f>
        <v>0</v>
      </c>
    </row>
    <row r="33" spans="1:23" x14ac:dyDescent="0.25">
      <c r="A33">
        <v>150</v>
      </c>
      <c r="B33">
        <v>0.3</v>
      </c>
      <c r="I33">
        <v>0.5</v>
      </c>
      <c r="J33" s="4">
        <f t="shared" si="16"/>
        <v>3.0147058823529371E-2</v>
      </c>
      <c r="K33" s="4">
        <f t="shared" si="17"/>
        <v>3.984674329501918E-2</v>
      </c>
      <c r="L33" s="4">
        <f t="shared" si="18"/>
        <v>0</v>
      </c>
      <c r="M33" s="4">
        <f t="shared" si="19"/>
        <v>0</v>
      </c>
      <c r="O33" s="4">
        <f t="shared" si="20"/>
        <v>1.1349306431273538E-2</v>
      </c>
      <c r="P33" s="4">
        <f t="shared" si="21"/>
        <v>3.9973351099266774E-3</v>
      </c>
      <c r="Q33" s="4">
        <f>($Q$26-Q23)/$Q$26</f>
        <v>5.6561085972850679E-2</v>
      </c>
      <c r="R33" s="4">
        <f t="shared" si="23"/>
        <v>5.9840425531915266E-3</v>
      </c>
      <c r="T33" s="4">
        <f t="shared" si="24"/>
        <v>0</v>
      </c>
      <c r="U33" s="4">
        <f t="shared" si="25"/>
        <v>0</v>
      </c>
      <c r="V33" s="4">
        <f t="shared" si="26"/>
        <v>3.2258064516129059E-2</v>
      </c>
      <c r="W33" s="4">
        <f t="shared" si="27"/>
        <v>1.2820512820512775E-2</v>
      </c>
    </row>
    <row r="34" spans="1:23" x14ac:dyDescent="0.25">
      <c r="B34">
        <v>154.80000000000001</v>
      </c>
      <c r="C34">
        <v>128.93718000000001</v>
      </c>
      <c r="I34">
        <v>0.6</v>
      </c>
      <c r="J34" s="4">
        <f t="shared" si="16"/>
        <v>0</v>
      </c>
      <c r="K34" s="4">
        <f t="shared" si="17"/>
        <v>0</v>
      </c>
      <c r="L34" s="4">
        <f t="shared" si="18"/>
        <v>5.95009596928983E-2</v>
      </c>
      <c r="M34" s="4">
        <f t="shared" si="19"/>
        <v>2.3734177215189872E-2</v>
      </c>
      <c r="O34" s="4">
        <f t="shared" si="20"/>
        <v>1.8915510718788332E-3</v>
      </c>
      <c r="P34" s="4">
        <f t="shared" si="21"/>
        <v>8.6608927381744364E-3</v>
      </c>
      <c r="Q34" s="4">
        <f t="shared" si="22"/>
        <v>0</v>
      </c>
      <c r="R34" s="4">
        <f t="shared" si="23"/>
        <v>1.6622340425531915E-2</v>
      </c>
      <c r="T34" s="4">
        <f t="shared" si="24"/>
        <v>1.1627906976744146E-2</v>
      </c>
      <c r="U34" s="4">
        <f t="shared" si="25"/>
        <v>1.2820512820512775E-2</v>
      </c>
      <c r="V34" s="4">
        <f t="shared" si="26"/>
        <v>0</v>
      </c>
      <c r="W34" s="4">
        <f t="shared" si="27"/>
        <v>1.2820512820512775E-2</v>
      </c>
    </row>
    <row r="35" spans="1:23" x14ac:dyDescent="0.25">
      <c r="B35">
        <v>149.5</v>
      </c>
      <c r="C35">
        <v>194.47683810000001</v>
      </c>
      <c r="I35">
        <v>0.7</v>
      </c>
      <c r="J35" s="4">
        <f t="shared" si="16"/>
        <v>1.1029411764705883E-2</v>
      </c>
      <c r="K35" s="4">
        <f t="shared" si="17"/>
        <v>3.1417624521072753E-2</v>
      </c>
      <c r="L35" s="4">
        <f t="shared" si="18"/>
        <v>0</v>
      </c>
      <c r="M35" s="4">
        <f t="shared" si="19"/>
        <v>2.2151898734177305E-2</v>
      </c>
      <c r="O35" s="4">
        <f t="shared" si="20"/>
        <v>2.3959646910466478E-2</v>
      </c>
      <c r="P35" s="4">
        <f>($P$26-P25)/$P$26</f>
        <v>6.6622251832111927E-3</v>
      </c>
      <c r="Q35" s="4">
        <f t="shared" si="22"/>
        <v>0</v>
      </c>
      <c r="R35" s="4">
        <f>($R$26-R25)/$R$26</f>
        <v>8.6436170212766707E-3</v>
      </c>
      <c r="T35" s="4">
        <f t="shared" si="24"/>
        <v>0</v>
      </c>
      <c r="U35" s="4">
        <f t="shared" si="25"/>
        <v>0</v>
      </c>
      <c r="V35" s="4">
        <f t="shared" si="26"/>
        <v>3.2258064516129059E-2</v>
      </c>
      <c r="W35" s="4">
        <f t="shared" si="27"/>
        <v>0</v>
      </c>
    </row>
    <row r="36" spans="1:23" x14ac:dyDescent="0.25">
      <c r="B36">
        <v>125.1</v>
      </c>
      <c r="C36">
        <v>827.75097370000003</v>
      </c>
    </row>
    <row r="37" spans="1:23" x14ac:dyDescent="0.25">
      <c r="B37">
        <v>147.4</v>
      </c>
      <c r="C37">
        <v>196.1692803</v>
      </c>
    </row>
    <row r="39" spans="1:23" x14ac:dyDescent="0.25">
      <c r="B39">
        <v>0.4</v>
      </c>
      <c r="I39" t="s">
        <v>29</v>
      </c>
      <c r="J39" t="s">
        <v>22</v>
      </c>
      <c r="K39" t="s">
        <v>23</v>
      </c>
      <c r="L39" t="s">
        <v>24</v>
      </c>
      <c r="M39" t="s">
        <v>25</v>
      </c>
    </row>
    <row r="40" spans="1:23" x14ac:dyDescent="0.25">
      <c r="B40">
        <v>158.6</v>
      </c>
      <c r="C40">
        <v>88.815652610000001</v>
      </c>
      <c r="I40">
        <v>0.3</v>
      </c>
      <c r="J40" s="4">
        <f>SUM(J31+O31+T31)/3</f>
        <v>1.9950753256521216E-2</v>
      </c>
      <c r="K40" s="4">
        <f t="shared" ref="K40:M40" si="28">SUM(K31+P31+U31)/3</f>
        <v>1.6078490817170735E-2</v>
      </c>
      <c r="L40" s="4">
        <f t="shared" si="28"/>
        <v>3.6128167493189527E-2</v>
      </c>
      <c r="M40" s="4">
        <f t="shared" si="28"/>
        <v>1.4032902414938533E-2</v>
      </c>
    </row>
    <row r="41" spans="1:23" x14ac:dyDescent="0.25">
      <c r="B41">
        <v>150.1</v>
      </c>
      <c r="C41">
        <v>134.51658420000001</v>
      </c>
      <c r="I41">
        <v>0.4</v>
      </c>
      <c r="J41" s="4">
        <f t="shared" ref="J41:J44" si="29">SUM(J32+O32+T32)/3</f>
        <v>1.1474008207934309E-2</v>
      </c>
      <c r="K41" s="4">
        <f t="shared" ref="K41:K44" si="30">SUM(K32+P32+U32)/3</f>
        <v>1.4746045780528509E-2</v>
      </c>
      <c r="L41" s="4">
        <f t="shared" ref="L41:L44" si="31">SUM(L32+Q32+V32)/3</f>
        <v>4.969141933161645E-2</v>
      </c>
      <c r="M41" s="4">
        <f t="shared" ref="M41:M44" si="32">SUM(M32+R32+W32)/3</f>
        <v>7.9113924050632899E-3</v>
      </c>
    </row>
    <row r="42" spans="1:23" x14ac:dyDescent="0.25">
      <c r="B42">
        <v>125</v>
      </c>
      <c r="C42">
        <v>596.76633879999997</v>
      </c>
      <c r="I42">
        <v>0.5</v>
      </c>
      <c r="J42" s="4">
        <f t="shared" si="29"/>
        <v>1.383212175160097E-2</v>
      </c>
      <c r="K42" s="4">
        <f t="shared" si="30"/>
        <v>1.4614692801648619E-2</v>
      </c>
      <c r="L42" s="4">
        <f t="shared" si="31"/>
        <v>2.9606383496326577E-2</v>
      </c>
      <c r="M42" s="4">
        <f t="shared" si="32"/>
        <v>6.2681851245681005E-3</v>
      </c>
    </row>
    <row r="43" spans="1:23" x14ac:dyDescent="0.25">
      <c r="B43">
        <v>150.4</v>
      </c>
      <c r="C43">
        <v>135.99727340000001</v>
      </c>
      <c r="I43">
        <v>0.6</v>
      </c>
      <c r="J43" s="4">
        <f t="shared" si="29"/>
        <v>4.5064860162076599E-3</v>
      </c>
      <c r="K43" s="4">
        <f t="shared" si="30"/>
        <v>7.1604685195624032E-3</v>
      </c>
      <c r="L43" s="4">
        <f t="shared" si="31"/>
        <v>1.98336532309661E-2</v>
      </c>
      <c r="M43" s="4">
        <f t="shared" si="32"/>
        <v>1.7725676820411523E-2</v>
      </c>
    </row>
    <row r="44" spans="1:23" x14ac:dyDescent="0.25">
      <c r="I44">
        <v>0.7</v>
      </c>
      <c r="J44" s="4">
        <f t="shared" si="29"/>
        <v>1.1663019558390787E-2</v>
      </c>
      <c r="K44" s="4">
        <f t="shared" si="30"/>
        <v>1.2693283234761314E-2</v>
      </c>
      <c r="L44" s="4">
        <f t="shared" si="31"/>
        <v>1.075268817204302E-2</v>
      </c>
      <c r="M44" s="4">
        <f t="shared" si="32"/>
        <v>1.0265171918484658E-2</v>
      </c>
    </row>
    <row r="45" spans="1:23" x14ac:dyDescent="0.25">
      <c r="B45">
        <v>0.5</v>
      </c>
    </row>
    <row r="46" spans="1:23" x14ac:dyDescent="0.25">
      <c r="B46">
        <v>156.80000000000001</v>
      </c>
      <c r="C46">
        <v>87.600167749999997</v>
      </c>
    </row>
    <row r="47" spans="1:23" x14ac:dyDescent="0.25">
      <c r="B47">
        <v>149.5</v>
      </c>
      <c r="C47">
        <v>134.2711401</v>
      </c>
    </row>
    <row r="48" spans="1:23" x14ac:dyDescent="0.25">
      <c r="B48">
        <v>125.1</v>
      </c>
      <c r="C48">
        <v>582.69147469999996</v>
      </c>
      <c r="J48">
        <v>1.9950753256521216E-2</v>
      </c>
      <c r="K48">
        <v>1.6078490817170735E-2</v>
      </c>
      <c r="L48">
        <v>3.6128167493189527E-2</v>
      </c>
      <c r="M48">
        <v>1.4032902414938533E-2</v>
      </c>
    </row>
    <row r="49" spans="1:13" x14ac:dyDescent="0.25">
      <c r="B49">
        <v>149.5</v>
      </c>
      <c r="C49">
        <v>128.86988690000001</v>
      </c>
      <c r="J49">
        <v>1.1474008207934309E-2</v>
      </c>
      <c r="K49">
        <v>1.4746045780528509E-2</v>
      </c>
      <c r="L49">
        <v>4.969141933161645E-2</v>
      </c>
      <c r="M49">
        <v>7.9113924050632899E-3</v>
      </c>
    </row>
    <row r="50" spans="1:13" x14ac:dyDescent="0.25">
      <c r="J50">
        <v>1.383212175160097E-2</v>
      </c>
      <c r="K50">
        <v>1.4614692801648619E-2</v>
      </c>
      <c r="L50">
        <v>2.9606383496326577E-2</v>
      </c>
      <c r="M50">
        <v>6.2681851245681005E-3</v>
      </c>
    </row>
    <row r="51" spans="1:13" x14ac:dyDescent="0.25">
      <c r="B51">
        <v>0.6</v>
      </c>
      <c r="J51">
        <v>4.5064860162076599E-3</v>
      </c>
      <c r="K51">
        <v>7.1604685195624032E-3</v>
      </c>
      <c r="L51">
        <v>1.98336532309661E-2</v>
      </c>
      <c r="M51">
        <v>1.7725676820411523E-2</v>
      </c>
    </row>
    <row r="52" spans="1:13" x14ac:dyDescent="0.25">
      <c r="B52">
        <v>158.30000000000001</v>
      </c>
      <c r="C52">
        <v>88.275708910000006</v>
      </c>
      <c r="J52">
        <v>1.1663019558390787E-2</v>
      </c>
      <c r="K52">
        <v>1.2693283234761314E-2</v>
      </c>
      <c r="L52">
        <v>1.075268817204302E-2</v>
      </c>
      <c r="M52">
        <v>1.0265171918484658E-2</v>
      </c>
    </row>
    <row r="53" spans="1:13" x14ac:dyDescent="0.25">
      <c r="B53">
        <v>148.80000000000001</v>
      </c>
      <c r="C53">
        <v>133.02727909999999</v>
      </c>
    </row>
    <row r="54" spans="1:13" x14ac:dyDescent="0.25">
      <c r="B54">
        <v>132.6</v>
      </c>
      <c r="C54">
        <v>557.87047770000004</v>
      </c>
    </row>
    <row r="55" spans="1:13" x14ac:dyDescent="0.25">
      <c r="B55">
        <v>147.9</v>
      </c>
      <c r="C55">
        <v>127.6174178</v>
      </c>
    </row>
    <row r="57" spans="1:13" x14ac:dyDescent="0.25">
      <c r="B57">
        <v>0.7</v>
      </c>
    </row>
    <row r="58" spans="1:13" x14ac:dyDescent="0.25">
      <c r="B58">
        <v>154.80000000000001</v>
      </c>
      <c r="C58">
        <v>87.970625159999997</v>
      </c>
    </row>
    <row r="59" spans="1:13" x14ac:dyDescent="0.25">
      <c r="B59">
        <v>149.1</v>
      </c>
      <c r="C59">
        <v>126.9929013</v>
      </c>
    </row>
    <row r="60" spans="1:13" x14ac:dyDescent="0.25">
      <c r="B60">
        <v>132.6</v>
      </c>
      <c r="C60">
        <v>478.95474719999999</v>
      </c>
    </row>
    <row r="61" spans="1:13" x14ac:dyDescent="0.25">
      <c r="B61">
        <v>149.1</v>
      </c>
      <c r="C61">
        <v>125.7728922</v>
      </c>
    </row>
    <row r="64" spans="1:13" x14ac:dyDescent="0.25">
      <c r="A64">
        <v>500</v>
      </c>
      <c r="B64">
        <v>0.3</v>
      </c>
    </row>
    <row r="65" spans="2:3" x14ac:dyDescent="0.25">
      <c r="B65">
        <v>8.5</v>
      </c>
      <c r="C65">
        <v>505.55560969999999</v>
      </c>
    </row>
    <row r="66" spans="2:3" x14ac:dyDescent="0.25">
      <c r="B66">
        <v>7.7</v>
      </c>
      <c r="C66">
        <v>1898.1442489999999</v>
      </c>
    </row>
    <row r="67" spans="2:3" x14ac:dyDescent="0.25">
      <c r="B67">
        <v>6.2</v>
      </c>
      <c r="C67">
        <v>2332.9185560000001</v>
      </c>
    </row>
    <row r="68" spans="2:3" x14ac:dyDescent="0.25">
      <c r="B68">
        <v>7.8</v>
      </c>
      <c r="C68">
        <v>560.51644590000001</v>
      </c>
    </row>
    <row r="70" spans="2:3" x14ac:dyDescent="0.25">
      <c r="B70">
        <v>0.4</v>
      </c>
    </row>
    <row r="71" spans="2:3" x14ac:dyDescent="0.25">
      <c r="B71">
        <v>8.5</v>
      </c>
      <c r="C71">
        <v>335.84116790000002</v>
      </c>
    </row>
    <row r="72" spans="2:3" x14ac:dyDescent="0.25">
      <c r="B72">
        <v>7.7</v>
      </c>
      <c r="C72">
        <v>507.34490440000002</v>
      </c>
    </row>
    <row r="73" spans="2:3" x14ac:dyDescent="0.25">
      <c r="B73">
        <v>6</v>
      </c>
      <c r="C73">
        <v>2337.3072710000001</v>
      </c>
    </row>
    <row r="74" spans="2:3" x14ac:dyDescent="0.25">
      <c r="B74">
        <v>7.8</v>
      </c>
      <c r="C74">
        <v>508.09832410000001</v>
      </c>
    </row>
    <row r="76" spans="2:3" x14ac:dyDescent="0.25">
      <c r="B76">
        <v>0.5</v>
      </c>
    </row>
    <row r="77" spans="2:3" x14ac:dyDescent="0.25">
      <c r="B77">
        <v>8.6</v>
      </c>
      <c r="C77">
        <v>311.94787880000001</v>
      </c>
    </row>
    <row r="78" spans="2:3" x14ac:dyDescent="0.25">
      <c r="B78">
        <v>7.8</v>
      </c>
      <c r="C78">
        <v>494.86049059999999</v>
      </c>
    </row>
    <row r="79" spans="2:3" x14ac:dyDescent="0.25">
      <c r="B79">
        <v>6</v>
      </c>
      <c r="C79">
        <v>2245.7096980000001</v>
      </c>
    </row>
    <row r="80" spans="2:3" x14ac:dyDescent="0.25">
      <c r="B80">
        <v>7.7</v>
      </c>
      <c r="C80">
        <v>509.6842034</v>
      </c>
    </row>
    <row r="82" spans="2:3" x14ac:dyDescent="0.25">
      <c r="B82">
        <v>0.6</v>
      </c>
    </row>
    <row r="83" spans="2:3" x14ac:dyDescent="0.25">
      <c r="B83">
        <v>8.5</v>
      </c>
      <c r="C83">
        <v>316.558898</v>
      </c>
    </row>
    <row r="84" spans="2:3" x14ac:dyDescent="0.25">
      <c r="B84">
        <v>7.7</v>
      </c>
      <c r="C84">
        <v>493.30180949999999</v>
      </c>
    </row>
    <row r="85" spans="2:3" x14ac:dyDescent="0.25">
      <c r="B85">
        <v>6.2</v>
      </c>
      <c r="C85">
        <v>1961.6384840000001</v>
      </c>
    </row>
    <row r="86" spans="2:3" x14ac:dyDescent="0.25">
      <c r="B86">
        <v>7.7</v>
      </c>
      <c r="C86">
        <v>518.85660529999996</v>
      </c>
    </row>
    <row r="88" spans="2:3" x14ac:dyDescent="0.25">
      <c r="B88">
        <v>0.7</v>
      </c>
    </row>
    <row r="89" spans="2:3" x14ac:dyDescent="0.25">
      <c r="B89">
        <v>8.6</v>
      </c>
      <c r="C89">
        <v>299.0510883</v>
      </c>
    </row>
    <row r="90" spans="2:3" x14ac:dyDescent="0.25">
      <c r="B90">
        <v>7.8</v>
      </c>
      <c r="C90">
        <v>501.4673181</v>
      </c>
    </row>
    <row r="91" spans="2:3" x14ac:dyDescent="0.25">
      <c r="B91">
        <v>6</v>
      </c>
      <c r="C91">
        <v>1810.9917809999999</v>
      </c>
    </row>
    <row r="92" spans="2:3" x14ac:dyDescent="0.25">
      <c r="B92">
        <v>7.8</v>
      </c>
      <c r="C92">
        <v>506.32570029999999</v>
      </c>
    </row>
  </sheetData>
  <mergeCells count="6">
    <mergeCell ref="W3:Y3"/>
    <mergeCell ref="E2:F2"/>
    <mergeCell ref="K3:M3"/>
    <mergeCell ref="N3:P3"/>
    <mergeCell ref="Q3:S3"/>
    <mergeCell ref="T3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4"/>
  <sheetViews>
    <sheetView workbookViewId="0">
      <selection activeCell="G10" sqref="C10:G10"/>
    </sheetView>
  </sheetViews>
  <sheetFormatPr baseColWidth="10" defaultColWidth="9.140625" defaultRowHeight="15" x14ac:dyDescent="0.25"/>
  <cols>
    <col min="1" max="1" width="23.7109375" customWidth="1"/>
    <col min="2" max="2" width="31" bestFit="1" customWidth="1"/>
    <col min="3" max="3" width="11.85546875" bestFit="1" customWidth="1"/>
    <col min="4" max="4" width="9" bestFit="1" customWidth="1"/>
    <col min="5" max="5" width="6" bestFit="1" customWidth="1"/>
    <col min="6" max="6" width="12" bestFit="1" customWidth="1"/>
    <col min="7" max="7" width="13.28515625" bestFit="1" customWidth="1"/>
    <col min="11" max="11" width="20.5703125" bestFit="1" customWidth="1"/>
    <col min="12" max="12" width="22.42578125" bestFit="1" customWidth="1"/>
    <col min="13" max="15" width="7.7109375" bestFit="1" customWidth="1"/>
    <col min="16" max="16" width="12.5703125" bestFit="1" customWidth="1"/>
    <col min="17" max="19" width="31.140625" bestFit="1" customWidth="1"/>
    <col min="20" max="23" width="30.85546875" bestFit="1" customWidth="1"/>
    <col min="24" max="24" width="12.5703125" bestFit="1" customWidth="1"/>
  </cols>
  <sheetData>
    <row r="2" spans="2:16" x14ac:dyDescent="0.25">
      <c r="B2" t="s">
        <v>0</v>
      </c>
      <c r="C2" t="s">
        <v>21</v>
      </c>
      <c r="D2" t="s">
        <v>1</v>
      </c>
      <c r="E2" t="s">
        <v>2</v>
      </c>
      <c r="F2" t="s">
        <v>3</v>
      </c>
      <c r="G2" t="s">
        <v>16</v>
      </c>
      <c r="K2" s="1" t="s">
        <v>20</v>
      </c>
      <c r="L2" s="1" t="s">
        <v>19</v>
      </c>
    </row>
    <row r="3" spans="2:16" x14ac:dyDescent="0.25">
      <c r="B3" t="s">
        <v>4</v>
      </c>
      <c r="C3" t="s">
        <v>22</v>
      </c>
      <c r="D3">
        <v>50</v>
      </c>
      <c r="E3">
        <v>136</v>
      </c>
      <c r="F3">
        <v>3.8335423469543461</v>
      </c>
      <c r="G3">
        <v>0.6</v>
      </c>
      <c r="K3" s="1" t="s">
        <v>17</v>
      </c>
      <c r="L3" t="s">
        <v>22</v>
      </c>
      <c r="M3" t="s">
        <v>23</v>
      </c>
      <c r="N3" t="s">
        <v>24</v>
      </c>
      <c r="O3" t="s">
        <v>25</v>
      </c>
      <c r="P3" t="s">
        <v>18</v>
      </c>
    </row>
    <row r="4" spans="2:16" x14ac:dyDescent="0.25">
      <c r="B4" t="s">
        <v>5</v>
      </c>
      <c r="C4" t="s">
        <v>23</v>
      </c>
      <c r="D4">
        <v>50</v>
      </c>
      <c r="E4">
        <v>130.5</v>
      </c>
      <c r="F4">
        <v>5.2671442031860352</v>
      </c>
      <c r="G4">
        <v>0.6</v>
      </c>
      <c r="K4" s="2">
        <v>0.4</v>
      </c>
      <c r="L4" s="3">
        <v>8.3333333333333329E-2</v>
      </c>
      <c r="M4" s="3">
        <v>8.3333333333333329E-2</v>
      </c>
      <c r="N4" s="3">
        <v>0</v>
      </c>
      <c r="O4" s="3">
        <v>8.3333333333333329E-2</v>
      </c>
      <c r="P4" s="3">
        <v>0.25</v>
      </c>
    </row>
    <row r="5" spans="2:16" x14ac:dyDescent="0.25">
      <c r="B5" t="s">
        <v>6</v>
      </c>
      <c r="C5" t="s">
        <v>24</v>
      </c>
      <c r="D5">
        <v>50</v>
      </c>
      <c r="E5">
        <v>104.2</v>
      </c>
      <c r="F5">
        <v>20.45362496376038</v>
      </c>
      <c r="G5">
        <v>0.7</v>
      </c>
      <c r="K5" s="2">
        <v>0.5</v>
      </c>
      <c r="L5" s="3">
        <v>0</v>
      </c>
      <c r="M5" s="3">
        <v>0</v>
      </c>
      <c r="N5" s="3">
        <v>0</v>
      </c>
      <c r="O5" s="3">
        <v>8.3333333333333329E-2</v>
      </c>
      <c r="P5" s="3">
        <v>8.3333333333333329E-2</v>
      </c>
    </row>
    <row r="6" spans="2:16" x14ac:dyDescent="0.25">
      <c r="B6" t="s">
        <v>7</v>
      </c>
      <c r="C6" t="s">
        <v>25</v>
      </c>
      <c r="D6">
        <v>50</v>
      </c>
      <c r="E6">
        <v>126.4</v>
      </c>
      <c r="F6">
        <v>5.2937250137329102</v>
      </c>
      <c r="G6">
        <v>0.5</v>
      </c>
      <c r="K6" s="2">
        <v>0.6</v>
      </c>
      <c r="L6" s="3">
        <v>8.3333333333333329E-2</v>
      </c>
      <c r="M6" s="3">
        <v>8.3333333333333329E-2</v>
      </c>
      <c r="N6" s="3">
        <v>8.3333333333333329E-2</v>
      </c>
      <c r="O6" s="3">
        <v>0</v>
      </c>
      <c r="P6" s="3">
        <v>0.25</v>
      </c>
    </row>
    <row r="7" spans="2:16" x14ac:dyDescent="0.25">
      <c r="B7" t="s">
        <v>8</v>
      </c>
      <c r="C7" t="s">
        <v>22</v>
      </c>
      <c r="D7">
        <v>150</v>
      </c>
      <c r="E7">
        <v>158.6</v>
      </c>
      <c r="F7">
        <v>88.81565260887146</v>
      </c>
      <c r="G7">
        <v>0.4</v>
      </c>
      <c r="K7" s="2">
        <v>0.7</v>
      </c>
      <c r="L7" s="3">
        <v>8.3333333333333329E-2</v>
      </c>
      <c r="M7" s="3">
        <v>8.3333333333333329E-2</v>
      </c>
      <c r="N7" s="3">
        <v>0.16666666666666666</v>
      </c>
      <c r="O7" s="3">
        <v>8.3333333333333329E-2</v>
      </c>
      <c r="P7" s="3">
        <v>0.41666666666666669</v>
      </c>
    </row>
    <row r="8" spans="2:16" x14ac:dyDescent="0.25">
      <c r="B8" t="s">
        <v>9</v>
      </c>
      <c r="C8" t="s">
        <v>23</v>
      </c>
      <c r="D8">
        <v>150</v>
      </c>
      <c r="E8">
        <v>150.1</v>
      </c>
      <c r="F8">
        <v>134.5165841579437</v>
      </c>
      <c r="G8">
        <v>0.4</v>
      </c>
      <c r="K8" s="2" t="s">
        <v>18</v>
      </c>
      <c r="L8" s="3">
        <v>0.25</v>
      </c>
      <c r="M8" s="3">
        <v>0.25</v>
      </c>
      <c r="N8" s="3">
        <v>0.25</v>
      </c>
      <c r="O8" s="3">
        <v>0.25</v>
      </c>
      <c r="P8" s="3">
        <v>1</v>
      </c>
    </row>
    <row r="9" spans="2:16" x14ac:dyDescent="0.25">
      <c r="B9" t="s">
        <v>10</v>
      </c>
      <c r="C9" t="s">
        <v>24</v>
      </c>
      <c r="D9">
        <v>150</v>
      </c>
      <c r="E9">
        <v>132.6</v>
      </c>
      <c r="F9">
        <v>478.95474720001221</v>
      </c>
      <c r="G9">
        <v>0.7</v>
      </c>
    </row>
    <row r="10" spans="2:16" x14ac:dyDescent="0.25">
      <c r="B10" t="s">
        <v>11</v>
      </c>
      <c r="C10" t="s">
        <v>25</v>
      </c>
      <c r="D10">
        <v>150</v>
      </c>
      <c r="E10">
        <v>150.4</v>
      </c>
      <c r="F10">
        <v>135.99727344512939</v>
      </c>
      <c r="G10">
        <v>0.4</v>
      </c>
    </row>
    <row r="11" spans="2:16" x14ac:dyDescent="0.25">
      <c r="B11" t="s">
        <v>12</v>
      </c>
      <c r="C11" t="s">
        <v>22</v>
      </c>
      <c r="D11">
        <v>500</v>
      </c>
      <c r="E11">
        <v>8.6</v>
      </c>
      <c r="F11">
        <v>299.05108833312988</v>
      </c>
      <c r="G11">
        <v>0.7</v>
      </c>
    </row>
    <row r="12" spans="2:16" x14ac:dyDescent="0.25">
      <c r="B12" t="s">
        <v>13</v>
      </c>
      <c r="C12" t="s">
        <v>23</v>
      </c>
      <c r="D12">
        <v>500</v>
      </c>
      <c r="E12">
        <v>7.8</v>
      </c>
      <c r="F12">
        <v>501.46731805801392</v>
      </c>
      <c r="G12">
        <v>0.7</v>
      </c>
    </row>
    <row r="13" spans="2:16" x14ac:dyDescent="0.25">
      <c r="B13" t="s">
        <v>14</v>
      </c>
      <c r="C13" t="s">
        <v>24</v>
      </c>
      <c r="D13">
        <v>500</v>
      </c>
      <c r="E13">
        <v>6.2</v>
      </c>
      <c r="F13">
        <v>1961.638483524323</v>
      </c>
      <c r="G13">
        <v>0.6</v>
      </c>
    </row>
    <row r="14" spans="2:16" x14ac:dyDescent="0.25">
      <c r="B14" t="s">
        <v>15</v>
      </c>
      <c r="C14" t="s">
        <v>25</v>
      </c>
      <c r="D14">
        <v>500</v>
      </c>
      <c r="E14">
        <v>7.8</v>
      </c>
      <c r="F14">
        <v>506.32570028305048</v>
      </c>
      <c r="G14">
        <v>0.7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GRASP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Arnau Martínez</dc:creator>
  <cp:lastModifiedBy>Ignacio Arnau Martínez</cp:lastModifiedBy>
  <dcterms:created xsi:type="dcterms:W3CDTF">2015-06-05T18:19:34Z</dcterms:created>
  <dcterms:modified xsi:type="dcterms:W3CDTF">2023-09-05T01:48:11Z</dcterms:modified>
</cp:coreProperties>
</file>