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gnacio\Documents\Master\TFM\Trabajo\Simulaciones\Tabu\"/>
    </mc:Choice>
  </mc:AlternateContent>
  <xr:revisionPtr revIDLastSave="0" documentId="13_ncr:1_{61356F60-9020-4BFB-A825-34BF70EA19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ultados" sheetId="4" r:id="rId1"/>
    <sheet name="GRASP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4" l="1"/>
  <c r="Q8" i="4"/>
  <c r="O8" i="4"/>
  <c r="N8" i="4"/>
  <c r="L8" i="4"/>
  <c r="K8" i="4"/>
  <c r="P8" i="4"/>
  <c r="M8" i="4"/>
  <c r="J8" i="4"/>
  <c r="L38" i="4" l="1"/>
  <c r="J36" i="4"/>
  <c r="K36" i="4"/>
  <c r="L36" i="4"/>
  <c r="J37" i="4"/>
  <c r="K37" i="4"/>
  <c r="L37" i="4"/>
  <c r="J38" i="4"/>
  <c r="K38" i="4"/>
  <c r="I37" i="4"/>
  <c r="I38" i="4"/>
  <c r="I36" i="4"/>
  <c r="W30" i="4"/>
  <c r="W31" i="4"/>
  <c r="V31" i="4"/>
  <c r="R31" i="4"/>
  <c r="Q31" i="4"/>
  <c r="L32" i="4"/>
  <c r="K32" i="4"/>
  <c r="J31" i="4"/>
  <c r="I30" i="4"/>
  <c r="U31" i="4"/>
  <c r="X31" i="4"/>
  <c r="U32" i="4"/>
  <c r="V32" i="4"/>
  <c r="W32" i="4"/>
  <c r="X32" i="4"/>
  <c r="X30" i="4"/>
  <c r="V30" i="4"/>
  <c r="U30" i="4"/>
  <c r="Q32" i="4"/>
  <c r="Q30" i="4"/>
  <c r="O31" i="4"/>
  <c r="P31" i="4"/>
  <c r="O32" i="4"/>
  <c r="P32" i="4"/>
  <c r="R32" i="4"/>
  <c r="R30" i="4"/>
  <c r="P30" i="4"/>
  <c r="O30" i="4"/>
  <c r="I31" i="4"/>
  <c r="K31" i="4"/>
  <c r="L31" i="4"/>
  <c r="I32" i="4"/>
  <c r="J32" i="4"/>
  <c r="L30" i="4"/>
  <c r="K30" i="4"/>
  <c r="J30" i="4"/>
  <c r="J25" i="4"/>
  <c r="K25" i="4"/>
  <c r="L25" i="4"/>
  <c r="O25" i="4"/>
  <c r="P25" i="4"/>
  <c r="Q25" i="4"/>
  <c r="R25" i="4"/>
  <c r="U25" i="4"/>
  <c r="V25" i="4"/>
  <c r="W25" i="4"/>
  <c r="X25" i="4"/>
  <c r="I25" i="4"/>
  <c r="F18" i="4"/>
  <c r="F17" i="4"/>
  <c r="F16" i="4"/>
  <c r="F15" i="4"/>
  <c r="F12" i="4"/>
  <c r="F11" i="4"/>
  <c r="F10" i="4"/>
  <c r="F9" i="4"/>
  <c r="F4" i="4"/>
  <c r="F5" i="4"/>
  <c r="F6" i="4"/>
  <c r="F3" i="4"/>
</calcChain>
</file>

<file path=xl/sharedStrings.xml><?xml version="1.0" encoding="utf-8"?>
<sst xmlns="http://schemas.openxmlformats.org/spreadsheetml/2006/main" count="154" uniqueCount="41">
  <si>
    <t>Instancia</t>
  </si>
  <si>
    <t>Nodos</t>
  </si>
  <si>
    <t>OF</t>
  </si>
  <si>
    <t xml:space="preserve">Tiempo </t>
  </si>
  <si>
    <t>GKD-b_11_n50_b02_m5_k02.txt</t>
  </si>
  <si>
    <t>GKD-b_11_n50_b02_m5_k03.txt</t>
  </si>
  <si>
    <t>GKD-b_11_n50_b03_m5_k02.txt</t>
  </si>
  <si>
    <t>GKD-b_11_n50_b03_m5_k03.txt</t>
  </si>
  <si>
    <t>GKD-b_41_n150_b02_m15_k02.txt</t>
  </si>
  <si>
    <t>GKD-b_41_n150_b02_m15_k03.txt</t>
  </si>
  <si>
    <t>GKD-b_41_n150_b03_m15_k02.txt</t>
  </si>
  <si>
    <t>GKD-b_41_n150_b03_m15_k03.txt</t>
  </si>
  <si>
    <t>GKD-c_01_n500_b02_m50_k02.txt</t>
  </si>
  <si>
    <t>GKD-c_01_n500_b02_m50_k03.txt</t>
  </si>
  <si>
    <t>GKD-c_01_n500_b03_m50_k02.txt</t>
  </si>
  <si>
    <t>GKD-c_01_n500_b03_m50_k03.txt</t>
  </si>
  <si>
    <t>Dificultad</t>
  </si>
  <si>
    <t xml:space="preserve">B02 K02 </t>
  </si>
  <si>
    <t>B02 K03</t>
  </si>
  <si>
    <t xml:space="preserve">B03 K02 </t>
  </si>
  <si>
    <t>B03 K03</t>
  </si>
  <si>
    <t>Construction</t>
  </si>
  <si>
    <t>Etiquetas de fila</t>
  </si>
  <si>
    <t>Total general</t>
  </si>
  <si>
    <t>Etiquetas de columna</t>
  </si>
  <si>
    <t>Random</t>
  </si>
  <si>
    <t>GRASP</t>
  </si>
  <si>
    <t>GREEDY</t>
  </si>
  <si>
    <t>RANDOM</t>
  </si>
  <si>
    <t>Cuenta de Dificultad</t>
  </si>
  <si>
    <t>Greedy</t>
  </si>
  <si>
    <t>Tiempo</t>
  </si>
  <si>
    <t>Dif</t>
  </si>
  <si>
    <t>B02 K02</t>
  </si>
  <si>
    <t>B03 K02</t>
  </si>
  <si>
    <t>Max</t>
  </si>
  <si>
    <t>Dev</t>
  </si>
  <si>
    <t>Avg Dev</t>
  </si>
  <si>
    <t>Best</t>
  </si>
  <si>
    <t>Time</t>
  </si>
  <si>
    <t>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</si>
</sst>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0" xfId="1" applyNumberFormat="1" applyFont="1"/>
    <xf numFmtId="10" fontId="0" fillId="0" borderId="1" xfId="1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applyFill="1" applyBorder="1"/>
  </cellXfs>
  <cellStyles count="2">
    <cellStyle name="Normal" xfId="0" builtinId="0"/>
    <cellStyle name="Porcentaje" xfId="1" builtinId="5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" refreshedDate="45170.808637152775" createdVersion="8" refreshedVersion="8" minRefreshableVersion="3" recordCount="12" xr:uid="{8EB3BD20-0E76-4E1D-A768-2C03F8B4D238}">
  <cacheSource type="worksheet">
    <worksheetSource ref="B2:G14" sheet="GRASP"/>
  </cacheSource>
  <cacheFields count="6">
    <cacheField name="Instancia" numFmtId="0">
      <sharedItems/>
    </cacheField>
    <cacheField name="Dificultad" numFmtId="0">
      <sharedItems count="4">
        <s v="B02 K02 "/>
        <s v="B02 K03"/>
        <s v="B03 K02 "/>
        <s v="B03 K03"/>
      </sharedItems>
    </cacheField>
    <cacheField name="Nodos" numFmtId="0">
      <sharedItems containsSemiMixedTypes="0" containsString="0" containsNumber="1" containsInteger="1" minValue="50" maxValue="500"/>
    </cacheField>
    <cacheField name="OF" numFmtId="0">
      <sharedItems containsSemiMixedTypes="0" containsString="0" containsNumber="1" minValue="6.3" maxValue="161.9"/>
    </cacheField>
    <cacheField name="Tiempo " numFmtId="0">
      <sharedItems containsSemiMixedTypes="0" containsString="0" containsNumber="1" minValue="1.431275606155396" maxValue="124.8506898880005"/>
    </cacheField>
    <cacheField name="Construction" numFmtId="0">
      <sharedItems count="3">
        <s v="GREEDY"/>
        <s v="RANDOM"/>
        <s v="GRAS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GKD-b_11_n50_b02_m5_k02.txt"/>
    <x v="0"/>
    <n v="50"/>
    <n v="136.6"/>
    <n v="1.4327113628387449"/>
    <x v="0"/>
  </r>
  <r>
    <s v="GKD-b_11_n50_b02_m5_k03.txt"/>
    <x v="1"/>
    <n v="50"/>
    <n v="130.6"/>
    <n v="1.5269837379455571"/>
    <x v="1"/>
  </r>
  <r>
    <s v="GKD-b_11_n50_b03_m5_k02.txt"/>
    <x v="2"/>
    <n v="50"/>
    <n v="103.2"/>
    <n v="1.431275606155396"/>
    <x v="2"/>
  </r>
  <r>
    <s v="GKD-b_11_n50_b03_m5_k03.txt"/>
    <x v="3"/>
    <n v="50"/>
    <n v="126.4"/>
    <n v="2.414284467697144"/>
    <x v="2"/>
  </r>
  <r>
    <s v="GKD-b_41_n150_b02_m15_k02.txt"/>
    <x v="0"/>
    <n v="150"/>
    <n v="161.9"/>
    <n v="14.649437189102169"/>
    <x v="2"/>
  </r>
  <r>
    <s v="GKD-b_41_n150_b02_m15_k03.txt"/>
    <x v="1"/>
    <n v="150"/>
    <n v="150.4"/>
    <n v="24.90751934051514"/>
    <x v="2"/>
  </r>
  <r>
    <s v="GKD-b_41_n150_b03_m15_k02.txt"/>
    <x v="2"/>
    <n v="150"/>
    <n v="131.1"/>
    <n v="8.7307710647583008"/>
    <x v="0"/>
  </r>
  <r>
    <s v="GKD-b_41_n150_b03_m15_k03.txt"/>
    <x v="3"/>
    <n v="150"/>
    <n v="147.9"/>
    <n v="16.77290511131287"/>
    <x v="2"/>
  </r>
  <r>
    <s v="GKD-c_01_n500_b02_m50_k02.txt"/>
    <x v="0"/>
    <n v="500"/>
    <n v="8.5"/>
    <n v="97.960659742355347"/>
    <x v="2"/>
  </r>
  <r>
    <s v="GKD-c_01_n500_b02_m50_k03.txt"/>
    <x v="1"/>
    <n v="500"/>
    <n v="7.9"/>
    <n v="124.8506898880005"/>
    <x v="2"/>
  </r>
  <r>
    <s v="GKD-c_01_n500_b03_m50_k02.txt"/>
    <x v="2"/>
    <n v="500"/>
    <n v="6.3"/>
    <n v="117.6414804458618"/>
    <x v="2"/>
  </r>
  <r>
    <s v="GKD-c_01_n500_b03_m50_k03.txt"/>
    <x v="3"/>
    <n v="500"/>
    <n v="7.8"/>
    <n v="42.90216684341430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7AA79-9EA1-4B17-9F1C-A22E79FC071D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2:P7" firstHeaderRow="1" firstDataRow="2" firstDataCol="1"/>
  <pivotFields count="6"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Dificultad" fld="1" subtotal="count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BB020C-6EC1-419C-9FCD-2313ECE4876D}" name="Tabla1" displayName="Tabla1" ref="B2:G14" totalsRowShown="0" headerRowDxfId="9" headerRowBorderDxfId="8" tableBorderDxfId="7" totalsRowBorderDxfId="6">
  <autoFilter ref="B2:G14" xr:uid="{47BB020C-6EC1-419C-9FCD-2313ECE4876D}"/>
  <tableColumns count="6">
    <tableColumn id="1" xr3:uid="{E10927E5-A499-4FB1-93FD-B7CE66094635}" name="Instancia" dataDxfId="5"/>
    <tableColumn id="6" xr3:uid="{E865D599-0E93-4C98-B822-9355FFADA308}" name="Dificultad" dataDxfId="4"/>
    <tableColumn id="2" xr3:uid="{E5AAB3D5-6191-458E-B79C-30AAD2046742}" name="Nodos" dataDxfId="3"/>
    <tableColumn id="3" xr3:uid="{CAB27D26-68FE-4A2F-BE2F-D34FF488F44A}" name="OF" dataDxfId="2"/>
    <tableColumn id="4" xr3:uid="{E9A92E69-A910-4212-A890-5CB33E71C1D8}" name="Tiempo " dataDxfId="1"/>
    <tableColumn id="5" xr3:uid="{F3466472-2806-424E-8913-0C4A7AA55187}" name="Construc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E93C-EE4E-4ADC-9704-AE48D4229E4D}">
  <dimension ref="A1:X56"/>
  <sheetViews>
    <sheetView tabSelected="1" topLeftCell="F1" workbookViewId="0">
      <selection activeCell="J4" sqref="J4:R8"/>
    </sheetView>
  </sheetViews>
  <sheetFormatPr baseColWidth="10" defaultRowHeight="15" x14ac:dyDescent="0.25"/>
  <sheetData>
    <row r="1" spans="1:18" x14ac:dyDescent="0.25">
      <c r="E1" s="15" t="s">
        <v>31</v>
      </c>
      <c r="F1" s="15"/>
    </row>
    <row r="2" spans="1:18" x14ac:dyDescent="0.25">
      <c r="A2">
        <v>50</v>
      </c>
      <c r="B2" t="s">
        <v>26</v>
      </c>
      <c r="E2" t="s">
        <v>32</v>
      </c>
      <c r="F2" t="s">
        <v>26</v>
      </c>
      <c r="I2" s="4"/>
      <c r="J2" s="16" t="s">
        <v>26</v>
      </c>
      <c r="K2" s="16"/>
      <c r="L2" s="16"/>
      <c r="M2" s="16" t="s">
        <v>27</v>
      </c>
      <c r="N2" s="16"/>
      <c r="O2" s="16"/>
      <c r="P2" s="16" t="s">
        <v>28</v>
      </c>
      <c r="Q2" s="16"/>
      <c r="R2" s="16"/>
    </row>
    <row r="3" spans="1:18" x14ac:dyDescent="0.25">
      <c r="B3">
        <v>133.69999999999999</v>
      </c>
      <c r="C3">
        <v>1.9405872820000001</v>
      </c>
      <c r="E3" t="s">
        <v>33</v>
      </c>
      <c r="F3">
        <f>SUM(C3+C22+C41)/3</f>
        <v>38.183561403999995</v>
      </c>
      <c r="I3" s="4"/>
      <c r="J3" s="4" t="s">
        <v>38</v>
      </c>
      <c r="K3" s="4" t="s">
        <v>36</v>
      </c>
      <c r="L3" s="4" t="s">
        <v>39</v>
      </c>
      <c r="M3" s="4" t="s">
        <v>38</v>
      </c>
      <c r="N3" s="4" t="s">
        <v>36</v>
      </c>
      <c r="O3" s="4" t="s">
        <v>39</v>
      </c>
      <c r="P3" s="4" t="s">
        <v>38</v>
      </c>
      <c r="Q3" s="4" t="s">
        <v>36</v>
      </c>
      <c r="R3" s="4" t="s">
        <v>39</v>
      </c>
    </row>
    <row r="4" spans="1:18" x14ac:dyDescent="0.25">
      <c r="B4">
        <v>126.4</v>
      </c>
      <c r="C4">
        <v>2.5837695599999999</v>
      </c>
      <c r="E4" t="s">
        <v>18</v>
      </c>
      <c r="F4">
        <f t="shared" ref="F4:F6" si="0">SUM(C4+C23+C42)/3</f>
        <v>50.7806596</v>
      </c>
      <c r="I4" s="4" t="s">
        <v>33</v>
      </c>
      <c r="J4" s="4">
        <v>2</v>
      </c>
      <c r="K4" s="14">
        <v>7.0766227428013806E-3</v>
      </c>
      <c r="L4" s="17">
        <v>38.183561403999995</v>
      </c>
      <c r="M4" s="4">
        <v>1</v>
      </c>
      <c r="N4" s="14">
        <v>3.4441497414283817E-2</v>
      </c>
      <c r="O4" s="17">
        <v>18.423903783</v>
      </c>
      <c r="P4" s="4">
        <v>0</v>
      </c>
      <c r="Q4" s="14">
        <v>4.3494732219791131E-2</v>
      </c>
      <c r="R4" s="17">
        <v>17.638191383333332</v>
      </c>
    </row>
    <row r="5" spans="1:18" x14ac:dyDescent="0.25">
      <c r="B5">
        <v>103.2</v>
      </c>
      <c r="C5">
        <v>1.431275606</v>
      </c>
      <c r="E5" t="s">
        <v>34</v>
      </c>
      <c r="F5">
        <f t="shared" si="0"/>
        <v>44.779848878666662</v>
      </c>
      <c r="I5" s="4" t="s">
        <v>18</v>
      </c>
      <c r="J5" s="4">
        <v>2</v>
      </c>
      <c r="K5" s="14">
        <v>7.9794079794079653E-3</v>
      </c>
      <c r="L5" s="17">
        <v>50.7806596</v>
      </c>
      <c r="M5" s="4">
        <v>1</v>
      </c>
      <c r="N5" s="14">
        <v>1.9758842804560594E-2</v>
      </c>
      <c r="O5" s="17">
        <v>17.781046312333334</v>
      </c>
      <c r="P5" s="4">
        <v>0</v>
      </c>
      <c r="Q5" s="14">
        <v>4.1502520276422789E-2</v>
      </c>
      <c r="R5" s="17">
        <v>17.314899443666665</v>
      </c>
    </row>
    <row r="6" spans="1:18" x14ac:dyDescent="0.25">
      <c r="B6">
        <v>126.4</v>
      </c>
      <c r="C6">
        <v>2.414284468</v>
      </c>
      <c r="E6" t="s">
        <v>20</v>
      </c>
      <c r="F6">
        <f t="shared" si="0"/>
        <v>54.928709359333332</v>
      </c>
      <c r="I6" s="4" t="s">
        <v>34</v>
      </c>
      <c r="J6" s="4">
        <v>1</v>
      </c>
      <c r="K6" s="14">
        <v>9.1533180778031898E-3</v>
      </c>
      <c r="L6" s="17">
        <v>44.779848878666662</v>
      </c>
      <c r="M6" s="4">
        <v>1</v>
      </c>
      <c r="N6" s="14">
        <v>3.2945736434108537E-2</v>
      </c>
      <c r="O6" s="17">
        <v>24.463678279666667</v>
      </c>
      <c r="P6" s="4">
        <v>1</v>
      </c>
      <c r="Q6" s="14">
        <v>0.11560498820357261</v>
      </c>
      <c r="R6" s="17">
        <v>22.572273970666668</v>
      </c>
    </row>
    <row r="7" spans="1:18" x14ac:dyDescent="0.25">
      <c r="I7" s="4" t="s">
        <v>20</v>
      </c>
      <c r="J7" s="4">
        <v>2</v>
      </c>
      <c r="K7" s="14">
        <v>4.2735042735042583E-3</v>
      </c>
      <c r="L7" s="17">
        <v>54.928709359333332</v>
      </c>
      <c r="M7" s="4">
        <v>1</v>
      </c>
      <c r="N7" s="14">
        <v>1.2563012983456157E-2</v>
      </c>
      <c r="O7" s="17">
        <v>17.566263356666667</v>
      </c>
      <c r="P7" s="4">
        <v>0</v>
      </c>
      <c r="Q7" s="14">
        <v>3.799599784848972E-2</v>
      </c>
      <c r="R7" s="17">
        <v>17.600265581666665</v>
      </c>
    </row>
    <row r="8" spans="1:18" x14ac:dyDescent="0.25">
      <c r="B8" t="s">
        <v>30</v>
      </c>
      <c r="E8" t="s">
        <v>32</v>
      </c>
      <c r="F8" t="s">
        <v>30</v>
      </c>
      <c r="I8" s="18" t="s">
        <v>40</v>
      </c>
      <c r="J8" s="4">
        <f>SUM(J4:J7)</f>
        <v>7</v>
      </c>
      <c r="K8" s="14">
        <f>SUM(K4:K7)/4</f>
        <v>7.1207132683791981E-3</v>
      </c>
      <c r="L8" s="17">
        <f>SUM(L4:L7)/4</f>
        <v>47.168194810499998</v>
      </c>
      <c r="M8" s="4">
        <f>SUM(M4:M7)</f>
        <v>4</v>
      </c>
      <c r="N8" s="14">
        <f>SUM(N4:N7)/4</f>
        <v>2.492727240910228E-2</v>
      </c>
      <c r="O8" s="17">
        <f>SUM(O4:O7)/4</f>
        <v>19.558722932916666</v>
      </c>
      <c r="P8" s="4">
        <f>SUM(P4:P7)</f>
        <v>1</v>
      </c>
      <c r="Q8" s="14">
        <f>SUM(Q4:Q7)/4</f>
        <v>5.9649559637069069E-2</v>
      </c>
      <c r="R8" s="17">
        <f>SUM(R4:R7)/4</f>
        <v>18.781407594833333</v>
      </c>
    </row>
    <row r="9" spans="1:18" x14ac:dyDescent="0.25">
      <c r="B9">
        <v>136.6</v>
      </c>
      <c r="C9">
        <v>1.4327113629999999</v>
      </c>
      <c r="E9" t="s">
        <v>33</v>
      </c>
      <c r="F9">
        <f>SUM(C9+C28+C47)/3</f>
        <v>18.423903783</v>
      </c>
    </row>
    <row r="10" spans="1:18" x14ac:dyDescent="0.25">
      <c r="B10">
        <v>129.5</v>
      </c>
      <c r="C10">
        <v>1.6553361419999999</v>
      </c>
      <c r="E10" t="s">
        <v>18</v>
      </c>
      <c r="F10">
        <f t="shared" ref="F10:F12" si="1">SUM(C10+C29+C48)/3</f>
        <v>17.781046312333334</v>
      </c>
    </row>
    <row r="11" spans="1:18" x14ac:dyDescent="0.25">
      <c r="B11">
        <v>93</v>
      </c>
      <c r="C11">
        <v>0.88332295400000005</v>
      </c>
      <c r="E11" t="s">
        <v>34</v>
      </c>
      <c r="F11">
        <f t="shared" si="1"/>
        <v>24.463678279666667</v>
      </c>
    </row>
    <row r="12" spans="1:18" x14ac:dyDescent="0.25">
      <c r="B12">
        <v>124.2</v>
      </c>
      <c r="C12">
        <v>2.4985857010000001</v>
      </c>
      <c r="E12" t="s">
        <v>20</v>
      </c>
      <c r="F12">
        <f t="shared" si="1"/>
        <v>17.566263356666667</v>
      </c>
    </row>
    <row r="14" spans="1:18" x14ac:dyDescent="0.25">
      <c r="B14" t="s">
        <v>25</v>
      </c>
      <c r="E14" t="s">
        <v>32</v>
      </c>
      <c r="F14" t="s">
        <v>25</v>
      </c>
    </row>
    <row r="15" spans="1:18" x14ac:dyDescent="0.25">
      <c r="B15">
        <v>130.6</v>
      </c>
      <c r="C15">
        <v>1.526983738</v>
      </c>
      <c r="E15" t="s">
        <v>33</v>
      </c>
      <c r="F15">
        <f>SUM(C15+C34+C53)/3</f>
        <v>17.638191383333332</v>
      </c>
    </row>
    <row r="16" spans="1:18" x14ac:dyDescent="0.25">
      <c r="B16">
        <v>124.5</v>
      </c>
      <c r="C16">
        <v>1.3471601010000001</v>
      </c>
      <c r="E16" t="s">
        <v>18</v>
      </c>
      <c r="F16">
        <f t="shared" ref="F16:F17" si="2">SUM(C16+C35+C54)/3</f>
        <v>17.314899443666665</v>
      </c>
    </row>
    <row r="17" spans="1:24" x14ac:dyDescent="0.25">
      <c r="B17">
        <v>70.400000000000006</v>
      </c>
      <c r="C17">
        <v>0.79323744799999996</v>
      </c>
      <c r="E17" t="s">
        <v>34</v>
      </c>
      <c r="F17">
        <f t="shared" si="2"/>
        <v>22.572273970666668</v>
      </c>
    </row>
    <row r="18" spans="1:24" x14ac:dyDescent="0.25">
      <c r="B18">
        <v>124.2</v>
      </c>
      <c r="C18">
        <v>1.5240533350000001</v>
      </c>
      <c r="E18" t="s">
        <v>20</v>
      </c>
      <c r="F18">
        <f>SUM(C18+C37+C56)/3</f>
        <v>17.600265581666665</v>
      </c>
    </row>
    <row r="20" spans="1:24" x14ac:dyDescent="0.25">
      <c r="H20">
        <v>50</v>
      </c>
      <c r="N20">
        <v>150</v>
      </c>
      <c r="T20">
        <v>500</v>
      </c>
    </row>
    <row r="21" spans="1:24" x14ac:dyDescent="0.25">
      <c r="A21">
        <v>150</v>
      </c>
      <c r="B21" t="s">
        <v>26</v>
      </c>
      <c r="H21" t="s">
        <v>2</v>
      </c>
      <c r="I21" t="s">
        <v>33</v>
      </c>
      <c r="J21" t="s">
        <v>18</v>
      </c>
      <c r="K21" t="s">
        <v>34</v>
      </c>
      <c r="L21" t="s">
        <v>20</v>
      </c>
      <c r="N21" t="s">
        <v>2</v>
      </c>
      <c r="O21" t="s">
        <v>33</v>
      </c>
      <c r="P21" t="s">
        <v>18</v>
      </c>
      <c r="Q21" t="s">
        <v>34</v>
      </c>
      <c r="R21" t="s">
        <v>20</v>
      </c>
      <c r="T21" t="s">
        <v>2</v>
      </c>
      <c r="U21" t="s">
        <v>33</v>
      </c>
      <c r="V21" t="s">
        <v>18</v>
      </c>
      <c r="W21" t="s">
        <v>34</v>
      </c>
      <c r="X21" t="s">
        <v>20</v>
      </c>
    </row>
    <row r="22" spans="1:24" x14ac:dyDescent="0.25">
      <c r="B22">
        <v>161.9</v>
      </c>
      <c r="C22">
        <v>14.64943719</v>
      </c>
      <c r="H22" t="s">
        <v>26</v>
      </c>
      <c r="I22">
        <v>133.69999999999999</v>
      </c>
      <c r="J22">
        <v>126.4</v>
      </c>
      <c r="K22">
        <v>103.2</v>
      </c>
      <c r="L22">
        <v>126.4</v>
      </c>
      <c r="N22" t="s">
        <v>26</v>
      </c>
      <c r="O22">
        <v>161.9</v>
      </c>
      <c r="P22">
        <v>150.4</v>
      </c>
      <c r="Q22">
        <v>127.5</v>
      </c>
      <c r="R22">
        <v>147.9</v>
      </c>
      <c r="T22" t="s">
        <v>26</v>
      </c>
      <c r="U22">
        <v>8.5</v>
      </c>
      <c r="V22">
        <v>7.9</v>
      </c>
      <c r="W22">
        <v>6.3</v>
      </c>
      <c r="X22">
        <v>7.7</v>
      </c>
    </row>
    <row r="23" spans="1:24" x14ac:dyDescent="0.25">
      <c r="B23">
        <v>150.4</v>
      </c>
      <c r="C23">
        <v>24.90751934</v>
      </c>
      <c r="H23" t="s">
        <v>30</v>
      </c>
      <c r="I23">
        <v>136.6</v>
      </c>
      <c r="J23">
        <v>129.5</v>
      </c>
      <c r="K23">
        <v>93</v>
      </c>
      <c r="L23">
        <v>124.2</v>
      </c>
      <c r="N23" t="s">
        <v>30</v>
      </c>
      <c r="O23">
        <v>156.6</v>
      </c>
      <c r="P23">
        <v>149.1</v>
      </c>
      <c r="Q23">
        <v>131.1</v>
      </c>
      <c r="R23">
        <v>144.9</v>
      </c>
      <c r="T23" t="s">
        <v>30</v>
      </c>
      <c r="U23">
        <v>7.9</v>
      </c>
      <c r="V23">
        <v>7.5</v>
      </c>
      <c r="W23">
        <v>6.3</v>
      </c>
      <c r="X23">
        <v>7.8</v>
      </c>
    </row>
    <row r="24" spans="1:24" x14ac:dyDescent="0.25">
      <c r="B24">
        <v>127.5</v>
      </c>
      <c r="C24">
        <v>15.266790629999999</v>
      </c>
      <c r="H24" t="s">
        <v>25</v>
      </c>
      <c r="I24">
        <v>130.6</v>
      </c>
      <c r="J24">
        <v>124.5</v>
      </c>
      <c r="K24">
        <v>70.400000000000006</v>
      </c>
      <c r="L24">
        <v>124.2</v>
      </c>
      <c r="N24" t="s">
        <v>25</v>
      </c>
      <c r="O24">
        <v>153.6</v>
      </c>
      <c r="P24">
        <v>147</v>
      </c>
      <c r="Q24">
        <v>127.3</v>
      </c>
      <c r="R24">
        <v>141.19999999999999</v>
      </c>
      <c r="T24" t="s">
        <v>25</v>
      </c>
      <c r="U24">
        <v>8.1999999999999993</v>
      </c>
      <c r="V24">
        <v>7.4</v>
      </c>
      <c r="W24">
        <v>6.3</v>
      </c>
      <c r="X24">
        <v>7.4</v>
      </c>
    </row>
    <row r="25" spans="1:24" x14ac:dyDescent="0.25">
      <c r="B25">
        <v>147.9</v>
      </c>
      <c r="C25">
        <v>16.77290511</v>
      </c>
      <c r="H25" t="s">
        <v>35</v>
      </c>
      <c r="I25">
        <f>MAX(I22:I24)</f>
        <v>136.6</v>
      </c>
      <c r="J25">
        <f t="shared" ref="J25:X25" si="3">MAX(J22:J24)</f>
        <v>129.5</v>
      </c>
      <c r="K25">
        <f t="shared" si="3"/>
        <v>103.2</v>
      </c>
      <c r="L25">
        <f t="shared" si="3"/>
        <v>126.4</v>
      </c>
      <c r="O25">
        <f t="shared" si="3"/>
        <v>161.9</v>
      </c>
      <c r="P25">
        <f t="shared" si="3"/>
        <v>150.4</v>
      </c>
      <c r="Q25">
        <f t="shared" si="3"/>
        <v>131.1</v>
      </c>
      <c r="R25">
        <f t="shared" si="3"/>
        <v>147.9</v>
      </c>
      <c r="U25">
        <f t="shared" si="3"/>
        <v>8.5</v>
      </c>
      <c r="V25">
        <f t="shared" si="3"/>
        <v>7.9</v>
      </c>
      <c r="W25">
        <f t="shared" si="3"/>
        <v>6.3</v>
      </c>
      <c r="X25">
        <f t="shared" si="3"/>
        <v>7.8</v>
      </c>
    </row>
    <row r="27" spans="1:24" x14ac:dyDescent="0.25">
      <c r="B27" t="s">
        <v>30</v>
      </c>
    </row>
    <row r="28" spans="1:24" x14ac:dyDescent="0.25">
      <c r="B28">
        <v>156.6</v>
      </c>
      <c r="C28">
        <v>8.5260040759999995</v>
      </c>
    </row>
    <row r="29" spans="1:24" x14ac:dyDescent="0.25">
      <c r="B29">
        <v>149.1</v>
      </c>
      <c r="C29">
        <v>7.0710594650000003</v>
      </c>
      <c r="H29" t="s">
        <v>36</v>
      </c>
      <c r="I29" t="s">
        <v>33</v>
      </c>
      <c r="J29" t="s">
        <v>18</v>
      </c>
      <c r="K29" t="s">
        <v>34</v>
      </c>
      <c r="L29" t="s">
        <v>20</v>
      </c>
      <c r="N29" t="s">
        <v>36</v>
      </c>
      <c r="O29" t="s">
        <v>33</v>
      </c>
      <c r="P29" t="s">
        <v>18</v>
      </c>
      <c r="Q29" t="s">
        <v>34</v>
      </c>
      <c r="R29" t="s">
        <v>20</v>
      </c>
      <c r="T29" t="s">
        <v>36</v>
      </c>
      <c r="U29" t="s">
        <v>33</v>
      </c>
      <c r="V29" t="s">
        <v>18</v>
      </c>
      <c r="W29" t="s">
        <v>34</v>
      </c>
      <c r="X29" t="s">
        <v>20</v>
      </c>
    </row>
    <row r="30" spans="1:24" x14ac:dyDescent="0.25">
      <c r="B30">
        <v>131.1</v>
      </c>
      <c r="C30">
        <v>8.7307710650000008</v>
      </c>
      <c r="H30" t="s">
        <v>26</v>
      </c>
      <c r="I30" s="13">
        <f>($I$25-I22)/$I$25</f>
        <v>2.1229868228404142E-2</v>
      </c>
      <c r="J30" s="13">
        <f>($J$25-J22)/$J$25</f>
        <v>2.3938223938223896E-2</v>
      </c>
      <c r="K30" s="13">
        <f>($K$25-K22)/$K$25</f>
        <v>0</v>
      </c>
      <c r="L30" s="13">
        <f>($L$25-L22)/$L$25</f>
        <v>0</v>
      </c>
      <c r="N30" t="s">
        <v>26</v>
      </c>
      <c r="O30" s="13">
        <f>($O$25-O22)/$O$25</f>
        <v>0</v>
      </c>
      <c r="P30" s="13">
        <f>($P$25-P22)/$P$25</f>
        <v>0</v>
      </c>
      <c r="Q30" s="13">
        <f>($Q$25-Q22)/$Q$25</f>
        <v>2.7459954233409568E-2</v>
      </c>
      <c r="R30" s="13">
        <f>($R$25-R22)/$R$25</f>
        <v>0</v>
      </c>
      <c r="T30" t="s">
        <v>26</v>
      </c>
      <c r="U30" s="13">
        <f>($U$25-U22)/$U$25</f>
        <v>0</v>
      </c>
      <c r="V30" s="13">
        <f>($V$25-V22)/$V$25</f>
        <v>0</v>
      </c>
      <c r="W30" s="13">
        <f>($W$25-W22)/$W$25</f>
        <v>0</v>
      </c>
      <c r="X30" s="13">
        <f>($X$25-X22)/$X$25</f>
        <v>1.2820512820512775E-2</v>
      </c>
    </row>
    <row r="31" spans="1:24" x14ac:dyDescent="0.25">
      <c r="B31">
        <v>144.9</v>
      </c>
      <c r="C31">
        <v>7.2980375290000001</v>
      </c>
      <c r="H31" t="s">
        <v>30</v>
      </c>
      <c r="I31" s="13">
        <f t="shared" ref="I31:I32" si="4">($I$25-I23)/$I$25</f>
        <v>0</v>
      </c>
      <c r="J31" s="13">
        <f>($J$25-J23)/$J$25</f>
        <v>0</v>
      </c>
      <c r="K31" s="13">
        <f t="shared" ref="K31" si="5">($K$25-K23)/$K$25</f>
        <v>9.8837209302325604E-2</v>
      </c>
      <c r="L31" s="13">
        <f t="shared" ref="L31" si="6">($L$25-L23)/$L$25</f>
        <v>1.7405063291139264E-2</v>
      </c>
      <c r="N31" t="s">
        <v>30</v>
      </c>
      <c r="O31" s="13">
        <f t="shared" ref="O31:O32" si="7">($O$25-O23)/$O$25</f>
        <v>3.2736256948733854E-2</v>
      </c>
      <c r="P31" s="13">
        <f t="shared" ref="P31:P32" si="8">($P$25-P23)/$P$25</f>
        <v>8.6436170212766707E-3</v>
      </c>
      <c r="Q31" s="13">
        <f>($Q$25-Q23)/$Q$25</f>
        <v>0</v>
      </c>
      <c r="R31" s="13">
        <f>($R$25-R23)/$R$25</f>
        <v>2.0283975659229209E-2</v>
      </c>
      <c r="T31" t="s">
        <v>30</v>
      </c>
      <c r="U31" s="13">
        <f t="shared" ref="U31:U32" si="9">($U$25-U23)/$U$25</f>
        <v>7.0588235294117604E-2</v>
      </c>
      <c r="V31" s="13">
        <f>($V$25-V23)/$V$25</f>
        <v>5.0632911392405104E-2</v>
      </c>
      <c r="W31" s="13">
        <f>($W$25-W23)/$W$25</f>
        <v>0</v>
      </c>
      <c r="X31" s="13">
        <f t="shared" ref="X31:X32" si="10">($X$25-X23)/$X$25</f>
        <v>0</v>
      </c>
    </row>
    <row r="32" spans="1:24" x14ac:dyDescent="0.25">
      <c r="H32" t="s">
        <v>25</v>
      </c>
      <c r="I32" s="13">
        <f t="shared" si="4"/>
        <v>4.3923865300146414E-2</v>
      </c>
      <c r="J32" s="13">
        <f t="shared" ref="J32" si="11">($J$25-J24)/$J$25</f>
        <v>3.8610038610038609E-2</v>
      </c>
      <c r="K32" s="13">
        <f>($K$25-K24)/$K$25</f>
        <v>0.31782945736434104</v>
      </c>
      <c r="L32" s="13">
        <f>($L$25-L24)/$L$25</f>
        <v>1.7405063291139264E-2</v>
      </c>
      <c r="N32" t="s">
        <v>25</v>
      </c>
      <c r="O32" s="13">
        <f t="shared" si="7"/>
        <v>5.1266213712168072E-2</v>
      </c>
      <c r="P32" s="13">
        <f t="shared" si="8"/>
        <v>2.260638297872344E-2</v>
      </c>
      <c r="Q32" s="13">
        <f t="shared" ref="Q32" si="12">($Q$25-Q24)/$Q$25</f>
        <v>2.8985507246376791E-2</v>
      </c>
      <c r="R32" s="13">
        <f t="shared" ref="R32" si="13">($R$25-R24)/$R$25</f>
        <v>4.5300878972278677E-2</v>
      </c>
      <c r="T32" t="s">
        <v>25</v>
      </c>
      <c r="U32" s="13">
        <f t="shared" si="9"/>
        <v>3.5294117647058906E-2</v>
      </c>
      <c r="V32" s="13">
        <f t="shared" ref="V32" si="14">($V$25-V24)/$V$25</f>
        <v>6.3291139240506319E-2</v>
      </c>
      <c r="W32" s="13">
        <f t="shared" ref="W32" si="15">($W$25-W24)/$W$25</f>
        <v>0</v>
      </c>
      <c r="X32" s="13">
        <f t="shared" si="10"/>
        <v>5.1282051282051218E-2</v>
      </c>
    </row>
    <row r="33" spans="1:12" x14ac:dyDescent="0.25">
      <c r="B33" t="s">
        <v>25</v>
      </c>
    </row>
    <row r="34" spans="1:12" x14ac:dyDescent="0.25">
      <c r="B34">
        <v>153.6</v>
      </c>
      <c r="C34">
        <v>5.1637606619999996</v>
      </c>
    </row>
    <row r="35" spans="1:12" x14ac:dyDescent="0.25">
      <c r="B35">
        <v>147</v>
      </c>
      <c r="C35">
        <v>7.1741635800000001</v>
      </c>
      <c r="H35" t="s">
        <v>37</v>
      </c>
      <c r="I35" t="s">
        <v>33</v>
      </c>
      <c r="J35" t="s">
        <v>18</v>
      </c>
      <c r="K35" t="s">
        <v>34</v>
      </c>
      <c r="L35" t="s">
        <v>20</v>
      </c>
    </row>
    <row r="36" spans="1:12" x14ac:dyDescent="0.25">
      <c r="B36">
        <v>127.3</v>
      </c>
      <c r="C36">
        <v>9.1148409840000006</v>
      </c>
      <c r="H36" t="s">
        <v>26</v>
      </c>
      <c r="I36" s="13">
        <f>SUM(I30+O30+U30)/3</f>
        <v>7.0766227428013806E-3</v>
      </c>
      <c r="J36" s="13">
        <f t="shared" ref="J36:L38" si="16">SUM(J30+P30+V30)/3</f>
        <v>7.9794079794079653E-3</v>
      </c>
      <c r="K36" s="13">
        <f t="shared" si="16"/>
        <v>9.1533180778031898E-3</v>
      </c>
      <c r="L36" s="13">
        <f t="shared" si="16"/>
        <v>4.2735042735042583E-3</v>
      </c>
    </row>
    <row r="37" spans="1:12" x14ac:dyDescent="0.25">
      <c r="B37">
        <v>141.19999999999999</v>
      </c>
      <c r="C37">
        <v>5.6339538100000004</v>
      </c>
      <c r="H37" t="s">
        <v>30</v>
      </c>
      <c r="I37" s="13">
        <f t="shared" ref="I37:I38" si="17">SUM(I31+O31+U31)/3</f>
        <v>3.4441497414283817E-2</v>
      </c>
      <c r="J37" s="13">
        <f t="shared" si="16"/>
        <v>1.9758842804560594E-2</v>
      </c>
      <c r="K37" s="13">
        <f t="shared" si="16"/>
        <v>3.2945736434108537E-2</v>
      </c>
      <c r="L37" s="13">
        <f t="shared" si="16"/>
        <v>1.2563012983456157E-2</v>
      </c>
    </row>
    <row r="38" spans="1:12" x14ac:dyDescent="0.25">
      <c r="H38" t="s">
        <v>25</v>
      </c>
      <c r="I38" s="13">
        <f t="shared" si="17"/>
        <v>4.3494732219791131E-2</v>
      </c>
      <c r="J38" s="13">
        <f t="shared" si="16"/>
        <v>4.1502520276422789E-2</v>
      </c>
      <c r="K38" s="13">
        <f t="shared" si="16"/>
        <v>0.11560498820357261</v>
      </c>
      <c r="L38" s="13">
        <f>SUM(L32+R32+X32)/3</f>
        <v>3.799599784848972E-2</v>
      </c>
    </row>
    <row r="40" spans="1:12" x14ac:dyDescent="0.25">
      <c r="A40">
        <v>500</v>
      </c>
      <c r="B40" t="s">
        <v>26</v>
      </c>
    </row>
    <row r="41" spans="1:12" x14ac:dyDescent="0.25">
      <c r="B41">
        <v>8.5</v>
      </c>
      <c r="C41">
        <v>97.960659739999997</v>
      </c>
      <c r="I41" s="13">
        <v>7.0766227428013806E-3</v>
      </c>
      <c r="J41" s="13">
        <v>7.9794079794079653E-3</v>
      </c>
      <c r="K41" s="13">
        <v>9.1533180778031898E-3</v>
      </c>
      <c r="L41" s="13">
        <v>4.2735042735042583E-3</v>
      </c>
    </row>
    <row r="42" spans="1:12" x14ac:dyDescent="0.25">
      <c r="B42">
        <v>7.9</v>
      </c>
      <c r="C42">
        <v>124.85068990000001</v>
      </c>
      <c r="I42" s="13">
        <v>3.4441497414283817E-2</v>
      </c>
      <c r="J42" s="13">
        <v>1.9758842804560594E-2</v>
      </c>
      <c r="K42" s="13">
        <v>3.2945736434108537E-2</v>
      </c>
      <c r="L42" s="13">
        <v>1.2563012983456157E-2</v>
      </c>
    </row>
    <row r="43" spans="1:12" x14ac:dyDescent="0.25">
      <c r="B43">
        <v>6.3</v>
      </c>
      <c r="C43">
        <v>117.64148040000001</v>
      </c>
      <c r="I43" s="13">
        <v>4.3494732219791131E-2</v>
      </c>
      <c r="J43" s="13">
        <v>4.1502520276422789E-2</v>
      </c>
      <c r="K43" s="13">
        <v>0.11560498820357261</v>
      </c>
      <c r="L43" s="13">
        <v>3.799599784848972E-2</v>
      </c>
    </row>
    <row r="44" spans="1:12" x14ac:dyDescent="0.25">
      <c r="B44">
        <v>7.7</v>
      </c>
      <c r="C44">
        <v>145.5989385</v>
      </c>
    </row>
    <row r="47" spans="1:12" x14ac:dyDescent="0.25">
      <c r="B47">
        <v>7.9</v>
      </c>
      <c r="C47">
        <v>45.312995909999998</v>
      </c>
    </row>
    <row r="48" spans="1:12" x14ac:dyDescent="0.25">
      <c r="B48">
        <v>7.5</v>
      </c>
      <c r="C48">
        <v>44.616743329999998</v>
      </c>
    </row>
    <row r="49" spans="2:3" x14ac:dyDescent="0.25">
      <c r="B49">
        <v>6.3</v>
      </c>
      <c r="C49">
        <v>63.77694082</v>
      </c>
    </row>
    <row r="50" spans="2:3" x14ac:dyDescent="0.25">
      <c r="B50">
        <v>7.8</v>
      </c>
      <c r="C50">
        <v>42.90216684</v>
      </c>
    </row>
    <row r="53" spans="2:3" x14ac:dyDescent="0.25">
      <c r="B53">
        <v>8.1999999999999993</v>
      </c>
      <c r="C53">
        <v>46.22382975</v>
      </c>
    </row>
    <row r="54" spans="2:3" x14ac:dyDescent="0.25">
      <c r="B54">
        <v>7.4</v>
      </c>
      <c r="C54">
        <v>43.42337465</v>
      </c>
    </row>
    <row r="55" spans="2:3" x14ac:dyDescent="0.25">
      <c r="B55">
        <v>6.3</v>
      </c>
      <c r="C55">
        <v>57.808743479999997</v>
      </c>
    </row>
    <row r="56" spans="2:3" x14ac:dyDescent="0.25">
      <c r="B56">
        <v>7.4</v>
      </c>
      <c r="C56">
        <v>45.6427896</v>
      </c>
    </row>
  </sheetData>
  <mergeCells count="4">
    <mergeCell ref="E1:F1"/>
    <mergeCell ref="J2:L2"/>
    <mergeCell ref="M2:O2"/>
    <mergeCell ref="P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4"/>
  <sheetViews>
    <sheetView workbookViewId="0">
      <selection activeCell="G9" sqref="B9:G9"/>
    </sheetView>
  </sheetViews>
  <sheetFormatPr baseColWidth="10" defaultColWidth="9.140625" defaultRowHeight="15" x14ac:dyDescent="0.25"/>
  <cols>
    <col min="1" max="1" width="21.42578125" customWidth="1"/>
    <col min="2" max="2" width="31.7109375" customWidth="1"/>
    <col min="3" max="3" width="12.5703125" customWidth="1"/>
    <col min="4" max="4" width="12.28515625" customWidth="1"/>
    <col min="5" max="5" width="12" customWidth="1"/>
    <col min="6" max="6" width="12" bestFit="1" customWidth="1"/>
    <col min="7" max="7" width="15" customWidth="1"/>
    <col min="8" max="8" width="11" customWidth="1"/>
    <col min="11" max="11" width="19.140625" bestFit="1" customWidth="1"/>
    <col min="12" max="12" width="22.42578125" bestFit="1" customWidth="1"/>
    <col min="13" max="13" width="7.7109375" bestFit="1" customWidth="1"/>
    <col min="14" max="14" width="8.140625" bestFit="1" customWidth="1"/>
    <col min="15" max="15" width="7.7109375" bestFit="1" customWidth="1"/>
    <col min="16" max="17" width="12.5703125" bestFit="1" customWidth="1"/>
    <col min="18" max="18" width="28.28515625" bestFit="1" customWidth="1"/>
    <col min="19" max="19" width="25.85546875" bestFit="1" customWidth="1"/>
    <col min="20" max="20" width="4.5703125" bestFit="1" customWidth="1"/>
    <col min="21" max="21" width="9.42578125" bestFit="1" customWidth="1"/>
    <col min="22" max="22" width="5.5703125" bestFit="1" customWidth="1"/>
    <col min="23" max="30" width="4.5703125" bestFit="1" customWidth="1"/>
    <col min="31" max="31" width="5.5703125" bestFit="1" customWidth="1"/>
    <col min="32" max="32" width="10.42578125" bestFit="1" customWidth="1"/>
    <col min="33" max="33" width="12.5703125" bestFit="1" customWidth="1"/>
  </cols>
  <sheetData>
    <row r="2" spans="2:16" x14ac:dyDescent="0.25">
      <c r="B2" s="5" t="s">
        <v>0</v>
      </c>
      <c r="C2" s="6" t="s">
        <v>16</v>
      </c>
      <c r="D2" s="6" t="s">
        <v>1</v>
      </c>
      <c r="E2" s="6" t="s">
        <v>2</v>
      </c>
      <c r="F2" s="6" t="s">
        <v>3</v>
      </c>
      <c r="G2" s="7" t="s">
        <v>21</v>
      </c>
      <c r="K2" s="1" t="s">
        <v>29</v>
      </c>
      <c r="L2" s="1" t="s">
        <v>24</v>
      </c>
    </row>
    <row r="3" spans="2:16" x14ac:dyDescent="0.25">
      <c r="B3" s="8" t="s">
        <v>4</v>
      </c>
      <c r="C3" s="4" t="s">
        <v>17</v>
      </c>
      <c r="D3" s="4">
        <v>50</v>
      </c>
      <c r="E3" s="4">
        <v>136.6</v>
      </c>
      <c r="F3" s="4">
        <v>1.4327113628387449</v>
      </c>
      <c r="G3" s="9" t="s">
        <v>27</v>
      </c>
      <c r="K3" s="1" t="s">
        <v>22</v>
      </c>
      <c r="L3" t="s">
        <v>17</v>
      </c>
      <c r="M3" t="s">
        <v>18</v>
      </c>
      <c r="N3" t="s">
        <v>19</v>
      </c>
      <c r="O3" t="s">
        <v>20</v>
      </c>
      <c r="P3" t="s">
        <v>23</v>
      </c>
    </row>
    <row r="4" spans="2:16" x14ac:dyDescent="0.25">
      <c r="B4" s="8" t="s">
        <v>5</v>
      </c>
      <c r="C4" s="4" t="s">
        <v>18</v>
      </c>
      <c r="D4" s="4">
        <v>50</v>
      </c>
      <c r="E4" s="4">
        <v>130.6</v>
      </c>
      <c r="F4" s="4">
        <v>1.5269837379455571</v>
      </c>
      <c r="G4" s="9" t="s">
        <v>28</v>
      </c>
      <c r="K4" s="2" t="s">
        <v>26</v>
      </c>
      <c r="L4" s="3">
        <v>0.16666666666666666</v>
      </c>
      <c r="M4" s="3">
        <v>0.16666666666666666</v>
      </c>
      <c r="N4" s="3">
        <v>0.16666666666666666</v>
      </c>
      <c r="O4" s="3">
        <v>0.16666666666666666</v>
      </c>
      <c r="P4" s="3">
        <v>0.66666666666666663</v>
      </c>
    </row>
    <row r="5" spans="2:16" x14ac:dyDescent="0.25">
      <c r="B5" s="8" t="s">
        <v>6</v>
      </c>
      <c r="C5" s="4" t="s">
        <v>19</v>
      </c>
      <c r="D5" s="4">
        <v>50</v>
      </c>
      <c r="E5" s="4">
        <v>103.2</v>
      </c>
      <c r="F5" s="4">
        <v>1.431275606155396</v>
      </c>
      <c r="G5" s="9" t="s">
        <v>26</v>
      </c>
      <c r="K5" s="2" t="s">
        <v>27</v>
      </c>
      <c r="L5" s="3">
        <v>8.3333333333333329E-2</v>
      </c>
      <c r="M5" s="3">
        <v>0</v>
      </c>
      <c r="N5" s="3">
        <v>8.3333333333333329E-2</v>
      </c>
      <c r="O5" s="3">
        <v>8.3333333333333329E-2</v>
      </c>
      <c r="P5" s="3">
        <v>0.25</v>
      </c>
    </row>
    <row r="6" spans="2:16" x14ac:dyDescent="0.25">
      <c r="B6" s="8" t="s">
        <v>7</v>
      </c>
      <c r="C6" s="4" t="s">
        <v>20</v>
      </c>
      <c r="D6" s="4">
        <v>50</v>
      </c>
      <c r="E6" s="4">
        <v>126.4</v>
      </c>
      <c r="F6" s="4">
        <v>2.414284467697144</v>
      </c>
      <c r="G6" s="9" t="s">
        <v>26</v>
      </c>
      <c r="K6" s="2" t="s">
        <v>28</v>
      </c>
      <c r="L6" s="3">
        <v>0</v>
      </c>
      <c r="M6" s="3">
        <v>8.3333333333333329E-2</v>
      </c>
      <c r="N6" s="3">
        <v>0</v>
      </c>
      <c r="O6" s="3">
        <v>0</v>
      </c>
      <c r="P6" s="3">
        <v>8.3333333333333329E-2</v>
      </c>
    </row>
    <row r="7" spans="2:16" x14ac:dyDescent="0.25">
      <c r="B7" s="8" t="s">
        <v>8</v>
      </c>
      <c r="C7" s="4" t="s">
        <v>17</v>
      </c>
      <c r="D7" s="4">
        <v>150</v>
      </c>
      <c r="E7" s="4">
        <v>161.9</v>
      </c>
      <c r="F7" s="4">
        <v>14.649437189102169</v>
      </c>
      <c r="G7" s="9" t="s">
        <v>26</v>
      </c>
      <c r="K7" s="2" t="s">
        <v>23</v>
      </c>
      <c r="L7" s="3">
        <v>0.25</v>
      </c>
      <c r="M7" s="3">
        <v>0.25</v>
      </c>
      <c r="N7" s="3">
        <v>0.25</v>
      </c>
      <c r="O7" s="3">
        <v>0.25</v>
      </c>
      <c r="P7" s="3">
        <v>1</v>
      </c>
    </row>
    <row r="8" spans="2:16" x14ac:dyDescent="0.25">
      <c r="B8" s="8" t="s">
        <v>9</v>
      </c>
      <c r="C8" s="4" t="s">
        <v>18</v>
      </c>
      <c r="D8" s="4">
        <v>150</v>
      </c>
      <c r="E8" s="4">
        <v>150.4</v>
      </c>
      <c r="F8" s="4">
        <v>24.90751934051514</v>
      </c>
      <c r="G8" s="9" t="s">
        <v>26</v>
      </c>
    </row>
    <row r="9" spans="2:16" x14ac:dyDescent="0.25">
      <c r="B9" s="8" t="s">
        <v>10</v>
      </c>
      <c r="C9" s="4" t="s">
        <v>19</v>
      </c>
      <c r="D9" s="4">
        <v>150</v>
      </c>
      <c r="E9" s="4">
        <v>131.1</v>
      </c>
      <c r="F9" s="4">
        <v>8.7307710647583008</v>
      </c>
      <c r="G9" s="9" t="s">
        <v>27</v>
      </c>
    </row>
    <row r="10" spans="2:16" x14ac:dyDescent="0.25">
      <c r="B10" s="8" t="s">
        <v>11</v>
      </c>
      <c r="C10" s="4" t="s">
        <v>20</v>
      </c>
      <c r="D10" s="4">
        <v>150</v>
      </c>
      <c r="E10" s="4">
        <v>147.9</v>
      </c>
      <c r="F10" s="4">
        <v>16.77290511131287</v>
      </c>
      <c r="G10" s="9" t="s">
        <v>26</v>
      </c>
    </row>
    <row r="11" spans="2:16" x14ac:dyDescent="0.25">
      <c r="B11" s="8" t="s">
        <v>12</v>
      </c>
      <c r="C11" s="4" t="s">
        <v>17</v>
      </c>
      <c r="D11" s="4">
        <v>500</v>
      </c>
      <c r="E11" s="4">
        <v>8.5</v>
      </c>
      <c r="F11" s="4">
        <v>97.960659742355347</v>
      </c>
      <c r="G11" s="9" t="s">
        <v>26</v>
      </c>
    </row>
    <row r="12" spans="2:16" x14ac:dyDescent="0.25">
      <c r="B12" s="8" t="s">
        <v>13</v>
      </c>
      <c r="C12" s="4" t="s">
        <v>18</v>
      </c>
      <c r="D12" s="4">
        <v>500</v>
      </c>
      <c r="E12" s="4">
        <v>7.9</v>
      </c>
      <c r="F12" s="4">
        <v>124.8506898880005</v>
      </c>
      <c r="G12" s="9" t="s">
        <v>26</v>
      </c>
    </row>
    <row r="13" spans="2:16" x14ac:dyDescent="0.25">
      <c r="B13" s="8" t="s">
        <v>14</v>
      </c>
      <c r="C13" s="4" t="s">
        <v>19</v>
      </c>
      <c r="D13" s="4">
        <v>500</v>
      </c>
      <c r="E13" s="4">
        <v>6.3</v>
      </c>
      <c r="F13" s="4">
        <v>117.6414804458618</v>
      </c>
      <c r="G13" s="9" t="s">
        <v>26</v>
      </c>
    </row>
    <row r="14" spans="2:16" x14ac:dyDescent="0.25">
      <c r="B14" s="10" t="s">
        <v>15</v>
      </c>
      <c r="C14" s="11" t="s">
        <v>20</v>
      </c>
      <c r="D14" s="11">
        <v>500</v>
      </c>
      <c r="E14" s="11">
        <v>7.8</v>
      </c>
      <c r="F14" s="11">
        <v>42.902166843414307</v>
      </c>
      <c r="G14" s="12" t="s">
        <v>27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GRASP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Arnau Martínez</dc:creator>
  <cp:lastModifiedBy>Ignacio Arnau Martínez</cp:lastModifiedBy>
  <dcterms:created xsi:type="dcterms:W3CDTF">2015-06-05T18:19:34Z</dcterms:created>
  <dcterms:modified xsi:type="dcterms:W3CDTF">2023-09-05T02:04:07Z</dcterms:modified>
</cp:coreProperties>
</file>