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Ignacio\Documents\Master\TFM\Trabajo\Simulaciones\Betas\"/>
    </mc:Choice>
  </mc:AlternateContent>
  <xr:revisionPtr revIDLastSave="0" documentId="13_ncr:1_{F30B5E35-08AB-4CD5-BE33-071BF636B26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sultados" sheetId="3" r:id="rId1"/>
    <sheet name="GRASP" sheetId="1" r:id="rId2"/>
  </sheet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" i="3" l="1"/>
  <c r="O9" i="3"/>
  <c r="U9" i="3"/>
  <c r="Q9" i="3"/>
  <c r="T9" i="3"/>
  <c r="N9" i="3"/>
  <c r="S9" i="3"/>
  <c r="P9" i="3"/>
  <c r="M9" i="3"/>
  <c r="N5" i="3"/>
  <c r="Q5" i="3"/>
  <c r="T5" i="3"/>
  <c r="T8" i="3"/>
  <c r="T7" i="3"/>
  <c r="T6" i="3"/>
  <c r="Q8" i="3"/>
  <c r="Q7" i="3"/>
  <c r="Q6" i="3"/>
  <c r="N7" i="3"/>
  <c r="N6" i="3"/>
  <c r="N8" i="3"/>
  <c r="F48" i="3"/>
  <c r="F49" i="3"/>
  <c r="F47" i="3"/>
  <c r="F45" i="3"/>
  <c r="F46" i="3"/>
  <c r="F44" i="3"/>
  <c r="F42" i="3"/>
  <c r="F43" i="3"/>
  <c r="F41" i="3"/>
  <c r="F39" i="3"/>
  <c r="F40" i="3"/>
  <c r="F38" i="3"/>
  <c r="F31" i="3"/>
  <c r="F32" i="3"/>
  <c r="F30" i="3"/>
  <c r="F28" i="3"/>
  <c r="F29" i="3"/>
  <c r="F27" i="3"/>
  <c r="F25" i="3"/>
  <c r="F26" i="3"/>
  <c r="F24" i="3"/>
  <c r="F22" i="3"/>
  <c r="F23" i="3"/>
  <c r="F21" i="3"/>
  <c r="F15" i="3"/>
  <c r="F14" i="3"/>
  <c r="F13" i="3"/>
  <c r="F12" i="3"/>
  <c r="F11" i="3"/>
  <c r="F10" i="3"/>
  <c r="F9" i="3"/>
  <c r="F8" i="3"/>
  <c r="F7" i="3"/>
  <c r="F6" i="3"/>
  <c r="F5" i="3"/>
  <c r="F4" i="3"/>
</calcChain>
</file>

<file path=xl/sharedStrings.xml><?xml version="1.0" encoding="utf-8"?>
<sst xmlns="http://schemas.openxmlformats.org/spreadsheetml/2006/main" count="172" uniqueCount="49">
  <si>
    <t>Instancia</t>
  </si>
  <si>
    <t>Nodos</t>
  </si>
  <si>
    <t>GKD-b_11_n50_b02_m5_k02.txt</t>
  </si>
  <si>
    <t>GKD-b_11_n50_b02_m5_k03.txt</t>
  </si>
  <si>
    <t>GKD-b_11_n50_b03_m5_k02.txt</t>
  </si>
  <si>
    <t>GKD-b_11_n50_b03_m5_k03.txt</t>
  </si>
  <si>
    <t>GKD-b_41_n150_b02_m15_k02.txt</t>
  </si>
  <si>
    <t>GKD-b_41_n150_b02_m15_k03.txt</t>
  </si>
  <si>
    <t>GKD-b_41_n150_b03_m15_k02.txt</t>
  </si>
  <si>
    <t>GKD-b_41_n150_b03_m15_k03.txt</t>
  </si>
  <si>
    <t>GKD-c_01_n500_b02_m50_k02.txt</t>
  </si>
  <si>
    <t>GKD-c_01_n500_b02_m50_k03.txt</t>
  </si>
  <si>
    <t>GKD-c_01_n500_b03_m50_k02.txt</t>
  </si>
  <si>
    <t>GKD-c_01_n500_b03_m50_k03.txt</t>
  </si>
  <si>
    <t>Mejor beta</t>
  </si>
  <si>
    <t>[1/3, 1/3, 1/3]</t>
  </si>
  <si>
    <t>Factible</t>
  </si>
  <si>
    <t>Tiempo (s)</t>
  </si>
  <si>
    <t>OF</t>
  </si>
  <si>
    <t>[1/2, 1/4, 1/4]</t>
  </si>
  <si>
    <t xml:space="preserve">[3/4, 1/8, 1/8] </t>
  </si>
  <si>
    <t>Etiquetas de fila</t>
  </si>
  <si>
    <t>Total general</t>
  </si>
  <si>
    <t>Etiquetas de columna</t>
  </si>
  <si>
    <t>Cuenta de Mejor beta</t>
  </si>
  <si>
    <t>MEJOR BETA</t>
  </si>
  <si>
    <t>Dificultad</t>
  </si>
  <si>
    <t xml:space="preserve">B02 K02 </t>
  </si>
  <si>
    <t>B02 K03</t>
  </si>
  <si>
    <t xml:space="preserve">B03 K02 </t>
  </si>
  <si>
    <t>B03 K03</t>
  </si>
  <si>
    <t>B02 K02</t>
  </si>
  <si>
    <t>B03 K02</t>
  </si>
  <si>
    <t>Beta</t>
  </si>
  <si>
    <t>1/2, 1/4, 1/4</t>
  </si>
  <si>
    <t>1/3, 1/3, 1/3</t>
  </si>
  <si>
    <t>3/4, 1/8, 1/8</t>
  </si>
  <si>
    <t>Tiempo(s)</t>
  </si>
  <si>
    <t>Resultados</t>
  </si>
  <si>
    <t>Best</t>
  </si>
  <si>
    <t>Time</t>
  </si>
  <si>
    <t>Maximo</t>
  </si>
  <si>
    <t>Dev</t>
  </si>
  <si>
    <t>1/3</t>
  </si>
  <si>
    <t>3/4</t>
  </si>
  <si>
    <t>1/2</t>
  </si>
  <si>
    <t>Dif</t>
  </si>
  <si>
    <t>Betas</t>
  </si>
  <si>
    <t>Resumen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</si>
</sst>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1" fontId="0" fillId="0" borderId="0" xfId="0" pivotButton="1" applyNumberFormat="1"/>
    <xf numFmtId="1" fontId="0" fillId="0" borderId="0" xfId="0" applyNumberFormat="1"/>
    <xf numFmtId="1" fontId="0" fillId="0" borderId="0" xfId="0" applyNumberFormat="1" applyAlignment="1">
      <alignment horizontal="left"/>
    </xf>
    <xf numFmtId="10" fontId="0" fillId="0" borderId="0" xfId="0" applyNumberFormat="1"/>
    <xf numFmtId="0" fontId="0" fillId="2" borderId="1" xfId="0" applyFill="1" applyBorder="1"/>
    <xf numFmtId="0" fontId="0" fillId="0" borderId="1" xfId="0" applyBorder="1"/>
    <xf numFmtId="10" fontId="0" fillId="0" borderId="0" xfId="1" applyNumberFormat="1" applyFont="1"/>
    <xf numFmtId="0" fontId="0" fillId="0" borderId="0" xfId="0" applyAlignment="1">
      <alignment vertical="center"/>
    </xf>
    <xf numFmtId="0" fontId="0" fillId="0" borderId="2" xfId="0" applyBorder="1"/>
    <xf numFmtId="10" fontId="0" fillId="0" borderId="2" xfId="1" applyNumberFormat="1" applyFont="1" applyBorder="1"/>
    <xf numFmtId="49" fontId="0" fillId="0" borderId="0" xfId="0" applyNumberFormat="1"/>
    <xf numFmtId="49" fontId="0" fillId="0" borderId="0" xfId="1" applyNumberFormat="1" applyFont="1"/>
    <xf numFmtId="10" fontId="0" fillId="0" borderId="2" xfId="0" applyNumberFormat="1" applyBorder="1"/>
    <xf numFmtId="0" fontId="0" fillId="0" borderId="2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Fill="1" applyBorder="1"/>
    <xf numFmtId="2" fontId="0" fillId="0" borderId="2" xfId="0" applyNumberFormat="1" applyBorder="1"/>
    <xf numFmtId="2" fontId="0" fillId="0" borderId="2" xfId="1" applyNumberFormat="1" applyFont="1" applyBorder="1"/>
  </cellXfs>
  <cellStyles count="2">
    <cellStyle name="Normal" xfId="0" builtinId="0"/>
    <cellStyle name="Porcentaje" xfId="1" builtinId="5"/>
  </cellStyles>
  <dxfs count="4"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gnacio" refreshedDate="45169.048213773145" createdVersion="8" refreshedVersion="8" minRefreshableVersion="3" recordCount="12" xr:uid="{D8CD1698-073D-4622-A915-3A160AB9BE49}">
  <cacheSource type="worksheet">
    <worksheetSource ref="B2:H14" sheet="GRASP"/>
  </cacheSource>
  <cacheFields count="7">
    <cacheField name="Instancia" numFmtId="0">
      <sharedItems/>
    </cacheField>
    <cacheField name="Dificultad" numFmtId="0">
      <sharedItems count="4">
        <s v="B02 K02 "/>
        <s v="B02 K03"/>
        <s v="B03 K02 "/>
        <s v="B03 K03"/>
      </sharedItems>
    </cacheField>
    <cacheField name="Nodos" numFmtId="0">
      <sharedItems containsSemiMixedTypes="0" containsString="0" containsNumber="1" containsInteger="1" minValue="50" maxValue="500" count="3">
        <n v="50"/>
        <n v="150"/>
        <n v="500"/>
      </sharedItems>
    </cacheField>
    <cacheField name="Mejor beta" numFmtId="0">
      <sharedItems count="3">
        <s v="[1/3, 1/3, 1/3]"/>
        <s v="[3/4, 1/8, 1/8] "/>
        <s v="[1/2, 1/4, 1/4]"/>
      </sharedItems>
    </cacheField>
    <cacheField name="Factible" numFmtId="0">
      <sharedItems containsSemiMixedTypes="0" containsString="0" containsNumber="1" containsInteger="1" minValue="0" maxValue="1"/>
    </cacheField>
    <cacheField name="Tiempo (s)" numFmtId="0">
      <sharedItems containsSemiMixedTypes="0" containsString="0" containsNumber="1" minValue="4.3818168640136719" maxValue="2393.941765069962"/>
    </cacheField>
    <cacheField name="OF" numFmtId="0">
      <sharedItems containsSemiMixedTypes="0" containsString="0" containsNumber="1" minValue="6.3" maxValue="159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s v="GKD-b_11_n50_b02_m5_k02.txt"/>
    <x v="0"/>
    <x v="0"/>
    <x v="0"/>
    <n v="1"/>
    <n v="4.3818168640136719"/>
    <n v="134.80000000000001"/>
  </r>
  <r>
    <s v="GKD-b_11_n50_b02_m5_k03.txt"/>
    <x v="1"/>
    <x v="0"/>
    <x v="1"/>
    <n v="1"/>
    <n v="6.28"/>
    <n v="127.2"/>
  </r>
  <r>
    <s v="GKD-b_11_n50_b03_m5_k02.txt"/>
    <x v="2"/>
    <x v="0"/>
    <x v="0"/>
    <n v="0"/>
    <n v="27.299967769999999"/>
    <n v="98.8"/>
  </r>
  <r>
    <s v="GKD-b_11_n50_b03_m5_k03.txt"/>
    <x v="3"/>
    <x v="0"/>
    <x v="0"/>
    <n v="1"/>
    <n v="7.0919771190000001"/>
    <n v="123.2"/>
  </r>
  <r>
    <s v="GKD-b_41_n150_b02_m15_k02.txt"/>
    <x v="0"/>
    <x v="1"/>
    <x v="2"/>
    <n v="1"/>
    <n v="99.659829378128052"/>
    <n v="159.5"/>
  </r>
  <r>
    <s v="GKD-b_41_n150_b02_m15_k03.txt"/>
    <x v="1"/>
    <x v="1"/>
    <x v="1"/>
    <n v="1"/>
    <n v="140.199542760849"/>
    <n v="151.4"/>
  </r>
  <r>
    <s v="GKD-b_41_n150_b03_m15_k02.txt"/>
    <x v="2"/>
    <x v="1"/>
    <x v="0"/>
    <n v="0"/>
    <n v="604.9381992816925"/>
    <n v="130.69999999999999"/>
  </r>
  <r>
    <s v="GKD-b_41_n150_b03_m15_k03.txt"/>
    <x v="3"/>
    <x v="1"/>
    <x v="1"/>
    <n v="1"/>
    <n v="182.08141589164731"/>
    <n v="150.4"/>
  </r>
  <r>
    <s v="GKD-c_01_n500_b02_m50_k02.txt"/>
    <x v="0"/>
    <x v="2"/>
    <x v="0"/>
    <n v="1"/>
    <n v="343.18933916091919"/>
    <n v="8.5"/>
  </r>
  <r>
    <s v="GKD-c_01_n500_b02_m50_k03.txt"/>
    <x v="1"/>
    <x v="2"/>
    <x v="2"/>
    <n v="1"/>
    <n v="571.41342520713806"/>
    <n v="7.8"/>
  </r>
  <r>
    <s v="GKD-c_01_n500_b03_m50_k02.txt"/>
    <x v="2"/>
    <x v="2"/>
    <x v="2"/>
    <n v="0"/>
    <n v="2393.941765069962"/>
    <n v="6.3"/>
  </r>
  <r>
    <s v="GKD-c_01_n500_b03_m50_k03.txt"/>
    <x v="3"/>
    <x v="2"/>
    <x v="2"/>
    <n v="1"/>
    <n v="570.84106683731079"/>
    <n v="7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A064A4-D264-46F5-B927-60F068F29024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N3:S8" firstHeaderRow="1" firstDataRow="2" firstDataCol="1"/>
  <pivotFields count="7">
    <pivotField showAll="0"/>
    <pivotField axis="axisCol" showAll="0">
      <items count="5">
        <item x="0"/>
        <item x="1"/>
        <item x="2"/>
        <item x="3"/>
        <item t="default"/>
      </items>
    </pivotField>
    <pivotField showAll="0" defaultSubtotal="0">
      <items count="3">
        <item x="0"/>
        <item x="1"/>
        <item x="2"/>
      </items>
    </pivotField>
    <pivotField axis="axisRow" dataField="1" showAll="0">
      <items count="4">
        <item x="2"/>
        <item x="0"/>
        <item x="1"/>
        <item t="default"/>
      </items>
    </pivotField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uenta de Mejor beta" fld="3" subtotal="count" showDataAs="percentOfTotal" baseField="2" baseItem="0" numFmtId="10"/>
  </dataFields>
  <formats count="2">
    <format dxfId="3">
      <pivotArea type="all" dataOnly="0" outline="0" fieldPosition="0"/>
    </format>
    <format dxfId="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A848C4-892E-4D8E-AAC2-D760DEDD03D5}" name="Tabla1" displayName="Tabla1" ref="B2:H14" totalsRowShown="0" headerRowDxfId="1">
  <autoFilter ref="B2:H14" xr:uid="{F9A848C4-892E-4D8E-AAC2-D760DEDD03D5}"/>
  <tableColumns count="7">
    <tableColumn id="1" xr3:uid="{5DF770EF-7BF7-43B5-BF54-9CD90971C998}" name="Instancia"/>
    <tableColumn id="2" xr3:uid="{23B8D190-476A-438F-A6BC-614B2D73E94A}" name="Dificultad" dataDxfId="0"/>
    <tableColumn id="3" xr3:uid="{0A9FA98D-497F-4DD0-B2E0-83F20BC8042A}" name="Nodos"/>
    <tableColumn id="4" xr3:uid="{DD79C9C3-FED4-4C56-8275-80ACA51DA8DA}" name="Mejor beta"/>
    <tableColumn id="5" xr3:uid="{44C47E4D-74B3-4D1C-A547-06C3D4B54526}" name="Factible"/>
    <tableColumn id="6" xr3:uid="{6FD6EFFC-9A1D-462B-8C70-EDAA069E00E6}" name="Tiempo (s)"/>
    <tableColumn id="7" xr3:uid="{632D390F-0617-4226-9E1D-9B4C004B1994}" name="OF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562CE-8ECD-4B41-9E78-DB99E10356F1}">
  <dimension ref="B2:U49"/>
  <sheetViews>
    <sheetView tabSelected="1" topLeftCell="F1" workbookViewId="0">
      <selection activeCell="U6" sqref="U6:U9"/>
    </sheetView>
  </sheetViews>
  <sheetFormatPr baseColWidth="10" defaultRowHeight="15" x14ac:dyDescent="0.25"/>
  <cols>
    <col min="3" max="3" width="11.5703125" bestFit="1" customWidth="1"/>
  </cols>
  <sheetData>
    <row r="2" spans="2:21" x14ac:dyDescent="0.25">
      <c r="B2" s="11">
        <v>50</v>
      </c>
      <c r="C2" s="11"/>
      <c r="D2" s="11"/>
      <c r="E2" s="11"/>
      <c r="F2" s="11"/>
      <c r="G2" s="11"/>
      <c r="I2">
        <v>50</v>
      </c>
      <c r="L2" s="11" t="s">
        <v>38</v>
      </c>
      <c r="M2" s="18" t="s">
        <v>47</v>
      </c>
      <c r="N2" s="18"/>
      <c r="O2" s="18"/>
      <c r="P2" s="18"/>
      <c r="Q2" s="18"/>
      <c r="R2" s="18"/>
      <c r="S2" s="18"/>
      <c r="T2" s="18"/>
      <c r="U2" s="11"/>
    </row>
    <row r="3" spans="2:21" x14ac:dyDescent="0.25">
      <c r="B3" s="11" t="s">
        <v>26</v>
      </c>
      <c r="C3" s="11" t="s">
        <v>33</v>
      </c>
      <c r="D3" s="11" t="s">
        <v>18</v>
      </c>
      <c r="E3" s="11" t="s">
        <v>37</v>
      </c>
      <c r="F3" s="11" t="s">
        <v>42</v>
      </c>
      <c r="G3" s="11" t="s">
        <v>39</v>
      </c>
      <c r="I3" t="s">
        <v>38</v>
      </c>
      <c r="J3" t="s">
        <v>41</v>
      </c>
      <c r="L3" s="11" t="s">
        <v>46</v>
      </c>
      <c r="M3" s="18" t="s">
        <v>34</v>
      </c>
      <c r="N3" s="18"/>
      <c r="O3" s="18"/>
      <c r="P3" s="18" t="s">
        <v>35</v>
      </c>
      <c r="Q3" s="18"/>
      <c r="R3" s="18"/>
      <c r="S3" s="18" t="s">
        <v>36</v>
      </c>
      <c r="T3" s="18"/>
      <c r="U3" s="18"/>
    </row>
    <row r="4" spans="2:21" x14ac:dyDescent="0.25">
      <c r="B4" s="16" t="s">
        <v>31</v>
      </c>
      <c r="C4" s="11" t="s">
        <v>34</v>
      </c>
      <c r="D4" s="11">
        <v>132.80000000000001</v>
      </c>
      <c r="E4" s="11">
        <v>4.6451449394226074</v>
      </c>
      <c r="F4" s="12">
        <f>($J$4-D4)/$J$4</f>
        <v>1.4836795252225518E-2</v>
      </c>
      <c r="G4" s="17" t="s">
        <v>43</v>
      </c>
      <c r="I4" t="s">
        <v>31</v>
      </c>
      <c r="J4">
        <v>134.80000000000001</v>
      </c>
      <c r="K4" s="10"/>
      <c r="L4" s="11"/>
      <c r="M4" s="11" t="s">
        <v>39</v>
      </c>
      <c r="N4" s="11" t="s">
        <v>42</v>
      </c>
      <c r="O4" s="12" t="s">
        <v>40</v>
      </c>
      <c r="P4" s="11" t="s">
        <v>39</v>
      </c>
      <c r="Q4" s="11" t="s">
        <v>42</v>
      </c>
      <c r="R4" s="12" t="s">
        <v>40</v>
      </c>
      <c r="S4" s="11" t="s">
        <v>39</v>
      </c>
      <c r="T4" s="11" t="s">
        <v>42</v>
      </c>
      <c r="U4" s="12" t="s">
        <v>40</v>
      </c>
    </row>
    <row r="5" spans="2:21" x14ac:dyDescent="0.25">
      <c r="B5" s="16"/>
      <c r="C5" s="11" t="s">
        <v>35</v>
      </c>
      <c r="D5" s="11">
        <v>134.80000000000001</v>
      </c>
      <c r="E5" s="11">
        <v>4.3818168640136719</v>
      </c>
      <c r="F5" s="12">
        <f>($J$4-D5)/$J$4</f>
        <v>0</v>
      </c>
      <c r="G5" s="17"/>
      <c r="I5" t="s">
        <v>28</v>
      </c>
      <c r="J5">
        <v>127.2</v>
      </c>
      <c r="K5" s="10"/>
      <c r="L5" s="11" t="s">
        <v>31</v>
      </c>
      <c r="M5" s="11">
        <v>1</v>
      </c>
      <c r="N5" s="12">
        <f>SUM(F4+F21+F38)/3</f>
        <v>4.945598417408506E-3</v>
      </c>
      <c r="O5" s="20">
        <v>163.35877434412637</v>
      </c>
      <c r="P5" s="11">
        <v>2</v>
      </c>
      <c r="Q5" s="12">
        <f>SUM(F5+F22+F39)/3</f>
        <v>5.6426332288401016E-3</v>
      </c>
      <c r="R5" s="20">
        <v>144.97008434931436</v>
      </c>
      <c r="S5" s="11">
        <v>0</v>
      </c>
      <c r="T5" s="12">
        <f>SUM(F6+F23+F40)/3</f>
        <v>1.8198352148129735E-2</v>
      </c>
      <c r="U5" s="21">
        <v>234.313120365142</v>
      </c>
    </row>
    <row r="6" spans="2:21" x14ac:dyDescent="0.25">
      <c r="B6" s="16"/>
      <c r="C6" s="11" t="s">
        <v>36</v>
      </c>
      <c r="D6" s="11">
        <v>134.5</v>
      </c>
      <c r="E6" s="11">
        <v>5.004854679107666</v>
      </c>
      <c r="F6" s="12">
        <f>($J$4-D6)/$J$4</f>
        <v>2.2255192878339121E-3</v>
      </c>
      <c r="G6" s="17"/>
      <c r="I6" t="s">
        <v>32</v>
      </c>
      <c r="J6">
        <v>98.8</v>
      </c>
      <c r="K6" s="10"/>
      <c r="L6" s="11" t="s">
        <v>28</v>
      </c>
      <c r="M6" s="11">
        <v>1</v>
      </c>
      <c r="N6" s="15">
        <f>SUM(F7,F24,F41)/3</f>
        <v>4.0360548230491721E-3</v>
      </c>
      <c r="O6" s="20">
        <v>238.95795766512552</v>
      </c>
      <c r="P6" s="11">
        <v>0</v>
      </c>
      <c r="Q6" s="15">
        <f>SUM(F8,F25,F42)/3</f>
        <v>1.1433788857083392E-2</v>
      </c>
      <c r="R6" s="20">
        <v>234.33098340034485</v>
      </c>
      <c r="S6" s="11">
        <v>2</v>
      </c>
      <c r="T6" s="15">
        <f>SUM(F43,L24,L41)/3</f>
        <v>8.5470085470085548E-3</v>
      </c>
      <c r="U6" s="21">
        <v>242.57613952954611</v>
      </c>
    </row>
    <row r="7" spans="2:21" x14ac:dyDescent="0.25">
      <c r="B7" s="16" t="s">
        <v>28</v>
      </c>
      <c r="C7" s="11" t="s">
        <v>34</v>
      </c>
      <c r="D7" s="11">
        <v>126.5</v>
      </c>
      <c r="E7" s="11">
        <v>6.4427108764648402</v>
      </c>
      <c r="F7" s="12">
        <f>($J$5-D7)/$J$5</f>
        <v>5.5031446540880725E-3</v>
      </c>
      <c r="G7" s="17" t="s">
        <v>44</v>
      </c>
      <c r="I7" t="s">
        <v>30</v>
      </c>
      <c r="J7">
        <v>127.7</v>
      </c>
      <c r="K7" s="10"/>
      <c r="L7" s="11" t="s">
        <v>32</v>
      </c>
      <c r="M7" s="11">
        <v>1</v>
      </c>
      <c r="N7" s="15">
        <f>SUM(F10,F27,F44)/3</f>
        <v>1.1370312662947434E-2</v>
      </c>
      <c r="O7" s="20">
        <v>1010.9490914344789</v>
      </c>
      <c r="P7" s="11">
        <v>2</v>
      </c>
      <c r="Q7" s="15">
        <f>SUM(F11,F28,F45)/3</f>
        <v>5.2910052910052725E-3</v>
      </c>
      <c r="R7" s="20">
        <v>993.1408759752909</v>
      </c>
      <c r="S7" s="11">
        <v>0</v>
      </c>
      <c r="T7" s="15">
        <f>SUM(F12,F29,F46)/3</f>
        <v>1.8572071203650134E-2</v>
      </c>
      <c r="U7" s="21">
        <v>1004.0372846126555</v>
      </c>
    </row>
    <row r="8" spans="2:21" x14ac:dyDescent="0.25">
      <c r="B8" s="16"/>
      <c r="C8" s="11" t="s">
        <v>35</v>
      </c>
      <c r="D8" s="11">
        <v>126.4</v>
      </c>
      <c r="E8" s="11">
        <v>7.6136386394500732</v>
      </c>
      <c r="F8" s="12">
        <f>($J$5-D8)/$J$5</f>
        <v>6.2893081761006067E-3</v>
      </c>
      <c r="G8" s="17"/>
      <c r="K8" s="10"/>
      <c r="L8" s="11" t="s">
        <v>30</v>
      </c>
      <c r="M8" s="11">
        <v>1</v>
      </c>
      <c r="N8" s="15">
        <f>SUM(F13,F30,F47)/3</f>
        <v>2.4856885597338636E-2</v>
      </c>
      <c r="O8" s="20">
        <v>240.73336553573608</v>
      </c>
      <c r="P8" s="11">
        <v>1</v>
      </c>
      <c r="Q8" s="15">
        <f>SUM(F14,F31,F48)/3</f>
        <v>7.8751036197844803E-3</v>
      </c>
      <c r="R8" s="20">
        <v>239.04322473208109</v>
      </c>
      <c r="S8" s="11">
        <v>1</v>
      </c>
      <c r="T8" s="15">
        <f>SUM(F15,F32,F49)/3</f>
        <v>1.1746280344557556E-2</v>
      </c>
      <c r="U8" s="21">
        <v>282.83716583251953</v>
      </c>
    </row>
    <row r="9" spans="2:21" x14ac:dyDescent="0.25">
      <c r="B9" s="16"/>
      <c r="C9" s="11" t="s">
        <v>36</v>
      </c>
      <c r="D9" s="11">
        <v>127.2</v>
      </c>
      <c r="E9" s="11">
        <v>6.2890124320983887</v>
      </c>
      <c r="F9" s="12">
        <f>($J$5-D9)/$J$5</f>
        <v>0</v>
      </c>
      <c r="G9" s="17"/>
      <c r="K9" s="10"/>
      <c r="L9" s="19" t="s">
        <v>48</v>
      </c>
      <c r="M9" s="11">
        <f>SUM(M5:M8)</f>
        <v>4</v>
      </c>
      <c r="N9" s="12">
        <f>SUM(N5:N8)/4</f>
        <v>1.1302212875185937E-2</v>
      </c>
      <c r="O9" s="20">
        <f>SUM(O5:O8)/4</f>
        <v>413.49979724486673</v>
      </c>
      <c r="P9" s="11">
        <f>SUM(P5:P8)</f>
        <v>5</v>
      </c>
      <c r="Q9" s="12">
        <f>SUM(Q5:Q8)/4</f>
        <v>7.5606327491783126E-3</v>
      </c>
      <c r="R9" s="20">
        <f>SUM(R5:R8)/4</f>
        <v>402.87129211425781</v>
      </c>
      <c r="S9" s="11">
        <f>SUM(S5:S8)</f>
        <v>3</v>
      </c>
      <c r="T9" s="12">
        <f>SUM(T5:T8)/4</f>
        <v>1.4265928060836494E-2</v>
      </c>
      <c r="U9" s="21">
        <f>SUM(U5:U8)/4</f>
        <v>440.94092758496578</v>
      </c>
    </row>
    <row r="10" spans="2:21" x14ac:dyDescent="0.25">
      <c r="B10" s="16" t="s">
        <v>32</v>
      </c>
      <c r="C10" s="11" t="s">
        <v>34</v>
      </c>
      <c r="D10" s="11">
        <v>98</v>
      </c>
      <c r="E10" s="11">
        <v>28.905102968215939</v>
      </c>
      <c r="F10" s="12">
        <f>($J$6-D10)/$J$6</f>
        <v>8.0971659919028063E-3</v>
      </c>
      <c r="G10" s="17" t="s">
        <v>43</v>
      </c>
      <c r="K10" s="10"/>
      <c r="O10" s="9"/>
    </row>
    <row r="11" spans="2:21" x14ac:dyDescent="0.25">
      <c r="B11" s="16"/>
      <c r="C11" s="11" t="s">
        <v>35</v>
      </c>
      <c r="D11" s="11">
        <v>98.8</v>
      </c>
      <c r="E11" s="11">
        <v>27.299967765808109</v>
      </c>
      <c r="F11" s="12">
        <f>($J$6-D11)/$J$6</f>
        <v>0</v>
      </c>
      <c r="G11" s="17"/>
      <c r="K11" s="10"/>
      <c r="O11" s="9"/>
    </row>
    <row r="12" spans="2:21" x14ac:dyDescent="0.25">
      <c r="B12" s="16"/>
      <c r="C12" s="11" t="s">
        <v>36</v>
      </c>
      <c r="D12" s="11">
        <v>98</v>
      </c>
      <c r="E12" s="11">
        <v>26.63556694984436</v>
      </c>
      <c r="F12" s="12">
        <f>($J$6-D12)/$J$6</f>
        <v>8.0971659919028063E-3</v>
      </c>
      <c r="G12" s="17"/>
      <c r="K12" s="10"/>
      <c r="O12" s="9"/>
    </row>
    <row r="13" spans="2:21" x14ac:dyDescent="0.25">
      <c r="B13" s="16" t="s">
        <v>30</v>
      </c>
      <c r="C13" s="11" t="s">
        <v>34</v>
      </c>
      <c r="D13" s="11">
        <v>120.3</v>
      </c>
      <c r="E13" s="11">
        <v>7.1100337505340576</v>
      </c>
      <c r="F13" s="12">
        <f>($J$7-D13)/$J$7</f>
        <v>5.7948316366483989E-2</v>
      </c>
      <c r="G13" s="17" t="s">
        <v>43</v>
      </c>
      <c r="K13" s="10"/>
      <c r="O13" s="9"/>
    </row>
    <row r="14" spans="2:21" x14ac:dyDescent="0.25">
      <c r="B14" s="16"/>
      <c r="C14" s="11" t="s">
        <v>35</v>
      </c>
      <c r="D14" s="11">
        <v>127.7</v>
      </c>
      <c r="E14" s="11">
        <v>7.0919771194458008</v>
      </c>
      <c r="F14" s="12">
        <f>($J$7-D14)/$J$7</f>
        <v>0</v>
      </c>
      <c r="G14" s="17"/>
      <c r="K14" s="10"/>
    </row>
    <row r="15" spans="2:21" x14ac:dyDescent="0.25">
      <c r="B15" s="16"/>
      <c r="C15" s="11" t="s">
        <v>36</v>
      </c>
      <c r="D15" s="11">
        <v>123.2</v>
      </c>
      <c r="E15" s="11">
        <v>9.351886510848999</v>
      </c>
      <c r="F15" s="12">
        <f>($J$7-D15)/$J$7</f>
        <v>3.5238841033672669E-2</v>
      </c>
      <c r="G15" s="17"/>
      <c r="K15" s="10"/>
    </row>
    <row r="18" spans="2:19" x14ac:dyDescent="0.25">
      <c r="L18" s="10"/>
      <c r="R18" s="13"/>
    </row>
    <row r="19" spans="2:19" x14ac:dyDescent="0.25">
      <c r="B19" s="11">
        <v>150</v>
      </c>
      <c r="C19" s="11"/>
      <c r="D19" s="11"/>
      <c r="E19" s="11"/>
      <c r="F19" s="11"/>
      <c r="G19" s="11"/>
      <c r="I19">
        <v>150</v>
      </c>
      <c r="L19" s="10"/>
      <c r="Q19" s="13"/>
      <c r="R19" s="13"/>
    </row>
    <row r="20" spans="2:19" x14ac:dyDescent="0.25">
      <c r="B20" s="11" t="s">
        <v>26</v>
      </c>
      <c r="C20" s="11" t="s">
        <v>33</v>
      </c>
      <c r="D20" s="11" t="s">
        <v>18</v>
      </c>
      <c r="E20" s="11" t="s">
        <v>37</v>
      </c>
      <c r="F20" s="11" t="s">
        <v>42</v>
      </c>
      <c r="G20" s="11" t="s">
        <v>39</v>
      </c>
      <c r="I20" t="s">
        <v>38</v>
      </c>
      <c r="J20" t="s">
        <v>41</v>
      </c>
      <c r="L20" s="10"/>
      <c r="Q20" s="9"/>
      <c r="R20" s="14"/>
      <c r="S20" s="9"/>
    </row>
    <row r="21" spans="2:19" x14ac:dyDescent="0.25">
      <c r="B21" s="16" t="s">
        <v>31</v>
      </c>
      <c r="C21" s="11" t="s">
        <v>34</v>
      </c>
      <c r="D21" s="11">
        <v>159.5</v>
      </c>
      <c r="E21" s="11">
        <v>99.659829378128052</v>
      </c>
      <c r="F21" s="12">
        <f>($J$21-D21)/$J$21</f>
        <v>0</v>
      </c>
      <c r="G21" s="17" t="s">
        <v>45</v>
      </c>
      <c r="I21" t="s">
        <v>31</v>
      </c>
      <c r="J21">
        <v>159.5</v>
      </c>
      <c r="L21" s="10"/>
      <c r="R21" s="13"/>
    </row>
    <row r="22" spans="2:19" x14ac:dyDescent="0.25">
      <c r="B22" s="16"/>
      <c r="C22" s="11" t="s">
        <v>35</v>
      </c>
      <c r="D22" s="11">
        <v>156.80000000000001</v>
      </c>
      <c r="E22" s="11">
        <v>87.339097023010254</v>
      </c>
      <c r="F22" s="12">
        <f t="shared" ref="F22:F23" si="0">($J$21-D22)/$J$21</f>
        <v>1.6927899686520306E-2</v>
      </c>
      <c r="G22" s="17"/>
      <c r="I22" t="s">
        <v>28</v>
      </c>
      <c r="J22">
        <v>151.4</v>
      </c>
      <c r="K22" s="10"/>
      <c r="L22" s="10"/>
      <c r="R22" s="13"/>
    </row>
    <row r="23" spans="2:19" x14ac:dyDescent="0.25">
      <c r="B23" s="16"/>
      <c r="C23" s="11" t="s">
        <v>36</v>
      </c>
      <c r="D23" s="11">
        <v>154.9</v>
      </c>
      <c r="E23" s="11">
        <v>120.4336926937103</v>
      </c>
      <c r="F23" s="12">
        <f t="shared" si="0"/>
        <v>2.8840125391849495E-2</v>
      </c>
      <c r="G23" s="17"/>
      <c r="I23" t="s">
        <v>32</v>
      </c>
      <c r="J23">
        <v>130.69999999999999</v>
      </c>
      <c r="L23" s="10"/>
      <c r="R23" s="13"/>
    </row>
    <row r="24" spans="2:19" x14ac:dyDescent="0.25">
      <c r="B24" s="16" t="s">
        <v>28</v>
      </c>
      <c r="C24" s="11" t="s">
        <v>34</v>
      </c>
      <c r="D24" s="11">
        <v>150.4</v>
      </c>
      <c r="E24" s="11">
        <v>139.01773691177371</v>
      </c>
      <c r="F24" s="12">
        <f>($J$22-D24)/$J$22</f>
        <v>6.6050198150594446E-3</v>
      </c>
      <c r="G24" s="17" t="s">
        <v>44</v>
      </c>
      <c r="I24" t="s">
        <v>30</v>
      </c>
      <c r="J24">
        <v>150.4</v>
      </c>
      <c r="L24" s="10"/>
      <c r="R24" s="13"/>
    </row>
    <row r="25" spans="2:19" x14ac:dyDescent="0.25">
      <c r="B25" s="16"/>
      <c r="C25" s="11" t="s">
        <v>35</v>
      </c>
      <c r="D25" s="11">
        <v>149.1</v>
      </c>
      <c r="E25" s="11">
        <v>137.74869990348819</v>
      </c>
      <c r="F25" s="12">
        <f t="shared" ref="F25:F26" si="1">($J$22-D25)/$J$22</f>
        <v>1.5191545574636799E-2</v>
      </c>
      <c r="G25" s="17"/>
      <c r="L25" s="10"/>
      <c r="R25" s="13"/>
    </row>
    <row r="26" spans="2:19" x14ac:dyDescent="0.25">
      <c r="B26" s="16"/>
      <c r="C26" s="11" t="s">
        <v>36</v>
      </c>
      <c r="D26" s="11">
        <v>151.4</v>
      </c>
      <c r="E26" s="11">
        <v>140.199542760849</v>
      </c>
      <c r="F26" s="12">
        <f t="shared" si="1"/>
        <v>0</v>
      </c>
      <c r="G26" s="17"/>
      <c r="L26" s="10"/>
      <c r="R26" s="13"/>
    </row>
    <row r="27" spans="2:19" x14ac:dyDescent="0.25">
      <c r="B27" s="16" t="s">
        <v>32</v>
      </c>
      <c r="C27" s="11" t="s">
        <v>34</v>
      </c>
      <c r="D27" s="11">
        <v>127.3</v>
      </c>
      <c r="E27" s="11">
        <v>610.00040626525879</v>
      </c>
      <c r="F27" s="12">
        <f>($J$23-D27)/$J$23</f>
        <v>2.6013771996939494E-2</v>
      </c>
      <c r="G27" s="17" t="s">
        <v>43</v>
      </c>
      <c r="L27" s="10"/>
      <c r="R27" s="13"/>
    </row>
    <row r="28" spans="2:19" x14ac:dyDescent="0.25">
      <c r="B28" s="16"/>
      <c r="C28" s="11" t="s">
        <v>35</v>
      </c>
      <c r="D28" s="11">
        <v>130.69999999999999</v>
      </c>
      <c r="E28" s="11">
        <v>604.9381992816925</v>
      </c>
      <c r="F28" s="12">
        <f t="shared" ref="F28:F29" si="2">($J$23-D28)/$J$23</f>
        <v>0</v>
      </c>
      <c r="G28" s="17"/>
      <c r="L28" s="10"/>
      <c r="R28" s="13"/>
    </row>
    <row r="29" spans="2:19" x14ac:dyDescent="0.25">
      <c r="B29" s="16"/>
      <c r="C29" s="11" t="s">
        <v>36</v>
      </c>
      <c r="D29" s="11">
        <v>130.69999999999999</v>
      </c>
      <c r="E29" s="11">
        <v>614.96782207489014</v>
      </c>
      <c r="F29" s="12">
        <f t="shared" si="2"/>
        <v>0</v>
      </c>
      <c r="G29" s="17"/>
      <c r="L29" s="10"/>
      <c r="R29" s="13"/>
    </row>
    <row r="30" spans="2:19" x14ac:dyDescent="0.25">
      <c r="B30" s="16" t="s">
        <v>30</v>
      </c>
      <c r="C30" s="11" t="s">
        <v>34</v>
      </c>
      <c r="D30" s="11">
        <v>147.9</v>
      </c>
      <c r="E30" s="11">
        <v>144.2489960193634</v>
      </c>
      <c r="F30" s="12">
        <f>($J$24-D30)/$J$24</f>
        <v>1.6622340425531915E-2</v>
      </c>
      <c r="G30" s="17" t="s">
        <v>44</v>
      </c>
    </row>
    <row r="31" spans="2:19" x14ac:dyDescent="0.25">
      <c r="B31" s="16"/>
      <c r="C31" s="11" t="s">
        <v>35</v>
      </c>
      <c r="D31" s="11">
        <v>148.80000000000001</v>
      </c>
      <c r="E31" s="11">
        <v>134.34887027740481</v>
      </c>
      <c r="F31" s="12">
        <f t="shared" ref="F31:F32" si="3">($J$24-D31)/$J$24</f>
        <v>1.0638297872340387E-2</v>
      </c>
      <c r="G31" s="17"/>
    </row>
    <row r="32" spans="2:19" x14ac:dyDescent="0.25">
      <c r="B32" s="16"/>
      <c r="C32" s="11" t="s">
        <v>36</v>
      </c>
      <c r="D32" s="11">
        <v>150.4</v>
      </c>
      <c r="E32" s="11">
        <v>182.08141589164731</v>
      </c>
      <c r="F32" s="12">
        <f t="shared" si="3"/>
        <v>0</v>
      </c>
      <c r="G32" s="17"/>
    </row>
    <row r="36" spans="2:10" x14ac:dyDescent="0.25">
      <c r="B36" s="11">
        <v>150</v>
      </c>
      <c r="C36" s="11"/>
      <c r="D36" s="11"/>
      <c r="E36" s="11"/>
      <c r="F36" s="11"/>
      <c r="G36" s="11"/>
      <c r="I36">
        <v>50</v>
      </c>
    </row>
    <row r="37" spans="2:10" x14ac:dyDescent="0.25">
      <c r="B37" s="11" t="s">
        <v>26</v>
      </c>
      <c r="C37" s="11" t="s">
        <v>33</v>
      </c>
      <c r="D37" s="11" t="s">
        <v>18</v>
      </c>
      <c r="E37" s="11" t="s">
        <v>37</v>
      </c>
      <c r="F37" s="11" t="s">
        <v>42</v>
      </c>
      <c r="G37" s="11" t="s">
        <v>39</v>
      </c>
      <c r="I37" t="s">
        <v>38</v>
      </c>
      <c r="J37" t="s">
        <v>41</v>
      </c>
    </row>
    <row r="38" spans="2:10" x14ac:dyDescent="0.25">
      <c r="B38" s="16" t="s">
        <v>31</v>
      </c>
      <c r="C38" s="11" t="s">
        <v>34</v>
      </c>
      <c r="D38" s="11">
        <v>8.5</v>
      </c>
      <c r="E38" s="11">
        <v>385.77134871482849</v>
      </c>
      <c r="F38" s="12">
        <f>($J$38-D38)/$J$38</f>
        <v>0</v>
      </c>
      <c r="G38" s="17" t="s">
        <v>43</v>
      </c>
      <c r="I38" t="s">
        <v>31</v>
      </c>
      <c r="J38">
        <v>8.5</v>
      </c>
    </row>
    <row r="39" spans="2:10" x14ac:dyDescent="0.25">
      <c r="B39" s="16"/>
      <c r="C39" s="11" t="s">
        <v>35</v>
      </c>
      <c r="D39" s="11">
        <v>8.5</v>
      </c>
      <c r="E39" s="11">
        <v>343.18933916091919</v>
      </c>
      <c r="F39" s="12">
        <f t="shared" ref="F39:F40" si="4">($J$38-D39)/$J$38</f>
        <v>0</v>
      </c>
      <c r="G39" s="17"/>
      <c r="I39" t="s">
        <v>28</v>
      </c>
      <c r="J39">
        <v>7.8</v>
      </c>
    </row>
    <row r="40" spans="2:10" x14ac:dyDescent="0.25">
      <c r="B40" s="16"/>
      <c r="C40" s="11" t="s">
        <v>36</v>
      </c>
      <c r="D40" s="11">
        <v>8.3000000000000007</v>
      </c>
      <c r="E40" s="11">
        <v>577.50081372261047</v>
      </c>
      <c r="F40" s="12">
        <f t="shared" si="4"/>
        <v>2.3529411764705799E-2</v>
      </c>
      <c r="G40" s="17"/>
      <c r="I40" t="s">
        <v>32</v>
      </c>
      <c r="J40">
        <v>6.3</v>
      </c>
    </row>
    <row r="41" spans="2:10" x14ac:dyDescent="0.25">
      <c r="B41" s="16" t="s">
        <v>28</v>
      </c>
      <c r="C41" s="11" t="s">
        <v>34</v>
      </c>
      <c r="D41" s="11">
        <v>7.8</v>
      </c>
      <c r="E41" s="11">
        <v>571.41342520713806</v>
      </c>
      <c r="F41" s="12">
        <f>($J$39-D41)/$J$39</f>
        <v>0</v>
      </c>
      <c r="G41" s="17" t="s">
        <v>45</v>
      </c>
      <c r="I41" t="s">
        <v>30</v>
      </c>
      <c r="J41">
        <v>7.7</v>
      </c>
    </row>
    <row r="42" spans="2:10" x14ac:dyDescent="0.25">
      <c r="B42" s="16"/>
      <c r="C42" s="11" t="s">
        <v>35</v>
      </c>
      <c r="D42" s="11">
        <v>7.7</v>
      </c>
      <c r="E42" s="11">
        <v>557.63061165809631</v>
      </c>
      <c r="F42" s="12">
        <f t="shared" ref="F42:F43" si="5">($J$39-D42)/$J$39</f>
        <v>1.2820512820512775E-2</v>
      </c>
      <c r="G42" s="17"/>
    </row>
    <row r="43" spans="2:10" x14ac:dyDescent="0.25">
      <c r="B43" s="16"/>
      <c r="C43" s="11" t="s">
        <v>36</v>
      </c>
      <c r="D43" s="11">
        <v>7.6</v>
      </c>
      <c r="E43" s="11">
        <v>581.23986339569092</v>
      </c>
      <c r="F43" s="12">
        <f t="shared" si="5"/>
        <v>2.5641025641025664E-2</v>
      </c>
      <c r="G43" s="17"/>
    </row>
    <row r="44" spans="2:10" x14ac:dyDescent="0.25">
      <c r="B44" s="16" t="s">
        <v>32</v>
      </c>
      <c r="C44" s="11" t="s">
        <v>34</v>
      </c>
      <c r="D44" s="11">
        <v>6.3</v>
      </c>
      <c r="E44" s="11">
        <v>2393.941765069962</v>
      </c>
      <c r="F44" s="12">
        <f>($J$40-D44)/$J$40</f>
        <v>0</v>
      </c>
      <c r="G44" s="17" t="s">
        <v>45</v>
      </c>
    </row>
    <row r="45" spans="2:10" x14ac:dyDescent="0.25">
      <c r="B45" s="16"/>
      <c r="C45" s="11" t="s">
        <v>35</v>
      </c>
      <c r="D45" s="11">
        <v>6.2</v>
      </c>
      <c r="E45" s="11">
        <v>2347.1844608783722</v>
      </c>
      <c r="F45" s="12">
        <f t="shared" ref="F45:F46" si="6">($J$40-D45)/$J$40</f>
        <v>1.5873015873015817E-2</v>
      </c>
      <c r="G45" s="17"/>
    </row>
    <row r="46" spans="2:10" x14ac:dyDescent="0.25">
      <c r="B46" s="16"/>
      <c r="C46" s="11" t="s">
        <v>36</v>
      </c>
      <c r="D46" s="11">
        <v>6</v>
      </c>
      <c r="E46" s="11">
        <v>2370.508464813232</v>
      </c>
      <c r="F46" s="12">
        <f t="shared" si="6"/>
        <v>4.7619047619047596E-2</v>
      </c>
      <c r="G46" s="17"/>
    </row>
    <row r="47" spans="2:10" x14ac:dyDescent="0.25">
      <c r="B47" s="16" t="s">
        <v>30</v>
      </c>
      <c r="C47" s="11" t="s">
        <v>34</v>
      </c>
      <c r="D47" s="11">
        <v>7.7</v>
      </c>
      <c r="E47" s="11">
        <v>570.84106683731079</v>
      </c>
      <c r="F47" s="12">
        <f>($J$41-D47)/$J$41</f>
        <v>0</v>
      </c>
      <c r="G47" s="17" t="s">
        <v>45</v>
      </c>
    </row>
    <row r="48" spans="2:10" x14ac:dyDescent="0.25">
      <c r="B48" s="16"/>
      <c r="C48" s="11" t="s">
        <v>35</v>
      </c>
      <c r="D48" s="11">
        <v>7.6</v>
      </c>
      <c r="E48" s="11">
        <v>575.6888267993927</v>
      </c>
      <c r="F48" s="12">
        <f t="shared" ref="F48:F49" si="7">($J$41-D48)/$J$41</f>
        <v>1.2987012987013056E-2</v>
      </c>
      <c r="G48" s="17"/>
    </row>
    <row r="49" spans="2:7" x14ac:dyDescent="0.25">
      <c r="B49" s="16"/>
      <c r="C49" s="11" t="s">
        <v>36</v>
      </c>
      <c r="D49" s="11">
        <v>7.7</v>
      </c>
      <c r="E49" s="11">
        <v>657.07819509506226</v>
      </c>
      <c r="F49" s="12">
        <f t="shared" si="7"/>
        <v>0</v>
      </c>
      <c r="G49" s="17"/>
    </row>
  </sheetData>
  <mergeCells count="28">
    <mergeCell ref="B24:B26"/>
    <mergeCell ref="G24:G26"/>
    <mergeCell ref="B27:B29"/>
    <mergeCell ref="G27:G29"/>
    <mergeCell ref="G4:G6"/>
    <mergeCell ref="G7:G9"/>
    <mergeCell ref="G10:G12"/>
    <mergeCell ref="G13:G15"/>
    <mergeCell ref="B4:B6"/>
    <mergeCell ref="B7:B9"/>
    <mergeCell ref="B10:B12"/>
    <mergeCell ref="B13:B15"/>
    <mergeCell ref="B44:B46"/>
    <mergeCell ref="G44:G46"/>
    <mergeCell ref="B47:B49"/>
    <mergeCell ref="G47:G49"/>
    <mergeCell ref="M2:T2"/>
    <mergeCell ref="M3:O3"/>
    <mergeCell ref="P3:R3"/>
    <mergeCell ref="S3:U3"/>
    <mergeCell ref="B30:B32"/>
    <mergeCell ref="G30:G32"/>
    <mergeCell ref="B38:B40"/>
    <mergeCell ref="G38:G40"/>
    <mergeCell ref="B41:B43"/>
    <mergeCell ref="G41:G43"/>
    <mergeCell ref="B21:B23"/>
    <mergeCell ref="G21:G23"/>
  </mergeCells>
  <phoneticPr fontId="3" type="noConversion"/>
  <pageMargins left="0.7" right="0.7" top="0.75" bottom="0.75" header="0.3" footer="0.3"/>
  <ignoredErrors>
    <ignoredError sqref="P9 S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28"/>
  <sheetViews>
    <sheetView workbookViewId="0">
      <selection activeCell="B5" sqref="B5"/>
    </sheetView>
  </sheetViews>
  <sheetFormatPr baseColWidth="10" defaultColWidth="9.140625" defaultRowHeight="15" x14ac:dyDescent="0.25"/>
  <cols>
    <col min="2" max="2" width="30.85546875" customWidth="1"/>
    <col min="3" max="3" width="11.7109375" customWidth="1"/>
    <col min="4" max="4" width="10.5703125" customWidth="1"/>
    <col min="5" max="5" width="20.5703125" customWidth="1"/>
    <col min="6" max="6" width="15.140625" customWidth="1"/>
    <col min="7" max="7" width="20.5703125" customWidth="1"/>
    <col min="14" max="14" width="20.42578125" bestFit="1" customWidth="1"/>
    <col min="15" max="15" width="16.140625" customWidth="1"/>
    <col min="16" max="16" width="7.7109375" bestFit="1" customWidth="1"/>
    <col min="17" max="17" width="8.140625" bestFit="1" customWidth="1"/>
    <col min="18" max="18" width="7.7109375" bestFit="1" customWidth="1"/>
    <col min="19" max="19" width="12.5703125" bestFit="1" customWidth="1"/>
    <col min="20" max="22" width="6.140625" bestFit="1" customWidth="1"/>
    <col min="23" max="24" width="7.140625" bestFit="1" customWidth="1"/>
    <col min="25" max="25" width="12.5703125" bestFit="1" customWidth="1"/>
    <col min="26" max="27" width="6.140625" bestFit="1" customWidth="1"/>
    <col min="28" max="28" width="18.42578125" bestFit="1" customWidth="1"/>
    <col min="29" max="29" width="12.5703125" bestFit="1" customWidth="1"/>
  </cols>
  <sheetData>
    <row r="2" spans="2:19" x14ac:dyDescent="0.25">
      <c r="B2" s="2" t="s">
        <v>0</v>
      </c>
      <c r="C2" s="2" t="s">
        <v>26</v>
      </c>
      <c r="D2" s="2" t="s">
        <v>1</v>
      </c>
      <c r="E2" s="2" t="s">
        <v>14</v>
      </c>
      <c r="F2" s="2" t="s">
        <v>16</v>
      </c>
      <c r="G2" s="2" t="s">
        <v>17</v>
      </c>
      <c r="H2" s="2" t="s">
        <v>18</v>
      </c>
      <c r="N2" t="s">
        <v>25</v>
      </c>
    </row>
    <row r="3" spans="2:19" x14ac:dyDescent="0.25">
      <c r="B3" t="s">
        <v>2</v>
      </c>
      <c r="C3" s="7" t="s">
        <v>27</v>
      </c>
      <c r="D3">
        <v>50</v>
      </c>
      <c r="E3" t="s">
        <v>15</v>
      </c>
      <c r="F3">
        <v>1</v>
      </c>
      <c r="G3">
        <v>4.3818168640136719</v>
      </c>
      <c r="H3">
        <v>134.80000000000001</v>
      </c>
      <c r="N3" s="3" t="s">
        <v>24</v>
      </c>
      <c r="O3" s="3" t="s">
        <v>23</v>
      </c>
      <c r="P3" s="4"/>
      <c r="Q3" s="4"/>
      <c r="R3" s="4"/>
      <c r="S3" s="4"/>
    </row>
    <row r="4" spans="2:19" x14ac:dyDescent="0.25">
      <c r="B4" t="s">
        <v>3</v>
      </c>
      <c r="C4" s="8" t="s">
        <v>28</v>
      </c>
      <c r="D4">
        <v>50</v>
      </c>
      <c r="E4" t="s">
        <v>20</v>
      </c>
      <c r="F4">
        <v>1</v>
      </c>
      <c r="G4">
        <v>6.28</v>
      </c>
      <c r="H4">
        <v>127.2</v>
      </c>
      <c r="N4" s="3" t="s">
        <v>21</v>
      </c>
      <c r="O4" s="4" t="s">
        <v>27</v>
      </c>
      <c r="P4" s="4" t="s">
        <v>28</v>
      </c>
      <c r="Q4" s="4" t="s">
        <v>29</v>
      </c>
      <c r="R4" s="4" t="s">
        <v>30</v>
      </c>
      <c r="S4" s="4" t="s">
        <v>22</v>
      </c>
    </row>
    <row r="5" spans="2:19" x14ac:dyDescent="0.25">
      <c r="B5" t="s">
        <v>4</v>
      </c>
      <c r="C5" s="7" t="s">
        <v>29</v>
      </c>
      <c r="D5">
        <v>50</v>
      </c>
      <c r="E5" t="s">
        <v>15</v>
      </c>
      <c r="F5">
        <v>0</v>
      </c>
      <c r="G5">
        <v>27.299967769999999</v>
      </c>
      <c r="H5">
        <v>98.8</v>
      </c>
      <c r="N5" s="5" t="s">
        <v>19</v>
      </c>
      <c r="O5" s="6">
        <v>8.3333333333333329E-2</v>
      </c>
      <c r="P5" s="6">
        <v>8.3333333333333329E-2</v>
      </c>
      <c r="Q5" s="6">
        <v>8.3333333333333329E-2</v>
      </c>
      <c r="R5" s="6">
        <v>8.3333333333333329E-2</v>
      </c>
      <c r="S5" s="6">
        <v>0.33333333333333331</v>
      </c>
    </row>
    <row r="6" spans="2:19" x14ac:dyDescent="0.25">
      <c r="B6" t="s">
        <v>5</v>
      </c>
      <c r="C6" s="8" t="s">
        <v>30</v>
      </c>
      <c r="D6">
        <v>50</v>
      </c>
      <c r="E6" t="s">
        <v>15</v>
      </c>
      <c r="F6">
        <v>1</v>
      </c>
      <c r="G6">
        <v>7.0919771190000001</v>
      </c>
      <c r="H6">
        <v>123.2</v>
      </c>
      <c r="N6" s="5" t="s">
        <v>15</v>
      </c>
      <c r="O6" s="6">
        <v>0.16666666666666666</v>
      </c>
      <c r="P6" s="6">
        <v>0</v>
      </c>
      <c r="Q6" s="6">
        <v>0.16666666666666666</v>
      </c>
      <c r="R6" s="6">
        <v>8.3333333333333329E-2</v>
      </c>
      <c r="S6" s="6">
        <v>0.41666666666666669</v>
      </c>
    </row>
    <row r="7" spans="2:19" x14ac:dyDescent="0.25">
      <c r="B7" t="s">
        <v>6</v>
      </c>
      <c r="C7" s="7" t="s">
        <v>27</v>
      </c>
      <c r="D7">
        <v>150</v>
      </c>
      <c r="E7" t="s">
        <v>19</v>
      </c>
      <c r="F7">
        <v>1</v>
      </c>
      <c r="G7">
        <v>99.659829378128052</v>
      </c>
      <c r="H7">
        <v>159.5</v>
      </c>
      <c r="N7" s="5" t="s">
        <v>20</v>
      </c>
      <c r="O7" s="6">
        <v>0</v>
      </c>
      <c r="P7" s="6">
        <v>0.16666666666666666</v>
      </c>
      <c r="Q7" s="6">
        <v>0</v>
      </c>
      <c r="R7" s="6">
        <v>8.3333333333333329E-2</v>
      </c>
      <c r="S7" s="6">
        <v>0.25</v>
      </c>
    </row>
    <row r="8" spans="2:19" x14ac:dyDescent="0.25">
      <c r="B8" t="s">
        <v>7</v>
      </c>
      <c r="C8" s="8" t="s">
        <v>28</v>
      </c>
      <c r="D8">
        <v>150</v>
      </c>
      <c r="E8" t="s">
        <v>20</v>
      </c>
      <c r="F8">
        <v>1</v>
      </c>
      <c r="G8">
        <v>140.199542760849</v>
      </c>
      <c r="H8">
        <v>151.4</v>
      </c>
      <c r="N8" s="5" t="s">
        <v>22</v>
      </c>
      <c r="O8" s="6">
        <v>0.25</v>
      </c>
      <c r="P8" s="6">
        <v>0.25</v>
      </c>
      <c r="Q8" s="6">
        <v>0.25</v>
      </c>
      <c r="R8" s="6">
        <v>0.25</v>
      </c>
      <c r="S8" s="6">
        <v>1</v>
      </c>
    </row>
    <row r="9" spans="2:19" x14ac:dyDescent="0.25">
      <c r="B9" t="s">
        <v>8</v>
      </c>
      <c r="C9" s="7" t="s">
        <v>29</v>
      </c>
      <c r="D9">
        <v>150</v>
      </c>
      <c r="E9" t="s">
        <v>15</v>
      </c>
      <c r="F9">
        <v>0</v>
      </c>
      <c r="G9">
        <v>604.9381992816925</v>
      </c>
      <c r="H9">
        <v>130.69999999999999</v>
      </c>
    </row>
    <row r="10" spans="2:19" x14ac:dyDescent="0.25">
      <c r="B10" t="s">
        <v>9</v>
      </c>
      <c r="C10" s="8" t="s">
        <v>30</v>
      </c>
      <c r="D10">
        <v>150</v>
      </c>
      <c r="E10" t="s">
        <v>20</v>
      </c>
      <c r="F10">
        <v>1</v>
      </c>
      <c r="G10">
        <v>182.08141589164731</v>
      </c>
      <c r="H10">
        <v>150.4</v>
      </c>
    </row>
    <row r="11" spans="2:19" x14ac:dyDescent="0.25">
      <c r="B11" t="s">
        <v>10</v>
      </c>
      <c r="C11" s="7" t="s">
        <v>27</v>
      </c>
      <c r="D11">
        <v>500</v>
      </c>
      <c r="E11" t="s">
        <v>15</v>
      </c>
      <c r="F11">
        <v>1</v>
      </c>
      <c r="G11">
        <v>343.18933916091919</v>
      </c>
      <c r="H11">
        <v>8.5</v>
      </c>
    </row>
    <row r="12" spans="2:19" x14ac:dyDescent="0.25">
      <c r="B12" t="s">
        <v>11</v>
      </c>
      <c r="C12" s="8" t="s">
        <v>28</v>
      </c>
      <c r="D12">
        <v>500</v>
      </c>
      <c r="E12" t="s">
        <v>19</v>
      </c>
      <c r="F12">
        <v>1</v>
      </c>
      <c r="G12">
        <v>571.41342520713806</v>
      </c>
      <c r="H12">
        <v>7.8</v>
      </c>
    </row>
    <row r="13" spans="2:19" x14ac:dyDescent="0.25">
      <c r="B13" t="s">
        <v>12</v>
      </c>
      <c r="C13" s="7" t="s">
        <v>29</v>
      </c>
      <c r="D13">
        <v>500</v>
      </c>
      <c r="E13" t="s">
        <v>19</v>
      </c>
      <c r="F13">
        <v>0</v>
      </c>
      <c r="G13">
        <v>2393.941765069962</v>
      </c>
      <c r="H13">
        <v>6.3</v>
      </c>
    </row>
    <row r="14" spans="2:19" x14ac:dyDescent="0.25">
      <c r="B14" t="s">
        <v>13</v>
      </c>
      <c r="C14" s="8" t="s">
        <v>30</v>
      </c>
      <c r="D14">
        <v>500</v>
      </c>
      <c r="E14" t="s">
        <v>19</v>
      </c>
      <c r="F14">
        <v>1</v>
      </c>
      <c r="G14">
        <v>570.84106683731079</v>
      </c>
      <c r="H14">
        <v>7.7</v>
      </c>
    </row>
    <row r="15" spans="2:19" x14ac:dyDescent="0.25">
      <c r="B15" s="1"/>
      <c r="C15" s="1"/>
      <c r="D15" s="1"/>
      <c r="E15" s="1"/>
      <c r="F15" s="1"/>
      <c r="G15" s="1"/>
      <c r="H15" s="1"/>
    </row>
    <row r="16" spans="2:19" x14ac:dyDescent="0.25">
      <c r="B16" s="1"/>
      <c r="C16" s="1"/>
      <c r="D16" s="1"/>
      <c r="E16" s="1"/>
      <c r="F16" s="1"/>
      <c r="G16" s="1"/>
      <c r="H16" s="1"/>
    </row>
    <row r="17" spans="2:8" x14ac:dyDescent="0.25">
      <c r="B17" s="1"/>
      <c r="C17" s="1"/>
      <c r="D17" s="1"/>
      <c r="E17" s="1"/>
      <c r="F17" s="1"/>
      <c r="G17" s="1"/>
      <c r="H17" s="1"/>
    </row>
    <row r="18" spans="2:8" x14ac:dyDescent="0.25">
      <c r="B18" s="1"/>
      <c r="C18" s="1"/>
      <c r="D18" s="1"/>
      <c r="E18" s="1"/>
      <c r="F18" s="1"/>
      <c r="G18" s="1"/>
      <c r="H18" s="1"/>
    </row>
    <row r="19" spans="2:8" x14ac:dyDescent="0.25">
      <c r="B19" s="1"/>
      <c r="C19" s="1"/>
      <c r="D19" s="1"/>
      <c r="E19" s="1"/>
      <c r="F19" s="1"/>
      <c r="G19" s="1"/>
      <c r="H19" s="1"/>
    </row>
    <row r="20" spans="2:8" x14ac:dyDescent="0.25">
      <c r="B20" s="1"/>
      <c r="C20" s="1"/>
      <c r="D20" s="1"/>
      <c r="E20" s="1"/>
      <c r="F20" s="1"/>
      <c r="G20" s="1"/>
      <c r="H20" s="1"/>
    </row>
    <row r="21" spans="2:8" x14ac:dyDescent="0.25">
      <c r="B21" s="1"/>
      <c r="C21" s="1"/>
      <c r="D21" s="1"/>
      <c r="E21" s="1"/>
      <c r="F21" s="1"/>
      <c r="G21" s="1"/>
      <c r="H21" s="1"/>
    </row>
    <row r="22" spans="2:8" x14ac:dyDescent="0.25">
      <c r="B22" s="1"/>
      <c r="C22" s="1"/>
      <c r="D22" s="1"/>
      <c r="E22" s="1"/>
      <c r="F22" s="1"/>
      <c r="G22" s="1"/>
      <c r="H22" s="1"/>
    </row>
    <row r="23" spans="2:8" x14ac:dyDescent="0.25">
      <c r="B23" s="1"/>
      <c r="C23" s="1"/>
      <c r="D23" s="1"/>
      <c r="E23" s="1"/>
      <c r="F23" s="1"/>
      <c r="G23" s="1"/>
      <c r="H23" s="1"/>
    </row>
    <row r="24" spans="2:8" x14ac:dyDescent="0.25">
      <c r="B24" s="1"/>
      <c r="C24" s="1"/>
      <c r="D24" s="1"/>
      <c r="E24" s="1"/>
      <c r="F24" s="1"/>
      <c r="G24" s="1"/>
      <c r="H24" s="1"/>
    </row>
    <row r="25" spans="2:8" x14ac:dyDescent="0.25">
      <c r="H25" s="1"/>
    </row>
    <row r="26" spans="2:8" x14ac:dyDescent="0.25">
      <c r="H26" s="1"/>
    </row>
    <row r="27" spans="2:8" x14ac:dyDescent="0.25">
      <c r="H27" s="1"/>
    </row>
    <row r="28" spans="2:8" x14ac:dyDescent="0.25">
      <c r="H28" s="1"/>
    </row>
  </sheetData>
  <pageMargins left="0.7" right="0.7" top="0.75" bottom="0.75" header="0.3" footer="0.3"/>
  <pageSetup paperSize="9" orientation="portrait" horizontalDpi="1200" verticalDpi="120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GRASP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Arnau Martínez</dc:creator>
  <cp:lastModifiedBy>Ignacio Arnau Martínez</cp:lastModifiedBy>
  <dcterms:created xsi:type="dcterms:W3CDTF">2015-06-05T18:19:34Z</dcterms:created>
  <dcterms:modified xsi:type="dcterms:W3CDTF">2023-09-05T00:06:11Z</dcterms:modified>
</cp:coreProperties>
</file>