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muthukumar.MATCHNET\Documents\SQL Server Management Studio\Generic-Useful\DBA\"/>
    </mc:Choice>
  </mc:AlternateContent>
  <bookViews>
    <workbookView xWindow="0" yWindow="0" windowWidth="28800" windowHeight="12420" activeTab="5"/>
  </bookViews>
  <sheets>
    <sheet name="Sheet1" sheetId="1" r:id="rId1"/>
    <sheet name="Sheet2" sheetId="2" r:id="rId2"/>
    <sheet name="08252016_0452PM" sheetId="3" r:id="rId3"/>
    <sheet name="08262016_1010AM" sheetId="4" r:id="rId4"/>
    <sheet name="TransBet0825_0826" sheetId="5" r:id="rId5"/>
    <sheet name="IOPS_0815_0821_2016" sheetId="6" r:id="rId6"/>
  </sheets>
  <calcPr calcId="152511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6" l="1"/>
  <c r="M13" i="6"/>
  <c r="J2" i="6"/>
  <c r="K2" i="6"/>
  <c r="L2" i="6"/>
  <c r="J3" i="6"/>
  <c r="K3" i="6"/>
  <c r="L3" i="6"/>
  <c r="J4" i="6"/>
  <c r="K4" i="6"/>
  <c r="L4" i="6"/>
  <c r="J5" i="6"/>
  <c r="K5" i="6"/>
  <c r="L5" i="6"/>
  <c r="J6" i="6"/>
  <c r="K6" i="6"/>
  <c r="L6" i="6"/>
  <c r="J7" i="6"/>
  <c r="K7" i="6"/>
  <c r="L7" i="6"/>
  <c r="J8" i="6"/>
  <c r="K8" i="6"/>
  <c r="L8" i="6"/>
  <c r="J9" i="6"/>
  <c r="K9" i="6"/>
  <c r="L9" i="6"/>
  <c r="J10" i="6"/>
  <c r="K10" i="6"/>
  <c r="L10" i="6"/>
  <c r="J11" i="6"/>
  <c r="K11" i="6"/>
  <c r="L11" i="6"/>
  <c r="J12" i="6"/>
  <c r="K12" i="6"/>
  <c r="L12" i="6"/>
  <c r="J13" i="6"/>
  <c r="K13" i="6"/>
  <c r="L13" i="6"/>
  <c r="L15" i="6" l="1"/>
  <c r="J15" i="6"/>
  <c r="K15" i="6"/>
  <c r="F13" i="5"/>
  <c r="F11" i="5"/>
  <c r="F10" i="5"/>
  <c r="F9" i="5"/>
  <c r="F8" i="5"/>
  <c r="F7" i="5"/>
  <c r="F6" i="5"/>
  <c r="F5" i="5"/>
  <c r="F4" i="5"/>
  <c r="F3" i="5"/>
  <c r="F2" i="5"/>
  <c r="C37" i="2"/>
  <c r="C16" i="2" l="1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<sst xmlns="http://schemas.openxmlformats.org/spreadsheetml/2006/main" count="231" uniqueCount="75">
  <si>
    <t>Servername</t>
  </si>
  <si>
    <t>EventDay</t>
  </si>
  <si>
    <t>NetTransPerDay</t>
  </si>
  <si>
    <t>NoOfRecords</t>
  </si>
  <si>
    <t>AvgTransPer5Min</t>
  </si>
  <si>
    <t>LASQL01</t>
  </si>
  <si>
    <t>LASQL02</t>
  </si>
  <si>
    <t>LASQL03</t>
  </si>
  <si>
    <t>LASQL04</t>
  </si>
  <si>
    <t>LASQL05</t>
  </si>
  <si>
    <t>LASQL06</t>
  </si>
  <si>
    <t>LASQL07</t>
  </si>
  <si>
    <t>LASQL08</t>
  </si>
  <si>
    <t>LASQL09</t>
  </si>
  <si>
    <t>LASQL10</t>
  </si>
  <si>
    <t>Row Labels</t>
  </si>
  <si>
    <t>Grand Total</t>
  </si>
  <si>
    <t>Column Labels</t>
  </si>
  <si>
    <t>Sum of NetTransPerDay</t>
  </si>
  <si>
    <t>Server Name</t>
  </si>
  <si>
    <t>TransPerSec</t>
  </si>
  <si>
    <t>LASEARCHDB01</t>
  </si>
  <si>
    <t>LASQLPRODFLAT01</t>
  </si>
  <si>
    <t>LASQLPRODFLAT02</t>
  </si>
  <si>
    <t>StartDate</t>
  </si>
  <si>
    <t>DaysSincRestart</t>
  </si>
  <si>
    <t>Sum of TransPerSec</t>
  </si>
  <si>
    <t>Average for Servers LASQL01-10</t>
  </si>
  <si>
    <t>TransactionsEnd</t>
  </si>
  <si>
    <t>TransactionsBegin</t>
  </si>
  <si>
    <t>TransPer5Sec</t>
  </si>
  <si>
    <t>TimeElapsed</t>
  </si>
  <si>
    <t>DaysUp</t>
  </si>
  <si>
    <t>lasql07</t>
  </si>
  <si>
    <t>lasql08</t>
  </si>
  <si>
    <t>AtStart</t>
  </si>
  <si>
    <t>AtEnd</t>
  </si>
  <si>
    <t>ServerName</t>
  </si>
  <si>
    <t>TransactionBegin</t>
  </si>
  <si>
    <t>TransactionEnd</t>
  </si>
  <si>
    <t>vol-Prod-LASQLPRODFLAT02-Data</t>
  </si>
  <si>
    <t>vol-Prod-LASQLPRODFLAT01-Data</t>
  </si>
  <si>
    <t>vol-Prod-LASQL10-Data</t>
  </si>
  <si>
    <t>vol-Prod-LASQL09-Data</t>
  </si>
  <si>
    <t>vol-Prod-LASQL08-Data</t>
  </si>
  <si>
    <t>vol-Prod-LASQL07-Data</t>
  </si>
  <si>
    <t>vol-Prod-LASQL06-Data</t>
  </si>
  <si>
    <t>vol-Prod-LASQL05-Data</t>
  </si>
  <si>
    <t>vol-Prod-LASQL04-Data</t>
  </si>
  <si>
    <t>vol-Prod-LASQL03-Data</t>
  </si>
  <si>
    <t>vol-Prod-LASQL02-Data</t>
  </si>
  <si>
    <t>vol-Prod-LASQL01-Data</t>
  </si>
  <si>
    <t>Writes/Sec</t>
  </si>
  <si>
    <t>Reads/Sec</t>
  </si>
  <si>
    <t>IO/Sec</t>
  </si>
  <si>
    <t>Volume Size (MB)</t>
  </si>
  <si>
    <t>Cache Hit Rate (%)</t>
  </si>
  <si>
    <t>GB Written/week</t>
  </si>
  <si>
    <t>GB Read/week</t>
  </si>
  <si>
    <t>Writes/week</t>
  </si>
  <si>
    <t>Reads/week</t>
  </si>
  <si>
    <t>IO/week</t>
  </si>
  <si>
    <t>Volume Used (GB)</t>
  </si>
  <si>
    <t>Volume Name</t>
  </si>
  <si>
    <t>Averages</t>
  </si>
  <si>
    <t>Read vs Write Ratio</t>
  </si>
  <si>
    <t>5:1</t>
  </si>
  <si>
    <t>3:1</t>
  </si>
  <si>
    <t>10:1</t>
  </si>
  <si>
    <t>13:1</t>
  </si>
  <si>
    <t>11:1</t>
  </si>
  <si>
    <t>9:1</t>
  </si>
  <si>
    <t>6:1</t>
  </si>
  <si>
    <t>462:1</t>
  </si>
  <si>
    <t>557:1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</si>
</sst>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71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3" fontId="0" fillId="0" borderId="0" xfId="0" applyNumberFormat="1"/>
    <xf numFmtId="1" fontId="0" fillId="0" borderId="0" xfId="0" applyNumberFormat="1"/>
    <xf numFmtId="2" fontId="0" fillId="0" borderId="0" xfId="0" applyNumberFormat="1"/>
    <xf numFmtId="0" fontId="2" fillId="0" borderId="1" xfId="0" applyFont="1" applyBorder="1"/>
    <xf numFmtId="2" fontId="2" fillId="0" borderId="1" xfId="0" applyNumberFormat="1" applyFont="1" applyBorder="1"/>
    <xf numFmtId="47" fontId="0" fillId="0" borderId="0" xfId="0" applyNumberFormat="1"/>
    <xf numFmtId="0" fontId="3" fillId="0" borderId="1" xfId="0" applyFont="1" applyBorder="1"/>
    <xf numFmtId="171" fontId="0" fillId="0" borderId="0" xfId="0" applyNumberFormat="1"/>
  </cellXfs>
  <cellStyles count="2">
    <cellStyle name="Comma" xfId="1" builtinId="3"/>
    <cellStyle name="Normal" xfId="0" builtinId="0"/>
  </cellStyles>
  <dxfs count="6">
    <dxf>
      <numFmt numFmtId="0" formatCode="General"/>
    </dxf>
    <dxf>
      <numFmt numFmtId="20" formatCode="d\-mmm\-yy"/>
    </dxf>
    <dxf>
      <numFmt numFmtId="2" formatCode="0.00"/>
    </dxf>
    <dxf>
      <numFmt numFmtId="1" formatCode="0"/>
    </dxf>
    <dxf>
      <numFmt numFmtId="19" formatCode="m/d/yyyy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[Transactions Per Second.xlsx]Sheet1!PivotTable1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Sheet1!$I$4:$I$5</c:f>
              <c:strCache>
                <c:ptCount val="1"/>
                <c:pt idx="0">
                  <c:v>8/18/2016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Sheet1!$H$6:$H$11</c:f>
              <c:strCache>
                <c:ptCount val="5"/>
                <c:pt idx="0">
                  <c:v>LASQL01</c:v>
                </c:pt>
                <c:pt idx="1">
                  <c:v>LASQL03</c:v>
                </c:pt>
                <c:pt idx="2">
                  <c:v>LASQL05</c:v>
                </c:pt>
                <c:pt idx="3">
                  <c:v>LASQL07</c:v>
                </c:pt>
                <c:pt idx="4">
                  <c:v>LASQL09</c:v>
                </c:pt>
              </c:strCache>
            </c:strRef>
          </c:cat>
          <c:val>
            <c:numRef>
              <c:f>Sheet1!$I$6:$I$11</c:f>
              <c:numCache>
                <c:formatCode>#,##0</c:formatCode>
                <c:ptCount val="5"/>
                <c:pt idx="0">
                  <c:v>640972</c:v>
                </c:pt>
                <c:pt idx="1">
                  <c:v>155996</c:v>
                </c:pt>
                <c:pt idx="2">
                  <c:v>149703</c:v>
                </c:pt>
                <c:pt idx="3">
                  <c:v>138416</c:v>
                </c:pt>
                <c:pt idx="4">
                  <c:v>132207</c:v>
                </c:pt>
              </c:numCache>
            </c:numRef>
          </c:val>
        </c:ser>
        <c:ser>
          <c:idx val="1"/>
          <c:order val="1"/>
          <c:tx>
            <c:strRef>
              <c:f>Sheet1!$J$4:$J$5</c:f>
              <c:strCache>
                <c:ptCount val="1"/>
                <c:pt idx="0">
                  <c:v>8/19/2016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Sheet1!$H$6:$H$11</c:f>
              <c:strCache>
                <c:ptCount val="5"/>
                <c:pt idx="0">
                  <c:v>LASQL01</c:v>
                </c:pt>
                <c:pt idx="1">
                  <c:v>LASQL03</c:v>
                </c:pt>
                <c:pt idx="2">
                  <c:v>LASQL05</c:v>
                </c:pt>
                <c:pt idx="3">
                  <c:v>LASQL07</c:v>
                </c:pt>
                <c:pt idx="4">
                  <c:v>LASQL09</c:v>
                </c:pt>
              </c:strCache>
            </c:strRef>
          </c:cat>
          <c:val>
            <c:numRef>
              <c:f>Sheet1!$J$6:$J$11</c:f>
              <c:numCache>
                <c:formatCode>#,##0</c:formatCode>
                <c:ptCount val="5"/>
                <c:pt idx="0">
                  <c:v>646042</c:v>
                </c:pt>
                <c:pt idx="1">
                  <c:v>153748</c:v>
                </c:pt>
                <c:pt idx="2">
                  <c:v>146196</c:v>
                </c:pt>
                <c:pt idx="3">
                  <c:v>132576</c:v>
                </c:pt>
                <c:pt idx="4">
                  <c:v>119262</c:v>
                </c:pt>
              </c:numCache>
            </c:numRef>
          </c:val>
        </c:ser>
        <c:ser>
          <c:idx val="2"/>
          <c:order val="2"/>
          <c:tx>
            <c:strRef>
              <c:f>Sheet1!$K$4:$K$5</c:f>
              <c:strCache>
                <c:ptCount val="1"/>
                <c:pt idx="0">
                  <c:v>8/20/2016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Sheet1!$H$6:$H$11</c:f>
              <c:strCache>
                <c:ptCount val="5"/>
                <c:pt idx="0">
                  <c:v>LASQL01</c:v>
                </c:pt>
                <c:pt idx="1">
                  <c:v>LASQL03</c:v>
                </c:pt>
                <c:pt idx="2">
                  <c:v>LASQL05</c:v>
                </c:pt>
                <c:pt idx="3">
                  <c:v>LASQL07</c:v>
                </c:pt>
                <c:pt idx="4">
                  <c:v>LASQL09</c:v>
                </c:pt>
              </c:strCache>
            </c:strRef>
          </c:cat>
          <c:val>
            <c:numRef>
              <c:f>Sheet1!$K$6:$K$11</c:f>
              <c:numCache>
                <c:formatCode>#,##0</c:formatCode>
                <c:ptCount val="5"/>
                <c:pt idx="0">
                  <c:v>639776</c:v>
                </c:pt>
                <c:pt idx="1">
                  <c:v>154073</c:v>
                </c:pt>
                <c:pt idx="2">
                  <c:v>147918</c:v>
                </c:pt>
                <c:pt idx="3">
                  <c:v>141488</c:v>
                </c:pt>
                <c:pt idx="4">
                  <c:v>121106</c:v>
                </c:pt>
              </c:numCache>
            </c:numRef>
          </c:val>
        </c:ser>
        <c:ser>
          <c:idx val="3"/>
          <c:order val="3"/>
          <c:tx>
            <c:strRef>
              <c:f>Sheet1!$L$4:$L$5</c:f>
              <c:strCache>
                <c:ptCount val="1"/>
                <c:pt idx="0">
                  <c:v>8/21/2016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Sheet1!$H$6:$H$11</c:f>
              <c:strCache>
                <c:ptCount val="5"/>
                <c:pt idx="0">
                  <c:v>LASQL01</c:v>
                </c:pt>
                <c:pt idx="1">
                  <c:v>LASQL03</c:v>
                </c:pt>
                <c:pt idx="2">
                  <c:v>LASQL05</c:v>
                </c:pt>
                <c:pt idx="3">
                  <c:v>LASQL07</c:v>
                </c:pt>
                <c:pt idx="4">
                  <c:v>LASQL09</c:v>
                </c:pt>
              </c:strCache>
            </c:strRef>
          </c:cat>
          <c:val>
            <c:numRef>
              <c:f>Sheet1!$L$6:$L$11</c:f>
              <c:numCache>
                <c:formatCode>#,##0</c:formatCode>
                <c:ptCount val="5"/>
                <c:pt idx="0">
                  <c:v>625596</c:v>
                </c:pt>
                <c:pt idx="1">
                  <c:v>160254</c:v>
                </c:pt>
                <c:pt idx="2">
                  <c:v>149940</c:v>
                </c:pt>
                <c:pt idx="3">
                  <c:v>149414</c:v>
                </c:pt>
                <c:pt idx="4">
                  <c:v>118457</c:v>
                </c:pt>
              </c:numCache>
            </c:numRef>
          </c:val>
        </c:ser>
        <c:ser>
          <c:idx val="4"/>
          <c:order val="4"/>
          <c:tx>
            <c:strRef>
              <c:f>Sheet1!$M$4:$M$5</c:f>
              <c:strCache>
                <c:ptCount val="1"/>
                <c:pt idx="0">
                  <c:v>8/22/2016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Sheet1!$H$6:$H$11</c:f>
              <c:strCache>
                <c:ptCount val="5"/>
                <c:pt idx="0">
                  <c:v>LASQL01</c:v>
                </c:pt>
                <c:pt idx="1">
                  <c:v>LASQL03</c:v>
                </c:pt>
                <c:pt idx="2">
                  <c:v>LASQL05</c:v>
                </c:pt>
                <c:pt idx="3">
                  <c:v>LASQL07</c:v>
                </c:pt>
                <c:pt idx="4">
                  <c:v>LASQL09</c:v>
                </c:pt>
              </c:strCache>
            </c:strRef>
          </c:cat>
          <c:val>
            <c:numRef>
              <c:f>Sheet1!$M$6:$M$11</c:f>
              <c:numCache>
                <c:formatCode>#,##0</c:formatCode>
                <c:ptCount val="5"/>
                <c:pt idx="0">
                  <c:v>642250</c:v>
                </c:pt>
                <c:pt idx="1">
                  <c:v>152629</c:v>
                </c:pt>
                <c:pt idx="2">
                  <c:v>149507</c:v>
                </c:pt>
                <c:pt idx="3">
                  <c:v>134715</c:v>
                </c:pt>
                <c:pt idx="4">
                  <c:v>115031</c:v>
                </c:pt>
              </c:numCache>
            </c:numRef>
          </c:val>
        </c:ser>
        <c:ser>
          <c:idx val="5"/>
          <c:order val="5"/>
          <c:tx>
            <c:strRef>
              <c:f>Sheet1!$N$4:$N$5</c:f>
              <c:strCache>
                <c:ptCount val="1"/>
                <c:pt idx="0">
                  <c:v>8/23/2016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Sheet1!$H$6:$H$11</c:f>
              <c:strCache>
                <c:ptCount val="5"/>
                <c:pt idx="0">
                  <c:v>LASQL01</c:v>
                </c:pt>
                <c:pt idx="1">
                  <c:v>LASQL03</c:v>
                </c:pt>
                <c:pt idx="2">
                  <c:v>LASQL05</c:v>
                </c:pt>
                <c:pt idx="3">
                  <c:v>LASQL07</c:v>
                </c:pt>
                <c:pt idx="4">
                  <c:v>LASQL09</c:v>
                </c:pt>
              </c:strCache>
            </c:strRef>
          </c:cat>
          <c:val>
            <c:numRef>
              <c:f>Sheet1!$N$6:$N$11</c:f>
              <c:numCache>
                <c:formatCode>#,##0</c:formatCode>
                <c:ptCount val="5"/>
                <c:pt idx="0">
                  <c:v>663675</c:v>
                </c:pt>
                <c:pt idx="1">
                  <c:v>157144</c:v>
                </c:pt>
                <c:pt idx="2">
                  <c:v>147228</c:v>
                </c:pt>
                <c:pt idx="3">
                  <c:v>143776</c:v>
                </c:pt>
                <c:pt idx="4">
                  <c:v>112687</c:v>
                </c:pt>
              </c:numCache>
            </c:numRef>
          </c:val>
        </c:ser>
        <c:ser>
          <c:idx val="6"/>
          <c:order val="6"/>
          <c:tx>
            <c:strRef>
              <c:f>Sheet1!$O$4:$O$5</c:f>
              <c:strCache>
                <c:ptCount val="1"/>
                <c:pt idx="0">
                  <c:v>8/24/2016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Sheet1!$H$6:$H$11</c:f>
              <c:strCache>
                <c:ptCount val="5"/>
                <c:pt idx="0">
                  <c:v>LASQL01</c:v>
                </c:pt>
                <c:pt idx="1">
                  <c:v>LASQL03</c:v>
                </c:pt>
                <c:pt idx="2">
                  <c:v>LASQL05</c:v>
                </c:pt>
                <c:pt idx="3">
                  <c:v>LASQL07</c:v>
                </c:pt>
                <c:pt idx="4">
                  <c:v>LASQL09</c:v>
                </c:pt>
              </c:strCache>
            </c:strRef>
          </c:cat>
          <c:val>
            <c:numRef>
              <c:f>Sheet1!$O$6:$O$11</c:f>
              <c:numCache>
                <c:formatCode>#,##0</c:formatCode>
                <c:ptCount val="5"/>
                <c:pt idx="0">
                  <c:v>686070</c:v>
                </c:pt>
                <c:pt idx="1">
                  <c:v>154351</c:v>
                </c:pt>
                <c:pt idx="2">
                  <c:v>147005</c:v>
                </c:pt>
                <c:pt idx="3">
                  <c:v>134805</c:v>
                </c:pt>
                <c:pt idx="4">
                  <c:v>118325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1034449248"/>
        <c:axId val="-1034437824"/>
        <c:axId val="-1152124080"/>
      </c:bar3DChart>
      <c:catAx>
        <c:axId val="-103444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4437824"/>
        <c:crosses val="autoZero"/>
        <c:auto val="1"/>
        <c:lblAlgn val="ctr"/>
        <c:lblOffset val="100"/>
        <c:noMultiLvlLbl val="0"/>
      </c:catAx>
      <c:valAx>
        <c:axId val="-103443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4449248"/>
        <c:crosses val="autoZero"/>
        <c:crossBetween val="between"/>
      </c:valAx>
      <c:serAx>
        <c:axId val="-11521240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4437824"/>
        <c:crosses val="autoZero"/>
      </c:ser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-1" verticalDpi="-1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[Transactions Per Second.xlsx]Sheet2!PivotTable3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Sheet2!$J$7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Sheet2!$I$8:$I$18</c:f>
              <c:strCache>
                <c:ptCount val="10"/>
                <c:pt idx="0">
                  <c:v>LASQL01</c:v>
                </c:pt>
                <c:pt idx="1">
                  <c:v>LASQL02</c:v>
                </c:pt>
                <c:pt idx="2">
                  <c:v>LASQL03</c:v>
                </c:pt>
                <c:pt idx="3">
                  <c:v>LASQL04</c:v>
                </c:pt>
                <c:pt idx="4">
                  <c:v>LASQL05</c:v>
                </c:pt>
                <c:pt idx="5">
                  <c:v>LASQL06</c:v>
                </c:pt>
                <c:pt idx="6">
                  <c:v>LASQL07</c:v>
                </c:pt>
                <c:pt idx="7">
                  <c:v>LASQL08</c:v>
                </c:pt>
                <c:pt idx="8">
                  <c:v>LASQL09</c:v>
                </c:pt>
                <c:pt idx="9">
                  <c:v>LASQL10</c:v>
                </c:pt>
              </c:strCache>
            </c:strRef>
          </c:cat>
          <c:val>
            <c:numRef>
              <c:f>Sheet2!$J$8:$J$18</c:f>
              <c:numCache>
                <c:formatCode>General</c:formatCode>
                <c:ptCount val="10"/>
                <c:pt idx="0">
                  <c:v>340.65934065933999</c:v>
                </c:pt>
                <c:pt idx="1">
                  <c:v>215.27083749750099</c:v>
                </c:pt>
                <c:pt idx="2">
                  <c:v>175.11980830670899</c:v>
                </c:pt>
                <c:pt idx="3">
                  <c:v>131.89448441247001</c:v>
                </c:pt>
                <c:pt idx="4">
                  <c:v>173.32268370606999</c:v>
                </c:pt>
                <c:pt idx="5">
                  <c:v>351.6</c:v>
                </c:pt>
                <c:pt idx="6">
                  <c:v>222.51047695070801</c:v>
                </c:pt>
                <c:pt idx="7">
                  <c:v>200.55932880543301</c:v>
                </c:pt>
                <c:pt idx="8">
                  <c:v>64.818508177104107</c:v>
                </c:pt>
                <c:pt idx="9">
                  <c:v>170.4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4435648"/>
        <c:axId val="-1034450880"/>
      </c:lineChart>
      <c:catAx>
        <c:axId val="-103443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4450880"/>
        <c:crosses val="autoZero"/>
        <c:auto val="1"/>
        <c:lblAlgn val="ctr"/>
        <c:lblOffset val="100"/>
        <c:noMultiLvlLbl val="0"/>
      </c:catAx>
      <c:valAx>
        <c:axId val="-103445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443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13</xdr:row>
      <xdr:rowOff>109537</xdr:rowOff>
    </xdr:from>
    <xdr:to>
      <xdr:col>20</xdr:col>
      <xdr:colOff>257175</xdr:colOff>
      <xdr:row>39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466725</xdr:colOff>
      <xdr:row>24</xdr:row>
      <xdr:rowOff>80961</xdr:rowOff>
    </xdr:from>
    <xdr:to>
      <xdr:col>18</xdr:col>
      <xdr:colOff>323850</xdr:colOff>
      <xdr:row>43</xdr:row>
      <xdr:rowOff>66674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chi M" refreshedDate="42607.500568402778" createdVersion="5" refreshedVersion="5" minRefreshableVersion="3" recordCount="71">
  <cacheSource type="worksheet">
    <worksheetSource ref="A1:E1048576" sheet="Sheet1"/>
  </cacheSource>
  <cacheFields count="5">
    <cacheField name="Servername" numFmtId="0">
      <sharedItems containsBlank="1" count="11">
        <s v="LASQL01"/>
        <s v="LASQL02"/>
        <s v="LASQL03"/>
        <s v="LASQL04"/>
        <s v="LASQL05"/>
        <s v="LASQL06"/>
        <s v="LASQL07"/>
        <s v="LASQL08"/>
        <s v="LASQL09"/>
        <s v="LASQL10"/>
        <m/>
      </sharedItems>
    </cacheField>
    <cacheField name="EventDay" numFmtId="0">
      <sharedItems containsNonDate="0" containsDate="1" containsString="0" containsBlank="1" minDate="2016-08-18T00:00:00" maxDate="2016-08-25T00:00:00" count="8">
        <d v="2016-08-18T00:00:00"/>
        <d v="2016-08-19T00:00:00"/>
        <d v="2016-08-20T00:00:00"/>
        <d v="2016-08-21T00:00:00"/>
        <d v="2016-08-22T00:00:00"/>
        <d v="2016-08-23T00:00:00"/>
        <d v="2016-08-24T00:00:00"/>
        <m/>
      </sharedItems>
    </cacheField>
    <cacheField name="NetTransPerDay" numFmtId="164">
      <sharedItems containsString="0" containsBlank="1" containsNumber="1" containsInteger="1" minValue="69556" maxValue="686070"/>
    </cacheField>
    <cacheField name="NoOfRecords" numFmtId="0">
      <sharedItems containsString="0" containsBlank="1" containsNumber="1" containsInteger="1" minValue="288" maxValue="288"/>
    </cacheField>
    <cacheField name="AvgTransPer5Min" numFmtId="164">
      <sharedItems containsString="0" containsBlank="1" containsNumber="1" containsInteger="1" minValue="241" maxValue="23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chi M" refreshedDate="42607.539737384257" createdVersion="5" refreshedVersion="5" minRefreshableVersion="3" recordCount="16">
  <cacheSource type="worksheet">
    <worksheetSource ref="A1:D1048576" sheet="Sheet2"/>
  </cacheSource>
  <cacheFields count="4">
    <cacheField name="Server Name" numFmtId="0">
      <sharedItems containsBlank="1" count="14">
        <s v="LASQL01"/>
        <s v="LASQL02"/>
        <s v="LASQL03"/>
        <s v="LASQL04"/>
        <s v="LASQL05"/>
        <s v="LASQL06"/>
        <s v="LASQL07"/>
        <s v="LASQL08"/>
        <s v="LASQL09"/>
        <s v="LASQL10"/>
        <s v="LASQLPRODFLAT01"/>
        <s v="LASQLPRODFLAT02"/>
        <s v="LASEARCHDB01"/>
        <m/>
      </sharedItems>
    </cacheField>
    <cacheField name="TransPerSec" numFmtId="0">
      <sharedItems containsString="0" containsBlank="1" containsNumber="1" minValue="24.740622505985598" maxValue="5937.5124775404202"/>
    </cacheField>
    <cacheField name="StartDate" numFmtId="0">
      <sharedItems containsNonDate="0" containsDate="1" containsString="0" containsBlank="1" minDate="2016-03-09T23:08:17" maxDate="2016-06-27T12:00:59"/>
    </cacheField>
    <cacheField name="DaysSincRestart" numFmtId="0">
      <sharedItems containsString="0" containsBlank="1" containsNumber="1" minValue="59.038932638890401" maxValue="168.575521678241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">
  <r>
    <x v="0"/>
    <x v="0"/>
    <n v="640972"/>
    <n v="288"/>
    <n v="2225"/>
  </r>
  <r>
    <x v="0"/>
    <x v="1"/>
    <n v="646042"/>
    <n v="288"/>
    <n v="2243"/>
  </r>
  <r>
    <x v="0"/>
    <x v="2"/>
    <n v="639776"/>
    <n v="288"/>
    <n v="2221"/>
  </r>
  <r>
    <x v="0"/>
    <x v="3"/>
    <n v="625596"/>
    <n v="288"/>
    <n v="2172"/>
  </r>
  <r>
    <x v="0"/>
    <x v="4"/>
    <n v="642250"/>
    <n v="288"/>
    <n v="2230"/>
  </r>
  <r>
    <x v="0"/>
    <x v="5"/>
    <n v="663675"/>
    <n v="288"/>
    <n v="2304"/>
  </r>
  <r>
    <x v="0"/>
    <x v="6"/>
    <n v="686070"/>
    <n v="288"/>
    <n v="2382"/>
  </r>
  <r>
    <x v="1"/>
    <x v="0"/>
    <n v="528945"/>
    <n v="288"/>
    <n v="1836"/>
  </r>
  <r>
    <x v="1"/>
    <x v="1"/>
    <n v="519295"/>
    <n v="288"/>
    <n v="1803"/>
  </r>
  <r>
    <x v="1"/>
    <x v="2"/>
    <n v="516134"/>
    <n v="288"/>
    <n v="1792"/>
  </r>
  <r>
    <x v="1"/>
    <x v="3"/>
    <n v="513345"/>
    <n v="288"/>
    <n v="1782"/>
  </r>
  <r>
    <x v="1"/>
    <x v="4"/>
    <n v="532146"/>
    <n v="288"/>
    <n v="1847"/>
  </r>
  <r>
    <x v="1"/>
    <x v="5"/>
    <n v="550266"/>
    <n v="288"/>
    <n v="1910"/>
  </r>
  <r>
    <x v="1"/>
    <x v="6"/>
    <n v="552920"/>
    <n v="288"/>
    <n v="1919"/>
  </r>
  <r>
    <x v="2"/>
    <x v="0"/>
    <n v="155996"/>
    <n v="288"/>
    <n v="541"/>
  </r>
  <r>
    <x v="2"/>
    <x v="1"/>
    <n v="153748"/>
    <n v="288"/>
    <n v="533"/>
  </r>
  <r>
    <x v="2"/>
    <x v="2"/>
    <n v="154073"/>
    <n v="288"/>
    <n v="534"/>
  </r>
  <r>
    <x v="2"/>
    <x v="3"/>
    <n v="160254"/>
    <n v="288"/>
    <n v="556"/>
  </r>
  <r>
    <x v="2"/>
    <x v="4"/>
    <n v="152629"/>
    <n v="288"/>
    <n v="529"/>
  </r>
  <r>
    <x v="2"/>
    <x v="5"/>
    <n v="157144"/>
    <n v="288"/>
    <n v="545"/>
  </r>
  <r>
    <x v="2"/>
    <x v="6"/>
    <n v="154351"/>
    <n v="288"/>
    <n v="535"/>
  </r>
  <r>
    <x v="3"/>
    <x v="0"/>
    <n v="71566"/>
    <n v="288"/>
    <n v="248"/>
  </r>
  <r>
    <x v="3"/>
    <x v="1"/>
    <n v="70469"/>
    <n v="288"/>
    <n v="244"/>
  </r>
  <r>
    <x v="3"/>
    <x v="2"/>
    <n v="71561"/>
    <n v="288"/>
    <n v="248"/>
  </r>
  <r>
    <x v="3"/>
    <x v="3"/>
    <n v="75331"/>
    <n v="288"/>
    <n v="261"/>
  </r>
  <r>
    <x v="3"/>
    <x v="4"/>
    <n v="69556"/>
    <n v="288"/>
    <n v="241"/>
  </r>
  <r>
    <x v="3"/>
    <x v="5"/>
    <n v="72721"/>
    <n v="288"/>
    <n v="252"/>
  </r>
  <r>
    <x v="3"/>
    <x v="6"/>
    <n v="70049"/>
    <n v="288"/>
    <n v="243"/>
  </r>
  <r>
    <x v="4"/>
    <x v="0"/>
    <n v="149703"/>
    <n v="288"/>
    <n v="519"/>
  </r>
  <r>
    <x v="4"/>
    <x v="1"/>
    <n v="146196"/>
    <n v="288"/>
    <n v="507"/>
  </r>
  <r>
    <x v="4"/>
    <x v="2"/>
    <n v="147918"/>
    <n v="288"/>
    <n v="513"/>
  </r>
  <r>
    <x v="4"/>
    <x v="3"/>
    <n v="149940"/>
    <n v="288"/>
    <n v="520"/>
  </r>
  <r>
    <x v="4"/>
    <x v="4"/>
    <n v="149507"/>
    <n v="288"/>
    <n v="519"/>
  </r>
  <r>
    <x v="4"/>
    <x v="5"/>
    <n v="147228"/>
    <n v="288"/>
    <n v="511"/>
  </r>
  <r>
    <x v="4"/>
    <x v="6"/>
    <n v="147005"/>
    <n v="288"/>
    <n v="510"/>
  </r>
  <r>
    <x v="5"/>
    <x v="0"/>
    <n v="73790"/>
    <n v="288"/>
    <n v="256"/>
  </r>
  <r>
    <x v="5"/>
    <x v="1"/>
    <n v="70618"/>
    <n v="288"/>
    <n v="245"/>
  </r>
  <r>
    <x v="5"/>
    <x v="2"/>
    <n v="71703"/>
    <n v="288"/>
    <n v="248"/>
  </r>
  <r>
    <x v="5"/>
    <x v="3"/>
    <n v="75068"/>
    <n v="288"/>
    <n v="260"/>
  </r>
  <r>
    <x v="5"/>
    <x v="4"/>
    <n v="70254"/>
    <n v="288"/>
    <n v="243"/>
  </r>
  <r>
    <x v="5"/>
    <x v="5"/>
    <n v="70762"/>
    <n v="288"/>
    <n v="245"/>
  </r>
  <r>
    <x v="5"/>
    <x v="6"/>
    <n v="70540"/>
    <n v="288"/>
    <n v="244"/>
  </r>
  <r>
    <x v="6"/>
    <x v="0"/>
    <n v="138416"/>
    <n v="288"/>
    <n v="480"/>
  </r>
  <r>
    <x v="6"/>
    <x v="1"/>
    <n v="132576"/>
    <n v="288"/>
    <n v="460"/>
  </r>
  <r>
    <x v="6"/>
    <x v="2"/>
    <n v="141488"/>
    <n v="288"/>
    <n v="491"/>
  </r>
  <r>
    <x v="6"/>
    <x v="3"/>
    <n v="149414"/>
    <n v="288"/>
    <n v="518"/>
  </r>
  <r>
    <x v="6"/>
    <x v="4"/>
    <n v="134715"/>
    <n v="288"/>
    <n v="467"/>
  </r>
  <r>
    <x v="6"/>
    <x v="5"/>
    <n v="143776"/>
    <n v="288"/>
    <n v="499"/>
  </r>
  <r>
    <x v="6"/>
    <x v="6"/>
    <n v="134805"/>
    <n v="288"/>
    <n v="468"/>
  </r>
  <r>
    <x v="7"/>
    <x v="0"/>
    <n v="101241"/>
    <n v="288"/>
    <n v="351"/>
  </r>
  <r>
    <x v="7"/>
    <x v="1"/>
    <n v="95094"/>
    <n v="288"/>
    <n v="330"/>
  </r>
  <r>
    <x v="7"/>
    <x v="2"/>
    <n v="100643"/>
    <n v="288"/>
    <n v="349"/>
  </r>
  <r>
    <x v="7"/>
    <x v="3"/>
    <n v="102230"/>
    <n v="288"/>
    <n v="354"/>
  </r>
  <r>
    <x v="7"/>
    <x v="4"/>
    <n v="98486"/>
    <n v="288"/>
    <n v="341"/>
  </r>
  <r>
    <x v="7"/>
    <x v="5"/>
    <n v="98214"/>
    <n v="288"/>
    <n v="341"/>
  </r>
  <r>
    <x v="7"/>
    <x v="6"/>
    <n v="94616"/>
    <n v="288"/>
    <n v="328"/>
  </r>
  <r>
    <x v="8"/>
    <x v="0"/>
    <n v="132207"/>
    <n v="288"/>
    <n v="459"/>
  </r>
  <r>
    <x v="8"/>
    <x v="1"/>
    <n v="119262"/>
    <n v="288"/>
    <n v="414"/>
  </r>
  <r>
    <x v="8"/>
    <x v="2"/>
    <n v="121106"/>
    <n v="288"/>
    <n v="420"/>
  </r>
  <r>
    <x v="8"/>
    <x v="3"/>
    <n v="118457"/>
    <n v="288"/>
    <n v="411"/>
  </r>
  <r>
    <x v="8"/>
    <x v="4"/>
    <n v="115031"/>
    <n v="288"/>
    <n v="399"/>
  </r>
  <r>
    <x v="8"/>
    <x v="5"/>
    <n v="112687"/>
    <n v="288"/>
    <n v="391"/>
  </r>
  <r>
    <x v="8"/>
    <x v="6"/>
    <n v="118325"/>
    <n v="288"/>
    <n v="410"/>
  </r>
  <r>
    <x v="9"/>
    <x v="0"/>
    <n v="111051"/>
    <n v="288"/>
    <n v="385"/>
  </r>
  <r>
    <x v="9"/>
    <x v="1"/>
    <n v="106193"/>
    <n v="288"/>
    <n v="368"/>
  </r>
  <r>
    <x v="9"/>
    <x v="2"/>
    <n v="107960"/>
    <n v="288"/>
    <n v="374"/>
  </r>
  <r>
    <x v="9"/>
    <x v="3"/>
    <n v="109277"/>
    <n v="288"/>
    <n v="379"/>
  </r>
  <r>
    <x v="9"/>
    <x v="4"/>
    <n v="105192"/>
    <n v="288"/>
    <n v="365"/>
  </r>
  <r>
    <x v="9"/>
    <x v="5"/>
    <n v="103275"/>
    <n v="288"/>
    <n v="358"/>
  </r>
  <r>
    <x v="9"/>
    <x v="6"/>
    <n v="106298"/>
    <n v="288"/>
    <n v="369"/>
  </r>
  <r>
    <x v="10"/>
    <x v="7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">
  <r>
    <x v="0"/>
    <n v="340.65934065933999"/>
    <d v="2016-05-09T13:12:07"/>
    <n v="107.98953530092695"/>
  </r>
  <r>
    <x v="1"/>
    <n v="215.27083749750099"/>
    <d v="2016-05-10T11:54:51"/>
    <n v="107.04318576389051"/>
  </r>
  <r>
    <x v="2"/>
    <n v="175.11980830670899"/>
    <d v="2016-05-25T11:50:05"/>
    <n v="92.046501388889737"/>
  </r>
  <r>
    <x v="3"/>
    <n v="131.89448441247001"/>
    <d v="2016-05-11T11:50:14"/>
    <n v="106.04639247685554"/>
  </r>
  <r>
    <x v="4"/>
    <n v="173.32268370606999"/>
    <d v="2016-04-27T14:13:23"/>
    <n v="119.94697890046518"/>
  </r>
  <r>
    <x v="5"/>
    <n v="351.6"/>
    <d v="2016-06-27T12:00:59"/>
    <n v="59.038932638890401"/>
  </r>
  <r>
    <x v="6"/>
    <n v="222.51047695070801"/>
    <d v="2016-04-29T12:18:57"/>
    <n v="118.02644965278159"/>
  </r>
  <r>
    <x v="7"/>
    <n v="200.55932880543301"/>
    <d v="2016-05-17T11:23:03"/>
    <n v="100.06527037037449"/>
  </r>
  <r>
    <x v="8"/>
    <n v="64.818508177104107"/>
    <d v="2016-04-28T12:34:37"/>
    <n v="119.01556921296287"/>
  </r>
  <r>
    <x v="9"/>
    <n v="170.4"/>
    <d v="2016-05-18T11:02:58"/>
    <n v="99.079220601852285"/>
  </r>
  <r>
    <x v="10"/>
    <n v="5937.5124775404202"/>
    <d v="2016-04-18T10:39:43"/>
    <n v="129.09535836806026"/>
  </r>
  <r>
    <x v="11"/>
    <n v="24.740622505985598"/>
    <d v="2016-03-09T23:08:17"/>
    <n v="168.57552167824178"/>
  </r>
  <r>
    <x v="12"/>
    <n v="418.08022350828099"/>
    <d v="2016-03-25T10:03:36"/>
    <n v="153.12044155092735"/>
  </r>
  <r>
    <x v="13"/>
    <m/>
    <m/>
    <m/>
  </r>
  <r>
    <x v="13"/>
    <m/>
    <m/>
    <m/>
  </r>
  <r>
    <x v="1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H4:P11" firstHeaderRow="1" firstDataRow="2" firstDataCol="1"/>
  <pivotFields count="5">
    <pivotField axis="axisRow" multipleItemSelectionAllowed="1" showAll="0">
      <items count="12">
        <item x="0"/>
        <item h="1" x="1"/>
        <item x="2"/>
        <item h="1" x="3"/>
        <item x="4"/>
        <item h="1" x="5"/>
        <item x="6"/>
        <item h="1" x="7"/>
        <item x="8"/>
        <item h="1" x="9"/>
        <item h="1" x="10"/>
        <item t="default"/>
      </items>
    </pivotField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  <pivotField showAll="0"/>
    <pivotField showAll="0"/>
  </pivotFields>
  <rowFields count="1">
    <field x="0"/>
  </rowFields>
  <rowItems count="6">
    <i>
      <x/>
    </i>
    <i>
      <x v="2"/>
    </i>
    <i>
      <x v="4"/>
    </i>
    <i>
      <x v="6"/>
    </i>
    <i>
      <x v="8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NetTransPerDay" fld="2" baseField="0" baseItem="0" numFmtId="3"/>
  </dataFields>
  <chartFormats count="16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9">
  <location ref="I7:J18" firstHeaderRow="1" firstDataRow="1" firstDataCol="1"/>
  <pivotFields count="4">
    <pivotField axis="axisRow" showAll="0">
      <items count="15">
        <item h="1" x="12"/>
        <item x="0"/>
        <item x="1"/>
        <item x="2"/>
        <item x="3"/>
        <item x="4"/>
        <item x="5"/>
        <item x="6"/>
        <item x="7"/>
        <item x="8"/>
        <item x="9"/>
        <item h="1" x="10"/>
        <item h="1" x="11"/>
        <item h="1" x="13"/>
        <item t="default"/>
      </items>
    </pivotField>
    <pivotField dataField="1" showAll="0"/>
    <pivotField showAll="0"/>
    <pivotField showAll="0"/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ransPerSec" fld="1" baseField="0" baseItem="8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D14" totalsRowShown="0">
  <autoFilter ref="A1:D14"/>
  <tableColumns count="4">
    <tableColumn id="1" name="Server Name"/>
    <tableColumn id="2" name="TransPerSec" dataDxfId="5"/>
    <tableColumn id="3" name="StartDate" dataDxfId="4"/>
    <tableColumn id="4" name="DaysSincRestart" dataDxfId="3">
      <calculatedColumnFormula>NOW() - C2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2:D35" totalsRowShown="0">
  <autoFilter ref="A22:D35"/>
  <sortState ref="A23:D35">
    <sortCondition ref="A23:A35"/>
  </sortState>
  <tableColumns count="4">
    <tableColumn id="1" name="Server Name"/>
    <tableColumn id="2" name="TransPerSec" dataDxfId="2"/>
    <tableColumn id="3" name="StartDate" dataDxfId="1"/>
    <tableColumn id="4" name="DaysUp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M13" totalsRowShown="0">
  <autoFilter ref="A1:M13"/>
  <tableColumns count="13">
    <tableColumn id="1" name="Volume Name"/>
    <tableColumn id="2" name="Volume Used (GB)"/>
    <tableColumn id="3" name="IO/week"/>
    <tableColumn id="4" name="Reads/week"/>
    <tableColumn id="5" name="Writes/week"/>
    <tableColumn id="6" name="GB Read/week"/>
    <tableColumn id="7" name="GB Written/week"/>
    <tableColumn id="8" name="Cache Hit Rate (%)"/>
    <tableColumn id="9" name="Volume Size (MB)"/>
    <tableColumn id="10" name="IO/Sec">
      <calculatedColumnFormula>C2/(7*24*60*60)</calculatedColumnFormula>
    </tableColumn>
    <tableColumn id="11" name="Reads/Sec">
      <calculatedColumnFormula>D2/(7*24*60*60)</calculatedColumnFormula>
    </tableColumn>
    <tableColumn id="12" name="Writes/Sec">
      <calculatedColumnFormula>E2/(7*24*60*60)</calculatedColumnFormula>
    </tableColumn>
    <tableColumn id="13" name="Read vs Write Ratio" dataDxfId="0">
      <calculatedColumnFormula>Table3[[#This Row],[Reads/week]]/Table3[[#This Row],[Writes/week]]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"/>
  <sheetViews>
    <sheetView workbookViewId="0">
      <selection activeCell="H4" sqref="H4"/>
    </sheetView>
  </sheetViews>
  <sheetFormatPr defaultRowHeight="15" x14ac:dyDescent="0.25"/>
  <cols>
    <col min="1" max="1" width="11.7109375" bestFit="1" customWidth="1"/>
    <col min="2" max="2" width="9.7109375" bestFit="1" customWidth="1"/>
    <col min="3" max="3" width="15.42578125" style="2" bestFit="1" customWidth="1"/>
    <col min="4" max="4" width="12.7109375" bestFit="1" customWidth="1"/>
    <col min="5" max="5" width="16.5703125" style="2" bestFit="1" customWidth="1"/>
    <col min="8" max="8" width="22.28515625" customWidth="1"/>
    <col min="9" max="9" width="16.28515625" customWidth="1"/>
    <col min="10" max="14" width="9.7109375" customWidth="1"/>
    <col min="15" max="15" width="9.7109375" bestFit="1" customWidth="1"/>
    <col min="16" max="16" width="11.28515625" customWidth="1"/>
    <col min="17" max="17" width="10.28515625" customWidth="1"/>
    <col min="18" max="23" width="9.7109375" bestFit="1" customWidth="1"/>
    <col min="24" max="24" width="13.42578125" bestFit="1" customWidth="1"/>
    <col min="25" max="25" width="10.28515625" bestFit="1" customWidth="1"/>
    <col min="26" max="31" width="9.7109375" bestFit="1" customWidth="1"/>
    <col min="32" max="32" width="13.42578125" bestFit="1" customWidth="1"/>
    <col min="33" max="33" width="10.28515625" bestFit="1" customWidth="1"/>
    <col min="34" max="39" width="9.7109375" bestFit="1" customWidth="1"/>
    <col min="40" max="40" width="13.42578125" bestFit="1" customWidth="1"/>
    <col min="41" max="41" width="10.28515625" bestFit="1" customWidth="1"/>
    <col min="42" max="47" width="9.7109375" bestFit="1" customWidth="1"/>
    <col min="48" max="48" width="13.42578125" bestFit="1" customWidth="1"/>
    <col min="49" max="49" width="11.28515625" bestFit="1" customWidth="1"/>
  </cols>
  <sheetData>
    <row r="1" spans="1:16" x14ac:dyDescent="0.25">
      <c r="A1" t="s">
        <v>0</v>
      </c>
      <c r="B1" t="s">
        <v>1</v>
      </c>
      <c r="C1" s="2" t="s">
        <v>2</v>
      </c>
      <c r="D1" t="s">
        <v>3</v>
      </c>
      <c r="E1" s="2" t="s">
        <v>4</v>
      </c>
    </row>
    <row r="2" spans="1:16" x14ac:dyDescent="0.25">
      <c r="A2" t="s">
        <v>5</v>
      </c>
      <c r="B2" s="1">
        <v>42600</v>
      </c>
      <c r="C2" s="2">
        <v>640972</v>
      </c>
      <c r="D2">
        <v>288</v>
      </c>
      <c r="E2" s="2">
        <v>2225</v>
      </c>
    </row>
    <row r="3" spans="1:16" x14ac:dyDescent="0.25">
      <c r="A3" t="s">
        <v>5</v>
      </c>
      <c r="B3" s="1">
        <v>42601</v>
      </c>
      <c r="C3" s="2">
        <v>646042</v>
      </c>
      <c r="D3">
        <v>288</v>
      </c>
      <c r="E3" s="2">
        <v>2243</v>
      </c>
    </row>
    <row r="4" spans="1:16" x14ac:dyDescent="0.25">
      <c r="A4" t="s">
        <v>5</v>
      </c>
      <c r="B4" s="1">
        <v>42602</v>
      </c>
      <c r="C4" s="2">
        <v>639776</v>
      </c>
      <c r="D4">
        <v>288</v>
      </c>
      <c r="E4" s="2">
        <v>2221</v>
      </c>
      <c r="H4" s="3" t="s">
        <v>18</v>
      </c>
      <c r="I4" s="3" t="s">
        <v>17</v>
      </c>
    </row>
    <row r="5" spans="1:16" x14ac:dyDescent="0.25">
      <c r="A5" t="s">
        <v>5</v>
      </c>
      <c r="B5" s="1">
        <v>42603</v>
      </c>
      <c r="C5" s="2">
        <v>625596</v>
      </c>
      <c r="D5">
        <v>288</v>
      </c>
      <c r="E5" s="2">
        <v>2172</v>
      </c>
      <c r="H5" s="3" t="s">
        <v>15</v>
      </c>
      <c r="I5" s="1">
        <v>42600</v>
      </c>
      <c r="J5" s="1">
        <v>42601</v>
      </c>
      <c r="K5" s="1">
        <v>42602</v>
      </c>
      <c r="L5" s="1">
        <v>42603</v>
      </c>
      <c r="M5" s="1">
        <v>42604</v>
      </c>
      <c r="N5" s="1">
        <v>42605</v>
      </c>
      <c r="O5" s="1">
        <v>42606</v>
      </c>
      <c r="P5" t="s">
        <v>16</v>
      </c>
    </row>
    <row r="6" spans="1:16" x14ac:dyDescent="0.25">
      <c r="A6" t="s">
        <v>5</v>
      </c>
      <c r="B6" s="1">
        <v>42604</v>
      </c>
      <c r="C6" s="2">
        <v>642250</v>
      </c>
      <c r="D6">
        <v>288</v>
      </c>
      <c r="E6" s="2">
        <v>2230</v>
      </c>
      <c r="H6" s="4" t="s">
        <v>5</v>
      </c>
      <c r="I6" s="6">
        <v>640972</v>
      </c>
      <c r="J6" s="6">
        <v>646042</v>
      </c>
      <c r="K6" s="6">
        <v>639776</v>
      </c>
      <c r="L6" s="6">
        <v>625596</v>
      </c>
      <c r="M6" s="6">
        <v>642250</v>
      </c>
      <c r="N6" s="6">
        <v>663675</v>
      </c>
      <c r="O6" s="6">
        <v>686070</v>
      </c>
      <c r="P6" s="6">
        <v>4544381</v>
      </c>
    </row>
    <row r="7" spans="1:16" x14ac:dyDescent="0.25">
      <c r="A7" t="s">
        <v>5</v>
      </c>
      <c r="B7" s="1">
        <v>42605</v>
      </c>
      <c r="C7" s="2">
        <v>663675</v>
      </c>
      <c r="D7">
        <v>288</v>
      </c>
      <c r="E7" s="2">
        <v>2304</v>
      </c>
      <c r="H7" s="4" t="s">
        <v>7</v>
      </c>
      <c r="I7" s="6">
        <v>155996</v>
      </c>
      <c r="J7" s="6">
        <v>153748</v>
      </c>
      <c r="K7" s="6">
        <v>154073</v>
      </c>
      <c r="L7" s="6">
        <v>160254</v>
      </c>
      <c r="M7" s="6">
        <v>152629</v>
      </c>
      <c r="N7" s="6">
        <v>157144</v>
      </c>
      <c r="O7" s="6">
        <v>154351</v>
      </c>
      <c r="P7" s="6">
        <v>1088195</v>
      </c>
    </row>
    <row r="8" spans="1:16" x14ac:dyDescent="0.25">
      <c r="A8" t="s">
        <v>5</v>
      </c>
      <c r="B8" s="1">
        <v>42606</v>
      </c>
      <c r="C8" s="2">
        <v>686070</v>
      </c>
      <c r="D8">
        <v>288</v>
      </c>
      <c r="E8" s="2">
        <v>2382</v>
      </c>
      <c r="H8" s="4" t="s">
        <v>9</v>
      </c>
      <c r="I8" s="6">
        <v>149703</v>
      </c>
      <c r="J8" s="6">
        <v>146196</v>
      </c>
      <c r="K8" s="6">
        <v>147918</v>
      </c>
      <c r="L8" s="6">
        <v>149940</v>
      </c>
      <c r="M8" s="6">
        <v>149507</v>
      </c>
      <c r="N8" s="6">
        <v>147228</v>
      </c>
      <c r="O8" s="6">
        <v>147005</v>
      </c>
      <c r="P8" s="6">
        <v>1037497</v>
      </c>
    </row>
    <row r="9" spans="1:16" x14ac:dyDescent="0.25">
      <c r="A9" t="s">
        <v>6</v>
      </c>
      <c r="B9" s="1">
        <v>42600</v>
      </c>
      <c r="C9" s="2">
        <v>528945</v>
      </c>
      <c r="D9">
        <v>288</v>
      </c>
      <c r="E9" s="2">
        <v>1836</v>
      </c>
      <c r="H9" s="4" t="s">
        <v>11</v>
      </c>
      <c r="I9" s="6">
        <v>138416</v>
      </c>
      <c r="J9" s="6">
        <v>132576</v>
      </c>
      <c r="K9" s="6">
        <v>141488</v>
      </c>
      <c r="L9" s="6">
        <v>149414</v>
      </c>
      <c r="M9" s="6">
        <v>134715</v>
      </c>
      <c r="N9" s="6">
        <v>143776</v>
      </c>
      <c r="O9" s="6">
        <v>134805</v>
      </c>
      <c r="P9" s="6">
        <v>975190</v>
      </c>
    </row>
    <row r="10" spans="1:16" x14ac:dyDescent="0.25">
      <c r="A10" t="s">
        <v>6</v>
      </c>
      <c r="B10" s="1">
        <v>42601</v>
      </c>
      <c r="C10" s="2">
        <v>519295</v>
      </c>
      <c r="D10">
        <v>288</v>
      </c>
      <c r="E10" s="2">
        <v>1803</v>
      </c>
      <c r="H10" s="4" t="s">
        <v>13</v>
      </c>
      <c r="I10" s="6">
        <v>132207</v>
      </c>
      <c r="J10" s="6">
        <v>119262</v>
      </c>
      <c r="K10" s="6">
        <v>121106</v>
      </c>
      <c r="L10" s="6">
        <v>118457</v>
      </c>
      <c r="M10" s="6">
        <v>115031</v>
      </c>
      <c r="N10" s="6">
        <v>112687</v>
      </c>
      <c r="O10" s="6">
        <v>118325</v>
      </c>
      <c r="P10" s="6">
        <v>837075</v>
      </c>
    </row>
    <row r="11" spans="1:16" x14ac:dyDescent="0.25">
      <c r="A11" t="s">
        <v>6</v>
      </c>
      <c r="B11" s="1">
        <v>42602</v>
      </c>
      <c r="C11" s="2">
        <v>516134</v>
      </c>
      <c r="D11">
        <v>288</v>
      </c>
      <c r="E11" s="2">
        <v>1792</v>
      </c>
      <c r="H11" s="4" t="s">
        <v>16</v>
      </c>
      <c r="I11" s="6">
        <v>1217294</v>
      </c>
      <c r="J11" s="6">
        <v>1197824</v>
      </c>
      <c r="K11" s="6">
        <v>1204361</v>
      </c>
      <c r="L11" s="6">
        <v>1203661</v>
      </c>
      <c r="M11" s="6">
        <v>1194132</v>
      </c>
      <c r="N11" s="6">
        <v>1224510</v>
      </c>
      <c r="O11" s="6">
        <v>1240556</v>
      </c>
      <c r="P11" s="6">
        <v>8482338</v>
      </c>
    </row>
    <row r="12" spans="1:16" x14ac:dyDescent="0.25">
      <c r="A12" t="s">
        <v>6</v>
      </c>
      <c r="B12" s="1">
        <v>42603</v>
      </c>
      <c r="C12" s="2">
        <v>513345</v>
      </c>
      <c r="D12">
        <v>288</v>
      </c>
      <c r="E12" s="2">
        <v>1782</v>
      </c>
    </row>
    <row r="13" spans="1:16" x14ac:dyDescent="0.25">
      <c r="A13" t="s">
        <v>6</v>
      </c>
      <c r="B13" s="1">
        <v>42604</v>
      </c>
      <c r="C13" s="2">
        <v>532146</v>
      </c>
      <c r="D13">
        <v>288</v>
      </c>
      <c r="E13" s="2">
        <v>1847</v>
      </c>
    </row>
    <row r="14" spans="1:16" x14ac:dyDescent="0.25">
      <c r="A14" t="s">
        <v>6</v>
      </c>
      <c r="B14" s="1">
        <v>42605</v>
      </c>
      <c r="C14" s="2">
        <v>550266</v>
      </c>
      <c r="D14">
        <v>288</v>
      </c>
      <c r="E14" s="2">
        <v>1910</v>
      </c>
    </row>
    <row r="15" spans="1:16" x14ac:dyDescent="0.25">
      <c r="A15" t="s">
        <v>6</v>
      </c>
      <c r="B15" s="1">
        <v>42606</v>
      </c>
      <c r="C15" s="2">
        <v>552920</v>
      </c>
      <c r="D15">
        <v>288</v>
      </c>
      <c r="E15" s="2">
        <v>1919</v>
      </c>
    </row>
    <row r="16" spans="1:16" x14ac:dyDescent="0.25">
      <c r="A16" t="s">
        <v>7</v>
      </c>
      <c r="B16" s="1">
        <v>42600</v>
      </c>
      <c r="C16" s="2">
        <v>155996</v>
      </c>
      <c r="D16">
        <v>288</v>
      </c>
      <c r="E16" s="2">
        <v>541</v>
      </c>
    </row>
    <row r="17" spans="1:5" x14ac:dyDescent="0.25">
      <c r="A17" t="s">
        <v>7</v>
      </c>
      <c r="B17" s="1">
        <v>42601</v>
      </c>
      <c r="C17" s="2">
        <v>153748</v>
      </c>
      <c r="D17">
        <v>288</v>
      </c>
      <c r="E17" s="2">
        <v>533</v>
      </c>
    </row>
    <row r="18" spans="1:5" x14ac:dyDescent="0.25">
      <c r="A18" t="s">
        <v>7</v>
      </c>
      <c r="B18" s="1">
        <v>42602</v>
      </c>
      <c r="C18" s="2">
        <v>154073</v>
      </c>
      <c r="D18">
        <v>288</v>
      </c>
      <c r="E18" s="2">
        <v>534</v>
      </c>
    </row>
    <row r="19" spans="1:5" x14ac:dyDescent="0.25">
      <c r="A19" t="s">
        <v>7</v>
      </c>
      <c r="B19" s="1">
        <v>42603</v>
      </c>
      <c r="C19" s="2">
        <v>160254</v>
      </c>
      <c r="D19">
        <v>288</v>
      </c>
      <c r="E19" s="2">
        <v>556</v>
      </c>
    </row>
    <row r="20" spans="1:5" x14ac:dyDescent="0.25">
      <c r="A20" t="s">
        <v>7</v>
      </c>
      <c r="B20" s="1">
        <v>42604</v>
      </c>
      <c r="C20" s="2">
        <v>152629</v>
      </c>
      <c r="D20">
        <v>288</v>
      </c>
      <c r="E20" s="2">
        <v>529</v>
      </c>
    </row>
    <row r="21" spans="1:5" x14ac:dyDescent="0.25">
      <c r="A21" t="s">
        <v>7</v>
      </c>
      <c r="B21" s="1">
        <v>42605</v>
      </c>
      <c r="C21" s="2">
        <v>157144</v>
      </c>
      <c r="D21">
        <v>288</v>
      </c>
      <c r="E21" s="2">
        <v>545</v>
      </c>
    </row>
    <row r="22" spans="1:5" x14ac:dyDescent="0.25">
      <c r="A22" t="s">
        <v>7</v>
      </c>
      <c r="B22" s="1">
        <v>42606</v>
      </c>
      <c r="C22" s="2">
        <v>154351</v>
      </c>
      <c r="D22">
        <v>288</v>
      </c>
      <c r="E22" s="2">
        <v>535</v>
      </c>
    </row>
    <row r="23" spans="1:5" x14ac:dyDescent="0.25">
      <c r="A23" t="s">
        <v>8</v>
      </c>
      <c r="B23" s="1">
        <v>42600</v>
      </c>
      <c r="C23" s="2">
        <v>71566</v>
      </c>
      <c r="D23">
        <v>288</v>
      </c>
      <c r="E23" s="2">
        <v>248</v>
      </c>
    </row>
    <row r="24" spans="1:5" x14ac:dyDescent="0.25">
      <c r="A24" t="s">
        <v>8</v>
      </c>
      <c r="B24" s="1">
        <v>42601</v>
      </c>
      <c r="C24" s="2">
        <v>70469</v>
      </c>
      <c r="D24">
        <v>288</v>
      </c>
      <c r="E24" s="2">
        <v>244</v>
      </c>
    </row>
    <row r="25" spans="1:5" x14ac:dyDescent="0.25">
      <c r="A25" t="s">
        <v>8</v>
      </c>
      <c r="B25" s="1">
        <v>42602</v>
      </c>
      <c r="C25" s="2">
        <v>71561</v>
      </c>
      <c r="D25">
        <v>288</v>
      </c>
      <c r="E25" s="2">
        <v>248</v>
      </c>
    </row>
    <row r="26" spans="1:5" x14ac:dyDescent="0.25">
      <c r="A26" t="s">
        <v>8</v>
      </c>
      <c r="B26" s="1">
        <v>42603</v>
      </c>
      <c r="C26" s="2">
        <v>75331</v>
      </c>
      <c r="D26">
        <v>288</v>
      </c>
      <c r="E26" s="2">
        <v>261</v>
      </c>
    </row>
    <row r="27" spans="1:5" x14ac:dyDescent="0.25">
      <c r="A27" t="s">
        <v>8</v>
      </c>
      <c r="B27" s="1">
        <v>42604</v>
      </c>
      <c r="C27" s="2">
        <v>69556</v>
      </c>
      <c r="D27">
        <v>288</v>
      </c>
      <c r="E27" s="2">
        <v>241</v>
      </c>
    </row>
    <row r="28" spans="1:5" x14ac:dyDescent="0.25">
      <c r="A28" t="s">
        <v>8</v>
      </c>
      <c r="B28" s="1">
        <v>42605</v>
      </c>
      <c r="C28" s="2">
        <v>72721</v>
      </c>
      <c r="D28">
        <v>288</v>
      </c>
      <c r="E28" s="2">
        <v>252</v>
      </c>
    </row>
    <row r="29" spans="1:5" x14ac:dyDescent="0.25">
      <c r="A29" t="s">
        <v>8</v>
      </c>
      <c r="B29" s="1">
        <v>42606</v>
      </c>
      <c r="C29" s="2">
        <v>70049</v>
      </c>
      <c r="D29">
        <v>288</v>
      </c>
      <c r="E29" s="2">
        <v>243</v>
      </c>
    </row>
    <row r="30" spans="1:5" x14ac:dyDescent="0.25">
      <c r="A30" t="s">
        <v>9</v>
      </c>
      <c r="B30" s="1">
        <v>42600</v>
      </c>
      <c r="C30" s="2">
        <v>149703</v>
      </c>
      <c r="D30">
        <v>288</v>
      </c>
      <c r="E30" s="2">
        <v>519</v>
      </c>
    </row>
    <row r="31" spans="1:5" x14ac:dyDescent="0.25">
      <c r="A31" t="s">
        <v>9</v>
      </c>
      <c r="B31" s="1">
        <v>42601</v>
      </c>
      <c r="C31" s="2">
        <v>146196</v>
      </c>
      <c r="D31">
        <v>288</v>
      </c>
      <c r="E31" s="2">
        <v>507</v>
      </c>
    </row>
    <row r="32" spans="1:5" x14ac:dyDescent="0.25">
      <c r="A32" t="s">
        <v>9</v>
      </c>
      <c r="B32" s="1">
        <v>42602</v>
      </c>
      <c r="C32" s="2">
        <v>147918</v>
      </c>
      <c r="D32">
        <v>288</v>
      </c>
      <c r="E32" s="2">
        <v>513</v>
      </c>
    </row>
    <row r="33" spans="1:5" x14ac:dyDescent="0.25">
      <c r="A33" t="s">
        <v>9</v>
      </c>
      <c r="B33" s="1">
        <v>42603</v>
      </c>
      <c r="C33" s="2">
        <v>149940</v>
      </c>
      <c r="D33">
        <v>288</v>
      </c>
      <c r="E33" s="2">
        <v>520</v>
      </c>
    </row>
    <row r="34" spans="1:5" x14ac:dyDescent="0.25">
      <c r="A34" t="s">
        <v>9</v>
      </c>
      <c r="B34" s="1">
        <v>42604</v>
      </c>
      <c r="C34" s="2">
        <v>149507</v>
      </c>
      <c r="D34">
        <v>288</v>
      </c>
      <c r="E34" s="2">
        <v>519</v>
      </c>
    </row>
    <row r="35" spans="1:5" x14ac:dyDescent="0.25">
      <c r="A35" t="s">
        <v>9</v>
      </c>
      <c r="B35" s="1">
        <v>42605</v>
      </c>
      <c r="C35" s="2">
        <v>147228</v>
      </c>
      <c r="D35">
        <v>288</v>
      </c>
      <c r="E35" s="2">
        <v>511</v>
      </c>
    </row>
    <row r="36" spans="1:5" x14ac:dyDescent="0.25">
      <c r="A36" t="s">
        <v>9</v>
      </c>
      <c r="B36" s="1">
        <v>42606</v>
      </c>
      <c r="C36" s="2">
        <v>147005</v>
      </c>
      <c r="D36">
        <v>288</v>
      </c>
      <c r="E36" s="2">
        <v>510</v>
      </c>
    </row>
    <row r="37" spans="1:5" x14ac:dyDescent="0.25">
      <c r="A37" t="s">
        <v>10</v>
      </c>
      <c r="B37" s="1">
        <v>42600</v>
      </c>
      <c r="C37" s="2">
        <v>73790</v>
      </c>
      <c r="D37">
        <v>288</v>
      </c>
      <c r="E37" s="2">
        <v>256</v>
      </c>
    </row>
    <row r="38" spans="1:5" x14ac:dyDescent="0.25">
      <c r="A38" t="s">
        <v>10</v>
      </c>
      <c r="B38" s="1">
        <v>42601</v>
      </c>
      <c r="C38" s="2">
        <v>70618</v>
      </c>
      <c r="D38">
        <v>288</v>
      </c>
      <c r="E38" s="2">
        <v>245</v>
      </c>
    </row>
    <row r="39" spans="1:5" x14ac:dyDescent="0.25">
      <c r="A39" t="s">
        <v>10</v>
      </c>
      <c r="B39" s="1">
        <v>42602</v>
      </c>
      <c r="C39" s="2">
        <v>71703</v>
      </c>
      <c r="D39">
        <v>288</v>
      </c>
      <c r="E39" s="2">
        <v>248</v>
      </c>
    </row>
    <row r="40" spans="1:5" x14ac:dyDescent="0.25">
      <c r="A40" t="s">
        <v>10</v>
      </c>
      <c r="B40" s="1">
        <v>42603</v>
      </c>
      <c r="C40" s="2">
        <v>75068</v>
      </c>
      <c r="D40">
        <v>288</v>
      </c>
      <c r="E40" s="2">
        <v>260</v>
      </c>
    </row>
    <row r="41" spans="1:5" x14ac:dyDescent="0.25">
      <c r="A41" t="s">
        <v>10</v>
      </c>
      <c r="B41" s="1">
        <v>42604</v>
      </c>
      <c r="C41" s="2">
        <v>70254</v>
      </c>
      <c r="D41">
        <v>288</v>
      </c>
      <c r="E41" s="2">
        <v>243</v>
      </c>
    </row>
    <row r="42" spans="1:5" x14ac:dyDescent="0.25">
      <c r="A42" t="s">
        <v>10</v>
      </c>
      <c r="B42" s="1">
        <v>42605</v>
      </c>
      <c r="C42" s="2">
        <v>70762</v>
      </c>
      <c r="D42">
        <v>288</v>
      </c>
      <c r="E42" s="2">
        <v>245</v>
      </c>
    </row>
    <row r="43" spans="1:5" x14ac:dyDescent="0.25">
      <c r="A43" t="s">
        <v>10</v>
      </c>
      <c r="B43" s="1">
        <v>42606</v>
      </c>
      <c r="C43" s="2">
        <v>70540</v>
      </c>
      <c r="D43">
        <v>288</v>
      </c>
      <c r="E43" s="2">
        <v>244</v>
      </c>
    </row>
    <row r="44" spans="1:5" x14ac:dyDescent="0.25">
      <c r="A44" t="s">
        <v>11</v>
      </c>
      <c r="B44" s="1">
        <v>42600</v>
      </c>
      <c r="C44" s="2">
        <v>138416</v>
      </c>
      <c r="D44">
        <v>288</v>
      </c>
      <c r="E44" s="2">
        <v>480</v>
      </c>
    </row>
    <row r="45" spans="1:5" x14ac:dyDescent="0.25">
      <c r="A45" t="s">
        <v>11</v>
      </c>
      <c r="B45" s="1">
        <v>42601</v>
      </c>
      <c r="C45" s="2">
        <v>132576</v>
      </c>
      <c r="D45">
        <v>288</v>
      </c>
      <c r="E45" s="2">
        <v>460</v>
      </c>
    </row>
    <row r="46" spans="1:5" x14ac:dyDescent="0.25">
      <c r="A46" t="s">
        <v>11</v>
      </c>
      <c r="B46" s="1">
        <v>42602</v>
      </c>
      <c r="C46" s="2">
        <v>141488</v>
      </c>
      <c r="D46">
        <v>288</v>
      </c>
      <c r="E46" s="2">
        <v>491</v>
      </c>
    </row>
    <row r="47" spans="1:5" x14ac:dyDescent="0.25">
      <c r="A47" t="s">
        <v>11</v>
      </c>
      <c r="B47" s="1">
        <v>42603</v>
      </c>
      <c r="C47" s="2">
        <v>149414</v>
      </c>
      <c r="D47">
        <v>288</v>
      </c>
      <c r="E47" s="2">
        <v>518</v>
      </c>
    </row>
    <row r="48" spans="1:5" x14ac:dyDescent="0.25">
      <c r="A48" t="s">
        <v>11</v>
      </c>
      <c r="B48" s="1">
        <v>42604</v>
      </c>
      <c r="C48" s="2">
        <v>134715</v>
      </c>
      <c r="D48">
        <v>288</v>
      </c>
      <c r="E48" s="2">
        <v>467</v>
      </c>
    </row>
    <row r="49" spans="1:5" x14ac:dyDescent="0.25">
      <c r="A49" t="s">
        <v>11</v>
      </c>
      <c r="B49" s="1">
        <v>42605</v>
      </c>
      <c r="C49" s="2">
        <v>143776</v>
      </c>
      <c r="D49">
        <v>288</v>
      </c>
      <c r="E49" s="2">
        <v>499</v>
      </c>
    </row>
    <row r="50" spans="1:5" x14ac:dyDescent="0.25">
      <c r="A50" t="s">
        <v>11</v>
      </c>
      <c r="B50" s="1">
        <v>42606</v>
      </c>
      <c r="C50" s="2">
        <v>134805</v>
      </c>
      <c r="D50">
        <v>288</v>
      </c>
      <c r="E50" s="2">
        <v>468</v>
      </c>
    </row>
    <row r="51" spans="1:5" x14ac:dyDescent="0.25">
      <c r="A51" t="s">
        <v>12</v>
      </c>
      <c r="B51" s="1">
        <v>42600</v>
      </c>
      <c r="C51" s="2">
        <v>101241</v>
      </c>
      <c r="D51">
        <v>288</v>
      </c>
      <c r="E51" s="2">
        <v>351</v>
      </c>
    </row>
    <row r="52" spans="1:5" x14ac:dyDescent="0.25">
      <c r="A52" t="s">
        <v>12</v>
      </c>
      <c r="B52" s="1">
        <v>42601</v>
      </c>
      <c r="C52" s="2">
        <v>95094</v>
      </c>
      <c r="D52">
        <v>288</v>
      </c>
      <c r="E52" s="2">
        <v>330</v>
      </c>
    </row>
    <row r="53" spans="1:5" x14ac:dyDescent="0.25">
      <c r="A53" t="s">
        <v>12</v>
      </c>
      <c r="B53" s="1">
        <v>42602</v>
      </c>
      <c r="C53" s="2">
        <v>100643</v>
      </c>
      <c r="D53">
        <v>288</v>
      </c>
      <c r="E53" s="2">
        <v>349</v>
      </c>
    </row>
    <row r="54" spans="1:5" x14ac:dyDescent="0.25">
      <c r="A54" t="s">
        <v>12</v>
      </c>
      <c r="B54" s="1">
        <v>42603</v>
      </c>
      <c r="C54" s="2">
        <v>102230</v>
      </c>
      <c r="D54">
        <v>288</v>
      </c>
      <c r="E54" s="2">
        <v>354</v>
      </c>
    </row>
    <row r="55" spans="1:5" x14ac:dyDescent="0.25">
      <c r="A55" t="s">
        <v>12</v>
      </c>
      <c r="B55" s="1">
        <v>42604</v>
      </c>
      <c r="C55" s="2">
        <v>98486</v>
      </c>
      <c r="D55">
        <v>288</v>
      </c>
      <c r="E55" s="2">
        <v>341</v>
      </c>
    </row>
    <row r="56" spans="1:5" x14ac:dyDescent="0.25">
      <c r="A56" t="s">
        <v>12</v>
      </c>
      <c r="B56" s="1">
        <v>42605</v>
      </c>
      <c r="C56" s="2">
        <v>98214</v>
      </c>
      <c r="D56">
        <v>288</v>
      </c>
      <c r="E56" s="2">
        <v>341</v>
      </c>
    </row>
    <row r="57" spans="1:5" x14ac:dyDescent="0.25">
      <c r="A57" t="s">
        <v>12</v>
      </c>
      <c r="B57" s="1">
        <v>42606</v>
      </c>
      <c r="C57" s="2">
        <v>94616</v>
      </c>
      <c r="D57">
        <v>288</v>
      </c>
      <c r="E57" s="2">
        <v>328</v>
      </c>
    </row>
    <row r="58" spans="1:5" x14ac:dyDescent="0.25">
      <c r="A58" t="s">
        <v>13</v>
      </c>
      <c r="B58" s="1">
        <v>42600</v>
      </c>
      <c r="C58" s="2">
        <v>132207</v>
      </c>
      <c r="D58">
        <v>288</v>
      </c>
      <c r="E58" s="2">
        <v>459</v>
      </c>
    </row>
    <row r="59" spans="1:5" x14ac:dyDescent="0.25">
      <c r="A59" t="s">
        <v>13</v>
      </c>
      <c r="B59" s="1">
        <v>42601</v>
      </c>
      <c r="C59" s="2">
        <v>119262</v>
      </c>
      <c r="D59">
        <v>288</v>
      </c>
      <c r="E59" s="2">
        <v>414</v>
      </c>
    </row>
    <row r="60" spans="1:5" x14ac:dyDescent="0.25">
      <c r="A60" t="s">
        <v>13</v>
      </c>
      <c r="B60" s="1">
        <v>42602</v>
      </c>
      <c r="C60" s="2">
        <v>121106</v>
      </c>
      <c r="D60">
        <v>288</v>
      </c>
      <c r="E60" s="2">
        <v>420</v>
      </c>
    </row>
    <row r="61" spans="1:5" x14ac:dyDescent="0.25">
      <c r="A61" t="s">
        <v>13</v>
      </c>
      <c r="B61" s="1">
        <v>42603</v>
      </c>
      <c r="C61" s="2">
        <v>118457</v>
      </c>
      <c r="D61">
        <v>288</v>
      </c>
      <c r="E61" s="2">
        <v>411</v>
      </c>
    </row>
    <row r="62" spans="1:5" x14ac:dyDescent="0.25">
      <c r="A62" t="s">
        <v>13</v>
      </c>
      <c r="B62" s="1">
        <v>42604</v>
      </c>
      <c r="C62" s="2">
        <v>115031</v>
      </c>
      <c r="D62">
        <v>288</v>
      </c>
      <c r="E62" s="2">
        <v>399</v>
      </c>
    </row>
    <row r="63" spans="1:5" x14ac:dyDescent="0.25">
      <c r="A63" t="s">
        <v>13</v>
      </c>
      <c r="B63" s="1">
        <v>42605</v>
      </c>
      <c r="C63" s="2">
        <v>112687</v>
      </c>
      <c r="D63">
        <v>288</v>
      </c>
      <c r="E63" s="2">
        <v>391</v>
      </c>
    </row>
    <row r="64" spans="1:5" x14ac:dyDescent="0.25">
      <c r="A64" t="s">
        <v>13</v>
      </c>
      <c r="B64" s="1">
        <v>42606</v>
      </c>
      <c r="C64" s="2">
        <v>118325</v>
      </c>
      <c r="D64">
        <v>288</v>
      </c>
      <c r="E64" s="2">
        <v>410</v>
      </c>
    </row>
    <row r="65" spans="1:5" x14ac:dyDescent="0.25">
      <c r="A65" t="s">
        <v>14</v>
      </c>
      <c r="B65" s="1">
        <v>42600</v>
      </c>
      <c r="C65" s="2">
        <v>111051</v>
      </c>
      <c r="D65">
        <v>288</v>
      </c>
      <c r="E65" s="2">
        <v>385</v>
      </c>
    </row>
    <row r="66" spans="1:5" x14ac:dyDescent="0.25">
      <c r="A66" t="s">
        <v>14</v>
      </c>
      <c r="B66" s="1">
        <v>42601</v>
      </c>
      <c r="C66" s="2">
        <v>106193</v>
      </c>
      <c r="D66">
        <v>288</v>
      </c>
      <c r="E66" s="2">
        <v>368</v>
      </c>
    </row>
    <row r="67" spans="1:5" x14ac:dyDescent="0.25">
      <c r="A67" t="s">
        <v>14</v>
      </c>
      <c r="B67" s="1">
        <v>42602</v>
      </c>
      <c r="C67" s="2">
        <v>107960</v>
      </c>
      <c r="D67">
        <v>288</v>
      </c>
      <c r="E67" s="2">
        <v>374</v>
      </c>
    </row>
    <row r="68" spans="1:5" x14ac:dyDescent="0.25">
      <c r="A68" t="s">
        <v>14</v>
      </c>
      <c r="B68" s="1">
        <v>42603</v>
      </c>
      <c r="C68" s="2">
        <v>109277</v>
      </c>
      <c r="D68">
        <v>288</v>
      </c>
      <c r="E68" s="2">
        <v>379</v>
      </c>
    </row>
    <row r="69" spans="1:5" x14ac:dyDescent="0.25">
      <c r="A69" t="s">
        <v>14</v>
      </c>
      <c r="B69" s="1">
        <v>42604</v>
      </c>
      <c r="C69" s="2">
        <v>105192</v>
      </c>
      <c r="D69">
        <v>288</v>
      </c>
      <c r="E69" s="2">
        <v>365</v>
      </c>
    </row>
    <row r="70" spans="1:5" x14ac:dyDescent="0.25">
      <c r="A70" t="s">
        <v>14</v>
      </c>
      <c r="B70" s="1">
        <v>42605</v>
      </c>
      <c r="C70" s="2">
        <v>103275</v>
      </c>
      <c r="D70">
        <v>288</v>
      </c>
      <c r="E70" s="2">
        <v>358</v>
      </c>
    </row>
    <row r="71" spans="1:5" x14ac:dyDescent="0.25">
      <c r="A71" t="s">
        <v>14</v>
      </c>
      <c r="B71" s="1">
        <v>42606</v>
      </c>
      <c r="C71" s="2">
        <v>106298</v>
      </c>
      <c r="D71">
        <v>288</v>
      </c>
      <c r="E71" s="2">
        <v>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C37" sqref="C37"/>
    </sheetView>
  </sheetViews>
  <sheetFormatPr defaultRowHeight="15" x14ac:dyDescent="0.25"/>
  <cols>
    <col min="1" max="1" width="18.5703125" bestFit="1" customWidth="1"/>
    <col min="2" max="2" width="13.85546875" customWidth="1"/>
    <col min="3" max="3" width="11.42578125" customWidth="1"/>
    <col min="4" max="4" width="17.140625" customWidth="1"/>
    <col min="9" max="9" width="13.140625" customWidth="1"/>
    <col min="10" max="10" width="18.5703125" customWidth="1"/>
  </cols>
  <sheetData>
    <row r="1" spans="1:10" x14ac:dyDescent="0.25">
      <c r="A1" t="s">
        <v>19</v>
      </c>
      <c r="B1" t="s">
        <v>20</v>
      </c>
      <c r="C1" t="s">
        <v>24</v>
      </c>
      <c r="D1" t="s">
        <v>25</v>
      </c>
    </row>
    <row r="2" spans="1:10" x14ac:dyDescent="0.25">
      <c r="A2" s="1" t="s">
        <v>5</v>
      </c>
      <c r="B2" s="8">
        <v>340.65934065933999</v>
      </c>
      <c r="C2" s="1">
        <v>42499.550075231484</v>
      </c>
      <c r="D2" s="7">
        <f ca="1">NOW() - C2</f>
        <v>108.89151307869906</v>
      </c>
    </row>
    <row r="3" spans="1:10" x14ac:dyDescent="0.25">
      <c r="A3" s="1" t="s">
        <v>6</v>
      </c>
      <c r="B3" s="8">
        <v>215.27083749750099</v>
      </c>
      <c r="C3" s="1">
        <v>42500.49642476852</v>
      </c>
      <c r="D3" s="7">
        <f t="shared" ref="D3:D14" ca="1" si="0">NOW() - C3</f>
        <v>107.94516354166262</v>
      </c>
    </row>
    <row r="4" spans="1:10" x14ac:dyDescent="0.25">
      <c r="A4" s="1" t="s">
        <v>7</v>
      </c>
      <c r="B4" s="8">
        <v>175.11980830670899</v>
      </c>
      <c r="C4" s="1">
        <v>42515.493109143521</v>
      </c>
      <c r="D4" s="7">
        <f t="shared" ca="1" si="0"/>
        <v>92.948479166661855</v>
      </c>
    </row>
    <row r="5" spans="1:10" x14ac:dyDescent="0.25">
      <c r="A5" s="1" t="s">
        <v>8</v>
      </c>
      <c r="B5" s="8">
        <v>131.89448441247001</v>
      </c>
      <c r="C5" s="1">
        <v>42501.493218055555</v>
      </c>
      <c r="D5" s="7">
        <f t="shared" ca="1" si="0"/>
        <v>106.94837025462766</v>
      </c>
    </row>
    <row r="6" spans="1:10" x14ac:dyDescent="0.25">
      <c r="A6" t="s">
        <v>9</v>
      </c>
      <c r="B6" s="8">
        <v>173.32268370606999</v>
      </c>
      <c r="C6" s="1">
        <v>42487.592631631946</v>
      </c>
      <c r="D6" s="7">
        <f t="shared" ca="1" si="0"/>
        <v>120.8489566782373</v>
      </c>
    </row>
    <row r="7" spans="1:10" x14ac:dyDescent="0.25">
      <c r="A7" s="1" t="s">
        <v>10</v>
      </c>
      <c r="B7" s="8">
        <v>351.6</v>
      </c>
      <c r="C7" s="1">
        <v>42548.50067789352</v>
      </c>
      <c r="D7" s="7">
        <f t="shared" ca="1" si="0"/>
        <v>59.940910416662518</v>
      </c>
      <c r="I7" s="3" t="s">
        <v>15</v>
      </c>
      <c r="J7" t="s">
        <v>26</v>
      </c>
    </row>
    <row r="8" spans="1:10" x14ac:dyDescent="0.25">
      <c r="A8" t="s">
        <v>11</v>
      </c>
      <c r="B8" s="8">
        <v>222.51047695070801</v>
      </c>
      <c r="C8" s="1">
        <v>42489.513160879629</v>
      </c>
      <c r="D8" s="7">
        <f t="shared" ca="1" si="0"/>
        <v>118.92842743055371</v>
      </c>
      <c r="I8" s="4" t="s">
        <v>5</v>
      </c>
      <c r="J8" s="5">
        <v>340.65934065933999</v>
      </c>
    </row>
    <row r="9" spans="1:10" x14ac:dyDescent="0.25">
      <c r="A9" s="1" t="s">
        <v>12</v>
      </c>
      <c r="B9" s="8">
        <v>200.55932880543301</v>
      </c>
      <c r="C9" s="1">
        <v>42507.474340162036</v>
      </c>
      <c r="D9" s="7">
        <f t="shared" ca="1" si="0"/>
        <v>100.96724814814661</v>
      </c>
      <c r="I9" s="4" t="s">
        <v>6</v>
      </c>
      <c r="J9" s="5">
        <v>215.27083749750099</v>
      </c>
    </row>
    <row r="10" spans="1:10" x14ac:dyDescent="0.25">
      <c r="A10" t="s">
        <v>13</v>
      </c>
      <c r="B10" s="8">
        <v>64.818508177104107</v>
      </c>
      <c r="C10" s="1">
        <v>42488.524041319448</v>
      </c>
      <c r="D10" s="7">
        <f t="shared" ca="1" si="0"/>
        <v>119.91754699073499</v>
      </c>
      <c r="I10" s="4" t="s">
        <v>7</v>
      </c>
      <c r="J10" s="5">
        <v>175.11980830670899</v>
      </c>
    </row>
    <row r="11" spans="1:10" x14ac:dyDescent="0.25">
      <c r="A11" s="1" t="s">
        <v>14</v>
      </c>
      <c r="B11" s="8">
        <v>170.4</v>
      </c>
      <c r="C11" s="1">
        <v>42508.460389930558</v>
      </c>
      <c r="D11" s="7">
        <f t="shared" ca="1" si="0"/>
        <v>99.981198379624402</v>
      </c>
      <c r="I11" s="4" t="s">
        <v>8</v>
      </c>
      <c r="J11" s="5">
        <v>131.89448441247001</v>
      </c>
    </row>
    <row r="12" spans="1:10" x14ac:dyDescent="0.25">
      <c r="A12" t="s">
        <v>22</v>
      </c>
      <c r="B12" s="8">
        <v>5937.5124775404202</v>
      </c>
      <c r="C12" s="1">
        <v>42478.44425216435</v>
      </c>
      <c r="D12" s="7">
        <f t="shared" ca="1" si="0"/>
        <v>129.99733614583238</v>
      </c>
      <c r="I12" s="4" t="s">
        <v>9</v>
      </c>
      <c r="J12" s="5">
        <v>173.32268370606999</v>
      </c>
    </row>
    <row r="13" spans="1:10" x14ac:dyDescent="0.25">
      <c r="A13" t="s">
        <v>23</v>
      </c>
      <c r="B13" s="8">
        <v>24.740622505985598</v>
      </c>
      <c r="C13" s="1">
        <v>42438.964088854169</v>
      </c>
      <c r="D13" s="7">
        <f t="shared" ca="1" si="0"/>
        <v>169.4774994560139</v>
      </c>
      <c r="I13" s="4" t="s">
        <v>10</v>
      </c>
      <c r="J13" s="5">
        <v>351.6</v>
      </c>
    </row>
    <row r="14" spans="1:10" x14ac:dyDescent="0.25">
      <c r="A14" t="s">
        <v>21</v>
      </c>
      <c r="B14" s="8">
        <v>418.08022350828099</v>
      </c>
      <c r="C14" s="1">
        <v>42454.419168981483</v>
      </c>
      <c r="D14" s="7">
        <f t="shared" ca="1" si="0"/>
        <v>154.02241932869947</v>
      </c>
      <c r="I14" s="4" t="s">
        <v>11</v>
      </c>
      <c r="J14" s="5">
        <v>222.51047695070801</v>
      </c>
    </row>
    <row r="15" spans="1:10" x14ac:dyDescent="0.25">
      <c r="I15" s="4" t="s">
        <v>12</v>
      </c>
      <c r="J15" s="5">
        <v>200.55932880543301</v>
      </c>
    </row>
    <row r="16" spans="1:10" ht="15.75" x14ac:dyDescent="0.25">
      <c r="A16" s="9" t="s">
        <v>27</v>
      </c>
      <c r="C16" s="10">
        <f>AVERAGE(B2:B11)</f>
        <v>204.61554685153351</v>
      </c>
      <c r="I16" s="4" t="s">
        <v>13</v>
      </c>
      <c r="J16" s="5">
        <v>64.818508177104107</v>
      </c>
    </row>
    <row r="17" spans="1:10" x14ac:dyDescent="0.25">
      <c r="I17" s="4" t="s">
        <v>14</v>
      </c>
      <c r="J17" s="5">
        <v>170.4</v>
      </c>
    </row>
    <row r="18" spans="1:10" x14ac:dyDescent="0.25">
      <c r="I18" s="4" t="s">
        <v>16</v>
      </c>
      <c r="J18" s="5">
        <v>2046.1554685153351</v>
      </c>
    </row>
    <row r="22" spans="1:10" x14ac:dyDescent="0.25">
      <c r="A22" t="s">
        <v>19</v>
      </c>
      <c r="B22" t="s">
        <v>20</v>
      </c>
      <c r="C22" t="s">
        <v>24</v>
      </c>
      <c r="D22" t="s">
        <v>32</v>
      </c>
    </row>
    <row r="23" spans="1:10" x14ac:dyDescent="0.25">
      <c r="A23" t="s">
        <v>21</v>
      </c>
      <c r="B23" s="8">
        <v>139.917668038866</v>
      </c>
      <c r="C23" s="11">
        <v>42454.419168981483</v>
      </c>
      <c r="D23">
        <v>153</v>
      </c>
    </row>
    <row r="24" spans="1:10" x14ac:dyDescent="0.25">
      <c r="A24" t="s">
        <v>5</v>
      </c>
      <c r="B24" s="8">
        <v>237.01350648658001</v>
      </c>
      <c r="C24" s="11">
        <v>42499.550075231484</v>
      </c>
      <c r="D24">
        <v>108</v>
      </c>
    </row>
    <row r="25" spans="1:10" x14ac:dyDescent="0.25">
      <c r="A25" t="s">
        <v>6</v>
      </c>
      <c r="B25" s="8">
        <v>182.807562565832</v>
      </c>
      <c r="C25" s="11">
        <v>42500.49642476852</v>
      </c>
      <c r="D25">
        <v>107</v>
      </c>
    </row>
    <row r="26" spans="1:10" x14ac:dyDescent="0.25">
      <c r="A26" t="s">
        <v>7</v>
      </c>
      <c r="B26" s="8">
        <v>121.934309732212</v>
      </c>
      <c r="C26" s="11">
        <v>42515.493109143521</v>
      </c>
      <c r="D26">
        <v>92</v>
      </c>
    </row>
    <row r="27" spans="1:10" x14ac:dyDescent="0.25">
      <c r="A27" t="s">
        <v>8</v>
      </c>
      <c r="B27" s="8">
        <v>83.246111692588698</v>
      </c>
      <c r="C27" s="11">
        <v>42501.493218055555</v>
      </c>
      <c r="D27">
        <v>106</v>
      </c>
    </row>
    <row r="28" spans="1:10" x14ac:dyDescent="0.25">
      <c r="A28" t="s">
        <v>9</v>
      </c>
      <c r="B28" s="8">
        <v>117.18276057464701</v>
      </c>
      <c r="C28" s="11">
        <v>42487.592631631946</v>
      </c>
      <c r="D28">
        <v>120</v>
      </c>
    </row>
    <row r="29" spans="1:10" x14ac:dyDescent="0.25">
      <c r="A29" t="s">
        <v>10</v>
      </c>
      <c r="B29" s="8">
        <v>84.610230958198102</v>
      </c>
      <c r="C29" s="11">
        <v>42548.50067789352</v>
      </c>
      <c r="D29">
        <v>59</v>
      </c>
    </row>
    <row r="30" spans="1:10" x14ac:dyDescent="0.25">
      <c r="A30" t="s">
        <v>33</v>
      </c>
      <c r="B30" s="8">
        <v>133.13978293912101</v>
      </c>
      <c r="C30" s="11">
        <v>42489.513160879629</v>
      </c>
      <c r="D30">
        <v>118</v>
      </c>
    </row>
    <row r="31" spans="1:10" x14ac:dyDescent="0.25">
      <c r="A31" t="s">
        <v>34</v>
      </c>
      <c r="B31" s="8">
        <v>107.949375189576</v>
      </c>
      <c r="C31" s="11">
        <v>42507.474340162036</v>
      </c>
      <c r="D31">
        <v>100</v>
      </c>
    </row>
    <row r="32" spans="1:10" x14ac:dyDescent="0.25">
      <c r="A32" t="s">
        <v>13</v>
      </c>
      <c r="B32" s="8">
        <v>51.259658268944797</v>
      </c>
      <c r="C32" s="11">
        <v>42488.524041319448</v>
      </c>
      <c r="D32">
        <v>119</v>
      </c>
    </row>
    <row r="33" spans="1:4" x14ac:dyDescent="0.25">
      <c r="A33" t="s">
        <v>14</v>
      </c>
      <c r="B33" s="8">
        <v>30.0891976213967</v>
      </c>
      <c r="C33" s="11">
        <v>42508.460389930558</v>
      </c>
      <c r="D33">
        <v>99</v>
      </c>
    </row>
    <row r="34" spans="1:4" x14ac:dyDescent="0.25">
      <c r="A34" t="s">
        <v>22</v>
      </c>
      <c r="B34" s="8">
        <v>2693.4881736487</v>
      </c>
      <c r="C34" s="11">
        <v>42478.44425216435</v>
      </c>
      <c r="D34">
        <v>129</v>
      </c>
    </row>
    <row r="35" spans="1:4" x14ac:dyDescent="0.25">
      <c r="A35" t="s">
        <v>23</v>
      </c>
      <c r="B35" s="8">
        <v>19.109171935882699</v>
      </c>
      <c r="C35" s="11">
        <v>42438.964088854169</v>
      </c>
      <c r="D35">
        <v>169</v>
      </c>
    </row>
    <row r="37" spans="1:4" x14ac:dyDescent="0.25">
      <c r="C37" s="8">
        <f>AVERAGE(B24:B33)</f>
        <v>114.92324960290964</v>
      </c>
    </row>
  </sheetData>
  <pageMargins left="0.7" right="0.7" top="0.75" bottom="0.75" header="0.3" footer="0.3"/>
  <pageSetup orientation="portrait" horizontalDpi="4294967295" verticalDpi="4294967295" r:id="rId2"/>
  <drawing r:id="rId3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/>
  </sheetViews>
  <sheetFormatPr defaultRowHeight="15" x14ac:dyDescent="0.25"/>
  <cols>
    <col min="1" max="1" width="17.85546875" bestFit="1" customWidth="1"/>
    <col min="2" max="2" width="12" bestFit="1" customWidth="1"/>
    <col min="3" max="3" width="9.28515625" bestFit="1" customWidth="1"/>
    <col min="4" max="4" width="7.5703125" bestFit="1" customWidth="1"/>
    <col min="5" max="5" width="12.7109375" bestFit="1" customWidth="1"/>
    <col min="6" max="6" width="12.28515625" bestFit="1" customWidth="1"/>
    <col min="7" max="7" width="15.42578125" bestFit="1" customWidth="1"/>
    <col min="8" max="8" width="17.28515625" bestFit="1" customWidth="1"/>
    <col min="9" max="10" width="12" bestFit="1" customWidth="1"/>
    <col min="13" max="13" width="12" bestFit="1" customWidth="1"/>
    <col min="14" max="14" width="16.28515625" bestFit="1" customWidth="1"/>
    <col min="15" max="15" width="14.5703125" bestFit="1" customWidth="1"/>
    <col min="16" max="18" width="12" bestFit="1" customWidth="1"/>
  </cols>
  <sheetData>
    <row r="1" spans="1:10" x14ac:dyDescent="0.25">
      <c r="A1" t="s">
        <v>19</v>
      </c>
      <c r="B1" t="s">
        <v>20</v>
      </c>
      <c r="C1" t="s">
        <v>24</v>
      </c>
      <c r="D1" t="s">
        <v>32</v>
      </c>
      <c r="E1" t="s">
        <v>30</v>
      </c>
      <c r="F1" t="s">
        <v>31</v>
      </c>
      <c r="G1" t="s">
        <v>28</v>
      </c>
      <c r="H1" t="s">
        <v>29</v>
      </c>
      <c r="I1" t="s">
        <v>35</v>
      </c>
      <c r="J1" t="s">
        <v>36</v>
      </c>
    </row>
    <row r="2" spans="1:10" x14ac:dyDescent="0.25">
      <c r="A2" t="s">
        <v>21</v>
      </c>
      <c r="B2">
        <v>4364.0438247011898</v>
      </c>
      <c r="C2" s="11">
        <v>42454.419168981483</v>
      </c>
      <c r="D2">
        <v>153</v>
      </c>
      <c r="E2">
        <v>1752.6</v>
      </c>
      <c r="F2">
        <v>2.008</v>
      </c>
      <c r="G2">
        <v>3567691610</v>
      </c>
      <c r="H2">
        <v>3567682847</v>
      </c>
      <c r="I2">
        <v>13243394845</v>
      </c>
      <c r="J2">
        <v>13243396853</v>
      </c>
    </row>
    <row r="3" spans="1:10" x14ac:dyDescent="0.25">
      <c r="A3" t="s">
        <v>5</v>
      </c>
      <c r="B3">
        <v>237.95330352707401</v>
      </c>
      <c r="C3" s="11">
        <v>42499.550075231484</v>
      </c>
      <c r="D3">
        <v>108</v>
      </c>
      <c r="E3">
        <v>95.8</v>
      </c>
      <c r="F3">
        <v>2.0129999999999999</v>
      </c>
      <c r="G3">
        <v>2155006451</v>
      </c>
      <c r="H3">
        <v>2155005972</v>
      </c>
      <c r="I3">
        <v>9345128314</v>
      </c>
      <c r="J3">
        <v>9345130327</v>
      </c>
    </row>
    <row r="4" spans="1:10" x14ac:dyDescent="0.25">
      <c r="A4" t="s">
        <v>6</v>
      </c>
      <c r="B4">
        <v>201.09235352532201</v>
      </c>
      <c r="C4" s="11">
        <v>42500.49642476852</v>
      </c>
      <c r="D4">
        <v>107</v>
      </c>
      <c r="E4">
        <v>81</v>
      </c>
      <c r="F4">
        <v>2.0139999999999998</v>
      </c>
      <c r="G4">
        <v>1632937653</v>
      </c>
      <c r="H4">
        <v>1632937248</v>
      </c>
      <c r="I4">
        <v>9263437168</v>
      </c>
      <c r="J4">
        <v>9263439182</v>
      </c>
    </row>
    <row r="5" spans="1:10" x14ac:dyDescent="0.25">
      <c r="A5" t="s">
        <v>7</v>
      </c>
      <c r="B5">
        <v>117.588440458395</v>
      </c>
      <c r="C5" s="11">
        <v>42515.493109143521</v>
      </c>
      <c r="D5">
        <v>92</v>
      </c>
      <c r="E5">
        <v>47.2</v>
      </c>
      <c r="F5">
        <v>2.0070000000000001</v>
      </c>
      <c r="G5">
        <v>1063064199</v>
      </c>
      <c r="H5">
        <v>1063063963</v>
      </c>
      <c r="I5">
        <v>7967272527</v>
      </c>
      <c r="J5">
        <v>7967274534</v>
      </c>
    </row>
    <row r="6" spans="1:10" x14ac:dyDescent="0.25">
      <c r="A6" t="s">
        <v>8</v>
      </c>
      <c r="B6">
        <v>109.786388474913</v>
      </c>
      <c r="C6" s="11">
        <v>42501.493218055555</v>
      </c>
      <c r="D6">
        <v>106</v>
      </c>
      <c r="E6">
        <v>44.2</v>
      </c>
      <c r="F6">
        <v>2.0129999999999999</v>
      </c>
      <c r="G6">
        <v>749605008</v>
      </c>
      <c r="H6">
        <v>749604787</v>
      </c>
      <c r="I6">
        <v>9176814717</v>
      </c>
      <c r="J6">
        <v>9176816730</v>
      </c>
    </row>
    <row r="7" spans="1:10" x14ac:dyDescent="0.25">
      <c r="A7" t="s">
        <v>9</v>
      </c>
      <c r="B7">
        <v>144.782825761357</v>
      </c>
      <c r="C7" s="11">
        <v>42487.592631631946</v>
      </c>
      <c r="D7">
        <v>120</v>
      </c>
      <c r="E7">
        <v>58</v>
      </c>
      <c r="F7">
        <v>2.0030000000000001</v>
      </c>
      <c r="G7">
        <v>1128125337</v>
      </c>
      <c r="H7">
        <v>1128125047</v>
      </c>
      <c r="I7">
        <v>10377973084</v>
      </c>
      <c r="J7">
        <v>10377975087</v>
      </c>
    </row>
    <row r="8" spans="1:10" x14ac:dyDescent="0.25">
      <c r="A8" t="s">
        <v>10</v>
      </c>
      <c r="B8">
        <v>114.21446384039901</v>
      </c>
      <c r="C8" s="11">
        <v>42548.50067789352</v>
      </c>
      <c r="D8">
        <v>59</v>
      </c>
      <c r="E8">
        <v>45.8</v>
      </c>
      <c r="F8">
        <v>2.0049999999999999</v>
      </c>
      <c r="G8">
        <v>406021409</v>
      </c>
      <c r="H8">
        <v>406021180</v>
      </c>
      <c r="I8">
        <v>5115198932</v>
      </c>
      <c r="J8">
        <v>5115200937</v>
      </c>
    </row>
    <row r="9" spans="1:10" x14ac:dyDescent="0.25">
      <c r="A9" t="s">
        <v>33</v>
      </c>
      <c r="B9">
        <v>145.27363184079601</v>
      </c>
      <c r="C9" s="11">
        <v>42489.513160879629</v>
      </c>
      <c r="D9">
        <v>118</v>
      </c>
      <c r="E9">
        <v>58.4</v>
      </c>
      <c r="F9">
        <v>2.0099999999999998</v>
      </c>
      <c r="G9">
        <v>1982133249</v>
      </c>
      <c r="H9">
        <v>1982132957</v>
      </c>
      <c r="I9">
        <v>10211986572</v>
      </c>
      <c r="J9">
        <v>10211988582</v>
      </c>
    </row>
    <row r="10" spans="1:10" x14ac:dyDescent="0.25">
      <c r="A10" t="s">
        <v>34</v>
      </c>
      <c r="B10">
        <v>139.731476877175</v>
      </c>
      <c r="C10" s="11">
        <v>42507.474340162036</v>
      </c>
      <c r="D10">
        <v>100</v>
      </c>
      <c r="E10">
        <v>56.2</v>
      </c>
      <c r="F10">
        <v>2.0110000000000001</v>
      </c>
      <c r="G10">
        <v>1403577666</v>
      </c>
      <c r="H10">
        <v>1403577385</v>
      </c>
      <c r="I10">
        <v>8660603349</v>
      </c>
      <c r="J10">
        <v>8660605360</v>
      </c>
    </row>
    <row r="11" spans="1:10" x14ac:dyDescent="0.25">
      <c r="A11" t="s">
        <v>13</v>
      </c>
      <c r="B11">
        <v>72.564612326043701</v>
      </c>
      <c r="C11" s="11">
        <v>42488.524041319448</v>
      </c>
      <c r="D11">
        <v>119</v>
      </c>
      <c r="E11">
        <v>29.2</v>
      </c>
      <c r="F11">
        <v>2.012</v>
      </c>
      <c r="G11">
        <v>609378138</v>
      </c>
      <c r="H11">
        <v>609377992</v>
      </c>
      <c r="I11">
        <v>10297969424</v>
      </c>
      <c r="J11">
        <v>10297971436</v>
      </c>
    </row>
    <row r="12" spans="1:10" x14ac:dyDescent="0.25">
      <c r="A12" t="s">
        <v>14</v>
      </c>
      <c r="B12">
        <v>7.4925074925074</v>
      </c>
      <c r="C12" s="11">
        <v>42508.460389930558</v>
      </c>
      <c r="D12">
        <v>99</v>
      </c>
      <c r="E12">
        <v>3</v>
      </c>
      <c r="F12">
        <v>2.0019999999999998</v>
      </c>
      <c r="G12">
        <v>245614861</v>
      </c>
      <c r="H12">
        <v>245614846</v>
      </c>
      <c r="I12">
        <v>8575035796</v>
      </c>
      <c r="J12">
        <v>8575037798</v>
      </c>
    </row>
    <row r="13" spans="1:10" x14ac:dyDescent="0.25">
      <c r="A13" t="s">
        <v>22</v>
      </c>
      <c r="B13">
        <v>2661.3545816732999</v>
      </c>
      <c r="C13" s="11">
        <v>42478.44425216435</v>
      </c>
      <c r="D13">
        <v>129</v>
      </c>
      <c r="E13">
        <v>1068.8</v>
      </c>
      <c r="F13">
        <v>2.008</v>
      </c>
      <c r="G13">
        <v>26979681707</v>
      </c>
      <c r="H13">
        <v>26979676363</v>
      </c>
      <c r="I13">
        <v>12283184077</v>
      </c>
      <c r="J13">
        <v>12283186085</v>
      </c>
    </row>
    <row r="14" spans="1:10" x14ac:dyDescent="0.25">
      <c r="A14" t="s">
        <v>23</v>
      </c>
      <c r="B14">
        <v>37.406483790523602</v>
      </c>
      <c r="C14" s="11">
        <v>42438.964088854169</v>
      </c>
      <c r="D14">
        <v>169</v>
      </c>
      <c r="E14">
        <v>15</v>
      </c>
      <c r="F14">
        <v>2.0049999999999999</v>
      </c>
      <c r="G14">
        <v>283602159</v>
      </c>
      <c r="H14">
        <v>283602084</v>
      </c>
      <c r="I14">
        <v>14575026270</v>
      </c>
      <c r="J14">
        <v>14575028275</v>
      </c>
    </row>
    <row r="18" spans="3:3" x14ac:dyDescent="0.25">
      <c r="C18" s="11"/>
    </row>
    <row r="19" spans="3:3" x14ac:dyDescent="0.25">
      <c r="C19" s="11"/>
    </row>
    <row r="20" spans="3:3" x14ac:dyDescent="0.25">
      <c r="C20" s="11"/>
    </row>
    <row r="21" spans="3:3" x14ac:dyDescent="0.25">
      <c r="C21" s="11"/>
    </row>
    <row r="22" spans="3:3" x14ac:dyDescent="0.25">
      <c r="C22" s="11"/>
    </row>
    <row r="23" spans="3:3" x14ac:dyDescent="0.25">
      <c r="C23" s="11"/>
    </row>
    <row r="24" spans="3:3" x14ac:dyDescent="0.25">
      <c r="C24" s="11"/>
    </row>
    <row r="25" spans="3:3" x14ac:dyDescent="0.25">
      <c r="C25" s="11"/>
    </row>
    <row r="26" spans="3:3" x14ac:dyDescent="0.25">
      <c r="C26" s="11"/>
    </row>
    <row r="27" spans="3:3" x14ac:dyDescent="0.25">
      <c r="C27" s="11"/>
    </row>
    <row r="28" spans="3:3" x14ac:dyDescent="0.25">
      <c r="C28" s="11"/>
    </row>
    <row r="29" spans="3:3" x14ac:dyDescent="0.25">
      <c r="C29" s="11"/>
    </row>
    <row r="30" spans="3:3" x14ac:dyDescent="0.25">
      <c r="C30" s="11"/>
    </row>
  </sheetData>
  <sortState ref="A18:J30">
    <sortCondition ref="A1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/>
  </sheetViews>
  <sheetFormatPr defaultRowHeight="15" x14ac:dyDescent="0.25"/>
  <cols>
    <col min="1" max="1" width="17.85546875" bestFit="1" customWidth="1"/>
    <col min="2" max="2" width="12" bestFit="1" customWidth="1"/>
    <col min="3" max="3" width="9.28515625" bestFit="1" customWidth="1"/>
    <col min="4" max="4" width="7.5703125" bestFit="1" customWidth="1"/>
    <col min="5" max="5" width="12.7109375" bestFit="1" customWidth="1"/>
    <col min="6" max="6" width="12.28515625" bestFit="1" customWidth="1"/>
    <col min="7" max="7" width="15.42578125" bestFit="1" customWidth="1"/>
    <col min="8" max="8" width="17.28515625" bestFit="1" customWidth="1"/>
    <col min="9" max="10" width="12" bestFit="1" customWidth="1"/>
  </cols>
  <sheetData>
    <row r="1" spans="1:10" x14ac:dyDescent="0.25">
      <c r="A1" t="s">
        <v>19</v>
      </c>
      <c r="B1" t="s">
        <v>20</v>
      </c>
      <c r="C1" t="s">
        <v>24</v>
      </c>
      <c r="D1" t="s">
        <v>32</v>
      </c>
      <c r="E1" t="s">
        <v>30</v>
      </c>
      <c r="F1" t="s">
        <v>31</v>
      </c>
      <c r="G1" t="s">
        <v>28</v>
      </c>
      <c r="H1" t="s">
        <v>29</v>
      </c>
      <c r="I1" t="s">
        <v>35</v>
      </c>
      <c r="J1" t="s">
        <v>36</v>
      </c>
    </row>
    <row r="2" spans="1:10" x14ac:dyDescent="0.25">
      <c r="A2" t="s">
        <v>21</v>
      </c>
      <c r="B2">
        <v>34.379671150971497</v>
      </c>
      <c r="C2" s="11">
        <v>42454.419168981483</v>
      </c>
      <c r="D2">
        <v>154</v>
      </c>
      <c r="E2">
        <v>13.8</v>
      </c>
      <c r="F2">
        <v>2.0070000000000001</v>
      </c>
      <c r="G2">
        <v>3583539632</v>
      </c>
      <c r="H2">
        <v>3583539563</v>
      </c>
      <c r="I2">
        <v>13305580813</v>
      </c>
      <c r="J2">
        <v>13305582820</v>
      </c>
    </row>
    <row r="3" spans="1:10" x14ac:dyDescent="0.25">
      <c r="A3" t="s">
        <v>5</v>
      </c>
      <c r="B3">
        <v>195.037220843672</v>
      </c>
      <c r="C3" s="11">
        <v>42499.550075231484</v>
      </c>
      <c r="D3">
        <v>109</v>
      </c>
      <c r="E3">
        <v>78.599999999999994</v>
      </c>
      <c r="F3">
        <v>2.0150000000000001</v>
      </c>
      <c r="G3">
        <v>2168540996</v>
      </c>
      <c r="H3">
        <v>2168540603</v>
      </c>
      <c r="I3">
        <v>9407314349</v>
      </c>
      <c r="J3">
        <v>9407316364</v>
      </c>
    </row>
    <row r="4" spans="1:10" x14ac:dyDescent="0.25">
      <c r="A4" t="s">
        <v>6</v>
      </c>
      <c r="B4">
        <v>142.35764235764199</v>
      </c>
      <c r="C4" s="11">
        <v>42500.49642476852</v>
      </c>
      <c r="D4">
        <v>108</v>
      </c>
      <c r="E4">
        <v>57</v>
      </c>
      <c r="F4">
        <v>2.0019999999999998</v>
      </c>
      <c r="G4">
        <v>1643274864</v>
      </c>
      <c r="H4">
        <v>1643274579</v>
      </c>
      <c r="I4">
        <v>9325623264</v>
      </c>
      <c r="J4">
        <v>9325625266</v>
      </c>
    </row>
    <row r="5" spans="1:10" x14ac:dyDescent="0.25">
      <c r="A5" t="s">
        <v>7</v>
      </c>
      <c r="B5">
        <v>111.83225162256601</v>
      </c>
      <c r="C5" s="11">
        <v>42515.493109143521</v>
      </c>
      <c r="D5">
        <v>93</v>
      </c>
      <c r="E5">
        <v>44.8</v>
      </c>
      <c r="F5">
        <v>2.0030000000000001</v>
      </c>
      <c r="G5">
        <v>1070688639</v>
      </c>
      <c r="H5">
        <v>1070688415</v>
      </c>
      <c r="I5">
        <v>8029458729</v>
      </c>
      <c r="J5">
        <v>8029460732</v>
      </c>
    </row>
    <row r="6" spans="1:10" x14ac:dyDescent="0.25">
      <c r="A6" t="s">
        <v>8</v>
      </c>
      <c r="B6">
        <v>95.829195630585801</v>
      </c>
      <c r="C6" s="11">
        <v>42501.493218055555</v>
      </c>
      <c r="D6">
        <v>107</v>
      </c>
      <c r="E6">
        <v>38.6</v>
      </c>
      <c r="F6">
        <v>2.0139999999999998</v>
      </c>
      <c r="G6">
        <v>754104347</v>
      </c>
      <c r="H6">
        <v>754104154</v>
      </c>
      <c r="I6">
        <v>9239000583</v>
      </c>
      <c r="J6">
        <v>9239002597</v>
      </c>
    </row>
    <row r="7" spans="1:10" x14ac:dyDescent="0.25">
      <c r="A7" t="s">
        <v>9</v>
      </c>
      <c r="B7">
        <v>186.90654672663601</v>
      </c>
      <c r="C7" s="11">
        <v>42487.592631631946</v>
      </c>
      <c r="D7">
        <v>121</v>
      </c>
      <c r="E7">
        <v>74.8</v>
      </c>
      <c r="F7">
        <v>2.0009999999999999</v>
      </c>
      <c r="G7">
        <v>1134209085</v>
      </c>
      <c r="H7">
        <v>1134208711</v>
      </c>
      <c r="I7">
        <v>10440159425</v>
      </c>
      <c r="J7">
        <v>10440161426</v>
      </c>
    </row>
    <row r="8" spans="1:10" x14ac:dyDescent="0.25">
      <c r="A8" t="s">
        <v>10</v>
      </c>
      <c r="B8">
        <v>122.824465440079</v>
      </c>
      <c r="C8" s="11">
        <v>42548.50067789352</v>
      </c>
      <c r="D8">
        <v>60</v>
      </c>
      <c r="E8">
        <v>49.4</v>
      </c>
      <c r="F8">
        <v>2.0110000000000001</v>
      </c>
      <c r="G8">
        <v>410372997</v>
      </c>
      <c r="H8">
        <v>410372750</v>
      </c>
      <c r="I8">
        <v>5177386770</v>
      </c>
      <c r="J8">
        <v>5177388781</v>
      </c>
    </row>
    <row r="9" spans="1:10" x14ac:dyDescent="0.25">
      <c r="A9" t="s">
        <v>33</v>
      </c>
      <c r="B9">
        <v>148.809523809523</v>
      </c>
      <c r="C9" s="11">
        <v>42489.513160879629</v>
      </c>
      <c r="D9">
        <v>119</v>
      </c>
      <c r="E9">
        <v>60</v>
      </c>
      <c r="F9">
        <v>2.016</v>
      </c>
      <c r="G9">
        <v>1990251452</v>
      </c>
      <c r="H9">
        <v>1990251152</v>
      </c>
      <c r="I9">
        <v>10274173597</v>
      </c>
      <c r="J9">
        <v>10274175613</v>
      </c>
    </row>
    <row r="10" spans="1:10" x14ac:dyDescent="0.25">
      <c r="A10" t="s">
        <v>34</v>
      </c>
      <c r="B10">
        <v>103.036336485813</v>
      </c>
      <c r="C10" s="11">
        <v>42507.474340162036</v>
      </c>
      <c r="D10">
        <v>101</v>
      </c>
      <c r="E10">
        <v>41.4</v>
      </c>
      <c r="F10">
        <v>2.0089999999999999</v>
      </c>
      <c r="G10">
        <v>1409681004</v>
      </c>
      <c r="H10">
        <v>1409680797</v>
      </c>
      <c r="I10">
        <v>8722790622</v>
      </c>
      <c r="J10">
        <v>8722792631</v>
      </c>
    </row>
    <row r="11" spans="1:10" x14ac:dyDescent="0.25">
      <c r="A11" t="s">
        <v>13</v>
      </c>
      <c r="B11">
        <v>48.853439680957102</v>
      </c>
      <c r="C11" s="11">
        <v>42488.524041319448</v>
      </c>
      <c r="D11">
        <v>120</v>
      </c>
      <c r="E11">
        <v>19.600000000000001</v>
      </c>
      <c r="F11">
        <v>2.0059999999999998</v>
      </c>
      <c r="G11">
        <v>613095499</v>
      </c>
      <c r="H11">
        <v>613095401</v>
      </c>
      <c r="I11">
        <v>10360155545</v>
      </c>
      <c r="J11">
        <v>10360157551</v>
      </c>
    </row>
    <row r="12" spans="1:10" x14ac:dyDescent="0.25">
      <c r="A12" t="s">
        <v>14</v>
      </c>
      <c r="B12">
        <v>10.9181141439205</v>
      </c>
      <c r="C12" s="11">
        <v>42508.460389930558</v>
      </c>
      <c r="D12">
        <v>100</v>
      </c>
      <c r="E12">
        <v>4.4000000000000004</v>
      </c>
      <c r="F12">
        <v>2.0150000000000001</v>
      </c>
      <c r="G12">
        <v>247306313</v>
      </c>
      <c r="H12">
        <v>247306291</v>
      </c>
      <c r="I12">
        <v>8637221875</v>
      </c>
      <c r="J12">
        <v>8637223890</v>
      </c>
    </row>
    <row r="13" spans="1:10" x14ac:dyDescent="0.25">
      <c r="A13" t="s">
        <v>22</v>
      </c>
      <c r="B13">
        <v>3334.6593734460398</v>
      </c>
      <c r="C13" s="11">
        <v>42478.44425216435</v>
      </c>
      <c r="D13">
        <v>130</v>
      </c>
      <c r="E13">
        <v>1341.2</v>
      </c>
      <c r="F13">
        <v>2.0110000000000001</v>
      </c>
      <c r="G13">
        <v>27134785188</v>
      </c>
      <c r="H13">
        <v>27134778482</v>
      </c>
      <c r="I13">
        <v>12345370051</v>
      </c>
      <c r="J13">
        <v>12345372062</v>
      </c>
    </row>
    <row r="14" spans="1:10" x14ac:dyDescent="0.25">
      <c r="A14" t="s">
        <v>23</v>
      </c>
      <c r="B14">
        <v>29.5</v>
      </c>
      <c r="C14" s="11">
        <v>42438.964088854169</v>
      </c>
      <c r="D14">
        <v>170</v>
      </c>
      <c r="E14">
        <v>11.8</v>
      </c>
      <c r="F14">
        <v>2</v>
      </c>
      <c r="G14">
        <v>284750122</v>
      </c>
      <c r="H14">
        <v>284750063</v>
      </c>
      <c r="I14">
        <v>14637212742</v>
      </c>
      <c r="J14">
        <v>14637214742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13" sqref="A13"/>
    </sheetView>
  </sheetViews>
  <sheetFormatPr defaultRowHeight="15" x14ac:dyDescent="0.25"/>
  <cols>
    <col min="1" max="1" width="12" bestFit="1" customWidth="1"/>
    <col min="2" max="2" width="16.28515625" bestFit="1" customWidth="1"/>
    <col min="3" max="3" width="14.5703125" bestFit="1" customWidth="1"/>
    <col min="4" max="6" width="12" bestFit="1" customWidth="1"/>
  </cols>
  <sheetData>
    <row r="1" spans="1:6" x14ac:dyDescent="0.25">
      <c r="A1" t="s">
        <v>37</v>
      </c>
      <c r="B1" t="s">
        <v>38</v>
      </c>
      <c r="C1" t="s">
        <v>39</v>
      </c>
      <c r="D1" t="s">
        <v>35</v>
      </c>
      <c r="E1" t="s">
        <v>36</v>
      </c>
      <c r="F1" t="s">
        <v>20</v>
      </c>
    </row>
    <row r="2" spans="1:6" x14ac:dyDescent="0.25">
      <c r="A2" t="s">
        <v>5</v>
      </c>
      <c r="B2">
        <v>2155005972</v>
      </c>
      <c r="C2">
        <v>2168540603</v>
      </c>
      <c r="D2">
        <v>9345128314</v>
      </c>
      <c r="E2">
        <v>9407314349</v>
      </c>
      <c r="F2" s="8">
        <f>((C2-B2)/((E2-D2) / 1000))</f>
        <v>217.64743483002252</v>
      </c>
    </row>
    <row r="3" spans="1:6" x14ac:dyDescent="0.25">
      <c r="A3" t="s">
        <v>6</v>
      </c>
      <c r="B3">
        <v>1632937248</v>
      </c>
      <c r="C3">
        <v>1643274579</v>
      </c>
      <c r="D3">
        <v>9263437168</v>
      </c>
      <c r="E3">
        <v>9325623264</v>
      </c>
      <c r="F3" s="8">
        <f t="shared" ref="F3:F11" si="0">((C3-B3)/((E3-D3) / 1000))</f>
        <v>166.23219119592264</v>
      </c>
    </row>
    <row r="4" spans="1:6" x14ac:dyDescent="0.25">
      <c r="A4" t="s">
        <v>7</v>
      </c>
      <c r="B4">
        <v>1063063963</v>
      </c>
      <c r="C4">
        <v>1070688415</v>
      </c>
      <c r="D4">
        <v>7967272527</v>
      </c>
      <c r="E4">
        <v>8029458729</v>
      </c>
      <c r="F4" s="8">
        <f t="shared" si="0"/>
        <v>122.6068123600795</v>
      </c>
    </row>
    <row r="5" spans="1:6" x14ac:dyDescent="0.25">
      <c r="A5" t="s">
        <v>8</v>
      </c>
      <c r="B5">
        <v>749604787</v>
      </c>
      <c r="C5">
        <v>754104154</v>
      </c>
      <c r="D5">
        <v>9176814717</v>
      </c>
      <c r="E5">
        <v>9239000583</v>
      </c>
      <c r="F5" s="8">
        <f t="shared" si="0"/>
        <v>72.353531267056724</v>
      </c>
    </row>
    <row r="6" spans="1:6" x14ac:dyDescent="0.25">
      <c r="A6" t="s">
        <v>9</v>
      </c>
      <c r="B6">
        <v>1128125047</v>
      </c>
      <c r="C6">
        <v>1134208711</v>
      </c>
      <c r="D6">
        <v>10377973084</v>
      </c>
      <c r="E6">
        <v>10440159425</v>
      </c>
      <c r="F6" s="8">
        <f t="shared" si="0"/>
        <v>97.829586082255588</v>
      </c>
    </row>
    <row r="7" spans="1:6" x14ac:dyDescent="0.25">
      <c r="A7" t="s">
        <v>10</v>
      </c>
      <c r="B7">
        <v>406021180</v>
      </c>
      <c r="C7">
        <v>410372750</v>
      </c>
      <c r="D7">
        <v>5115198932</v>
      </c>
      <c r="E7">
        <v>5177386770</v>
      </c>
      <c r="F7" s="8">
        <f t="shared" si="0"/>
        <v>69.974614650536651</v>
      </c>
    </row>
    <row r="8" spans="1:6" x14ac:dyDescent="0.25">
      <c r="A8" t="s">
        <v>33</v>
      </c>
      <c r="B8">
        <v>1982132957</v>
      </c>
      <c r="C8">
        <v>1990251152</v>
      </c>
      <c r="D8">
        <v>10211986572</v>
      </c>
      <c r="E8">
        <v>10274173597</v>
      </c>
      <c r="F8" s="8">
        <f t="shared" si="0"/>
        <v>130.5448363223679</v>
      </c>
    </row>
    <row r="9" spans="1:6" x14ac:dyDescent="0.25">
      <c r="A9" t="s">
        <v>34</v>
      </c>
      <c r="B9">
        <v>1403577385</v>
      </c>
      <c r="C9">
        <v>1409680797</v>
      </c>
      <c r="D9">
        <v>8660603349</v>
      </c>
      <c r="E9">
        <v>8722790622</v>
      </c>
      <c r="F9" s="8">
        <f t="shared" si="0"/>
        <v>98.145676849345037</v>
      </c>
    </row>
    <row r="10" spans="1:6" x14ac:dyDescent="0.25">
      <c r="A10" t="s">
        <v>13</v>
      </c>
      <c r="B10">
        <v>609377992</v>
      </c>
      <c r="C10">
        <v>613095401</v>
      </c>
      <c r="D10">
        <v>10297969424</v>
      </c>
      <c r="E10">
        <v>10360155545</v>
      </c>
      <c r="F10" s="8">
        <f t="shared" si="0"/>
        <v>59.778756742199761</v>
      </c>
    </row>
    <row r="11" spans="1:6" x14ac:dyDescent="0.25">
      <c r="A11" t="s">
        <v>14</v>
      </c>
      <c r="B11">
        <v>245614846</v>
      </c>
      <c r="C11">
        <v>247306291</v>
      </c>
      <c r="D11">
        <v>8575035796</v>
      </c>
      <c r="E11">
        <v>8637221875</v>
      </c>
      <c r="F11" s="8">
        <f t="shared" si="0"/>
        <v>27.199737098716259</v>
      </c>
    </row>
    <row r="13" spans="1:6" x14ac:dyDescent="0.25">
      <c r="F13" s="8">
        <f>AVERAGE(F2:F11)</f>
        <v>106.23131773985025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sqref="A1:M9"/>
    </sheetView>
  </sheetViews>
  <sheetFormatPr defaultRowHeight="15" x14ac:dyDescent="0.25"/>
  <cols>
    <col min="1" max="1" width="31.28515625" bestFit="1" customWidth="1"/>
    <col min="2" max="2" width="20" bestFit="1" customWidth="1"/>
    <col min="3" max="4" width="12" hidden="1" customWidth="1"/>
    <col min="5" max="5" width="12.5703125" hidden="1" customWidth="1"/>
    <col min="6" max="6" width="16.5703125" bestFit="1" customWidth="1"/>
    <col min="7" max="7" width="19.140625" bestFit="1" customWidth="1"/>
    <col min="8" max="8" width="19.7109375" bestFit="1" customWidth="1"/>
    <col min="9" max="9" width="19.28515625" bestFit="1" customWidth="1"/>
    <col min="10" max="12" width="13.7109375" bestFit="1" customWidth="1"/>
    <col min="13" max="13" width="20.85546875" bestFit="1" customWidth="1"/>
  </cols>
  <sheetData>
    <row r="1" spans="1:13" x14ac:dyDescent="0.25">
      <c r="A1" t="s">
        <v>63</v>
      </c>
      <c r="B1" t="s">
        <v>62</v>
      </c>
      <c r="C1" t="s">
        <v>61</v>
      </c>
      <c r="D1" t="s">
        <v>60</v>
      </c>
      <c r="E1" t="s">
        <v>59</v>
      </c>
      <c r="F1" t="s">
        <v>58</v>
      </c>
      <c r="G1" t="s">
        <v>57</v>
      </c>
      <c r="H1" t="s">
        <v>56</v>
      </c>
      <c r="I1" t="s">
        <v>55</v>
      </c>
      <c r="J1" t="s">
        <v>54</v>
      </c>
      <c r="K1" t="s">
        <v>53</v>
      </c>
      <c r="L1" t="s">
        <v>52</v>
      </c>
      <c r="M1" t="s">
        <v>65</v>
      </c>
    </row>
    <row r="2" spans="1:13" x14ac:dyDescent="0.25">
      <c r="A2" t="s">
        <v>51</v>
      </c>
      <c r="B2">
        <v>291.5</v>
      </c>
      <c r="C2">
        <v>100724515.7</v>
      </c>
      <c r="D2">
        <v>84355835.730000004</v>
      </c>
      <c r="E2">
        <v>16368679.98</v>
      </c>
      <c r="F2" s="8">
        <v>1606.647962</v>
      </c>
      <c r="G2" s="8">
        <v>185.0323099</v>
      </c>
      <c r="H2" s="8">
        <v>99.110470879999994</v>
      </c>
      <c r="I2">
        <v>805306</v>
      </c>
      <c r="J2" s="13">
        <f>C2/(7*24*60*60)</f>
        <v>166.54185796957671</v>
      </c>
      <c r="K2" s="13">
        <f>D2/(7*24*60*60)</f>
        <v>139.4772416170635</v>
      </c>
      <c r="L2" s="13">
        <f>E2/(7*24*60*60)</f>
        <v>27.06461636904762</v>
      </c>
      <c r="M2" s="13" t="s">
        <v>66</v>
      </c>
    </row>
    <row r="3" spans="1:13" x14ac:dyDescent="0.25">
      <c r="A3" t="s">
        <v>50</v>
      </c>
      <c r="B3">
        <v>294.3</v>
      </c>
      <c r="C3">
        <v>99703832.730000004</v>
      </c>
      <c r="D3">
        <v>75744978.329999998</v>
      </c>
      <c r="E3">
        <v>23958854.399999999</v>
      </c>
      <c r="F3" s="8">
        <v>1495.6647250000001</v>
      </c>
      <c r="G3" s="8">
        <v>253.46244010000001</v>
      </c>
      <c r="H3" s="8">
        <v>99.13775819</v>
      </c>
      <c r="I3">
        <v>805306</v>
      </c>
      <c r="J3" s="13">
        <f>C3/(7*24*60*60)</f>
        <v>164.85422078373017</v>
      </c>
      <c r="K3" s="13">
        <f>D3/(7*24*60*60)</f>
        <v>125.23971284722222</v>
      </c>
      <c r="L3" s="13">
        <f>E3/(7*24*60*60)</f>
        <v>39.614507936507934</v>
      </c>
      <c r="M3" s="13" t="s">
        <v>67</v>
      </c>
    </row>
    <row r="4" spans="1:13" x14ac:dyDescent="0.25">
      <c r="A4" t="s">
        <v>49</v>
      </c>
      <c r="B4">
        <v>337.14</v>
      </c>
      <c r="C4">
        <v>90623103.459999993</v>
      </c>
      <c r="D4">
        <v>82441481.920000002</v>
      </c>
      <c r="E4">
        <v>8181621.54</v>
      </c>
      <c r="F4" s="8">
        <v>1627.9386910000001</v>
      </c>
      <c r="G4" s="8">
        <v>73.641336289999998</v>
      </c>
      <c r="H4" s="8">
        <v>98.632731210000003</v>
      </c>
      <c r="I4">
        <v>912681</v>
      </c>
      <c r="J4" s="13">
        <f>C4/(7*24*60*60)</f>
        <v>149.8397874669312</v>
      </c>
      <c r="K4" s="13">
        <f>D4/(7*24*60*60)</f>
        <v>136.31197407407407</v>
      </c>
      <c r="L4" s="13">
        <f>E4/(7*24*60*60)</f>
        <v>13.527813392857142</v>
      </c>
      <c r="M4" s="13" t="s">
        <v>68</v>
      </c>
    </row>
    <row r="5" spans="1:13" x14ac:dyDescent="0.25">
      <c r="A5" t="s">
        <v>48</v>
      </c>
      <c r="B5">
        <v>325.95999999999998</v>
      </c>
      <c r="C5">
        <v>102111844.2</v>
      </c>
      <c r="D5">
        <v>94743032.629999995</v>
      </c>
      <c r="E5">
        <v>7368811.608</v>
      </c>
      <c r="F5" s="8">
        <v>1762.1796999999999</v>
      </c>
      <c r="G5" s="8">
        <v>65.824693370000006</v>
      </c>
      <c r="H5" s="8">
        <v>98.886602010000004</v>
      </c>
      <c r="I5">
        <v>858993</v>
      </c>
      <c r="J5" s="13">
        <f>C5/(7*24*60*60)</f>
        <v>168.83572123015873</v>
      </c>
      <c r="K5" s="13">
        <f>D5/(7*24*60*60)</f>
        <v>156.65183966600529</v>
      </c>
      <c r="L5" s="13">
        <f>E5/(7*24*60*60)</f>
        <v>12.183881626984126</v>
      </c>
      <c r="M5" s="13" t="s">
        <v>69</v>
      </c>
    </row>
    <row r="6" spans="1:13" x14ac:dyDescent="0.25">
      <c r="A6" t="s">
        <v>47</v>
      </c>
      <c r="B6">
        <v>307.33999999999997</v>
      </c>
      <c r="C6">
        <v>90444939.680000007</v>
      </c>
      <c r="D6">
        <v>82634154.620000005</v>
      </c>
      <c r="E6">
        <v>7810785.0580000002</v>
      </c>
      <c r="F6" s="8">
        <v>2213.3167589999998</v>
      </c>
      <c r="G6" s="8">
        <v>70.200785580000002</v>
      </c>
      <c r="H6" s="8">
        <v>98.542507900000004</v>
      </c>
      <c r="I6">
        <v>805306</v>
      </c>
      <c r="J6" s="13">
        <f>C6/(7*24*60*60)</f>
        <v>149.54520449735452</v>
      </c>
      <c r="K6" s="13">
        <f>D6/(7*24*60*60)</f>
        <v>136.63054666005291</v>
      </c>
      <c r="L6" s="13">
        <f>E6/(7*24*60*60)</f>
        <v>12.91465783399471</v>
      </c>
      <c r="M6" s="13" t="s">
        <v>70</v>
      </c>
    </row>
    <row r="7" spans="1:13" x14ac:dyDescent="0.25">
      <c r="A7" t="s">
        <v>46</v>
      </c>
      <c r="B7">
        <v>327.83</v>
      </c>
      <c r="C7">
        <v>69219547.599999994</v>
      </c>
      <c r="D7">
        <v>62162220.420000002</v>
      </c>
      <c r="E7">
        <v>7057327.1880000001</v>
      </c>
      <c r="F7" s="8">
        <v>1359.8351419999999</v>
      </c>
      <c r="G7" s="8">
        <v>62.807839119999997</v>
      </c>
      <c r="H7" s="8">
        <v>98.775307209999994</v>
      </c>
      <c r="I7">
        <v>858993</v>
      </c>
      <c r="J7" s="13">
        <f>C7/(7*24*60*60)</f>
        <v>114.45031018518517</v>
      </c>
      <c r="K7" s="13">
        <f>D7/(7*24*60*60)</f>
        <v>102.78144910714286</v>
      </c>
      <c r="L7" s="13">
        <f>E7/(7*24*60*60)</f>
        <v>11.668861091269841</v>
      </c>
      <c r="M7" s="13" t="s">
        <v>71</v>
      </c>
    </row>
    <row r="8" spans="1:13" x14ac:dyDescent="0.25">
      <c r="A8" t="s">
        <v>45</v>
      </c>
      <c r="B8">
        <v>275.67</v>
      </c>
      <c r="C8">
        <v>184309275.30000001</v>
      </c>
      <c r="D8">
        <v>156845080.19999999</v>
      </c>
      <c r="E8">
        <v>27464195.120000001</v>
      </c>
      <c r="F8" s="8">
        <v>2272.340048</v>
      </c>
      <c r="G8" s="8">
        <v>257.35119350000002</v>
      </c>
      <c r="H8" s="8">
        <v>99.516312240000005</v>
      </c>
      <c r="I8">
        <v>697932</v>
      </c>
      <c r="J8" s="13">
        <f>C8/(7*24*60*60)</f>
        <v>304.74417212301591</v>
      </c>
      <c r="K8" s="13">
        <f>D8/(7*24*60*60)</f>
        <v>259.33379662698411</v>
      </c>
      <c r="L8" s="13">
        <f>E8/(7*24*60*60)</f>
        <v>45.410375529100534</v>
      </c>
      <c r="M8" s="13" t="s">
        <v>72</v>
      </c>
    </row>
    <row r="9" spans="1:13" x14ac:dyDescent="0.25">
      <c r="A9" t="s">
        <v>44</v>
      </c>
      <c r="B9">
        <v>300.82</v>
      </c>
      <c r="C9">
        <v>112160569.40000001</v>
      </c>
      <c r="D9">
        <v>93451089.930000007</v>
      </c>
      <c r="E9">
        <v>18709479.449999999</v>
      </c>
      <c r="F9" s="8">
        <v>2058.6557670000002</v>
      </c>
      <c r="G9" s="8">
        <v>182.3941399</v>
      </c>
      <c r="H9" s="8">
        <v>99.264895010000004</v>
      </c>
      <c r="I9">
        <v>858993</v>
      </c>
      <c r="J9" s="13">
        <f>C9/(7*24*60*60)</f>
        <v>185.45067691798943</v>
      </c>
      <c r="K9" s="13">
        <f>D9/(7*24*60*60)</f>
        <v>154.5156910218254</v>
      </c>
      <c r="L9" s="13">
        <f>E9/(7*24*60*60)</f>
        <v>30.934985863095235</v>
      </c>
      <c r="M9" s="13" t="s">
        <v>66</v>
      </c>
    </row>
    <row r="10" spans="1:13" hidden="1" x14ac:dyDescent="0.25">
      <c r="A10" t="s">
        <v>43</v>
      </c>
      <c r="B10">
        <v>50.29</v>
      </c>
      <c r="C10">
        <v>475936281.10000002</v>
      </c>
      <c r="D10">
        <v>474907890.60000002</v>
      </c>
      <c r="E10">
        <v>1028390.52</v>
      </c>
      <c r="F10">
        <v>28245.311300000001</v>
      </c>
      <c r="G10">
        <v>11.03063283</v>
      </c>
      <c r="H10">
        <v>99.947340729999993</v>
      </c>
      <c r="I10">
        <v>161061</v>
      </c>
      <c r="J10">
        <f>C10/(7*24*60*60)</f>
        <v>786.93168171296304</v>
      </c>
      <c r="K10">
        <f>D10/(7*24*60*60)</f>
        <v>785.23130059523817</v>
      </c>
      <c r="L10">
        <f>E10/(7*24*60*60)</f>
        <v>1.7003811507936508</v>
      </c>
      <c r="M10" s="13" t="s">
        <v>73</v>
      </c>
    </row>
    <row r="11" spans="1:13" hidden="1" x14ac:dyDescent="0.25">
      <c r="A11" t="s">
        <v>42</v>
      </c>
      <c r="B11">
        <v>50.29</v>
      </c>
      <c r="C11">
        <v>458288605.69999999</v>
      </c>
      <c r="D11">
        <v>457467644.10000002</v>
      </c>
      <c r="E11">
        <v>820961.64919999999</v>
      </c>
      <c r="F11">
        <v>26585.46602</v>
      </c>
      <c r="G11">
        <v>8.6226038480000007</v>
      </c>
      <c r="H11">
        <v>99.943677460000004</v>
      </c>
      <c r="I11">
        <v>161061</v>
      </c>
      <c r="J11">
        <f>C11/(7*24*60*60)</f>
        <v>757.75232423941793</v>
      </c>
      <c r="K11">
        <f>D11/(7*24*60*60)</f>
        <v>756.394914186508</v>
      </c>
      <c r="L11">
        <f>E11/(7*24*60*60)</f>
        <v>1.3574101342592593</v>
      </c>
      <c r="M11" s="13" t="s">
        <v>74</v>
      </c>
    </row>
    <row r="12" spans="1:13" hidden="1" x14ac:dyDescent="0.25">
      <c r="A12" t="s">
        <v>41</v>
      </c>
      <c r="B12">
        <v>568.11</v>
      </c>
      <c r="C12">
        <v>780396324.60000002</v>
      </c>
      <c r="D12">
        <v>612043915.20000005</v>
      </c>
      <c r="E12">
        <v>168352409.40000001</v>
      </c>
      <c r="F12">
        <v>36665.644330000003</v>
      </c>
      <c r="G12">
        <v>1459.0887700000001</v>
      </c>
      <c r="H12">
        <v>99.546865729999993</v>
      </c>
      <c r="I12">
        <v>1869171</v>
      </c>
      <c r="J12">
        <f>C12/(7*24*60*60)</f>
        <v>1290.3378382936507</v>
      </c>
      <c r="K12">
        <f>D12/(7*24*60*60)</f>
        <v>1011.9773730158731</v>
      </c>
      <c r="L12">
        <f>E12/(7*24*60*60)</f>
        <v>278.36046527777779</v>
      </c>
      <c r="M12">
        <f>Table3[[#This Row],[Reads/week]]/Table3[[#This Row],[Writes/week]]</f>
        <v>3.6354924612085773</v>
      </c>
    </row>
    <row r="13" spans="1:13" hidden="1" x14ac:dyDescent="0.25">
      <c r="A13" t="s">
        <v>40</v>
      </c>
      <c r="B13">
        <v>78.23</v>
      </c>
      <c r="C13">
        <v>154898922.5</v>
      </c>
      <c r="D13">
        <v>15208527.25</v>
      </c>
      <c r="E13">
        <v>139690395.19999999</v>
      </c>
      <c r="F13">
        <v>744.09798320000004</v>
      </c>
      <c r="G13">
        <v>1261.246979</v>
      </c>
      <c r="H13">
        <v>95.322591360000004</v>
      </c>
      <c r="I13">
        <v>429497</v>
      </c>
      <c r="J13">
        <f>C13/(7*24*60*60)</f>
        <v>256.11594328703706</v>
      </c>
      <c r="K13">
        <f>D13/(7*24*60*60)</f>
        <v>25.146374421296297</v>
      </c>
      <c r="L13">
        <f>E13/(7*24*60*60)</f>
        <v>230.96956878306875</v>
      </c>
      <c r="M13">
        <f>Table3[[#This Row],[Reads/week]]/Table3[[#This Row],[Writes/week]]</f>
        <v>0.10887310633079232</v>
      </c>
    </row>
    <row r="15" spans="1:13" ht="15.75" x14ac:dyDescent="0.25">
      <c r="A15" s="12"/>
      <c r="B15" s="12"/>
      <c r="C15" s="12"/>
      <c r="D15" s="12"/>
      <c r="E15" s="12"/>
      <c r="F15" s="12"/>
      <c r="G15" s="12"/>
      <c r="H15" s="9" t="s">
        <v>64</v>
      </c>
      <c r="I15" s="9"/>
      <c r="J15" s="9">
        <f>AVERAGE(J2:J11)</f>
        <v>294.89459571263222</v>
      </c>
      <c r="K15" s="9">
        <f t="shared" ref="K15:L15" si="0">AVERAGE(K2:K11)</f>
        <v>275.25684664021162</v>
      </c>
      <c r="L15" s="9">
        <f t="shared" si="0"/>
        <v>19.637749092791005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08252016_0452PM</vt:lpstr>
      <vt:lpstr>08262016_1010AM</vt:lpstr>
      <vt:lpstr>TransBet0825_0826</vt:lpstr>
      <vt:lpstr>IOPS_0815_0821_2016</vt:lpstr>
    </vt:vector>
  </TitlesOfParts>
  <Company>Spark Networks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Nachi M</dc:creator>
  <cp:lastModifiedBy>Nachi M</cp:lastModifiedBy>
  <dcterms:created xsi:type="dcterms:W3CDTF">2016-08-25T19:00:14Z</dcterms:created>
  <dcterms:modified xsi:type="dcterms:W3CDTF">2016-08-26T17:35:57Z</dcterms:modified>
</cp:coreProperties>
</file>