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kvi/Desktop/PythonFinanceShell/pyfi/BinomialPricingModel-Oil/"/>
    </mc:Choice>
  </mc:AlternateContent>
  <xr:revisionPtr revIDLastSave="0" documentId="13_ncr:1_{5B6EB8F3-CB30-1640-85C6-9A7F5D9E4AB4}" xr6:coauthVersionLast="45" xr6:coauthVersionMax="45" xr10:uidLastSave="{00000000-0000-0000-0000-000000000000}"/>
  <bookViews>
    <workbookView xWindow="0" yWindow="0" windowWidth="28800" windowHeight="18000" activeTab="1" xr2:uid="{01580703-A886-4337-8489-0AF8CD435FF1}"/>
  </bookViews>
  <sheets>
    <sheet name="FSx Cost Difference" sheetId="2" r:id="rId1"/>
    <sheet name="FSx + EC2 cost diff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B35" i="1"/>
  <c r="B34" i="1"/>
  <c r="B31" i="1"/>
  <c r="C52" i="1"/>
  <c r="C51" i="1"/>
  <c r="C50" i="1"/>
  <c r="C48" i="1"/>
  <c r="C47" i="1"/>
  <c r="C46" i="1"/>
  <c r="I34" i="1"/>
  <c r="I32" i="1"/>
  <c r="I31" i="1"/>
  <c r="F47" i="1" l="1"/>
  <c r="I39" i="1"/>
  <c r="I40" i="1" s="1"/>
  <c r="D39" i="1"/>
  <c r="D40" i="1" s="1"/>
  <c r="I4" i="1"/>
  <c r="F19" i="1" l="1"/>
  <c r="I7" i="1" l="1"/>
  <c r="I6" i="1"/>
  <c r="D7" i="1"/>
  <c r="D6" i="1"/>
  <c r="C21" i="2"/>
  <c r="C20" i="2"/>
  <c r="C19" i="2"/>
  <c r="C17" i="2"/>
  <c r="C16" i="2"/>
  <c r="C15" i="2"/>
  <c r="I8" i="2"/>
  <c r="I9" i="2" s="1"/>
  <c r="D4" i="2"/>
  <c r="I3" i="2"/>
  <c r="D3" i="2"/>
  <c r="C24" i="1"/>
  <c r="C23" i="1"/>
  <c r="C22" i="1"/>
  <c r="C20" i="1"/>
  <c r="C19" i="1"/>
  <c r="C18" i="1"/>
  <c r="I3" i="1"/>
  <c r="I11" i="1" s="1"/>
  <c r="I12" i="1" s="1"/>
  <c r="D4" i="1"/>
  <c r="D3" i="1"/>
  <c r="D8" i="2" l="1"/>
  <c r="D9" i="2" s="1"/>
  <c r="D11" i="1"/>
  <c r="D12" i="1" s="1"/>
</calcChain>
</file>

<file path=xl/sharedStrings.xml><?xml version="1.0" encoding="utf-8"?>
<sst xmlns="http://schemas.openxmlformats.org/spreadsheetml/2006/main" count="89" uniqueCount="31">
  <si>
    <t>As Is</t>
  </si>
  <si>
    <t>To Be</t>
  </si>
  <si>
    <t>Per Instance</t>
  </si>
  <si>
    <t># Instances</t>
  </si>
  <si>
    <t>Total</t>
  </si>
  <si>
    <t>EC2 instance c4.4xlarge + 1300GB EBS</t>
  </si>
  <si>
    <t>EC2 instance c4.xlarge + 600GB EBS</t>
  </si>
  <si>
    <t>FSx 36TB - 100MBps</t>
  </si>
  <si>
    <t>Total per month</t>
  </si>
  <si>
    <t>Total per year</t>
  </si>
  <si>
    <t>FSx 36TB - 50MBps</t>
  </si>
  <si>
    <t>FSx Implementation</t>
  </si>
  <si>
    <t>FSx 36TB - 200MBps</t>
  </si>
  <si>
    <t>FSx 48TB - 50MBps</t>
  </si>
  <si>
    <t>FSx 48TB - 100MBps</t>
  </si>
  <si>
    <t>FSx 48TB - 200MBps</t>
  </si>
  <si>
    <t>Monthly</t>
  </si>
  <si>
    <t>Yearly</t>
  </si>
  <si>
    <t>EC2 Instance i3.4xlarge - SAS worker nodes</t>
  </si>
  <si>
    <t>EC2 instance r5n.2xlarge -SAS controller node</t>
  </si>
  <si>
    <t>EC2 instance r5n.4xlarge - SAS worker nodes</t>
  </si>
  <si>
    <t>S3 Storage 48TB</t>
  </si>
  <si>
    <t>EFS for backup - 90TB</t>
  </si>
  <si>
    <t>???</t>
  </si>
  <si>
    <t>EC2 Instance i3.2xlarge - SAS controller node</t>
  </si>
  <si>
    <t>EC2 Instance i3.2xlarge - SAS controller node (600GB EBS)</t>
  </si>
  <si>
    <t>https://calculator.aws/#/estimate?id=16294ca0c353d8fee82f46b7805c82789634c74b</t>
  </si>
  <si>
    <t>https://calculator.aws/#/estimate?id=caa3da24ec34f8741548e06f6ccf61633a38b172</t>
  </si>
  <si>
    <t>Difference B/w 36 and 48 TB @ 100MBps</t>
  </si>
  <si>
    <t>(at 50% DeDuplication Savings)</t>
  </si>
  <si>
    <t>https://calculator.aws/#/estimate?id=813760dadc0863ea1da465c0155232e1c64d5c31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</si>
</sst>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€&quot;\ * #,##0.00_ ;_ &quot;€&quot;\ * \-#,##0.00_ ;_ &quot;€&quot;\ * &quot;-&quot;??_ ;_ @_ "/>
    <numFmt numFmtId="165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5" fontId="0" fillId="0" borderId="0" xfId="0" applyNumberFormat="1"/>
    <xf numFmtId="165" fontId="0" fillId="0" borderId="0" xfId="1" applyNumberFormat="1" applyFont="1"/>
    <xf numFmtId="0" fontId="0" fillId="0" borderId="1" xfId="0" applyBorder="1"/>
    <xf numFmtId="165" fontId="2" fillId="0" borderId="0" xfId="0" applyNumberFormat="1" applyFont="1"/>
    <xf numFmtId="0" fontId="3" fillId="0" borderId="0" xfId="0" applyFont="1"/>
    <xf numFmtId="0" fontId="4" fillId="0" borderId="0" xfId="0" applyFont="1"/>
    <xf numFmtId="165" fontId="3" fillId="0" borderId="0" xfId="0" applyNumberFormat="1" applyFont="1"/>
    <xf numFmtId="165" fontId="3" fillId="0" borderId="0" xfId="1" applyNumberFormat="1" applyFont="1"/>
    <xf numFmtId="165" fontId="4" fillId="0" borderId="0" xfId="0" applyNumberFormat="1" applyFont="1"/>
    <xf numFmtId="0" fontId="3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B980-2BCE-45B8-A239-7BFE2DE090DC}">
  <dimension ref="A1:I21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34.6640625" customWidth="1"/>
    <col min="2" max="2" width="14.5" customWidth="1"/>
    <col min="3" max="3" width="13.5" customWidth="1"/>
    <col min="4" max="4" width="15.1640625" customWidth="1"/>
    <col min="6" max="6" width="34.33203125" customWidth="1"/>
    <col min="7" max="7" width="22.6640625" customWidth="1"/>
    <col min="8" max="8" width="15.5" customWidth="1"/>
    <col min="9" max="9" width="20.1640625" customWidth="1"/>
  </cols>
  <sheetData>
    <row r="1" spans="1:9" x14ac:dyDescent="0.2">
      <c r="A1" s="1" t="s">
        <v>0</v>
      </c>
      <c r="F1" s="1" t="s">
        <v>1</v>
      </c>
    </row>
    <row r="2" spans="1:9" x14ac:dyDescent="0.2">
      <c r="B2" t="s">
        <v>2</v>
      </c>
      <c r="C2" t="s">
        <v>3</v>
      </c>
      <c r="D2" t="s">
        <v>4</v>
      </c>
      <c r="G2" t="s">
        <v>2</v>
      </c>
      <c r="H2" t="s">
        <v>3</v>
      </c>
      <c r="I2" t="s">
        <v>4</v>
      </c>
    </row>
    <row r="3" spans="1:9" x14ac:dyDescent="0.2">
      <c r="A3" t="s">
        <v>5</v>
      </c>
      <c r="B3" s="2">
        <v>1125.1400000000001</v>
      </c>
      <c r="C3">
        <v>6</v>
      </c>
      <c r="D3" s="3">
        <f>C3*B3</f>
        <v>6750.84</v>
      </c>
      <c r="F3" t="s">
        <v>7</v>
      </c>
      <c r="G3" s="2">
        <v>4720.9799999999996</v>
      </c>
      <c r="H3">
        <v>1</v>
      </c>
      <c r="I3" s="2">
        <f>H3*G3</f>
        <v>4720.9799999999996</v>
      </c>
    </row>
    <row r="4" spans="1:9" x14ac:dyDescent="0.2">
      <c r="A4" t="s">
        <v>6</v>
      </c>
      <c r="B4" s="2">
        <v>105.75</v>
      </c>
      <c r="C4">
        <v>1</v>
      </c>
      <c r="D4" s="3">
        <f>C4*B4</f>
        <v>105.75</v>
      </c>
    </row>
    <row r="8" spans="1:9" x14ac:dyDescent="0.2">
      <c r="A8" t="s">
        <v>8</v>
      </c>
      <c r="D8" s="2">
        <f>SUM(D3:D6)</f>
        <v>6856.59</v>
      </c>
      <c r="I8" s="2">
        <f>SUM(I3:I6)</f>
        <v>4720.9799999999996</v>
      </c>
    </row>
    <row r="9" spans="1:9" x14ac:dyDescent="0.2">
      <c r="A9" s="1" t="s">
        <v>9</v>
      </c>
      <c r="B9" s="1"/>
      <c r="C9" s="1"/>
      <c r="D9" s="5">
        <f>D8*12</f>
        <v>82279.08</v>
      </c>
      <c r="E9" s="1"/>
      <c r="F9" s="1"/>
      <c r="G9" s="1"/>
      <c r="H9" s="1"/>
      <c r="I9" s="5">
        <f>I8*12</f>
        <v>56651.759999999995</v>
      </c>
    </row>
    <row r="11" spans="1:9" ht="16" thickBot="1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ht="16" thickTop="1" x14ac:dyDescent="0.2"/>
    <row r="14" spans="1:9" x14ac:dyDescent="0.2">
      <c r="A14" s="1" t="s">
        <v>11</v>
      </c>
      <c r="B14" s="1" t="s">
        <v>16</v>
      </c>
      <c r="C14" s="1" t="s">
        <v>17</v>
      </c>
    </row>
    <row r="15" spans="1:9" x14ac:dyDescent="0.2">
      <c r="A15" t="s">
        <v>10</v>
      </c>
      <c r="B15" s="2">
        <v>4599.9799999999996</v>
      </c>
      <c r="C15" s="2">
        <f>B15*12</f>
        <v>55199.759999999995</v>
      </c>
    </row>
    <row r="16" spans="1:9" x14ac:dyDescent="0.2">
      <c r="A16" t="s">
        <v>7</v>
      </c>
      <c r="B16" s="2">
        <v>4720.9799999999996</v>
      </c>
      <c r="C16" s="2">
        <f>B16*12</f>
        <v>56651.759999999995</v>
      </c>
    </row>
    <row r="17" spans="1:3" x14ac:dyDescent="0.2">
      <c r="A17" t="s">
        <v>12</v>
      </c>
      <c r="B17" s="2">
        <v>4962.9799999999996</v>
      </c>
      <c r="C17" s="2">
        <f>B17*12</f>
        <v>59555.759999999995</v>
      </c>
    </row>
    <row r="19" spans="1:3" x14ac:dyDescent="0.2">
      <c r="A19" t="s">
        <v>13</v>
      </c>
      <c r="B19" s="2">
        <v>6092.97</v>
      </c>
      <c r="C19" s="2">
        <f t="shared" ref="C19:C21" si="0">B19*12</f>
        <v>73115.64</v>
      </c>
    </row>
    <row r="20" spans="1:3" x14ac:dyDescent="0.2">
      <c r="A20" t="s">
        <v>14</v>
      </c>
      <c r="B20" s="2">
        <v>6213.97</v>
      </c>
      <c r="C20" s="2">
        <f t="shared" si="0"/>
        <v>74567.64</v>
      </c>
    </row>
    <row r="21" spans="1:3" x14ac:dyDescent="0.2">
      <c r="A21" t="s">
        <v>15</v>
      </c>
      <c r="B21" s="2">
        <v>6455.97</v>
      </c>
      <c r="C21" s="2">
        <f t="shared" si="0"/>
        <v>77471.64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CCEB-8C79-4AA5-B092-5E45C0223AB9}">
  <dimension ref="A1:I54"/>
  <sheetViews>
    <sheetView tabSelected="1" topLeftCell="A12" workbookViewId="0">
      <selection activeCell="B27" sqref="B27"/>
    </sheetView>
  </sheetViews>
  <sheetFormatPr baseColWidth="10" defaultColWidth="8.83203125" defaultRowHeight="15" x14ac:dyDescent="0.2"/>
  <cols>
    <col min="1" max="1" width="39.1640625" customWidth="1"/>
    <col min="2" max="2" width="14.5" customWidth="1"/>
    <col min="3" max="3" width="13.5" customWidth="1"/>
    <col min="4" max="4" width="15.1640625" customWidth="1"/>
    <col min="6" max="6" width="40.6640625" customWidth="1"/>
    <col min="7" max="7" width="22.6640625" customWidth="1"/>
    <col min="8" max="8" width="15.5" customWidth="1"/>
    <col min="9" max="9" width="20.1640625" customWidth="1"/>
  </cols>
  <sheetData>
    <row r="1" spans="1:9" x14ac:dyDescent="0.2">
      <c r="A1" s="1" t="s">
        <v>0</v>
      </c>
      <c r="F1" s="1" t="s">
        <v>1</v>
      </c>
    </row>
    <row r="2" spans="1:9" x14ac:dyDescent="0.2">
      <c r="B2" t="s">
        <v>2</v>
      </c>
      <c r="C2" t="s">
        <v>3</v>
      </c>
      <c r="D2" t="s">
        <v>4</v>
      </c>
      <c r="G2" t="s">
        <v>2</v>
      </c>
      <c r="H2" t="s">
        <v>3</v>
      </c>
      <c r="I2" t="s">
        <v>4</v>
      </c>
    </row>
    <row r="3" spans="1:9" x14ac:dyDescent="0.2">
      <c r="A3" t="s">
        <v>5</v>
      </c>
      <c r="B3" s="2">
        <v>1125.1400000000001</v>
      </c>
      <c r="C3">
        <v>6</v>
      </c>
      <c r="D3" s="3">
        <f>C3*B3</f>
        <v>6750.84</v>
      </c>
      <c r="F3" t="s">
        <v>14</v>
      </c>
      <c r="G3" s="2">
        <v>6213.97</v>
      </c>
      <c r="H3">
        <v>1</v>
      </c>
      <c r="I3" s="2">
        <f>H3*G3</f>
        <v>6213.97</v>
      </c>
    </row>
    <row r="4" spans="1:9" x14ac:dyDescent="0.2">
      <c r="A4" t="s">
        <v>6</v>
      </c>
      <c r="B4" s="2">
        <v>105.75</v>
      </c>
      <c r="C4">
        <v>1</v>
      </c>
      <c r="D4" s="3">
        <f>C4*B4</f>
        <v>105.75</v>
      </c>
      <c r="F4" t="s">
        <v>21</v>
      </c>
      <c r="G4" s="2">
        <v>1243.1400000000001</v>
      </c>
      <c r="H4">
        <v>1</v>
      </c>
      <c r="I4" s="2">
        <f>H4*G4</f>
        <v>1243.1400000000001</v>
      </c>
    </row>
    <row r="5" spans="1:9" x14ac:dyDescent="0.2">
      <c r="B5" s="2"/>
      <c r="D5" s="3"/>
    </row>
    <row r="6" spans="1:9" x14ac:dyDescent="0.2">
      <c r="A6" t="s">
        <v>24</v>
      </c>
      <c r="B6" s="2">
        <v>413.6</v>
      </c>
      <c r="C6">
        <v>1</v>
      </c>
      <c r="D6" s="3">
        <f>C6*B6</f>
        <v>413.6</v>
      </c>
      <c r="F6" t="s">
        <v>19</v>
      </c>
      <c r="G6" s="2">
        <v>382.94</v>
      </c>
      <c r="H6">
        <v>1</v>
      </c>
      <c r="I6" s="2">
        <f>H6*G6</f>
        <v>382.94</v>
      </c>
    </row>
    <row r="7" spans="1:9" x14ac:dyDescent="0.2">
      <c r="A7" t="s">
        <v>18</v>
      </c>
      <c r="B7" s="2">
        <v>757.43</v>
      </c>
      <c r="C7">
        <v>3</v>
      </c>
      <c r="D7" s="3">
        <f>C7*B7</f>
        <v>2272.29</v>
      </c>
      <c r="F7" t="s">
        <v>20</v>
      </c>
      <c r="G7" s="2">
        <v>695.38</v>
      </c>
      <c r="H7">
        <v>3</v>
      </c>
      <c r="I7" s="2">
        <f>H7*G7</f>
        <v>2086.14</v>
      </c>
    </row>
    <row r="9" spans="1:9" x14ac:dyDescent="0.2">
      <c r="A9" t="s">
        <v>22</v>
      </c>
      <c r="D9" s="2">
        <v>30000</v>
      </c>
      <c r="F9" t="s">
        <v>23</v>
      </c>
    </row>
    <row r="11" spans="1:9" x14ac:dyDescent="0.2">
      <c r="A11" t="s">
        <v>8</v>
      </c>
      <c r="D11" s="2">
        <f>SUM(D3:D9)</f>
        <v>39542.479999999996</v>
      </c>
      <c r="F11" t="s">
        <v>8</v>
      </c>
      <c r="I11" s="2">
        <f>SUM(I3:I9)</f>
        <v>9926.19</v>
      </c>
    </row>
    <row r="12" spans="1:9" x14ac:dyDescent="0.2">
      <c r="A12" s="1" t="s">
        <v>9</v>
      </c>
      <c r="B12" s="1"/>
      <c r="C12" s="1"/>
      <c r="D12" s="5">
        <f>D11*12</f>
        <v>474509.75999999995</v>
      </c>
      <c r="E12" s="1"/>
      <c r="F12" s="1" t="s">
        <v>9</v>
      </c>
      <c r="G12" s="1"/>
      <c r="H12" s="1"/>
      <c r="I12" s="5">
        <f>I11*12</f>
        <v>119114.28</v>
      </c>
    </row>
    <row r="14" spans="1:9" ht="16" thickBot="1" x14ac:dyDescent="0.25">
      <c r="A14" s="4"/>
      <c r="B14" s="4"/>
      <c r="C14" s="4"/>
      <c r="D14" s="4"/>
      <c r="E14" s="4"/>
      <c r="F14" s="4"/>
      <c r="G14" s="4"/>
      <c r="H14" s="4"/>
      <c r="I14" s="4"/>
    </row>
    <row r="15" spans="1:9" ht="16" thickTop="1" x14ac:dyDescent="0.2"/>
    <row r="17" spans="1:9" x14ac:dyDescent="0.2">
      <c r="A17" s="1" t="s">
        <v>11</v>
      </c>
      <c r="B17" s="1" t="s">
        <v>16</v>
      </c>
      <c r="C17" s="1" t="s">
        <v>17</v>
      </c>
    </row>
    <row r="18" spans="1:9" x14ac:dyDescent="0.2">
      <c r="A18" t="s">
        <v>10</v>
      </c>
      <c r="B18" s="2">
        <v>4599.9799999999996</v>
      </c>
      <c r="C18" s="2">
        <f>B18*12</f>
        <v>55199.759999999995</v>
      </c>
    </row>
    <row r="19" spans="1:9" x14ac:dyDescent="0.2">
      <c r="A19" t="s">
        <v>7</v>
      </c>
      <c r="B19" s="2">
        <v>4720.9799999999996</v>
      </c>
      <c r="C19" s="2">
        <f>B19*12</f>
        <v>56651.759999999995</v>
      </c>
      <c r="F19" s="2">
        <f>C23-C19</f>
        <v>17915.880000000005</v>
      </c>
    </row>
    <row r="20" spans="1:9" x14ac:dyDescent="0.2">
      <c r="A20" t="s">
        <v>12</v>
      </c>
      <c r="B20" s="2">
        <v>4962.9799999999996</v>
      </c>
      <c r="C20" s="2">
        <f>B20*12</f>
        <v>59555.759999999995</v>
      </c>
    </row>
    <row r="22" spans="1:9" x14ac:dyDescent="0.2">
      <c r="A22" t="s">
        <v>13</v>
      </c>
      <c r="B22" s="2">
        <v>6092.97</v>
      </c>
      <c r="C22" s="2">
        <f t="shared" ref="C22:C24" si="0">B22*12</f>
        <v>73115.64</v>
      </c>
    </row>
    <row r="23" spans="1:9" x14ac:dyDescent="0.2">
      <c r="A23" t="s">
        <v>14</v>
      </c>
      <c r="B23" s="2">
        <v>6213.97</v>
      </c>
      <c r="C23" s="2">
        <f t="shared" si="0"/>
        <v>74567.64</v>
      </c>
    </row>
    <row r="24" spans="1:9" x14ac:dyDescent="0.2">
      <c r="A24" t="s">
        <v>15</v>
      </c>
      <c r="B24" s="2">
        <v>6455.97</v>
      </c>
      <c r="C24" s="2">
        <f t="shared" si="0"/>
        <v>77471.64</v>
      </c>
    </row>
    <row r="28" spans="1:9" x14ac:dyDescent="0.2">
      <c r="A28" s="6"/>
    </row>
    <row r="29" spans="1:9" x14ac:dyDescent="0.2">
      <c r="A29" s="7" t="s">
        <v>0</v>
      </c>
      <c r="B29" s="6"/>
      <c r="C29" s="6"/>
      <c r="D29" s="6"/>
      <c r="E29" s="6"/>
      <c r="F29" s="7" t="s">
        <v>1</v>
      </c>
      <c r="G29" s="6"/>
      <c r="H29" s="6"/>
      <c r="I29" s="6"/>
    </row>
    <row r="30" spans="1:9" x14ac:dyDescent="0.2">
      <c r="A30" s="6"/>
      <c r="B30" s="6" t="s">
        <v>2</v>
      </c>
      <c r="C30" s="6" t="s">
        <v>3</v>
      </c>
      <c r="D30" s="6" t="s">
        <v>4</v>
      </c>
      <c r="E30" s="6"/>
      <c r="F30" s="6"/>
      <c r="G30" s="6" t="s">
        <v>2</v>
      </c>
      <c r="H30" s="6" t="s">
        <v>3</v>
      </c>
      <c r="I30" s="6" t="s">
        <v>4</v>
      </c>
    </row>
    <row r="31" spans="1:9" x14ac:dyDescent="0.2">
      <c r="A31" s="6" t="s">
        <v>5</v>
      </c>
      <c r="B31" s="8">
        <f>D31/6</f>
        <v>597.06000000000006</v>
      </c>
      <c r="C31" s="6">
        <v>6</v>
      </c>
      <c r="D31" s="9">
        <v>3582.36</v>
      </c>
      <c r="E31" s="6"/>
      <c r="F31" s="6" t="s">
        <v>14</v>
      </c>
      <c r="G31" s="8">
        <v>3756.37</v>
      </c>
      <c r="H31" s="6">
        <v>1</v>
      </c>
      <c r="I31" s="8">
        <f>H31*G31</f>
        <v>3756.37</v>
      </c>
    </row>
    <row r="32" spans="1:9" x14ac:dyDescent="0.2">
      <c r="A32" s="6" t="s">
        <v>6</v>
      </c>
      <c r="B32" s="8">
        <v>179.15</v>
      </c>
      <c r="C32" s="6">
        <v>1</v>
      </c>
      <c r="D32" s="9">
        <f>B32*C32</f>
        <v>179.15</v>
      </c>
      <c r="E32" s="6"/>
      <c r="F32" s="6" t="s">
        <v>21</v>
      </c>
      <c r="G32" s="8">
        <v>1130.5</v>
      </c>
      <c r="H32" s="6">
        <v>1</v>
      </c>
      <c r="I32" s="8">
        <f>H32*G32</f>
        <v>1130.5</v>
      </c>
    </row>
    <row r="33" spans="1:9" x14ac:dyDescent="0.2">
      <c r="A33" s="6"/>
      <c r="B33" s="8"/>
      <c r="C33" s="6"/>
      <c r="D33" s="9"/>
      <c r="E33" s="6"/>
      <c r="F33" s="6"/>
      <c r="G33" s="6"/>
      <c r="H33" s="6"/>
      <c r="I33" s="6"/>
    </row>
    <row r="34" spans="1:9" x14ac:dyDescent="0.2">
      <c r="A34" s="6" t="s">
        <v>25</v>
      </c>
      <c r="B34" s="8">
        <f>D34/C34</f>
        <v>409.1</v>
      </c>
      <c r="C34" s="6">
        <v>1</v>
      </c>
      <c r="D34" s="9">
        <v>409.1</v>
      </c>
      <c r="E34" s="6"/>
      <c r="F34" s="6" t="s">
        <v>19</v>
      </c>
      <c r="G34" s="8">
        <v>373.33</v>
      </c>
      <c r="H34" s="6">
        <v>1</v>
      </c>
      <c r="I34" s="8">
        <f>H34*G34</f>
        <v>373.33</v>
      </c>
    </row>
    <row r="35" spans="1:9" x14ac:dyDescent="0.2">
      <c r="A35" s="6" t="s">
        <v>18</v>
      </c>
      <c r="B35" s="8">
        <f>D35/C35</f>
        <v>752.93</v>
      </c>
      <c r="C35" s="6">
        <v>3</v>
      </c>
      <c r="D35" s="9">
        <v>2258.79</v>
      </c>
      <c r="E35" s="6"/>
      <c r="F35" s="6" t="s">
        <v>20</v>
      </c>
      <c r="G35" s="8">
        <v>680.6</v>
      </c>
      <c r="H35" s="6">
        <v>3</v>
      </c>
      <c r="I35" s="8">
        <v>2041.98</v>
      </c>
    </row>
    <row r="36" spans="1:9" x14ac:dyDescent="0.2">
      <c r="A36" s="6"/>
      <c r="B36" s="6"/>
      <c r="C36" s="6"/>
      <c r="D36" s="6"/>
      <c r="E36" s="6"/>
      <c r="F36" s="6"/>
      <c r="G36" s="6"/>
      <c r="H36" s="6"/>
      <c r="I36" s="6"/>
    </row>
    <row r="37" spans="1:9" x14ac:dyDescent="0.2">
      <c r="A37" s="6" t="s">
        <v>22</v>
      </c>
      <c r="B37" s="6"/>
      <c r="C37" s="6"/>
      <c r="D37" s="8">
        <v>30412.799999999999</v>
      </c>
      <c r="E37" s="6"/>
      <c r="F37" s="6" t="s">
        <v>23</v>
      </c>
      <c r="G37" s="6"/>
      <c r="H37" s="6"/>
      <c r="I37" s="6"/>
    </row>
    <row r="38" spans="1:9" x14ac:dyDescent="0.2">
      <c r="A38" s="6"/>
      <c r="B38" s="6"/>
      <c r="C38" s="6"/>
      <c r="D38" s="6"/>
      <c r="E38" s="6"/>
      <c r="F38" s="6"/>
      <c r="G38" s="6">
        <v>1</v>
      </c>
      <c r="H38" s="6"/>
      <c r="I38" s="6"/>
    </row>
    <row r="39" spans="1:9" x14ac:dyDescent="0.2">
      <c r="A39" s="6" t="s">
        <v>8</v>
      </c>
      <c r="B39" s="6"/>
      <c r="C39" s="6"/>
      <c r="D39" s="8">
        <f>SUM(D31:D37)</f>
        <v>36842.199999999997</v>
      </c>
      <c r="E39" s="6"/>
      <c r="F39" s="6" t="s">
        <v>8</v>
      </c>
      <c r="G39" s="6"/>
      <c r="H39" s="6"/>
      <c r="I39" s="8">
        <f>SUM(I31:I37)</f>
        <v>7302.18</v>
      </c>
    </row>
    <row r="40" spans="1:9" x14ac:dyDescent="0.2">
      <c r="A40" s="7" t="s">
        <v>9</v>
      </c>
      <c r="B40" s="7"/>
      <c r="C40" s="7"/>
      <c r="D40" s="10">
        <f>D39*12</f>
        <v>442106.39999999997</v>
      </c>
      <c r="E40" s="7"/>
      <c r="F40" s="7" t="s">
        <v>9</v>
      </c>
      <c r="G40" s="7"/>
      <c r="H40" s="7"/>
      <c r="I40" s="10">
        <f>I39*12</f>
        <v>87626.16</v>
      </c>
    </row>
    <row r="41" spans="1:9" x14ac:dyDescent="0.2">
      <c r="A41" t="s">
        <v>27</v>
      </c>
      <c r="B41" s="6"/>
      <c r="C41" s="6"/>
      <c r="D41" s="6"/>
      <c r="E41" s="6"/>
      <c r="F41" t="s">
        <v>26</v>
      </c>
      <c r="G41" s="6"/>
      <c r="H41" s="6"/>
      <c r="I41" s="6"/>
    </row>
    <row r="42" spans="1:9" ht="16" thickBot="1" x14ac:dyDescent="0.25">
      <c r="A42" s="11"/>
      <c r="B42" s="11"/>
      <c r="C42" s="11"/>
      <c r="D42" s="11"/>
      <c r="E42" s="11"/>
      <c r="F42" s="11"/>
      <c r="G42" s="11"/>
      <c r="H42" s="11"/>
      <c r="I42" s="11"/>
    </row>
    <row r="43" spans="1:9" ht="16" thickTop="1" x14ac:dyDescent="0.2">
      <c r="A43" s="6"/>
      <c r="B43" s="6"/>
      <c r="C43" s="6"/>
      <c r="D43" s="6"/>
      <c r="E43" s="6"/>
      <c r="F43" s="6"/>
      <c r="G43" s="6"/>
      <c r="H43" s="6"/>
      <c r="I43" s="6"/>
    </row>
    <row r="44" spans="1:9" x14ac:dyDescent="0.2">
      <c r="A44" s="6"/>
      <c r="B44" s="6"/>
      <c r="C44" s="6"/>
      <c r="D44" s="6"/>
      <c r="E44" s="6"/>
      <c r="F44" s="6"/>
      <c r="G44" s="6"/>
      <c r="H44" s="6"/>
      <c r="I44" s="6"/>
    </row>
    <row r="45" spans="1:9" x14ac:dyDescent="0.2">
      <c r="A45" s="7" t="s">
        <v>11</v>
      </c>
      <c r="B45" s="7" t="s">
        <v>16</v>
      </c>
      <c r="C45" s="7" t="s">
        <v>17</v>
      </c>
      <c r="D45" s="6"/>
      <c r="E45" s="6"/>
      <c r="F45" s="6"/>
      <c r="G45" s="6"/>
      <c r="H45" s="6"/>
      <c r="I45" s="6"/>
    </row>
    <row r="46" spans="1:9" x14ac:dyDescent="0.2">
      <c r="A46" s="6" t="s">
        <v>10</v>
      </c>
      <c r="B46" s="8">
        <v>2756.78</v>
      </c>
      <c r="C46" s="8">
        <f>B46*12</f>
        <v>33081.360000000001</v>
      </c>
      <c r="D46" s="6"/>
      <c r="E46" s="6"/>
      <c r="F46" s="6" t="s">
        <v>28</v>
      </c>
      <c r="G46" s="6"/>
      <c r="H46" s="6"/>
      <c r="I46" s="6"/>
    </row>
    <row r="47" spans="1:9" x14ac:dyDescent="0.2">
      <c r="A47" s="6" t="s">
        <v>7</v>
      </c>
      <c r="B47" s="8">
        <v>2877.78</v>
      </c>
      <c r="C47" s="8">
        <f>B47*12</f>
        <v>34533.360000000001</v>
      </c>
      <c r="D47" s="6"/>
      <c r="E47" s="6"/>
      <c r="F47" s="8">
        <f>C51-C47</f>
        <v>10543.080000000002</v>
      </c>
      <c r="G47" s="6"/>
      <c r="H47" s="6"/>
      <c r="I47" s="6"/>
    </row>
    <row r="48" spans="1:9" x14ac:dyDescent="0.2">
      <c r="A48" s="6" t="s">
        <v>12</v>
      </c>
      <c r="B48" s="8">
        <v>3119.78</v>
      </c>
      <c r="C48" s="8">
        <f>B48*12</f>
        <v>37437.360000000001</v>
      </c>
      <c r="D48" s="6"/>
      <c r="E48" s="6"/>
      <c r="F48" s="6"/>
      <c r="G48" s="6"/>
      <c r="H48" s="6"/>
      <c r="I48" s="6"/>
    </row>
    <row r="49" spans="1:9" x14ac:dyDescent="0.2">
      <c r="A49" s="6"/>
      <c r="B49" s="6"/>
      <c r="C49" s="6"/>
      <c r="D49" s="6"/>
      <c r="E49" s="6"/>
      <c r="F49" s="6"/>
      <c r="G49" s="6"/>
      <c r="H49" s="6"/>
      <c r="I49" s="6"/>
    </row>
    <row r="50" spans="1:9" x14ac:dyDescent="0.2">
      <c r="A50" s="6" t="s">
        <v>13</v>
      </c>
      <c r="B50" s="8">
        <v>3635.37</v>
      </c>
      <c r="C50" s="8">
        <f t="shared" ref="C50:C52" si="1">B50*12</f>
        <v>43624.44</v>
      </c>
      <c r="D50" s="6"/>
      <c r="E50" s="6"/>
      <c r="F50" s="6"/>
      <c r="G50" s="6"/>
      <c r="H50" s="6"/>
      <c r="I50" s="6"/>
    </row>
    <row r="51" spans="1:9" x14ac:dyDescent="0.2">
      <c r="A51" s="6" t="s">
        <v>14</v>
      </c>
      <c r="B51" s="8">
        <v>3756.37</v>
      </c>
      <c r="C51" s="8">
        <f t="shared" si="1"/>
        <v>45076.44</v>
      </c>
      <c r="D51" s="6"/>
      <c r="E51" s="6"/>
      <c r="F51" s="6"/>
      <c r="G51" s="6"/>
      <c r="H51" s="6"/>
      <c r="I51" s="6"/>
    </row>
    <row r="52" spans="1:9" x14ac:dyDescent="0.2">
      <c r="A52" s="6" t="s">
        <v>15</v>
      </c>
      <c r="B52" s="8">
        <v>3998.37</v>
      </c>
      <c r="C52" s="8">
        <f t="shared" si="1"/>
        <v>47980.44</v>
      </c>
      <c r="D52" s="6"/>
      <c r="E52" s="6"/>
      <c r="F52" s="6"/>
      <c r="G52" s="6"/>
      <c r="H52" s="6"/>
      <c r="I52" s="6"/>
    </row>
    <row r="53" spans="1:9" x14ac:dyDescent="0.2">
      <c r="A53" t="s">
        <v>30</v>
      </c>
    </row>
    <row r="54" spans="1:9" x14ac:dyDescent="0.2">
      <c r="B54" t="s">
        <v>29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0F7E10DE13694CA9114545E20493D0" ma:contentTypeVersion="10" ma:contentTypeDescription="Create a new document." ma:contentTypeScope="" ma:versionID="191469be600b681fe093dd819785602b">
  <xsd:schema xmlns:xsd="http://www.w3.org/2001/XMLSchema" xmlns:xs="http://www.w3.org/2001/XMLSchema" xmlns:p="http://schemas.microsoft.com/office/2006/metadata/properties" xmlns:ns3="7a92ad04-5685-4d67-961e-87de9efa3eed" targetNamespace="http://schemas.microsoft.com/office/2006/metadata/properties" ma:root="true" ma:fieldsID="c4af4f3cbf658c813422de70b38a2e32" ns3:_="">
    <xsd:import namespace="7a92ad04-5685-4d67-961e-87de9efa3e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2ad04-5685-4d67-961e-87de9efa3e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27F9F7-3345-4B20-8D98-941CCB5F09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6FC981-0BF7-4F47-9250-342A116355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92ad04-5685-4d67-961e-87de9efa3e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4FB542-7064-4161-9688-19626E351B01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7a92ad04-5685-4d67-961e-87de9efa3eed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FSx Cost Difference</vt:lpstr>
      <vt:lpstr>FSx + EC2 cost 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Willigen, Ivar FT SITI-ITV/TD</dc:creator>
  <cp:lastModifiedBy>Microsoft Office User</cp:lastModifiedBy>
  <dcterms:created xsi:type="dcterms:W3CDTF">2020-04-21T13:37:48Z</dcterms:created>
  <dcterms:modified xsi:type="dcterms:W3CDTF">2020-04-23T22:55:54Z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0x010100500F7E10DE13694CA9114545E20493D0</vt:lpwstr>
  </property>
</Properties>
</file>