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U Latina/V CUATRIMESTRE/Redes I/"/>
    </mc:Choice>
  </mc:AlternateContent>
  <xr:revisionPtr revIDLastSave="0" documentId="13_ncr:1_{AB78CDE3-DF1D-6147-B117-C4E38A6D9928}" xr6:coauthVersionLast="47" xr6:coauthVersionMax="47" xr10:uidLastSave="{00000000-0000-0000-0000-000000000000}"/>
  <bookViews>
    <workbookView xWindow="0" yWindow="500" windowWidth="28800" windowHeight="17500" xr2:uid="{6EB8F882-A68D-7A43-B213-F96E4746FE29}"/>
  </bookViews>
  <sheets>
    <sheet name="SUBNETO PRIV IPV4" sheetId="11" r:id="rId1"/>
    <sheet name="SUBNETO PRIV IPV4 (COPY)" sheetId="14" r:id="rId2"/>
    <sheet name="SUBNETO PRIV (FULL PROCEDURES)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5" l="1"/>
  <c r="I27" i="15"/>
  <c r="J27" i="15"/>
  <c r="K27" i="15"/>
  <c r="L27" i="15"/>
  <c r="AX27" i="15"/>
  <c r="H27" i="14"/>
  <c r="L27" i="14"/>
  <c r="N27" i="14"/>
  <c r="T27" i="14" s="1"/>
  <c r="R27" i="14"/>
  <c r="X27" i="14"/>
  <c r="AB27" i="14"/>
  <c r="AE27" i="14"/>
  <c r="AR27" i="14" s="1"/>
  <c r="AD27" i="14" s="1"/>
  <c r="AF27" i="14"/>
  <c r="AT27" i="14" s="1"/>
  <c r="AJ27" i="14"/>
  <c r="AG27" i="14" s="1"/>
  <c r="AU27" i="14" s="1"/>
  <c r="AK27" i="14"/>
  <c r="AL27" i="14"/>
  <c r="AS27" i="14"/>
  <c r="H27" i="11"/>
  <c r="L27" i="11"/>
  <c r="N27" i="11"/>
  <c r="T27" i="11" s="1"/>
  <c r="R27" i="11"/>
  <c r="X27" i="11"/>
  <c r="AB27" i="11"/>
  <c r="AF27" i="11"/>
  <c r="AI27" i="11"/>
  <c r="AW27" i="11" s="1"/>
  <c r="AJ27" i="11"/>
  <c r="AG27" i="11" s="1"/>
  <c r="AU27" i="11" s="1"/>
  <c r="AK27" i="11"/>
  <c r="AL27" i="11"/>
  <c r="AS27" i="11"/>
  <c r="AE27" i="11" s="1"/>
  <c r="AT27" i="11"/>
  <c r="B32" i="15"/>
  <c r="B31" i="15"/>
  <c r="B30" i="15"/>
  <c r="B29" i="15"/>
  <c r="B28" i="15"/>
  <c r="C27" i="15"/>
  <c r="B27" i="15"/>
  <c r="AJ26" i="15"/>
  <c r="AI26" i="15"/>
  <c r="AW26" i="15" s="1"/>
  <c r="B26" i="15"/>
  <c r="AJ25" i="15"/>
  <c r="AI25" i="15" s="1"/>
  <c r="AW25" i="15" s="1"/>
  <c r="L25" i="15"/>
  <c r="B25" i="15"/>
  <c r="AW24" i="15"/>
  <c r="AJ24" i="15"/>
  <c r="AI24" i="15"/>
  <c r="B24" i="15"/>
  <c r="AJ23" i="15"/>
  <c r="AI23" i="15" s="1"/>
  <c r="AW23" i="15" s="1"/>
  <c r="L23" i="15"/>
  <c r="B23" i="15"/>
  <c r="AJ22" i="15"/>
  <c r="AI22" i="15"/>
  <c r="AW22" i="15" s="1"/>
  <c r="B22" i="15"/>
  <c r="AJ21" i="15"/>
  <c r="AI21" i="15" s="1"/>
  <c r="AW21" i="15" s="1"/>
  <c r="L21" i="15"/>
  <c r="B21" i="15"/>
  <c r="AW20" i="15"/>
  <c r="AJ20" i="15"/>
  <c r="AI20" i="15"/>
  <c r="R20" i="15"/>
  <c r="B20" i="15"/>
  <c r="AM19" i="15"/>
  <c r="Q20" i="15" s="1"/>
  <c r="AJ19" i="15"/>
  <c r="AI19" i="15" s="1"/>
  <c r="AW19" i="15" s="1"/>
  <c r="L19" i="15"/>
  <c r="B19" i="15"/>
  <c r="AJ18" i="15"/>
  <c r="AH18" i="15"/>
  <c r="AV18" i="15" s="1"/>
  <c r="AJ17" i="15"/>
  <c r="L17" i="15"/>
  <c r="AV16" i="15"/>
  <c r="AJ16" i="15"/>
  <c r="AH16" i="15"/>
  <c r="AJ15" i="15"/>
  <c r="L15" i="15"/>
  <c r="AV14" i="15"/>
  <c r="AJ14" i="15"/>
  <c r="AH14" i="15"/>
  <c r="L14" i="15"/>
  <c r="AJ13" i="15"/>
  <c r="AH13" i="15"/>
  <c r="AV13" i="15" s="1"/>
  <c r="L13" i="15"/>
  <c r="AN12" i="15"/>
  <c r="AJ12" i="15"/>
  <c r="S12" i="15"/>
  <c r="L12" i="15"/>
  <c r="AQ11" i="15"/>
  <c r="AO11" i="15" s="1"/>
  <c r="P12" i="15" s="1"/>
  <c r="AJ11" i="15"/>
  <c r="AH11" i="15" s="1"/>
  <c r="AV11" i="15" s="1"/>
  <c r="W11" i="15"/>
  <c r="R11" i="15"/>
  <c r="AM10" i="15" s="1"/>
  <c r="Q11" i="15"/>
  <c r="R12" i="15" s="1"/>
  <c r="AM11" i="15" s="1"/>
  <c r="Q12" i="15" s="1"/>
  <c r="O11" i="15"/>
  <c r="U11" i="15" s="1"/>
  <c r="N11" i="15"/>
  <c r="T11" i="15" s="1"/>
  <c r="G11" i="15"/>
  <c r="AS10" i="15"/>
  <c r="AE10" i="15" s="1"/>
  <c r="AP10" i="15"/>
  <c r="AN10" i="15"/>
  <c r="AJ10" i="15"/>
  <c r="AB10" i="15"/>
  <c r="W10" i="15"/>
  <c r="V10" i="15"/>
  <c r="U10" i="15"/>
  <c r="T10" i="15"/>
  <c r="H11" i="15" s="1"/>
  <c r="B32" i="14"/>
  <c r="B31" i="14"/>
  <c r="B30" i="14"/>
  <c r="B29" i="14"/>
  <c r="B28" i="14"/>
  <c r="C27" i="14"/>
  <c r="B27" i="14"/>
  <c r="AJ26" i="14"/>
  <c r="AI26" i="14" s="1"/>
  <c r="AW26" i="14" s="1"/>
  <c r="L26" i="14"/>
  <c r="B26" i="14"/>
  <c r="AJ25" i="14"/>
  <c r="AI25" i="14" s="1"/>
  <c r="AW25" i="14" s="1"/>
  <c r="B25" i="14"/>
  <c r="AJ24" i="14"/>
  <c r="AI24" i="14" s="1"/>
  <c r="AW24" i="14" s="1"/>
  <c r="L24" i="14"/>
  <c r="B24" i="14"/>
  <c r="AJ23" i="14"/>
  <c r="AI23" i="14" s="1"/>
  <c r="AW23" i="14" s="1"/>
  <c r="B23" i="14"/>
  <c r="AJ22" i="14"/>
  <c r="AI22" i="14"/>
  <c r="AW22" i="14" s="1"/>
  <c r="L22" i="14"/>
  <c r="B22" i="14"/>
  <c r="AJ21" i="14"/>
  <c r="AI21" i="14" s="1"/>
  <c r="AW21" i="14" s="1"/>
  <c r="B21" i="14"/>
  <c r="AJ20" i="14"/>
  <c r="AI20" i="14"/>
  <c r="AW20" i="14" s="1"/>
  <c r="R20" i="14"/>
  <c r="AM19" i="14" s="1"/>
  <c r="Q20" i="14" s="1"/>
  <c r="L20" i="14"/>
  <c r="B20" i="14"/>
  <c r="AJ19" i="14"/>
  <c r="AI19" i="14" s="1"/>
  <c r="AW19" i="14" s="1"/>
  <c r="B19" i="14"/>
  <c r="AJ18" i="14"/>
  <c r="L19" i="14" s="1"/>
  <c r="AH18" i="14"/>
  <c r="AV18" i="14" s="1"/>
  <c r="AJ17" i="14"/>
  <c r="L17" i="14"/>
  <c r="AJ16" i="14"/>
  <c r="AH16" i="14"/>
  <c r="AV16" i="14" s="1"/>
  <c r="AJ15" i="14"/>
  <c r="AH15" i="14"/>
  <c r="AV15" i="14" s="1"/>
  <c r="L15" i="14"/>
  <c r="AV14" i="14"/>
  <c r="AJ14" i="14"/>
  <c r="AH14" i="14"/>
  <c r="L14" i="14"/>
  <c r="AJ13" i="14"/>
  <c r="AH13" i="14"/>
  <c r="AV13" i="14" s="1"/>
  <c r="AJ12" i="14"/>
  <c r="L13" i="14" s="1"/>
  <c r="L12" i="14"/>
  <c r="AQ11" i="14"/>
  <c r="AO11" i="14" s="1"/>
  <c r="P12" i="14" s="1"/>
  <c r="AJ11" i="14"/>
  <c r="AH11" i="14"/>
  <c r="AV11" i="14" s="1"/>
  <c r="W11" i="14"/>
  <c r="S11" i="14"/>
  <c r="AN11" i="14" s="1"/>
  <c r="R11" i="14"/>
  <c r="AM10" i="14" s="1"/>
  <c r="Q11" i="14"/>
  <c r="R12" i="14" s="1"/>
  <c r="S12" i="14" s="1"/>
  <c r="AN12" i="14" s="1"/>
  <c r="O11" i="14"/>
  <c r="U11" i="14" s="1"/>
  <c r="N11" i="14"/>
  <c r="T11" i="14" s="1"/>
  <c r="G11" i="14"/>
  <c r="AS10" i="14"/>
  <c r="AE10" i="14" s="1"/>
  <c r="AQ10" i="14"/>
  <c r="AO10" i="14" s="1"/>
  <c r="P11" i="14" s="1"/>
  <c r="AP10" i="14"/>
  <c r="AN10" i="14"/>
  <c r="AJ10" i="14"/>
  <c r="L11" i="14" s="1"/>
  <c r="AI10" i="14"/>
  <c r="AW10" i="14" s="1"/>
  <c r="AG10" i="14"/>
  <c r="AU10" i="14" s="1"/>
  <c r="W10" i="14"/>
  <c r="V10" i="14"/>
  <c r="U10" i="14"/>
  <c r="T10" i="14"/>
  <c r="H11" i="14" s="1"/>
  <c r="Z27" i="14" l="1"/>
  <c r="AC27" i="14"/>
  <c r="Y27" i="14" s="1"/>
  <c r="AI27" i="14"/>
  <c r="AW27" i="14" s="1"/>
  <c r="AA27" i="14"/>
  <c r="AA27" i="11"/>
  <c r="AR27" i="11"/>
  <c r="AD27" i="11" s="1"/>
  <c r="AK11" i="15"/>
  <c r="V12" i="15"/>
  <c r="X10" i="15"/>
  <c r="L11" i="15"/>
  <c r="AI10" i="15"/>
  <c r="AW10" i="15" s="1"/>
  <c r="AH10" i="15"/>
  <c r="AV10" i="15" s="1"/>
  <c r="AG10" i="15"/>
  <c r="AU10" i="15" s="1"/>
  <c r="AA10" i="15"/>
  <c r="W20" i="15"/>
  <c r="R21" i="15"/>
  <c r="AS19" i="15"/>
  <c r="AE19" i="15" s="1"/>
  <c r="AL19" i="15"/>
  <c r="AS11" i="15"/>
  <c r="AE11" i="15" s="1"/>
  <c r="W12" i="15"/>
  <c r="AP11" i="15"/>
  <c r="O12" i="15" s="1"/>
  <c r="R13" i="15"/>
  <c r="AL11" i="15"/>
  <c r="AI11" i="15"/>
  <c r="AW11" i="15" s="1"/>
  <c r="L16" i="15"/>
  <c r="AF10" i="15"/>
  <c r="AQ10" i="15"/>
  <c r="AO10" i="15" s="1"/>
  <c r="P11" i="15" s="1"/>
  <c r="S11" i="15"/>
  <c r="AN11" i="15" s="1"/>
  <c r="AH12" i="15"/>
  <c r="AV12" i="15" s="1"/>
  <c r="S20" i="15"/>
  <c r="AN20" i="15" s="1"/>
  <c r="N12" i="15"/>
  <c r="AH15" i="15"/>
  <c r="AV15" i="15" s="1"/>
  <c r="AH17" i="15"/>
  <c r="AV17" i="15" s="1"/>
  <c r="L18" i="15"/>
  <c r="L20" i="15"/>
  <c r="L22" i="15"/>
  <c r="L24" i="15"/>
  <c r="L26" i="15"/>
  <c r="AK11" i="14"/>
  <c r="V12" i="14"/>
  <c r="V11" i="14"/>
  <c r="AK10" i="14"/>
  <c r="AL10" i="14" s="1"/>
  <c r="AH10" i="14"/>
  <c r="AV10" i="14" s="1"/>
  <c r="AA10" i="14"/>
  <c r="AR10" i="14"/>
  <c r="AD10" i="14" s="1"/>
  <c r="W20" i="14"/>
  <c r="R21" i="14"/>
  <c r="AS19" i="14"/>
  <c r="AE19" i="14" s="1"/>
  <c r="AL19" i="14"/>
  <c r="S20" i="14"/>
  <c r="AN20" i="14" s="1"/>
  <c r="L25" i="14"/>
  <c r="L23" i="14"/>
  <c r="L21" i="14"/>
  <c r="H12" i="14"/>
  <c r="L16" i="14"/>
  <c r="AH17" i="14"/>
  <c r="AV17" i="14" s="1"/>
  <c r="L18" i="14"/>
  <c r="N12" i="14"/>
  <c r="AM11" i="14"/>
  <c r="Q12" i="14" s="1"/>
  <c r="AH12" i="14"/>
  <c r="AV12" i="14" s="1"/>
  <c r="AB10" i="14"/>
  <c r="AF10" i="14"/>
  <c r="G12" i="14"/>
  <c r="Z27" i="11" l="1"/>
  <c r="AC27" i="11"/>
  <c r="Y27" i="11" s="1"/>
  <c r="V11" i="15"/>
  <c r="H12" i="15" s="1"/>
  <c r="AK10" i="15"/>
  <c r="AL10" i="15" s="1"/>
  <c r="AA19" i="15"/>
  <c r="S21" i="15"/>
  <c r="AN21" i="15" s="1"/>
  <c r="AM20" i="15"/>
  <c r="Q21" i="15" s="1"/>
  <c r="AM12" i="15"/>
  <c r="Q13" i="15" s="1"/>
  <c r="S13" i="15"/>
  <c r="AN13" i="15" s="1"/>
  <c r="AQ12" i="15"/>
  <c r="AO12" i="15" s="1"/>
  <c r="P13" i="15" s="1"/>
  <c r="G12" i="15"/>
  <c r="U12" i="15"/>
  <c r="AG11" i="15"/>
  <c r="AU11" i="15" s="1"/>
  <c r="N13" i="15"/>
  <c r="G13" i="15"/>
  <c r="AB11" i="15"/>
  <c r="T12" i="15"/>
  <c r="H13" i="15" s="1"/>
  <c r="AF11" i="15"/>
  <c r="AT10" i="15"/>
  <c r="AX11" i="15" s="1"/>
  <c r="K11" i="15"/>
  <c r="AR10" i="15"/>
  <c r="AD10" i="15" s="1"/>
  <c r="AR11" i="15"/>
  <c r="AD11" i="15" s="1"/>
  <c r="AA11" i="15"/>
  <c r="AS11" i="14"/>
  <c r="AE11" i="14" s="1"/>
  <c r="R13" i="14"/>
  <c r="AL11" i="14"/>
  <c r="AP11" i="14"/>
  <c r="O12" i="14" s="1"/>
  <c r="AI11" i="14"/>
  <c r="AW11" i="14" s="1"/>
  <c r="W12" i="14"/>
  <c r="K11" i="14"/>
  <c r="AT10" i="14"/>
  <c r="AX11" i="14" s="1"/>
  <c r="X10" i="14"/>
  <c r="N13" i="14"/>
  <c r="AB11" i="14"/>
  <c r="T12" i="14"/>
  <c r="AF11" i="14"/>
  <c r="G13" i="14"/>
  <c r="AA19" i="14"/>
  <c r="S21" i="14"/>
  <c r="AN21" i="14" s="1"/>
  <c r="AM20" i="14"/>
  <c r="Q21" i="14" s="1"/>
  <c r="AC10" i="14"/>
  <c r="Y10" i="14" s="1"/>
  <c r="Z10" i="14"/>
  <c r="B32" i="11"/>
  <c r="B31" i="11"/>
  <c r="B30" i="11"/>
  <c r="B29" i="11"/>
  <c r="B28" i="11"/>
  <c r="C27" i="11"/>
  <c r="B27" i="11"/>
  <c r="B26" i="11"/>
  <c r="B25" i="11"/>
  <c r="B24" i="11"/>
  <c r="B23" i="11"/>
  <c r="B22" i="11"/>
  <c r="B21" i="11"/>
  <c r="B20" i="11"/>
  <c r="B19" i="11"/>
  <c r="AJ26" i="11"/>
  <c r="AJ25" i="11"/>
  <c r="L26" i="11" s="1"/>
  <c r="AJ24" i="11"/>
  <c r="L25" i="11" s="1"/>
  <c r="AJ23" i="11"/>
  <c r="L24" i="11" s="1"/>
  <c r="AJ22" i="11"/>
  <c r="L23" i="11" s="1"/>
  <c r="AJ21" i="11"/>
  <c r="L22" i="11" s="1"/>
  <c r="AJ20" i="11"/>
  <c r="L21" i="11" s="1"/>
  <c r="AJ19" i="11"/>
  <c r="L20" i="11" s="1"/>
  <c r="AJ18" i="11"/>
  <c r="L19" i="11" s="1"/>
  <c r="AJ17" i="11"/>
  <c r="L18" i="11" s="1"/>
  <c r="AJ16" i="11"/>
  <c r="L17" i="11" s="1"/>
  <c r="AJ15" i="11"/>
  <c r="L16" i="11" s="1"/>
  <c r="AJ14" i="11"/>
  <c r="L15" i="11" s="1"/>
  <c r="AJ13" i="11"/>
  <c r="L14" i="11" s="1"/>
  <c r="AJ12" i="11"/>
  <c r="L13" i="11" s="1"/>
  <c r="AJ11" i="11"/>
  <c r="R11" i="11"/>
  <c r="AM10" i="11" s="1"/>
  <c r="Q11" i="11" s="1"/>
  <c r="N11" i="11"/>
  <c r="AF10" i="11" s="1"/>
  <c r="AT10" i="11" s="1"/>
  <c r="G11" i="11"/>
  <c r="AN10" i="11"/>
  <c r="AJ10" i="11"/>
  <c r="W10" i="11"/>
  <c r="V10" i="11"/>
  <c r="U10" i="11"/>
  <c r="T10" i="11"/>
  <c r="AC11" i="15" l="1"/>
  <c r="Y11" i="15" s="1"/>
  <c r="Z11" i="15"/>
  <c r="AC10" i="15"/>
  <c r="Z10" i="15"/>
  <c r="K12" i="15"/>
  <c r="AT11" i="15"/>
  <c r="AX12" i="15" s="1"/>
  <c r="V13" i="15"/>
  <c r="AK12" i="15"/>
  <c r="T13" i="15"/>
  <c r="N14" i="15"/>
  <c r="AF12" i="15"/>
  <c r="AB12" i="15"/>
  <c r="AL20" i="15"/>
  <c r="AS20" i="15"/>
  <c r="AE20" i="15" s="1"/>
  <c r="R22" i="15"/>
  <c r="W21" i="15"/>
  <c r="J12" i="15"/>
  <c r="X11" i="15"/>
  <c r="I12" i="15" s="1"/>
  <c r="W13" i="15"/>
  <c r="AP12" i="15"/>
  <c r="O13" i="15" s="1"/>
  <c r="R14" i="15"/>
  <c r="AI12" i="15"/>
  <c r="AW12" i="15" s="1"/>
  <c r="AL12" i="15"/>
  <c r="AS12" i="15"/>
  <c r="AE12" i="15" s="1"/>
  <c r="X11" i="14"/>
  <c r="U12" i="14"/>
  <c r="AG11" i="14"/>
  <c r="AU11" i="14" s="1"/>
  <c r="H13" i="14"/>
  <c r="J11" i="14"/>
  <c r="S13" i="14"/>
  <c r="AN13" i="14" s="1"/>
  <c r="AM12" i="14"/>
  <c r="Q13" i="14" s="1"/>
  <c r="AQ12" i="14"/>
  <c r="AO12" i="14" s="1"/>
  <c r="P13" i="14" s="1"/>
  <c r="AT11" i="14"/>
  <c r="AX12" i="14" s="1"/>
  <c r="K12" i="14"/>
  <c r="AL20" i="14"/>
  <c r="AS20" i="14"/>
  <c r="AE20" i="14" s="1"/>
  <c r="R22" i="14"/>
  <c r="W21" i="14"/>
  <c r="AF12" i="14"/>
  <c r="T13" i="14"/>
  <c r="AB12" i="14"/>
  <c r="N14" i="14"/>
  <c r="I11" i="14"/>
  <c r="AR11" i="14"/>
  <c r="AD11" i="14" s="1"/>
  <c r="AA11" i="14"/>
  <c r="L11" i="11"/>
  <c r="R12" i="11"/>
  <c r="AQ10" i="11"/>
  <c r="AO10" i="11" s="1"/>
  <c r="P11" i="11" s="1"/>
  <c r="AH10" i="11" s="1"/>
  <c r="AV10" i="11" s="1"/>
  <c r="AB10" i="11"/>
  <c r="X10" i="11" s="1"/>
  <c r="S11" i="11"/>
  <c r="AN11" i="11" s="1"/>
  <c r="W11" i="11"/>
  <c r="L12" i="11"/>
  <c r="H11" i="11"/>
  <c r="N12" i="11"/>
  <c r="AI10" i="11"/>
  <c r="AW10" i="11" s="1"/>
  <c r="AS10" i="11"/>
  <c r="AE10" i="11" s="1"/>
  <c r="T11" i="11"/>
  <c r="AM13" i="15" l="1"/>
  <c r="Q14" i="15" s="1"/>
  <c r="S14" i="15"/>
  <c r="AN14" i="15" s="1"/>
  <c r="AQ13" i="15"/>
  <c r="AO13" i="15" s="1"/>
  <c r="P14" i="15" s="1"/>
  <c r="AA20" i="15"/>
  <c r="U13" i="15"/>
  <c r="H14" i="15" s="1"/>
  <c r="AG12" i="15"/>
  <c r="AU12" i="15" s="1"/>
  <c r="X12" i="15"/>
  <c r="AT12" i="15"/>
  <c r="G14" i="15"/>
  <c r="Y10" i="15"/>
  <c r="I11" i="15" s="1"/>
  <c r="J11" i="15"/>
  <c r="AR12" i="15"/>
  <c r="AD12" i="15" s="1"/>
  <c r="AA12" i="15"/>
  <c r="T14" i="15"/>
  <c r="N15" i="15"/>
  <c r="AB13" i="15"/>
  <c r="AF13" i="15"/>
  <c r="AM21" i="15"/>
  <c r="Q22" i="15" s="1"/>
  <c r="S22" i="15"/>
  <c r="AN22" i="15" s="1"/>
  <c r="W13" i="14"/>
  <c r="AP12" i="14"/>
  <c r="O13" i="14" s="1"/>
  <c r="AS12" i="14"/>
  <c r="AE12" i="14" s="1"/>
  <c r="R14" i="14"/>
  <c r="AL12" i="14"/>
  <c r="AI12" i="14"/>
  <c r="AW12" i="14" s="1"/>
  <c r="X12" i="14"/>
  <c r="AC11" i="14"/>
  <c r="Z11" i="14"/>
  <c r="T14" i="14"/>
  <c r="N15" i="14"/>
  <c r="AB13" i="14"/>
  <c r="AF13" i="14"/>
  <c r="AM21" i="14"/>
  <c r="Q22" i="14" s="1"/>
  <c r="S22" i="14"/>
  <c r="AN22" i="14" s="1"/>
  <c r="AA20" i="14"/>
  <c r="AT12" i="14"/>
  <c r="V13" i="14"/>
  <c r="AK12" i="14"/>
  <c r="AM11" i="11"/>
  <c r="Q12" i="11" s="1"/>
  <c r="AL11" i="11" s="1"/>
  <c r="AP10" i="11"/>
  <c r="O11" i="11" s="1"/>
  <c r="V11" i="11"/>
  <c r="AQ11" i="11"/>
  <c r="AO11" i="11" s="1"/>
  <c r="P12" i="11" s="1"/>
  <c r="AK11" i="11" s="1"/>
  <c r="AK10" i="11"/>
  <c r="AL10" i="11" s="1"/>
  <c r="AA10" i="11"/>
  <c r="AR10" i="11"/>
  <c r="AD10" i="11" s="1"/>
  <c r="N13" i="11"/>
  <c r="T12" i="11"/>
  <c r="AF11" i="11"/>
  <c r="AT11" i="11" s="1"/>
  <c r="AB11" i="11"/>
  <c r="W22" i="15" l="1"/>
  <c r="R23" i="15"/>
  <c r="AL21" i="15"/>
  <c r="AS21" i="15"/>
  <c r="AE21" i="15" s="1"/>
  <c r="AT13" i="15"/>
  <c r="AK13" i="15"/>
  <c r="V14" i="15"/>
  <c r="X13" i="15"/>
  <c r="Z12" i="15"/>
  <c r="AC12" i="15"/>
  <c r="N16" i="15"/>
  <c r="AB14" i="15"/>
  <c r="T15" i="15"/>
  <c r="AF14" i="15"/>
  <c r="AX13" i="15"/>
  <c r="K13" i="15"/>
  <c r="AL13" i="15"/>
  <c r="R15" i="15"/>
  <c r="AP13" i="15"/>
  <c r="O14" i="15" s="1"/>
  <c r="AI13" i="15"/>
  <c r="AW13" i="15" s="1"/>
  <c r="AS13" i="15"/>
  <c r="AE13" i="15" s="1"/>
  <c r="W14" i="15"/>
  <c r="AM13" i="14"/>
  <c r="Q14" i="14" s="1"/>
  <c r="S14" i="14"/>
  <c r="AN14" i="14" s="1"/>
  <c r="AQ13" i="14"/>
  <c r="AO13" i="14" s="1"/>
  <c r="P14" i="14" s="1"/>
  <c r="AT13" i="14"/>
  <c r="X13" i="14"/>
  <c r="N16" i="14"/>
  <c r="AB14" i="14"/>
  <c r="AF14" i="14"/>
  <c r="T15" i="14"/>
  <c r="W22" i="14"/>
  <c r="R23" i="14"/>
  <c r="AS21" i="14"/>
  <c r="AE21" i="14" s="1"/>
  <c r="AL21" i="14"/>
  <c r="AR12" i="14"/>
  <c r="AD12" i="14" s="1"/>
  <c r="AA12" i="14"/>
  <c r="U13" i="14"/>
  <c r="H14" i="14" s="1"/>
  <c r="AG12" i="14"/>
  <c r="G14" i="14"/>
  <c r="Y11" i="14"/>
  <c r="I12" i="14" s="1"/>
  <c r="J12" i="14"/>
  <c r="R13" i="11"/>
  <c r="AQ12" i="11" s="1"/>
  <c r="AO12" i="11" s="1"/>
  <c r="P13" i="11" s="1"/>
  <c r="S13" i="11" s="1"/>
  <c r="AN13" i="11" s="1"/>
  <c r="S12" i="11"/>
  <c r="AN12" i="11" s="1"/>
  <c r="AS11" i="11"/>
  <c r="AE11" i="11" s="1"/>
  <c r="AR11" i="11" s="1"/>
  <c r="AD11" i="11" s="1"/>
  <c r="W12" i="11"/>
  <c r="AI11" i="11"/>
  <c r="AW11" i="11" s="1"/>
  <c r="AP11" i="11"/>
  <c r="O12" i="11" s="1"/>
  <c r="V12" i="11"/>
  <c r="AG10" i="11"/>
  <c r="G12" i="11"/>
  <c r="U11" i="11"/>
  <c r="H12" i="11" s="1"/>
  <c r="X11" i="11"/>
  <c r="AC10" i="11"/>
  <c r="Z10" i="11"/>
  <c r="AB12" i="11"/>
  <c r="N14" i="11"/>
  <c r="T13" i="11"/>
  <c r="AF12" i="11"/>
  <c r="AT12" i="11" s="1"/>
  <c r="AA21" i="15" l="1"/>
  <c r="AF15" i="15"/>
  <c r="T16" i="15"/>
  <c r="AB15" i="15"/>
  <c r="N17" i="15"/>
  <c r="X14" i="15"/>
  <c r="AR13" i="15"/>
  <c r="AD13" i="15" s="1"/>
  <c r="AA13" i="15"/>
  <c r="AT14" i="15"/>
  <c r="AQ14" i="15"/>
  <c r="AO14" i="15" s="1"/>
  <c r="P15" i="15" s="1"/>
  <c r="AM14" i="15"/>
  <c r="Q15" i="15" s="1"/>
  <c r="S15" i="15"/>
  <c r="AN15" i="15" s="1"/>
  <c r="Y12" i="15"/>
  <c r="I13" i="15" s="1"/>
  <c r="J13" i="15"/>
  <c r="S23" i="15"/>
  <c r="AN23" i="15" s="1"/>
  <c r="AM22" i="15"/>
  <c r="Q23" i="15" s="1"/>
  <c r="AG13" i="15"/>
  <c r="U14" i="15"/>
  <c r="H15" i="15" s="1"/>
  <c r="G15" i="15"/>
  <c r="AU12" i="14"/>
  <c r="AX13" i="14" s="1"/>
  <c r="K13" i="14"/>
  <c r="S23" i="14"/>
  <c r="AN23" i="14" s="1"/>
  <c r="AM22" i="14"/>
  <c r="Q23" i="14" s="1"/>
  <c r="V14" i="14"/>
  <c r="AK13" i="14"/>
  <c r="Z12" i="14"/>
  <c r="AC12" i="14"/>
  <c r="AT14" i="14"/>
  <c r="X14" i="14"/>
  <c r="AL13" i="14"/>
  <c r="R15" i="14"/>
  <c r="AS13" i="14"/>
  <c r="AE13" i="14" s="1"/>
  <c r="AI13" i="14"/>
  <c r="AW13" i="14" s="1"/>
  <c r="W14" i="14"/>
  <c r="AP13" i="14"/>
  <c r="O14" i="14" s="1"/>
  <c r="AA21" i="14"/>
  <c r="AF15" i="14"/>
  <c r="AB15" i="14"/>
  <c r="N17" i="14"/>
  <c r="T16" i="14"/>
  <c r="K11" i="11"/>
  <c r="AU10" i="11"/>
  <c r="AX11" i="11" s="1"/>
  <c r="AM12" i="11"/>
  <c r="Q13" i="11" s="1"/>
  <c r="AL12" i="11" s="1"/>
  <c r="AA11" i="11"/>
  <c r="U12" i="11"/>
  <c r="H13" i="11" s="1"/>
  <c r="G13" i="11"/>
  <c r="AG11" i="11"/>
  <c r="AU11" i="11" s="1"/>
  <c r="AH11" i="11"/>
  <c r="AV11" i="11" s="1"/>
  <c r="AB13" i="11"/>
  <c r="N15" i="11"/>
  <c r="T14" i="11"/>
  <c r="AF13" i="11"/>
  <c r="AT13" i="11" s="1"/>
  <c r="Z11" i="11"/>
  <c r="AC11" i="11"/>
  <c r="X12" i="11"/>
  <c r="V13" i="11"/>
  <c r="AK12" i="11"/>
  <c r="Y10" i="11"/>
  <c r="I11" i="11" s="1"/>
  <c r="J11" i="11"/>
  <c r="V15" i="15" l="1"/>
  <c r="AK14" i="15"/>
  <c r="N18" i="15"/>
  <c r="AB16" i="15"/>
  <c r="AF16" i="15"/>
  <c r="T17" i="15"/>
  <c r="X15" i="15"/>
  <c r="AT15" i="15"/>
  <c r="AU13" i="15"/>
  <c r="AX14" i="15" s="1"/>
  <c r="K14" i="15"/>
  <c r="AL22" i="15"/>
  <c r="AS22" i="15"/>
  <c r="AE22" i="15" s="1"/>
  <c r="W23" i="15"/>
  <c r="R24" i="15"/>
  <c r="AC13" i="15"/>
  <c r="Z13" i="15"/>
  <c r="AI14" i="15"/>
  <c r="AW14" i="15" s="1"/>
  <c r="W15" i="15"/>
  <c r="AP14" i="15"/>
  <c r="O15" i="15" s="1"/>
  <c r="AS14" i="15"/>
  <c r="AE14" i="15" s="1"/>
  <c r="R16" i="15"/>
  <c r="AL14" i="15"/>
  <c r="AQ14" i="14"/>
  <c r="AO14" i="14" s="1"/>
  <c r="P15" i="14" s="1"/>
  <c r="S15" i="14"/>
  <c r="AN15" i="14" s="1"/>
  <c r="AM14" i="14"/>
  <c r="Q15" i="14" s="1"/>
  <c r="AT15" i="14"/>
  <c r="AL22" i="14"/>
  <c r="AS22" i="14"/>
  <c r="AE22" i="14" s="1"/>
  <c r="R24" i="14"/>
  <c r="W23" i="14"/>
  <c r="AG13" i="14"/>
  <c r="U14" i="14"/>
  <c r="H15" i="14" s="1"/>
  <c r="G15" i="14"/>
  <c r="N18" i="14"/>
  <c r="T17" i="14"/>
  <c r="AF16" i="14"/>
  <c r="AB16" i="14"/>
  <c r="Y12" i="14"/>
  <c r="I13" i="14" s="1"/>
  <c r="J13" i="14"/>
  <c r="X15" i="14"/>
  <c r="AA13" i="14"/>
  <c r="AR13" i="14"/>
  <c r="AD13" i="14" s="1"/>
  <c r="AX12" i="11"/>
  <c r="K12" i="11"/>
  <c r="AS12" i="11"/>
  <c r="AE12" i="11" s="1"/>
  <c r="AR12" i="11" s="1"/>
  <c r="AD12" i="11" s="1"/>
  <c r="R14" i="11"/>
  <c r="AQ13" i="11" s="1"/>
  <c r="AO13" i="11" s="1"/>
  <c r="P14" i="11" s="1"/>
  <c r="S14" i="11" s="1"/>
  <c r="AN14" i="11" s="1"/>
  <c r="W13" i="11"/>
  <c r="AP12" i="11"/>
  <c r="O13" i="11" s="1"/>
  <c r="G14" i="11" s="1"/>
  <c r="AI12" i="11"/>
  <c r="AW12" i="11" s="1"/>
  <c r="AF14" i="11"/>
  <c r="AT14" i="11" s="1"/>
  <c r="N16" i="11"/>
  <c r="T15" i="11"/>
  <c r="AB14" i="11"/>
  <c r="X13" i="11"/>
  <c r="Y11" i="11"/>
  <c r="I12" i="11" s="1"/>
  <c r="J12" i="11"/>
  <c r="Y13" i="15" l="1"/>
  <c r="I14" i="15" s="1"/>
  <c r="J14" i="15"/>
  <c r="AT16" i="15"/>
  <c r="X16" i="15"/>
  <c r="AF17" i="15"/>
  <c r="T18" i="15"/>
  <c r="N19" i="15"/>
  <c r="AB17" i="15"/>
  <c r="AR14" i="15"/>
  <c r="AD14" i="15" s="1"/>
  <c r="AA14" i="15"/>
  <c r="S24" i="15"/>
  <c r="AN24" i="15" s="1"/>
  <c r="AM23" i="15"/>
  <c r="Q24" i="15" s="1"/>
  <c r="AM15" i="15"/>
  <c r="Q16" i="15" s="1"/>
  <c r="S16" i="15"/>
  <c r="AN16" i="15" s="1"/>
  <c r="AQ15" i="15"/>
  <c r="AO15" i="15" s="1"/>
  <c r="P16" i="15" s="1"/>
  <c r="U15" i="15"/>
  <c r="H16" i="15" s="1"/>
  <c r="AG14" i="15"/>
  <c r="G16" i="15"/>
  <c r="AA22" i="15"/>
  <c r="AA22" i="14"/>
  <c r="X16" i="14"/>
  <c r="AT16" i="14"/>
  <c r="AU13" i="14"/>
  <c r="AX14" i="14" s="1"/>
  <c r="K14" i="14"/>
  <c r="AC13" i="14"/>
  <c r="Z13" i="14"/>
  <c r="AS14" i="14"/>
  <c r="AE14" i="14" s="1"/>
  <c r="AL14" i="14"/>
  <c r="AP14" i="14"/>
  <c r="O15" i="14" s="1"/>
  <c r="W15" i="14"/>
  <c r="R16" i="14"/>
  <c r="AI14" i="14"/>
  <c r="AW14" i="14" s="1"/>
  <c r="AF17" i="14"/>
  <c r="N19" i="14"/>
  <c r="AB17" i="14"/>
  <c r="T18" i="14"/>
  <c r="S24" i="14"/>
  <c r="AN24" i="14" s="1"/>
  <c r="AM23" i="14"/>
  <c r="Q24" i="14" s="1"/>
  <c r="V15" i="14"/>
  <c r="AK14" i="14"/>
  <c r="AA12" i="11"/>
  <c r="AM13" i="11"/>
  <c r="Q14" i="11" s="1"/>
  <c r="AS13" i="11" s="1"/>
  <c r="AE13" i="11" s="1"/>
  <c r="AG12" i="11"/>
  <c r="AU12" i="11" s="1"/>
  <c r="U13" i="11"/>
  <c r="H14" i="11" s="1"/>
  <c r="AH12" i="11"/>
  <c r="AV12" i="11" s="1"/>
  <c r="N17" i="11"/>
  <c r="T16" i="11"/>
  <c r="AF15" i="11"/>
  <c r="AT15" i="11" s="1"/>
  <c r="AB15" i="11"/>
  <c r="Z12" i="11"/>
  <c r="AC12" i="11"/>
  <c r="X14" i="11"/>
  <c r="AK13" i="11"/>
  <c r="V14" i="11"/>
  <c r="AU14" i="15" l="1"/>
  <c r="AX15" i="15" s="1"/>
  <c r="K15" i="15"/>
  <c r="Z14" i="15"/>
  <c r="AC14" i="15"/>
  <c r="V16" i="15"/>
  <c r="AK15" i="15"/>
  <c r="AT17" i="15"/>
  <c r="X17" i="15"/>
  <c r="W24" i="15"/>
  <c r="R25" i="15"/>
  <c r="AS23" i="15"/>
  <c r="AE23" i="15" s="1"/>
  <c r="AL23" i="15"/>
  <c r="R17" i="15"/>
  <c r="AL15" i="15"/>
  <c r="W16" i="15"/>
  <c r="AS15" i="15"/>
  <c r="AE15" i="15" s="1"/>
  <c r="AI15" i="15"/>
  <c r="AW15" i="15" s="1"/>
  <c r="AP15" i="15"/>
  <c r="O16" i="15" s="1"/>
  <c r="T19" i="15"/>
  <c r="AF18" i="15"/>
  <c r="N20" i="15"/>
  <c r="AB18" i="15"/>
  <c r="X17" i="14"/>
  <c r="AR14" i="14"/>
  <c r="AD14" i="14" s="1"/>
  <c r="AA14" i="14"/>
  <c r="AT17" i="14"/>
  <c r="W24" i="14"/>
  <c r="R25" i="14"/>
  <c r="AL23" i="14"/>
  <c r="AS23" i="14"/>
  <c r="AE23" i="14" s="1"/>
  <c r="Y13" i="14"/>
  <c r="I14" i="14" s="1"/>
  <c r="J14" i="14"/>
  <c r="S16" i="14"/>
  <c r="AN16" i="14" s="1"/>
  <c r="AM15" i="14"/>
  <c r="Q16" i="14" s="1"/>
  <c r="AQ15" i="14"/>
  <c r="AO15" i="14" s="1"/>
  <c r="P16" i="14" s="1"/>
  <c r="AG14" i="14"/>
  <c r="U15" i="14"/>
  <c r="H16" i="14" s="1"/>
  <c r="G16" i="14"/>
  <c r="T19" i="14"/>
  <c r="AF18" i="14"/>
  <c r="N20" i="14"/>
  <c r="AB18" i="14"/>
  <c r="AX13" i="11"/>
  <c r="K13" i="11"/>
  <c r="AI13" i="11"/>
  <c r="AW13" i="11" s="1"/>
  <c r="W14" i="11"/>
  <c r="AL13" i="11"/>
  <c r="R15" i="11"/>
  <c r="AM14" i="11" s="1"/>
  <c r="Q15" i="11" s="1"/>
  <c r="AP13" i="11"/>
  <c r="O14" i="11" s="1"/>
  <c r="AH13" i="11" s="1"/>
  <c r="AV13" i="11" s="1"/>
  <c r="AB16" i="11"/>
  <c r="N18" i="11"/>
  <c r="T17" i="11"/>
  <c r="AF16" i="11"/>
  <c r="AT16" i="11" s="1"/>
  <c r="X15" i="11"/>
  <c r="AA13" i="11"/>
  <c r="AR13" i="11"/>
  <c r="AD13" i="11" s="1"/>
  <c r="Y12" i="11"/>
  <c r="I13" i="11" s="1"/>
  <c r="J13" i="11"/>
  <c r="U16" i="15" l="1"/>
  <c r="H17" i="15" s="1"/>
  <c r="AG15" i="15"/>
  <c r="G17" i="15"/>
  <c r="X18" i="15"/>
  <c r="Y14" i="15"/>
  <c r="I15" i="15" s="1"/>
  <c r="J15" i="15"/>
  <c r="AR15" i="15"/>
  <c r="AD15" i="15" s="1"/>
  <c r="AA15" i="15"/>
  <c r="S25" i="15"/>
  <c r="AN25" i="15" s="1"/>
  <c r="AM24" i="15"/>
  <c r="Q25" i="15" s="1"/>
  <c r="AB19" i="15"/>
  <c r="T20" i="15"/>
  <c r="AF19" i="15"/>
  <c r="N21" i="15"/>
  <c r="AA23" i="15"/>
  <c r="AT18" i="15"/>
  <c r="S17" i="15"/>
  <c r="AN17" i="15" s="1"/>
  <c r="AQ16" i="15"/>
  <c r="AO16" i="15" s="1"/>
  <c r="P17" i="15" s="1"/>
  <c r="AM16" i="15"/>
  <c r="Q17" i="15" s="1"/>
  <c r="AA23" i="14"/>
  <c r="Z14" i="14"/>
  <c r="AC14" i="14"/>
  <c r="AU14" i="14"/>
  <c r="AX15" i="14" s="1"/>
  <c r="K15" i="14"/>
  <c r="X18" i="14"/>
  <c r="R17" i="14"/>
  <c r="AL15" i="14"/>
  <c r="AP15" i="14"/>
  <c r="O16" i="14" s="1"/>
  <c r="AS15" i="14"/>
  <c r="AE15" i="14" s="1"/>
  <c r="W16" i="14"/>
  <c r="AI15" i="14"/>
  <c r="AW15" i="14" s="1"/>
  <c r="V16" i="14"/>
  <c r="AK15" i="14"/>
  <c r="S25" i="14"/>
  <c r="AN25" i="14" s="1"/>
  <c r="AM24" i="14"/>
  <c r="Q25" i="14" s="1"/>
  <c r="AB19" i="14"/>
  <c r="AF19" i="14"/>
  <c r="T20" i="14"/>
  <c r="N21" i="14"/>
  <c r="AT18" i="14"/>
  <c r="AQ14" i="11"/>
  <c r="AO14" i="11" s="1"/>
  <c r="P15" i="11" s="1"/>
  <c r="S15" i="11" s="1"/>
  <c r="AN15" i="11" s="1"/>
  <c r="AG13" i="11"/>
  <c r="G15" i="11"/>
  <c r="U14" i="11"/>
  <c r="H15" i="11" s="1"/>
  <c r="AB17" i="11"/>
  <c r="N19" i="11"/>
  <c r="T18" i="11"/>
  <c r="AF17" i="11"/>
  <c r="AT17" i="11" s="1"/>
  <c r="X16" i="11"/>
  <c r="AC13" i="11"/>
  <c r="Z13" i="11"/>
  <c r="R16" i="11"/>
  <c r="AL14" i="11"/>
  <c r="W15" i="11"/>
  <c r="AS14" i="11"/>
  <c r="AE14" i="11" s="1"/>
  <c r="AI14" i="11"/>
  <c r="AW14" i="11" s="1"/>
  <c r="AL16" i="15" l="1"/>
  <c r="AS16" i="15"/>
  <c r="AE16" i="15" s="1"/>
  <c r="W17" i="15"/>
  <c r="AP16" i="15"/>
  <c r="O17" i="15" s="1"/>
  <c r="R18" i="15"/>
  <c r="AI16" i="15"/>
  <c r="AW16" i="15" s="1"/>
  <c r="AT19" i="15"/>
  <c r="AC15" i="15"/>
  <c r="Z15" i="15"/>
  <c r="X19" i="15"/>
  <c r="AK16" i="15"/>
  <c r="V17" i="15"/>
  <c r="AU15" i="15"/>
  <c r="AX16" i="15" s="1"/>
  <c r="K16" i="15"/>
  <c r="AL24" i="15"/>
  <c r="AS24" i="15"/>
  <c r="AE24" i="15" s="1"/>
  <c r="W25" i="15"/>
  <c r="R26" i="15"/>
  <c r="T21" i="15"/>
  <c r="AF20" i="15"/>
  <c r="N22" i="15"/>
  <c r="AB20" i="15"/>
  <c r="AT19" i="14"/>
  <c r="X19" i="14"/>
  <c r="AR15" i="14"/>
  <c r="AD15" i="14" s="1"/>
  <c r="AA15" i="14"/>
  <c r="U16" i="14"/>
  <c r="H17" i="14" s="1"/>
  <c r="AG15" i="14"/>
  <c r="G17" i="14"/>
  <c r="AL24" i="14"/>
  <c r="AS24" i="14"/>
  <c r="AE24" i="14" s="1"/>
  <c r="W25" i="14"/>
  <c r="R26" i="14"/>
  <c r="Y14" i="14"/>
  <c r="I15" i="14" s="1"/>
  <c r="J15" i="14"/>
  <c r="S17" i="14"/>
  <c r="AN17" i="14" s="1"/>
  <c r="AQ16" i="14"/>
  <c r="AO16" i="14" s="1"/>
  <c r="P17" i="14" s="1"/>
  <c r="AM16" i="14"/>
  <c r="Q17" i="14" s="1"/>
  <c r="T21" i="14"/>
  <c r="AF20" i="14"/>
  <c r="N22" i="14"/>
  <c r="AB20" i="14"/>
  <c r="K14" i="11"/>
  <c r="AU13" i="11"/>
  <c r="AX14" i="11" s="1"/>
  <c r="AP14" i="11"/>
  <c r="O15" i="11" s="1"/>
  <c r="AH14" i="11" s="1"/>
  <c r="AV14" i="11" s="1"/>
  <c r="V15" i="11"/>
  <c r="AK14" i="11"/>
  <c r="S16" i="11"/>
  <c r="AN16" i="11" s="1"/>
  <c r="AM15" i="11"/>
  <c r="Q16" i="11" s="1"/>
  <c r="AQ15" i="11"/>
  <c r="AO15" i="11" s="1"/>
  <c r="P16" i="11" s="1"/>
  <c r="AF18" i="11"/>
  <c r="AT18" i="11" s="1"/>
  <c r="T19" i="11"/>
  <c r="AB18" i="11"/>
  <c r="N20" i="11"/>
  <c r="Y13" i="11"/>
  <c r="I14" i="11" s="1"/>
  <c r="J14" i="11"/>
  <c r="X17" i="11"/>
  <c r="AA14" i="11"/>
  <c r="AR14" i="11"/>
  <c r="AD14" i="11" s="1"/>
  <c r="X20" i="15" l="1"/>
  <c r="AA24" i="15"/>
  <c r="AG16" i="15"/>
  <c r="U17" i="15"/>
  <c r="H18" i="15" s="1"/>
  <c r="G18" i="15"/>
  <c r="S26" i="15"/>
  <c r="AN26" i="15" s="1"/>
  <c r="AM25" i="15"/>
  <c r="Q26" i="15" s="1"/>
  <c r="AR16" i="15"/>
  <c r="AD16" i="15" s="1"/>
  <c r="AA16" i="15"/>
  <c r="AQ17" i="15"/>
  <c r="AO17" i="15" s="1"/>
  <c r="P18" i="15" s="1"/>
  <c r="AM17" i="15"/>
  <c r="Q18" i="15" s="1"/>
  <c r="S18" i="15"/>
  <c r="AN18" i="15" s="1"/>
  <c r="AB21" i="15"/>
  <c r="T22" i="15"/>
  <c r="AF21" i="15"/>
  <c r="N23" i="15"/>
  <c r="AT20" i="15"/>
  <c r="Y15" i="15"/>
  <c r="I16" i="15" s="1"/>
  <c r="J16" i="15"/>
  <c r="AT20" i="14"/>
  <c r="S26" i="14"/>
  <c r="AN26" i="14" s="1"/>
  <c r="AM25" i="14"/>
  <c r="Q26" i="14" s="1"/>
  <c r="Z15" i="14"/>
  <c r="AC15" i="14"/>
  <c r="AL16" i="14"/>
  <c r="AS16" i="14"/>
  <c r="AE16" i="14" s="1"/>
  <c r="W17" i="14"/>
  <c r="AP16" i="14"/>
  <c r="O17" i="14" s="1"/>
  <c r="R18" i="14"/>
  <c r="AI16" i="14"/>
  <c r="AW16" i="14" s="1"/>
  <c r="AA24" i="14"/>
  <c r="AK16" i="14"/>
  <c r="V17" i="14"/>
  <c r="X20" i="14"/>
  <c r="AB21" i="14"/>
  <c r="AF21" i="14"/>
  <c r="N23" i="14"/>
  <c r="T22" i="14"/>
  <c r="AU15" i="14"/>
  <c r="AX16" i="14" s="1"/>
  <c r="K16" i="14"/>
  <c r="AG14" i="11"/>
  <c r="G16" i="11"/>
  <c r="U15" i="11"/>
  <c r="H16" i="11" s="1"/>
  <c r="AP15" i="11"/>
  <c r="O16" i="11" s="1"/>
  <c r="N21" i="11"/>
  <c r="T20" i="11"/>
  <c r="AF19" i="11"/>
  <c r="AT19" i="11" s="1"/>
  <c r="AB19" i="11"/>
  <c r="X18" i="11"/>
  <c r="AC14" i="11"/>
  <c r="Z14" i="11"/>
  <c r="AK15" i="11"/>
  <c r="V16" i="11"/>
  <c r="AL15" i="11"/>
  <c r="R17" i="11"/>
  <c r="W16" i="11"/>
  <c r="AS15" i="11"/>
  <c r="AE15" i="11" s="1"/>
  <c r="AI15" i="11"/>
  <c r="AW15" i="11" s="1"/>
  <c r="V18" i="15" l="1"/>
  <c r="AK17" i="15"/>
  <c r="T23" i="15"/>
  <c r="AF22" i="15"/>
  <c r="N24" i="15"/>
  <c r="AB22" i="15"/>
  <c r="AU16" i="15"/>
  <c r="AX17" i="15" s="1"/>
  <c r="K17" i="15"/>
  <c r="W18" i="15"/>
  <c r="AP17" i="15"/>
  <c r="O18" i="15" s="1"/>
  <c r="R19" i="15"/>
  <c r="AL17" i="15"/>
  <c r="AS17" i="15"/>
  <c r="AE17" i="15" s="1"/>
  <c r="AI17" i="15"/>
  <c r="AW17" i="15" s="1"/>
  <c r="AT21" i="15"/>
  <c r="AC16" i="15"/>
  <c r="Z16" i="15"/>
  <c r="W26" i="15"/>
  <c r="AL25" i="15"/>
  <c r="AS25" i="15"/>
  <c r="AE25" i="15" s="1"/>
  <c r="R27" i="15"/>
  <c r="X21" i="15"/>
  <c r="Y15" i="14"/>
  <c r="I16" i="14" s="1"/>
  <c r="J16" i="14"/>
  <c r="U17" i="14"/>
  <c r="H18" i="14" s="1"/>
  <c r="AG16" i="14"/>
  <c r="G18" i="14"/>
  <c r="W26" i="14"/>
  <c r="AL25" i="14"/>
  <c r="AS25" i="14"/>
  <c r="AE25" i="14" s="1"/>
  <c r="AQ17" i="14"/>
  <c r="AO17" i="14" s="1"/>
  <c r="P18" i="14" s="1"/>
  <c r="AM17" i="14"/>
  <c r="Q18" i="14" s="1"/>
  <c r="S18" i="14"/>
  <c r="AN18" i="14" s="1"/>
  <c r="AT21" i="14"/>
  <c r="X21" i="14"/>
  <c r="AR16" i="14"/>
  <c r="AD16" i="14" s="1"/>
  <c r="AA16" i="14"/>
  <c r="T23" i="14"/>
  <c r="AF22" i="14"/>
  <c r="N24" i="14"/>
  <c r="AB22" i="14"/>
  <c r="K15" i="11"/>
  <c r="AU14" i="11"/>
  <c r="AX15" i="11" s="1"/>
  <c r="AH15" i="11"/>
  <c r="AV15" i="11" s="1"/>
  <c r="X19" i="11"/>
  <c r="AQ16" i="11"/>
  <c r="AO16" i="11" s="1"/>
  <c r="P17" i="11" s="1"/>
  <c r="S17" i="11" s="1"/>
  <c r="AN17" i="11" s="1"/>
  <c r="AM16" i="11"/>
  <c r="Q17" i="11" s="1"/>
  <c r="U16" i="11"/>
  <c r="H17" i="11" s="1"/>
  <c r="AG15" i="11"/>
  <c r="AU15" i="11" s="1"/>
  <c r="G17" i="11"/>
  <c r="AR15" i="11"/>
  <c r="AD15" i="11" s="1"/>
  <c r="AA15" i="11"/>
  <c r="Y14" i="11"/>
  <c r="I15" i="11" s="1"/>
  <c r="J15" i="11"/>
  <c r="AB20" i="11"/>
  <c r="N22" i="11"/>
  <c r="T21" i="11"/>
  <c r="AF20" i="11"/>
  <c r="AT20" i="11" s="1"/>
  <c r="X22" i="15" l="1"/>
  <c r="AA17" i="15"/>
  <c r="AR17" i="15"/>
  <c r="AD17" i="15" s="1"/>
  <c r="AB23" i="15"/>
  <c r="T24" i="15"/>
  <c r="AF23" i="15"/>
  <c r="N25" i="15"/>
  <c r="AT22" i="15"/>
  <c r="U18" i="15"/>
  <c r="H19" i="15" s="1"/>
  <c r="AG17" i="15"/>
  <c r="G19" i="15"/>
  <c r="AA25" i="15"/>
  <c r="Y16" i="15"/>
  <c r="I17" i="15" s="1"/>
  <c r="J17" i="15"/>
  <c r="S19" i="15"/>
  <c r="AN19" i="15" s="1"/>
  <c r="AM18" i="15"/>
  <c r="Q19" i="15" s="1"/>
  <c r="AQ18" i="15"/>
  <c r="AO18" i="15" s="1"/>
  <c r="P19" i="15" s="1"/>
  <c r="AM26" i="15"/>
  <c r="Q27" i="15" s="1"/>
  <c r="W18" i="14"/>
  <c r="AP17" i="14"/>
  <c r="O18" i="14" s="1"/>
  <c r="R19" i="14"/>
  <c r="AL17" i="14"/>
  <c r="AS17" i="14"/>
  <c r="AE17" i="14" s="1"/>
  <c r="AI17" i="14"/>
  <c r="AW17" i="14" s="1"/>
  <c r="V18" i="14"/>
  <c r="AK17" i="14"/>
  <c r="AU16" i="14"/>
  <c r="AX17" i="14" s="1"/>
  <c r="K17" i="14"/>
  <c r="AC16" i="14"/>
  <c r="Z16" i="14"/>
  <c r="X22" i="14"/>
  <c r="AB23" i="14"/>
  <c r="AF23" i="14"/>
  <c r="T24" i="14"/>
  <c r="N25" i="14"/>
  <c r="AM26" i="14"/>
  <c r="Q27" i="14" s="1"/>
  <c r="AT22" i="14"/>
  <c r="AA25" i="14"/>
  <c r="AX16" i="11"/>
  <c r="AP16" i="11"/>
  <c r="O17" i="11" s="1"/>
  <c r="G18" i="11" s="1"/>
  <c r="K16" i="11"/>
  <c r="W17" i="11"/>
  <c r="AS16" i="11"/>
  <c r="AE16" i="11" s="1"/>
  <c r="R18" i="11"/>
  <c r="AL16" i="11"/>
  <c r="AI16" i="11"/>
  <c r="AW16" i="11" s="1"/>
  <c r="V17" i="11"/>
  <c r="AK16" i="11"/>
  <c r="Z15" i="11"/>
  <c r="AC15" i="11"/>
  <c r="AB21" i="11"/>
  <c r="N23" i="11"/>
  <c r="T22" i="11"/>
  <c r="AF21" i="11"/>
  <c r="AT21" i="11" s="1"/>
  <c r="X20" i="11"/>
  <c r="W27" i="14" l="1"/>
  <c r="AM27" i="14"/>
  <c r="AL18" i="15"/>
  <c r="AS18" i="15"/>
  <c r="AE18" i="15" s="1"/>
  <c r="AI18" i="15"/>
  <c r="AW18" i="15" s="1"/>
  <c r="W19" i="15"/>
  <c r="AP18" i="15"/>
  <c r="O19" i="15" s="1"/>
  <c r="X23" i="15"/>
  <c r="Z17" i="15"/>
  <c r="AC17" i="15"/>
  <c r="AL26" i="15"/>
  <c r="AS26" i="15"/>
  <c r="AE26" i="15" s="1"/>
  <c r="AT23" i="15"/>
  <c r="AK18" i="15"/>
  <c r="V19" i="15"/>
  <c r="AQ19" i="15"/>
  <c r="AO19" i="15" s="1"/>
  <c r="P20" i="15" s="1"/>
  <c r="AU17" i="15"/>
  <c r="AX18" i="15" s="1"/>
  <c r="K18" i="15"/>
  <c r="T25" i="15"/>
  <c r="AF24" i="15"/>
  <c r="N26" i="15"/>
  <c r="AB24" i="15"/>
  <c r="AL26" i="14"/>
  <c r="AS26" i="14"/>
  <c r="AE26" i="14" s="1"/>
  <c r="T25" i="14"/>
  <c r="AF24" i="14"/>
  <c r="N26" i="14"/>
  <c r="AB24" i="14"/>
  <c r="Y16" i="14"/>
  <c r="I17" i="14" s="1"/>
  <c r="J17" i="14"/>
  <c r="S19" i="14"/>
  <c r="AN19" i="14" s="1"/>
  <c r="AM18" i="14"/>
  <c r="Q19" i="14" s="1"/>
  <c r="AQ18" i="14"/>
  <c r="AO18" i="14" s="1"/>
  <c r="P19" i="14" s="1"/>
  <c r="U18" i="14"/>
  <c r="H19" i="14" s="1"/>
  <c r="AG17" i="14"/>
  <c r="G19" i="14"/>
  <c r="AA17" i="14"/>
  <c r="AR17" i="14"/>
  <c r="AD17" i="14" s="1"/>
  <c r="X23" i="14"/>
  <c r="AT23" i="14"/>
  <c r="AH16" i="11"/>
  <c r="AV16" i="11" s="1"/>
  <c r="X21" i="11"/>
  <c r="AF22" i="11"/>
  <c r="AT22" i="11" s="1"/>
  <c r="N24" i="11"/>
  <c r="T23" i="11"/>
  <c r="AB22" i="11"/>
  <c r="AQ17" i="11"/>
  <c r="AO17" i="11" s="1"/>
  <c r="P18" i="11" s="1"/>
  <c r="S18" i="11" s="1"/>
  <c r="AN18" i="11" s="1"/>
  <c r="AM17" i="11"/>
  <c r="Q18" i="11" s="1"/>
  <c r="Y15" i="11"/>
  <c r="I16" i="11" s="1"/>
  <c r="J16" i="11"/>
  <c r="AR16" i="11"/>
  <c r="AD16" i="11" s="1"/>
  <c r="AA16" i="11"/>
  <c r="U17" i="11"/>
  <c r="H18" i="11" s="1"/>
  <c r="AG16" i="11"/>
  <c r="AU16" i="11" s="1"/>
  <c r="AG18" i="15" l="1"/>
  <c r="U19" i="15"/>
  <c r="H20" i="15" s="1"/>
  <c r="G20" i="15"/>
  <c r="AR18" i="15"/>
  <c r="AD18" i="15" s="1"/>
  <c r="AA18" i="15"/>
  <c r="V20" i="15"/>
  <c r="AK19" i="15"/>
  <c r="AP19" i="15"/>
  <c r="O20" i="15" s="1"/>
  <c r="AQ20" i="15"/>
  <c r="AO20" i="15" s="1"/>
  <c r="P21" i="15" s="1"/>
  <c r="AR19" i="15"/>
  <c r="AD19" i="15" s="1"/>
  <c r="X24" i="15"/>
  <c r="Y17" i="15"/>
  <c r="I18" i="15" s="1"/>
  <c r="J18" i="15"/>
  <c r="AT24" i="15"/>
  <c r="AA26" i="15"/>
  <c r="AB25" i="15"/>
  <c r="N27" i="15"/>
  <c r="T26" i="15"/>
  <c r="AF25" i="15"/>
  <c r="AU17" i="14"/>
  <c r="AX18" i="14" s="1"/>
  <c r="K18" i="14"/>
  <c r="AB25" i="14"/>
  <c r="T26" i="14"/>
  <c r="AF25" i="14"/>
  <c r="AK18" i="14"/>
  <c r="V19" i="14"/>
  <c r="AQ19" i="14"/>
  <c r="AO19" i="14" s="1"/>
  <c r="P20" i="14" s="1"/>
  <c r="X24" i="14"/>
  <c r="AT24" i="14"/>
  <c r="AL18" i="14"/>
  <c r="AS18" i="14"/>
  <c r="AE18" i="14" s="1"/>
  <c r="W19" i="14"/>
  <c r="AI18" i="14"/>
  <c r="AW18" i="14" s="1"/>
  <c r="AP18" i="14"/>
  <c r="O19" i="14" s="1"/>
  <c r="Z17" i="14"/>
  <c r="AC17" i="14"/>
  <c r="AA26" i="14"/>
  <c r="AX17" i="11"/>
  <c r="AP17" i="11"/>
  <c r="O18" i="11" s="1"/>
  <c r="K17" i="11"/>
  <c r="X22" i="11"/>
  <c r="N25" i="11"/>
  <c r="T24" i="11"/>
  <c r="AF23" i="11"/>
  <c r="AT23" i="11" s="1"/>
  <c r="AB23" i="11"/>
  <c r="Z16" i="11"/>
  <c r="AC16" i="11"/>
  <c r="AK17" i="11"/>
  <c r="V18" i="11"/>
  <c r="R19" i="11"/>
  <c r="AL17" i="11"/>
  <c r="W18" i="11"/>
  <c r="AS17" i="11"/>
  <c r="AE17" i="11" s="1"/>
  <c r="AI17" i="11"/>
  <c r="AW17" i="11" s="1"/>
  <c r="AC18" i="15" l="1"/>
  <c r="Z18" i="15"/>
  <c r="AF26" i="15"/>
  <c r="AT26" i="15" s="1"/>
  <c r="AB26" i="15"/>
  <c r="X26" i="15" s="1"/>
  <c r="X25" i="15"/>
  <c r="Z19" i="15"/>
  <c r="AC19" i="15"/>
  <c r="AH19" i="15"/>
  <c r="AV19" i="15" s="1"/>
  <c r="U20" i="15"/>
  <c r="H21" i="15" s="1"/>
  <c r="AG19" i="15"/>
  <c r="G21" i="15"/>
  <c r="AT25" i="15"/>
  <c r="AU18" i="15"/>
  <c r="AX19" i="15" s="1"/>
  <c r="K19" i="15"/>
  <c r="AK20" i="15"/>
  <c r="V21" i="15"/>
  <c r="AP20" i="15"/>
  <c r="O21" i="15" s="1"/>
  <c r="AR20" i="15"/>
  <c r="AD20" i="15" s="1"/>
  <c r="AQ21" i="15"/>
  <c r="AO21" i="15" s="1"/>
  <c r="P22" i="15" s="1"/>
  <c r="AT25" i="14"/>
  <c r="Y17" i="14"/>
  <c r="I18" i="14" s="1"/>
  <c r="J18" i="14"/>
  <c r="AF26" i="14"/>
  <c r="AB26" i="14"/>
  <c r="X25" i="14"/>
  <c r="V20" i="14"/>
  <c r="AK19" i="14"/>
  <c r="AP19" i="14"/>
  <c r="O20" i="14" s="1"/>
  <c r="AQ20" i="14"/>
  <c r="AO20" i="14" s="1"/>
  <c r="P21" i="14" s="1"/>
  <c r="AR19" i="14"/>
  <c r="AD19" i="14" s="1"/>
  <c r="U19" i="14"/>
  <c r="H20" i="14" s="1"/>
  <c r="AG18" i="14"/>
  <c r="G20" i="14"/>
  <c r="AR18" i="14"/>
  <c r="AD18" i="14" s="1"/>
  <c r="AA18" i="14"/>
  <c r="AH17" i="11"/>
  <c r="AV17" i="11" s="1"/>
  <c r="AB24" i="11"/>
  <c r="N26" i="11"/>
  <c r="T25" i="11"/>
  <c r="AF24" i="11"/>
  <c r="AT24" i="11" s="1"/>
  <c r="X23" i="11"/>
  <c r="AR17" i="11"/>
  <c r="AD17" i="11" s="1"/>
  <c r="AA17" i="11"/>
  <c r="U18" i="11"/>
  <c r="H19" i="11" s="1"/>
  <c r="AG17" i="11"/>
  <c r="AU17" i="11" s="1"/>
  <c r="G19" i="11"/>
  <c r="AM18" i="11"/>
  <c r="Q19" i="11" s="1"/>
  <c r="AQ18" i="11"/>
  <c r="S19" i="11"/>
  <c r="AN19" i="11" s="1"/>
  <c r="Y16" i="11"/>
  <c r="I17" i="11" s="1"/>
  <c r="J17" i="11"/>
  <c r="X26" i="14" l="1"/>
  <c r="AT26" i="14"/>
  <c r="V22" i="15"/>
  <c r="AK21" i="15"/>
  <c r="AP21" i="15"/>
  <c r="O22" i="15" s="1"/>
  <c r="AQ22" i="15"/>
  <c r="AO22" i="15" s="1"/>
  <c r="P23" i="15" s="1"/>
  <c r="AR21" i="15"/>
  <c r="AD21" i="15" s="1"/>
  <c r="AU19" i="15"/>
  <c r="AX20" i="15" s="1"/>
  <c r="K20" i="15"/>
  <c r="Y19" i="15"/>
  <c r="I20" i="15" s="1"/>
  <c r="J20" i="15"/>
  <c r="Y18" i="15"/>
  <c r="I19" i="15" s="1"/>
  <c r="J19" i="15"/>
  <c r="AC20" i="15"/>
  <c r="Z20" i="15"/>
  <c r="U21" i="15"/>
  <c r="H22" i="15" s="1"/>
  <c r="AH20" i="15"/>
  <c r="AV20" i="15" s="1"/>
  <c r="AG20" i="15"/>
  <c r="G22" i="15"/>
  <c r="AK20" i="14"/>
  <c r="V21" i="14"/>
  <c r="AP20" i="14"/>
  <c r="O21" i="14" s="1"/>
  <c r="AQ21" i="14"/>
  <c r="AO21" i="14" s="1"/>
  <c r="P22" i="14" s="1"/>
  <c r="AR20" i="14"/>
  <c r="AD20" i="14" s="1"/>
  <c r="Z19" i="14"/>
  <c r="AC19" i="14"/>
  <c r="AH19" i="14"/>
  <c r="AV19" i="14" s="1"/>
  <c r="U20" i="14"/>
  <c r="H21" i="14" s="1"/>
  <c r="AG19" i="14"/>
  <c r="G21" i="14"/>
  <c r="AU18" i="14"/>
  <c r="AX19" i="14" s="1"/>
  <c r="K19" i="14"/>
  <c r="AC18" i="14"/>
  <c r="Z18" i="14"/>
  <c r="AX18" i="11"/>
  <c r="K18" i="11"/>
  <c r="AB25" i="11"/>
  <c r="T26" i="11"/>
  <c r="AF25" i="11"/>
  <c r="AT25" i="11" s="1"/>
  <c r="X24" i="11"/>
  <c r="R20" i="11"/>
  <c r="AL18" i="11"/>
  <c r="W19" i="11"/>
  <c r="AS18" i="11"/>
  <c r="AE18" i="11" s="1"/>
  <c r="AI18" i="11"/>
  <c r="AW18" i="11" s="1"/>
  <c r="AC17" i="11"/>
  <c r="Z17" i="11"/>
  <c r="Z21" i="15" l="1"/>
  <c r="AC21" i="15"/>
  <c r="U22" i="15"/>
  <c r="H23" i="15" s="1"/>
  <c r="AH21" i="15"/>
  <c r="AV21" i="15" s="1"/>
  <c r="AG21" i="15"/>
  <c r="G23" i="15"/>
  <c r="Y20" i="15"/>
  <c r="I21" i="15" s="1"/>
  <c r="J21" i="15"/>
  <c r="AK22" i="15"/>
  <c r="V23" i="15"/>
  <c r="AP22" i="15"/>
  <c r="O23" i="15" s="1"/>
  <c r="AR22" i="15"/>
  <c r="AD22" i="15" s="1"/>
  <c r="AQ23" i="15"/>
  <c r="AO23" i="15" s="1"/>
  <c r="P24" i="15" s="1"/>
  <c r="AU20" i="15"/>
  <c r="AX21" i="15" s="1"/>
  <c r="K21" i="15"/>
  <c r="Y19" i="14"/>
  <c r="I20" i="14" s="1"/>
  <c r="J20" i="14"/>
  <c r="Y18" i="14"/>
  <c r="I19" i="14" s="1"/>
  <c r="J19" i="14"/>
  <c r="AC20" i="14"/>
  <c r="Z20" i="14"/>
  <c r="V22" i="14"/>
  <c r="AK21" i="14"/>
  <c r="AP21" i="14"/>
  <c r="O22" i="14" s="1"/>
  <c r="AR21" i="14"/>
  <c r="AD21" i="14" s="1"/>
  <c r="AQ22" i="14"/>
  <c r="AO22" i="14" s="1"/>
  <c r="P23" i="14" s="1"/>
  <c r="U21" i="14"/>
  <c r="H22" i="14" s="1"/>
  <c r="AH20" i="14"/>
  <c r="AV20" i="14" s="1"/>
  <c r="AG20" i="14"/>
  <c r="G22" i="14"/>
  <c r="AU19" i="14"/>
  <c r="AX20" i="14" s="1"/>
  <c r="K20" i="14"/>
  <c r="S20" i="11"/>
  <c r="AN20" i="11" s="1"/>
  <c r="AM19" i="11"/>
  <c r="Q20" i="11" s="1"/>
  <c r="Y17" i="11"/>
  <c r="I18" i="11" s="1"/>
  <c r="J18" i="11"/>
  <c r="X25" i="11"/>
  <c r="AF26" i="11"/>
  <c r="AB26" i="11"/>
  <c r="AA18" i="11"/>
  <c r="AT26" i="11" l="1"/>
  <c r="V24" i="15"/>
  <c r="AK23" i="15"/>
  <c r="AP23" i="15"/>
  <c r="O24" i="15" s="1"/>
  <c r="AR23" i="15"/>
  <c r="AD23" i="15" s="1"/>
  <c r="AQ24" i="15"/>
  <c r="AO24" i="15" s="1"/>
  <c r="P25" i="15" s="1"/>
  <c r="AU21" i="15"/>
  <c r="AX22" i="15" s="1"/>
  <c r="K22" i="15"/>
  <c r="AH22" i="15"/>
  <c r="AV22" i="15" s="1"/>
  <c r="AG22" i="15"/>
  <c r="U23" i="15"/>
  <c r="H24" i="15" s="1"/>
  <c r="G24" i="15"/>
  <c r="Y21" i="15"/>
  <c r="I22" i="15" s="1"/>
  <c r="J22" i="15"/>
  <c r="AC22" i="15"/>
  <c r="Z22" i="15"/>
  <c r="Y20" i="14"/>
  <c r="I21" i="14" s="1"/>
  <c r="J21" i="14"/>
  <c r="AU20" i="14"/>
  <c r="AX21" i="14" s="1"/>
  <c r="K21" i="14"/>
  <c r="AK22" i="14"/>
  <c r="V23" i="14"/>
  <c r="AP22" i="14"/>
  <c r="O23" i="14" s="1"/>
  <c r="AR22" i="14"/>
  <c r="AD22" i="14" s="1"/>
  <c r="AQ23" i="14"/>
  <c r="AO23" i="14" s="1"/>
  <c r="P24" i="14" s="1"/>
  <c r="Z21" i="14"/>
  <c r="AC21" i="14"/>
  <c r="AH21" i="14"/>
  <c r="AV21" i="14" s="1"/>
  <c r="U22" i="14"/>
  <c r="H23" i="14" s="1"/>
  <c r="AG21" i="14"/>
  <c r="G23" i="14"/>
  <c r="R21" i="11"/>
  <c r="W20" i="11"/>
  <c r="AS19" i="11"/>
  <c r="AE19" i="11" s="1"/>
  <c r="AL19" i="11"/>
  <c r="AI19" i="11"/>
  <c r="AW19" i="11" s="1"/>
  <c r="X26" i="11"/>
  <c r="Z23" i="15" l="1"/>
  <c r="AC23" i="15"/>
  <c r="Y22" i="15"/>
  <c r="I23" i="15" s="1"/>
  <c r="J23" i="15"/>
  <c r="AK24" i="15"/>
  <c r="V25" i="15"/>
  <c r="AP24" i="15"/>
  <c r="O25" i="15" s="1"/>
  <c r="AQ25" i="15"/>
  <c r="AO25" i="15" s="1"/>
  <c r="P26" i="15" s="1"/>
  <c r="AR24" i="15"/>
  <c r="AD24" i="15" s="1"/>
  <c r="U24" i="15"/>
  <c r="H25" i="15" s="1"/>
  <c r="AH23" i="15"/>
  <c r="AV23" i="15" s="1"/>
  <c r="AG23" i="15"/>
  <c r="G25" i="15"/>
  <c r="AU22" i="15"/>
  <c r="AX23" i="15" s="1"/>
  <c r="K23" i="15"/>
  <c r="U23" i="14"/>
  <c r="H24" i="14" s="1"/>
  <c r="AG22" i="14"/>
  <c r="AH22" i="14"/>
  <c r="AV22" i="14" s="1"/>
  <c r="G24" i="14"/>
  <c r="Y21" i="14"/>
  <c r="I22" i="14" s="1"/>
  <c r="J22" i="14"/>
  <c r="AC22" i="14"/>
  <c r="Z22" i="14"/>
  <c r="AU21" i="14"/>
  <c r="AX22" i="14" s="1"/>
  <c r="K22" i="14"/>
  <c r="V24" i="14"/>
  <c r="AK23" i="14"/>
  <c r="AP23" i="14"/>
  <c r="O24" i="14" s="1"/>
  <c r="AR23" i="14"/>
  <c r="AD23" i="14" s="1"/>
  <c r="AQ24" i="14"/>
  <c r="AO24" i="14" s="1"/>
  <c r="P25" i="14" s="1"/>
  <c r="AM20" i="11"/>
  <c r="Q21" i="11" s="1"/>
  <c r="AA19" i="11"/>
  <c r="V26" i="15" l="1"/>
  <c r="AK25" i="15"/>
  <c r="AP25" i="15"/>
  <c r="O26" i="15" s="1"/>
  <c r="AQ26" i="15"/>
  <c r="AO26" i="15" s="1"/>
  <c r="P27" i="15" s="1"/>
  <c r="AR25" i="15"/>
  <c r="AD25" i="15" s="1"/>
  <c r="U25" i="15"/>
  <c r="H26" i="15" s="1"/>
  <c r="AH24" i="15"/>
  <c r="AV24" i="15" s="1"/>
  <c r="AG24" i="15"/>
  <c r="G26" i="15"/>
  <c r="AU23" i="15"/>
  <c r="AX24" i="15" s="1"/>
  <c r="K24" i="15"/>
  <c r="Y23" i="15"/>
  <c r="I24" i="15" s="1"/>
  <c r="J24" i="15"/>
  <c r="AC24" i="15"/>
  <c r="Z24" i="15"/>
  <c r="AK24" i="14"/>
  <c r="V25" i="14"/>
  <c r="AP24" i="14"/>
  <c r="O25" i="14" s="1"/>
  <c r="AR24" i="14"/>
  <c r="AD24" i="14" s="1"/>
  <c r="AQ25" i="14"/>
  <c r="AO25" i="14" s="1"/>
  <c r="P26" i="14" s="1"/>
  <c r="AH23" i="14"/>
  <c r="AV23" i="14" s="1"/>
  <c r="U24" i="14"/>
  <c r="H25" i="14" s="1"/>
  <c r="AG23" i="14"/>
  <c r="G25" i="14"/>
  <c r="Y22" i="14"/>
  <c r="I23" i="14" s="1"/>
  <c r="J23" i="14"/>
  <c r="AU22" i="14"/>
  <c r="AX23" i="14" s="1"/>
  <c r="K23" i="14"/>
  <c r="Z23" i="14"/>
  <c r="AC23" i="14"/>
  <c r="W21" i="11"/>
  <c r="AS20" i="11"/>
  <c r="AE20" i="11" s="1"/>
  <c r="AL20" i="11"/>
  <c r="R22" i="11"/>
  <c r="AI20" i="11"/>
  <c r="AW20" i="11" s="1"/>
  <c r="AK26" i="15" l="1"/>
  <c r="AP26" i="15"/>
  <c r="O27" i="15" s="1"/>
  <c r="AR26" i="15"/>
  <c r="AD26" i="15" s="1"/>
  <c r="Y24" i="15"/>
  <c r="I25" i="15" s="1"/>
  <c r="J25" i="15"/>
  <c r="Z25" i="15"/>
  <c r="AC25" i="15"/>
  <c r="U26" i="15"/>
  <c r="AH25" i="15"/>
  <c r="AV25" i="15" s="1"/>
  <c r="AG25" i="15"/>
  <c r="G27" i="15"/>
  <c r="AU24" i="15"/>
  <c r="AX25" i="15" s="1"/>
  <c r="K25" i="15"/>
  <c r="V26" i="14"/>
  <c r="AK25" i="14"/>
  <c r="AP25" i="14"/>
  <c r="O26" i="14" s="1"/>
  <c r="AR25" i="14"/>
  <c r="AD25" i="14" s="1"/>
  <c r="AQ26" i="14"/>
  <c r="AO26" i="14" s="1"/>
  <c r="P27" i="14" s="1"/>
  <c r="AC24" i="14"/>
  <c r="Z24" i="14"/>
  <c r="AU23" i="14"/>
  <c r="AX24" i="14" s="1"/>
  <c r="K24" i="14"/>
  <c r="Y23" i="14"/>
  <c r="I24" i="14" s="1"/>
  <c r="J24" i="14"/>
  <c r="U25" i="14"/>
  <c r="H26" i="14" s="1"/>
  <c r="AH24" i="14"/>
  <c r="AV24" i="14" s="1"/>
  <c r="AG24" i="14"/>
  <c r="G26" i="14"/>
  <c r="S22" i="11"/>
  <c r="AN22" i="11" s="1"/>
  <c r="AM21" i="11"/>
  <c r="Q22" i="11" s="1"/>
  <c r="AI21" i="11" s="1"/>
  <c r="AW21" i="11" s="1"/>
  <c r="AA20" i="11"/>
  <c r="S27" i="14" l="1"/>
  <c r="AN27" i="14" s="1"/>
  <c r="AQ27" i="14"/>
  <c r="AO27" i="14" s="1"/>
  <c r="V27" i="14"/>
  <c r="AC26" i="15"/>
  <c r="Y26" i="15" s="1"/>
  <c r="Z26" i="15"/>
  <c r="Y25" i="15"/>
  <c r="I26" i="15" s="1"/>
  <c r="J26" i="15"/>
  <c r="AU25" i="15"/>
  <c r="AX26" i="15" s="1"/>
  <c r="K26" i="15"/>
  <c r="AH26" i="15"/>
  <c r="AV26" i="15" s="1"/>
  <c r="AG26" i="15"/>
  <c r="AU26" i="15" s="1"/>
  <c r="G28" i="15"/>
  <c r="Y24" i="14"/>
  <c r="I25" i="14" s="1"/>
  <c r="J25" i="14"/>
  <c r="AK26" i="14"/>
  <c r="AP26" i="14"/>
  <c r="O27" i="14" s="1"/>
  <c r="AR26" i="14"/>
  <c r="AD26" i="14" s="1"/>
  <c r="Z25" i="14"/>
  <c r="AC25" i="14"/>
  <c r="AH25" i="14"/>
  <c r="AV25" i="14" s="1"/>
  <c r="U26" i="14"/>
  <c r="AG25" i="14"/>
  <c r="G27" i="14"/>
  <c r="AU24" i="14"/>
  <c r="AX25" i="14" s="1"/>
  <c r="K25" i="14"/>
  <c r="R23" i="11"/>
  <c r="AL21" i="11"/>
  <c r="W22" i="11"/>
  <c r="AS21" i="11"/>
  <c r="AE21" i="11" s="1"/>
  <c r="AP27" i="14" l="1"/>
  <c r="U27" i="14"/>
  <c r="AH27" i="14"/>
  <c r="AV27" i="14" s="1"/>
  <c r="AC26" i="14"/>
  <c r="Z26" i="14"/>
  <c r="AG26" i="14"/>
  <c r="AH26" i="14"/>
  <c r="AV26" i="14" s="1"/>
  <c r="G28" i="14"/>
  <c r="Y25" i="14"/>
  <c r="I26" i="14" s="1"/>
  <c r="J26" i="14"/>
  <c r="AU25" i="14"/>
  <c r="AX26" i="14" s="1"/>
  <c r="K26" i="14"/>
  <c r="AA21" i="11"/>
  <c r="AM22" i="11"/>
  <c r="Q23" i="11" s="1"/>
  <c r="AI22" i="11" s="1"/>
  <c r="AW22" i="11" s="1"/>
  <c r="AU26" i="14" l="1"/>
  <c r="AX27" i="14" s="1"/>
  <c r="K27" i="14"/>
  <c r="Y26" i="14"/>
  <c r="I27" i="14" s="1"/>
  <c r="J27" i="14"/>
  <c r="R24" i="11"/>
  <c r="AL22" i="11"/>
  <c r="W23" i="11"/>
  <c r="AS22" i="11"/>
  <c r="AE22" i="11" s="1"/>
  <c r="S23" i="11"/>
  <c r="AN23" i="11" s="1"/>
  <c r="AA22" i="11" l="1"/>
  <c r="S24" i="11"/>
  <c r="AN24" i="11" s="1"/>
  <c r="AM23" i="11"/>
  <c r="Q24" i="11" s="1"/>
  <c r="AI23" i="11" s="1"/>
  <c r="AW23" i="11" s="1"/>
  <c r="R25" i="11" l="1"/>
  <c r="W24" i="11"/>
  <c r="AS23" i="11"/>
  <c r="AE23" i="11" s="1"/>
  <c r="AL23" i="11"/>
  <c r="AA23" i="11" l="1"/>
  <c r="AM24" i="11"/>
  <c r="Q25" i="11" s="1"/>
  <c r="AI24" i="11" s="1"/>
  <c r="AW24" i="11" s="1"/>
  <c r="AL24" i="11" l="1"/>
  <c r="W25" i="11"/>
  <c r="R26" i="11"/>
  <c r="AS24" i="11"/>
  <c r="AE24" i="11" s="1"/>
  <c r="AM25" i="11" l="1"/>
  <c r="Q26" i="11" s="1"/>
  <c r="AI25" i="11" s="1"/>
  <c r="AW25" i="11" s="1"/>
  <c r="AA24" i="11"/>
  <c r="AL25" i="11" l="1"/>
  <c r="W26" i="11"/>
  <c r="AS25" i="11"/>
  <c r="AE25" i="11" s="1"/>
  <c r="AM26" i="11" l="1"/>
  <c r="Q27" i="11" s="1"/>
  <c r="AA25" i="11"/>
  <c r="W27" i="11" l="1"/>
  <c r="AM27" i="11"/>
  <c r="AI26" i="11"/>
  <c r="AW26" i="11" s="1"/>
  <c r="AL26" i="11"/>
  <c r="AS26" i="11"/>
  <c r="AE26" i="11" s="1"/>
  <c r="AA26" i="11" l="1"/>
  <c r="S26" i="11"/>
  <c r="AN26" i="11" s="1"/>
  <c r="S25" i="11"/>
  <c r="AN25" i="11" s="1"/>
  <c r="S21" i="11"/>
  <c r="AN21" i="11" s="1"/>
  <c r="AH18" i="11" l="1"/>
  <c r="AV18" i="11" s="1"/>
  <c r="AO18" i="11" l="1"/>
  <c r="P19" i="11" s="1"/>
  <c r="V19" i="11" l="1"/>
  <c r="AK18" i="11"/>
  <c r="AP18" i="11"/>
  <c r="O19" i="11" s="1"/>
  <c r="AR18" i="11"/>
  <c r="AD18" i="11" s="1"/>
  <c r="AQ19" i="11"/>
  <c r="AO19" i="11" s="1"/>
  <c r="P20" i="11" s="1"/>
  <c r="AP19" i="11" l="1"/>
  <c r="O20" i="11" s="1"/>
  <c r="AQ20" i="11"/>
  <c r="AO20" i="11" s="1"/>
  <c r="P21" i="11" s="1"/>
  <c r="AR19" i="11"/>
  <c r="AD19" i="11" s="1"/>
  <c r="V20" i="11"/>
  <c r="AK19" i="11"/>
  <c r="Z18" i="11"/>
  <c r="AC18" i="11"/>
  <c r="G20" i="11"/>
  <c r="U19" i="11"/>
  <c r="H20" i="11" s="1"/>
  <c r="AG18" i="11"/>
  <c r="Y18" i="11" l="1"/>
  <c r="I19" i="11" s="1"/>
  <c r="J19" i="11"/>
  <c r="AC19" i="11"/>
  <c r="Z19" i="11"/>
  <c r="AP20" i="11"/>
  <c r="O21" i="11" s="1"/>
  <c r="AQ21" i="11"/>
  <c r="AO21" i="11" s="1"/>
  <c r="P22" i="11" s="1"/>
  <c r="V21" i="11"/>
  <c r="AK20" i="11"/>
  <c r="AR20" i="11"/>
  <c r="AD20" i="11" s="1"/>
  <c r="K19" i="11"/>
  <c r="AU18" i="11"/>
  <c r="AX19" i="11" s="1"/>
  <c r="U20" i="11"/>
  <c r="H21" i="11" s="1"/>
  <c r="AH19" i="11"/>
  <c r="AV19" i="11" s="1"/>
  <c r="G21" i="11"/>
  <c r="AG19" i="11"/>
  <c r="AQ22" i="11" l="1"/>
  <c r="AO22" i="11" s="1"/>
  <c r="P23" i="11" s="1"/>
  <c r="V22" i="11"/>
  <c r="AK21" i="11"/>
  <c r="AR21" i="11"/>
  <c r="AD21" i="11" s="1"/>
  <c r="AP21" i="11"/>
  <c r="O22" i="11" s="1"/>
  <c r="G22" i="11"/>
  <c r="U21" i="11"/>
  <c r="H22" i="11" s="1"/>
  <c r="AG20" i="11"/>
  <c r="AH20" i="11"/>
  <c r="AV20" i="11" s="1"/>
  <c r="J20" i="11"/>
  <c r="Y19" i="11"/>
  <c r="I20" i="11" s="1"/>
  <c r="K20" i="11"/>
  <c r="AU19" i="11"/>
  <c r="AX20" i="11" s="1"/>
  <c r="Z20" i="11"/>
  <c r="AC20" i="11"/>
  <c r="G23" i="11" l="1"/>
  <c r="U22" i="11"/>
  <c r="H23" i="11" s="1"/>
  <c r="AH21" i="11"/>
  <c r="AV21" i="11" s="1"/>
  <c r="AG21" i="11"/>
  <c r="Z21" i="11"/>
  <c r="AC21" i="11"/>
  <c r="K21" i="11"/>
  <c r="AU20" i="11"/>
  <c r="AX21" i="11" s="1"/>
  <c r="J21" i="11"/>
  <c r="Y20" i="11"/>
  <c r="I21" i="11" s="1"/>
  <c r="AR22" i="11"/>
  <c r="AD22" i="11" s="1"/>
  <c r="V23" i="11"/>
  <c r="AK22" i="11"/>
  <c r="AQ23" i="11"/>
  <c r="AO23" i="11" s="1"/>
  <c r="P24" i="11" s="1"/>
  <c r="AP22" i="11"/>
  <c r="O23" i="11" s="1"/>
  <c r="Y21" i="11" l="1"/>
  <c r="I22" i="11" s="1"/>
  <c r="J22" i="11"/>
  <c r="AH22" i="11"/>
  <c r="AV22" i="11" s="1"/>
  <c r="G24" i="11"/>
  <c r="U23" i="11"/>
  <c r="H24" i="11" s="1"/>
  <c r="AG22" i="11"/>
  <c r="AK23" i="11"/>
  <c r="AP23" i="11"/>
  <c r="O24" i="11" s="1"/>
  <c r="AR23" i="11"/>
  <c r="AD23" i="11" s="1"/>
  <c r="AQ24" i="11"/>
  <c r="AO24" i="11" s="1"/>
  <c r="P25" i="11" s="1"/>
  <c r="V24" i="11"/>
  <c r="K22" i="11"/>
  <c r="AU21" i="11"/>
  <c r="AX22" i="11" s="1"/>
  <c r="AC22" i="11"/>
  <c r="Z22" i="11"/>
  <c r="AU22" i="11" l="1"/>
  <c r="AX23" i="11" s="1"/>
  <c r="K23" i="11"/>
  <c r="AH23" i="11"/>
  <c r="AV23" i="11" s="1"/>
  <c r="AG23" i="11"/>
  <c r="U24" i="11"/>
  <c r="H25" i="11" s="1"/>
  <c r="G25" i="11"/>
  <c r="Y22" i="11"/>
  <c r="I23" i="11" s="1"/>
  <c r="J23" i="11"/>
  <c r="AP24" i="11"/>
  <c r="O25" i="11" s="1"/>
  <c r="V25" i="11"/>
  <c r="AK24" i="11"/>
  <c r="AR24" i="11"/>
  <c r="AD24" i="11" s="1"/>
  <c r="AQ25" i="11"/>
  <c r="AO25" i="11" s="1"/>
  <c r="P26" i="11" s="1"/>
  <c r="Z23" i="11"/>
  <c r="AC23" i="11"/>
  <c r="Y23" i="11" l="1"/>
  <c r="I24" i="11" s="1"/>
  <c r="J24" i="11"/>
  <c r="AU23" i="11"/>
  <c r="AX24" i="11" s="1"/>
  <c r="K24" i="11"/>
  <c r="AR25" i="11"/>
  <c r="AD25" i="11" s="1"/>
  <c r="V26" i="11"/>
  <c r="AQ26" i="11"/>
  <c r="AO26" i="11" s="1"/>
  <c r="P27" i="11" s="1"/>
  <c r="AP25" i="11"/>
  <c r="O26" i="11" s="1"/>
  <c r="AK25" i="11"/>
  <c r="Z24" i="11"/>
  <c r="AC24" i="11"/>
  <c r="AG24" i="11"/>
  <c r="U25" i="11"/>
  <c r="H26" i="11" s="1"/>
  <c r="AH24" i="11"/>
  <c r="AV24" i="11" s="1"/>
  <c r="G26" i="11"/>
  <c r="S27" i="11" l="1"/>
  <c r="AN27" i="11" s="1"/>
  <c r="AQ27" i="11"/>
  <c r="AO27" i="11" s="1"/>
  <c r="V27" i="11"/>
  <c r="AG25" i="11"/>
  <c r="G27" i="11"/>
  <c r="AH25" i="11"/>
  <c r="AV25" i="11" s="1"/>
  <c r="U26" i="11"/>
  <c r="AC25" i="11"/>
  <c r="Z25" i="11"/>
  <c r="AR26" i="11"/>
  <c r="AD26" i="11" s="1"/>
  <c r="AP26" i="11"/>
  <c r="O27" i="11" s="1"/>
  <c r="AK26" i="11"/>
  <c r="K25" i="11"/>
  <c r="AU24" i="11"/>
  <c r="AX25" i="11" s="1"/>
  <c r="Y24" i="11"/>
  <c r="I25" i="11" s="1"/>
  <c r="J25" i="11"/>
  <c r="AP27" i="11" l="1"/>
  <c r="U27" i="11"/>
  <c r="AH27" i="11"/>
  <c r="AV27" i="11" s="1"/>
  <c r="AC26" i="11"/>
  <c r="Z26" i="11"/>
  <c r="J26" i="11"/>
  <c r="Y25" i="11"/>
  <c r="I26" i="11" s="1"/>
  <c r="AG26" i="11"/>
  <c r="G28" i="11"/>
  <c r="AH26" i="11"/>
  <c r="AV26" i="11" s="1"/>
  <c r="AU25" i="11"/>
  <c r="AX26" i="11" s="1"/>
  <c r="K26" i="11"/>
  <c r="Y26" i="11" l="1"/>
  <c r="I27" i="11" s="1"/>
  <c r="J27" i="11"/>
  <c r="AU26" i="11"/>
  <c r="AX27" i="11" s="1"/>
  <c r="K27" i="11"/>
</calcChain>
</file>

<file path=xl/sharedStrings.xml><?xml version="1.0" encoding="utf-8"?>
<sst xmlns="http://schemas.openxmlformats.org/spreadsheetml/2006/main" count="252" uniqueCount="77">
  <si>
    <t>/15 - 3er Oct Mask = 254</t>
  </si>
  <si>
    <t>/16 - 2do Oct Mask = 0</t>
  </si>
  <si>
    <t>/17 - 2do Oct Mask  = 128</t>
  </si>
  <si>
    <t>/18 - 2do Oct Mask  = 192</t>
  </si>
  <si>
    <t>/19 - 2do Oct Mask  = 224</t>
  </si>
  <si>
    <t>/20 - 2do Oct Mask  = 240</t>
  </si>
  <si>
    <t>/21 - 2do Oct Mask  = 248</t>
  </si>
  <si>
    <t>/22 - 2do Oct Mask  = 252</t>
  </si>
  <si>
    <t>/23 - 2do Oct Mask  = 254</t>
  </si>
  <si>
    <t>/24 - 1er Oct Mask  = 0</t>
  </si>
  <si>
    <t>/25 - 1er Oct Mask  = 128</t>
  </si>
  <si>
    <t>/26 - 1er Oct Mask  = 192</t>
  </si>
  <si>
    <t>/27 - 1er Oct Mask  = 224</t>
  </si>
  <si>
    <t>/28 - 1er Oct Mask  = 240</t>
  </si>
  <si>
    <t>/29 - 1er Oct Mask  = 248</t>
  </si>
  <si>
    <t>/30 - 1er Oct Mask  = 252</t>
  </si>
  <si>
    <t>/31 - 1er Oct Mask  = 254</t>
  </si>
  <si>
    <t>131069 =MAX</t>
  </si>
  <si>
    <t>2 = MIN</t>
  </si>
  <si>
    <t>NADA</t>
  </si>
  <si>
    <t>2-1 -&gt; 2</t>
  </si>
  <si>
    <t>1er Octeto</t>
  </si>
  <si>
    <t>2-2 -&gt; 4</t>
  </si>
  <si>
    <t>2-3 -&gt; 8</t>
  </si>
  <si>
    <t>2-4 -&gt; 16</t>
  </si>
  <si>
    <t>2-5 -&gt; 32</t>
  </si>
  <si>
    <t>2-6 -&gt; 64</t>
  </si>
  <si>
    <t>2-7 -&gt; 128</t>
  </si>
  <si>
    <t>2-8 -&gt; 256</t>
  </si>
  <si>
    <t>2-9 -&gt; 512 -&gt; 2</t>
  </si>
  <si>
    <t>2do Octeto</t>
  </si>
  <si>
    <t>2-10 -&gt; 1024 -&gt; 4</t>
  </si>
  <si>
    <t>2-11 -&gt; 2048 -&gt; 8</t>
  </si>
  <si>
    <t>2-12 -&gt; 4096 -&gt; 16</t>
  </si>
  <si>
    <t>2-13 -&gt; 8192 -&gt; 32</t>
  </si>
  <si>
    <t>2-14 -&gt; 16384 -&gt; 64</t>
  </si>
  <si>
    <t>2-15 -&gt; 32768 -&gt; 128</t>
  </si>
  <si>
    <t>2-16 -&gt; 65536 -&gt; 256</t>
  </si>
  <si>
    <t>2-17 -&gt; 131072 -&gt; 512</t>
  </si>
  <si>
    <t>3er Octeto</t>
  </si>
  <si>
    <t>1-0 = 128/128</t>
  </si>
  <si>
    <t>Valor de cada BIT para cálculo de RED y MASK</t>
  </si>
  <si>
    <t>2-0 = 64/192</t>
  </si>
  <si>
    <t>3-0 = 32/224</t>
  </si>
  <si>
    <t>4-0 = 16/240</t>
  </si>
  <si>
    <t>5-0 = 8/248</t>
  </si>
  <si>
    <t>6-0 = 4/252</t>
  </si>
  <si>
    <t>7-0 = 2/254</t>
  </si>
  <si>
    <t>8-0 = 1/255</t>
  </si>
  <si>
    <t>Elevación</t>
  </si>
  <si>
    <t>Prefix</t>
  </si>
  <si>
    <t>Prefix Calculator</t>
  </si>
  <si>
    <t>HOST</t>
  </si>
  <si>
    <t>RED</t>
  </si>
  <si>
    <t>R0</t>
  </si>
  <si>
    <t>R00</t>
  </si>
  <si>
    <t>RANGO 1</t>
  </si>
  <si>
    <t>RANGO 2</t>
  </si>
  <si>
    <t>BROADCAST</t>
  </si>
  <si>
    <t>MASK</t>
  </si>
  <si>
    <t>PREFIX</t>
  </si>
  <si>
    <t>Red 1.2</t>
  </si>
  <si>
    <t>IDK</t>
  </si>
  <si>
    <t>Red 1</t>
  </si>
  <si>
    <t>Red 0</t>
  </si>
  <si>
    <t>Red 3.2</t>
  </si>
  <si>
    <t>Red 3</t>
  </si>
  <si>
    <t>Red 2</t>
  </si>
  <si>
    <t>Broadcast 2</t>
  </si>
  <si>
    <t>Broadcast 1</t>
  </si>
  <si>
    <t>RED -&gt;</t>
  </si>
  <si>
    <t>CLASE C: 192.168.0.0 ||| CLASE B: 172.16.0.0 - 172.31.255.255 ||| CLASE A: 10.0.0.0</t>
  </si>
  <si>
    <t>VLSM: VARIABLE LENGTH SUBNET MASK - SUBNETEO CON MASCARA VARIABLE</t>
  </si>
  <si>
    <r>
      <t xml:space="preserve">ESTO ES UNA CALCULADORA AUTOMATICA DE </t>
    </r>
    <r>
      <rPr>
        <b/>
        <sz val="12"/>
        <color theme="1"/>
        <rFont val="Calibri"/>
        <family val="2"/>
        <scheme val="minor"/>
      </rPr>
      <t>SUBNETEO PRIVADO DE IP VERSION 4.</t>
    </r>
    <r>
      <rPr>
        <sz val="12"/>
        <color theme="1"/>
        <rFont val="Calibri"/>
        <family val="2"/>
        <scheme val="minor"/>
      </rPr>
      <t xml:space="preserve"> (NO PUBLICA).</t>
    </r>
  </si>
  <si>
    <t>BY: IGNACIO YIP PANTOJA</t>
  </si>
  <si>
    <t>SUBNETEO PRIVADO DE IP VERSION 4</t>
  </si>
  <si>
    <t>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</si>
</sst>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0" xfId="0" applyFill="1"/>
    <xf numFmtId="0" fontId="1" fillId="11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1" fontId="0" fillId="9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12" borderId="3" xfId="0" applyFont="1" applyFill="1" applyBorder="1" applyAlignment="1">
      <alignment horizontal="left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/>
    </xf>
    <xf numFmtId="0" fontId="0" fillId="11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1" borderId="3" xfId="0" applyFont="1" applyFill="1" applyBorder="1"/>
    <xf numFmtId="0" fontId="0" fillId="11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/>
    <xf numFmtId="0" fontId="2" fillId="11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DC85FF"/>
      <color rgb="FFD883FF"/>
      <color rgb="FFFF8AD8"/>
      <color rgb="FF60E3E4"/>
      <color rgb="FFF4A1FF"/>
      <color rgb="FF73FEFF"/>
      <color rgb="FFDC80D0"/>
      <color rgb="FF9C66A5"/>
      <color rgb="FF378A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E887-474D-6946-BF99-418F84532032}">
  <dimension ref="A1:AY50"/>
  <sheetViews>
    <sheetView tabSelected="1" topLeftCell="C2" zoomScale="157" zoomScaleNormal="125" workbookViewId="0">
      <selection activeCell="F9" sqref="F9:L9"/>
    </sheetView>
  </sheetViews>
  <sheetFormatPr baseColWidth="10" defaultRowHeight="16" x14ac:dyDescent="0.2"/>
  <cols>
    <col min="2" max="2" width="12.5" customWidth="1"/>
    <col min="3" max="3" width="19.1640625" customWidth="1"/>
    <col min="5" max="5" width="3.33203125" customWidth="1"/>
    <col min="7" max="11" width="15" customWidth="1"/>
    <col min="12" max="12" width="10.83203125" customWidth="1"/>
    <col min="13" max="13" width="3.33203125" hidden="1" customWidth="1"/>
    <col min="14" max="35" width="5" hidden="1" customWidth="1"/>
    <col min="36" max="43" width="10" hidden="1" customWidth="1"/>
    <col min="44" max="45" width="10.83203125" hidden="1" customWidth="1"/>
    <col min="46" max="49" width="5" hidden="1" customWidth="1"/>
    <col min="50" max="50" width="15" customWidth="1"/>
  </cols>
  <sheetData>
    <row r="1" spans="1:51" x14ac:dyDescent="0.2">
      <c r="A1" s="25" t="s">
        <v>0</v>
      </c>
      <c r="B1" s="26"/>
      <c r="C1" s="5" t="s">
        <v>20</v>
      </c>
      <c r="D1" s="27" t="s">
        <v>21</v>
      </c>
      <c r="E1" s="15"/>
      <c r="F1" s="8" t="s">
        <v>70</v>
      </c>
      <c r="G1" s="24">
        <v>10</v>
      </c>
      <c r="H1" s="24">
        <v>0</v>
      </c>
      <c r="I1" s="24">
        <v>0</v>
      </c>
      <c r="J1" s="24">
        <v>0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">
      <c r="A2" s="25" t="s">
        <v>1</v>
      </c>
      <c r="B2" s="26"/>
      <c r="C2" s="5" t="s">
        <v>22</v>
      </c>
      <c r="D2" s="2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">
      <c r="A3" s="25" t="s">
        <v>2</v>
      </c>
      <c r="B3" s="26"/>
      <c r="C3" s="5" t="s">
        <v>23</v>
      </c>
      <c r="D3" s="27"/>
      <c r="E3" s="15"/>
      <c r="F3" s="35" t="s">
        <v>73</v>
      </c>
      <c r="G3" s="35"/>
      <c r="H3" s="35"/>
      <c r="I3" s="35"/>
      <c r="J3" s="35"/>
      <c r="K3" s="3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">
      <c r="A4" s="25" t="s">
        <v>3</v>
      </c>
      <c r="B4" s="26"/>
      <c r="C4" s="5" t="s">
        <v>24</v>
      </c>
      <c r="D4" s="27"/>
      <c r="E4" s="15"/>
      <c r="F4" s="35" t="s">
        <v>71</v>
      </c>
      <c r="G4" s="35"/>
      <c r="H4" s="35"/>
      <c r="I4" s="35"/>
      <c r="J4" s="35"/>
      <c r="K4" s="3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">
      <c r="A5" s="25" t="s">
        <v>4</v>
      </c>
      <c r="B5" s="26"/>
      <c r="C5" s="5" t="s">
        <v>25</v>
      </c>
      <c r="D5" s="27"/>
      <c r="E5" s="15"/>
      <c r="F5" s="35" t="s">
        <v>72</v>
      </c>
      <c r="G5" s="35"/>
      <c r="H5" s="35"/>
      <c r="I5" s="35"/>
      <c r="J5" s="35"/>
      <c r="K5" s="3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">
      <c r="A6" s="25" t="s">
        <v>5</v>
      </c>
      <c r="B6" s="26"/>
      <c r="C6" s="5" t="s">
        <v>26</v>
      </c>
      <c r="D6" s="2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">
      <c r="A7" s="25" t="s">
        <v>6</v>
      </c>
      <c r="B7" s="26"/>
      <c r="C7" s="5" t="s">
        <v>27</v>
      </c>
      <c r="D7" s="27"/>
      <c r="E7" s="15"/>
      <c r="F7" s="31" t="s">
        <v>74</v>
      </c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">
      <c r="A8" s="25" t="s">
        <v>7</v>
      </c>
      <c r="B8" s="26"/>
      <c r="C8" s="5" t="s">
        <v>28</v>
      </c>
      <c r="D8" s="2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">
      <c r="A9" s="25" t="s">
        <v>8</v>
      </c>
      <c r="B9" s="26"/>
      <c r="C9" s="6" t="s">
        <v>29</v>
      </c>
      <c r="D9" s="32" t="s">
        <v>30</v>
      </c>
      <c r="E9" s="15"/>
      <c r="F9" s="50" t="s">
        <v>75</v>
      </c>
      <c r="G9" s="51"/>
      <c r="H9" s="51"/>
      <c r="I9" s="51"/>
      <c r="J9" s="51"/>
      <c r="K9" s="51"/>
      <c r="L9" s="51"/>
      <c r="M9" s="15"/>
      <c r="N9" s="29" t="s">
        <v>53</v>
      </c>
      <c r="O9" s="29"/>
      <c r="P9" s="29"/>
      <c r="Q9" s="29"/>
      <c r="R9" s="16" t="s">
        <v>54</v>
      </c>
      <c r="S9" s="16" t="s">
        <v>55</v>
      </c>
      <c r="T9" s="29" t="s">
        <v>56</v>
      </c>
      <c r="U9" s="29"/>
      <c r="V9" s="29"/>
      <c r="W9" s="29"/>
      <c r="X9" s="29" t="s">
        <v>57</v>
      </c>
      <c r="Y9" s="29"/>
      <c r="Z9" s="29"/>
      <c r="AA9" s="29"/>
      <c r="AB9" s="29" t="s">
        <v>58</v>
      </c>
      <c r="AC9" s="29"/>
      <c r="AD9" s="29"/>
      <c r="AE9" s="29"/>
      <c r="AF9" s="29" t="s">
        <v>59</v>
      </c>
      <c r="AG9" s="29"/>
      <c r="AH9" s="29"/>
      <c r="AI9" s="29"/>
      <c r="AJ9" s="16" t="s">
        <v>60</v>
      </c>
      <c r="AK9" s="16" t="s">
        <v>61</v>
      </c>
      <c r="AL9" s="16" t="s">
        <v>62</v>
      </c>
      <c r="AM9" s="16" t="s">
        <v>63</v>
      </c>
      <c r="AN9" s="16" t="s">
        <v>64</v>
      </c>
      <c r="AO9" s="16" t="s">
        <v>65</v>
      </c>
      <c r="AP9" s="16" t="s">
        <v>66</v>
      </c>
      <c r="AQ9" s="16" t="s">
        <v>67</v>
      </c>
      <c r="AR9" s="40" t="s">
        <v>68</v>
      </c>
      <c r="AS9" s="40" t="s">
        <v>69</v>
      </c>
      <c r="AT9" s="37" t="s">
        <v>76</v>
      </c>
      <c r="AU9" s="38"/>
      <c r="AV9" s="38"/>
      <c r="AW9" s="38"/>
      <c r="AX9" s="52"/>
      <c r="AY9" s="15"/>
    </row>
    <row r="10" spans="1:51" x14ac:dyDescent="0.2">
      <c r="A10" s="25" t="s">
        <v>9</v>
      </c>
      <c r="B10" s="26"/>
      <c r="C10" s="6" t="s">
        <v>31</v>
      </c>
      <c r="D10" s="32"/>
      <c r="E10" s="15"/>
      <c r="F10" s="49" t="s">
        <v>52</v>
      </c>
      <c r="G10" s="49" t="s">
        <v>53</v>
      </c>
      <c r="H10" s="49" t="s">
        <v>56</v>
      </c>
      <c r="I10" s="49" t="s">
        <v>57</v>
      </c>
      <c r="J10" s="49" t="s">
        <v>58</v>
      </c>
      <c r="K10" s="49" t="s">
        <v>59</v>
      </c>
      <c r="L10" s="49" t="s">
        <v>60</v>
      </c>
      <c r="M10" s="15"/>
      <c r="N10" s="36"/>
      <c r="O10" s="15"/>
      <c r="P10" s="15"/>
      <c r="Q10" s="15"/>
      <c r="R10" s="17">
        <v>0</v>
      </c>
      <c r="S10" s="17">
        <v>0</v>
      </c>
      <c r="T10" s="18">
        <f>G1</f>
        <v>10</v>
      </c>
      <c r="U10" s="18">
        <f>H1</f>
        <v>0</v>
      </c>
      <c r="V10" s="18">
        <f>I1</f>
        <v>0</v>
      </c>
      <c r="W10" s="19">
        <f>J1+1</f>
        <v>1</v>
      </c>
      <c r="X10" s="20">
        <f>AB10</f>
        <v>10</v>
      </c>
      <c r="Y10" s="18">
        <f>AC10</f>
        <v>1</v>
      </c>
      <c r="Z10" s="18">
        <f>AD10</f>
        <v>255</v>
      </c>
      <c r="AA10" s="19">
        <f>AE10-1</f>
        <v>254</v>
      </c>
      <c r="AB10" s="20">
        <f>N11</f>
        <v>10</v>
      </c>
      <c r="AC10" s="18">
        <f>IF(AD10=255,O11-1,O11)</f>
        <v>1</v>
      </c>
      <c r="AD10" s="18">
        <f>IF(AR10=-1,255, IF(AND(AE10&lt;&gt;255),P11,P11-1))</f>
        <v>255</v>
      </c>
      <c r="AE10" s="19">
        <f>IF(AS10=-1,255,Q11-1)</f>
        <v>255</v>
      </c>
      <c r="AF10" s="21">
        <f>IF(N11&lt;&gt;0,255,"HOLA")</f>
        <v>255</v>
      </c>
      <c r="AG10" s="22">
        <f>IF(AJ10=15,254,IF(O11&lt;&gt;0,255,IF(P11&lt;&gt;0,255)))</f>
        <v>254</v>
      </c>
      <c r="AH10" s="18">
        <f>IF(AND(AJ10=16),0,IF(AND(AJ10=17),128,IF(AND(AJ10=18),192,IF(AND(AJ10=19),224,IF(AND(AJ10=20),240,IF(AND(AJ10=21),248,IF(AND(AJ10=22),252,IF(AND(AJ10=23),254,IF(AND(P11=0,Q11=0),0,IF(AND(AH9=255),255,IF(AND(AJ10=24),255,IF(AND(AJ10=25),255,IF(AND(AJ10=26),255,IF(AND(AJ10=27),255,IF(AND(AJ10=28),255,IF(AND(AJ10=29),255,IF(AND(AJ10=30),255,IF(AND(AJ10=31),255,"HOLA"))))))))))))))))))</f>
        <v>0</v>
      </c>
      <c r="AI10" s="19">
        <f>IF(AJ10=24,0, IF(AJ10=25,128, IF(AJ10=26,192, IF(AJ10=27,224, IF(AJ10=28,240, IF(AJ10=29,248, IF(AJ10=30,252, IF(AJ10=31,254, IF(Q11=0,0,"HOLA")))))))))</f>
        <v>0</v>
      </c>
      <c r="AJ10" s="23">
        <f>IF(AND(F11&lt;=131069,F11&gt;65533),32-17,IF(AND(F11&lt;=65533,F11&gt;32765),32-16,IF(AND(F11&lt;=32765,F11&gt;16381),32-15,IF(AND(F11&lt;=16381,F11&gt;8189),32-14,IF(AND(F11&lt;=8189,F11&gt;4093),32-13,IF(AND(F11&lt;=4093,F11&gt;2045),32-12,IF(AND(F11&lt;=2045,F11&gt;1021),32-11,IF(AND(F11&lt;=1021,F11&gt;509),32-10,IF(AND(F11&lt;=509,F11&gt;253),32-9,IF(AND(F11&lt;=253,F11&gt;125),32-8,IF(AND(F11&lt;=125,F11&gt;61),32-7,IF(AND(F11&lt;=61,F11&gt;29),32-6,IF(AND(F11&lt;=29,F11&gt;13),32-5,IF(AND(F11&lt;=13,F11&gt;5),32-4,IF(AND(F11&lt;=5,F11&gt;=3),32-3,IF(AND(F11=2),32-2,))))))))))))))))</f>
        <v>15</v>
      </c>
      <c r="AK10" s="23">
        <f>P11</f>
        <v>0</v>
      </c>
      <c r="AL10" s="23">
        <f>IF(AK10=256,0,AK10)</f>
        <v>0</v>
      </c>
      <c r="AM10" s="23">
        <f>IF(R11=256,0,IF(AND(F11&lt;=253,F11&gt;125),0,IF(AND(F11&lt;=125,F11&gt;61),128+J1,IF(AND(F11&lt;=61,F11&gt;29),64+J1,IF(AND(F11&lt;=29,F11&gt;13),32+J1,IF(AND(F11&lt;=13,F11&gt;5),16+J1,IF(AND(F11&lt;=5,F11&gt;=3),8+J1,IF(AND(F11=2),4+J1,J1))))))))</f>
        <v>0</v>
      </c>
      <c r="AN10" s="23">
        <f>IF(S10=256,0,IF(AND(F11&lt;=253,F11&gt;125),0,IF(AND(F11&lt;=125,F11&gt;61),128+R10,IF(AND(F11&lt;=61,F11&gt;29),64+R10,IF(AND(F11&lt;=29,F11&gt;13),32+R10,IF(AND(F11&lt;=13,F11&gt;5),16+R10,IF(AND(F11&lt;=5,F11&gt;2),8+R10,IF(AND(F11=2),4+R10,R10))))))))</f>
        <v>0</v>
      </c>
      <c r="AO10" s="23">
        <f>IF(AND(AQ10=256),0,IF(AND(F11&lt;=131069,F11&gt;65533),H1+2,IF(AND(F11&lt;=65533,F11&gt;32765),256,IF(AND(F11&lt;=32765,F11&gt;16381),128+H1,IF(AND(F11&lt;=16381,F11&gt;8189),64+H1,IF(AND(F11&lt;=8189,F11&gt;4093),32+H1,IF(AND(F11&lt;=4093,F11&gt;2045),16+H1,IF(AND(F11&lt;=2045,F11&gt;1021),8+H1,IF(AND(F11&lt;=1021,F11&gt;509),4+H1,IF(AND(F11&lt;=509,F11&gt;253),2+H1,IF(AND(F11&lt;=253,F11&gt;125),H1+1,IF(AND(F11&lt;=125,F11&gt;61),128+H1,IF(AND(F11&lt;=61,F11&gt;29),64+H1,IF(AND(F11&lt;=29,F11&gt;13),32+H1,IF(AND(F11&lt;=13,F11&gt;5),16+H1,IF(AND(F11&lt;=5,F11&gt;=3),8+H1,IF(AND(F11=2),4+H1)))))))))))))))))</f>
        <v>2</v>
      </c>
      <c r="AP10" s="23">
        <f>IF(AND(F11&lt;=131069,F11&gt;65533),H1+2, IF(AND(Q11=0,P11=0),H1+1, H1))</f>
        <v>2</v>
      </c>
      <c r="AQ10" s="23">
        <f>IF(R11=256,I1+1,IF(AND(F11&lt;=65533,F11&gt;32765),256,IF(AND(F11&lt;=32765,F11&gt;16381),128+I1,IF(AND(F11&lt;=16381,F11&gt;8189),64+I1,IF(AND(F11&lt;=8189,F11&gt;4093),32+I1,IF(AND(F11&lt;=4093,F11&gt;2045),16+I1,IF(AND(F11&lt;=2045,F11&gt;1021),8+I1,IF(AND(F11&lt;=1021,F11&gt;509),4+I1,IF(AND(F11&lt;=509,F11&gt;253),2+I1,IF(AND(F11&lt;=253,F11&gt;125),I1+1,I1))))))))))</f>
        <v>0</v>
      </c>
      <c r="AR10" s="23">
        <f>IF(AE10=255,P11-1,P11-1)</f>
        <v>-1</v>
      </c>
      <c r="AS10" s="23">
        <f>Q11-1</f>
        <v>-1</v>
      </c>
      <c r="AT10" s="42">
        <f>255-AF10</f>
        <v>0</v>
      </c>
      <c r="AU10" s="43">
        <f>255-AG10</f>
        <v>1</v>
      </c>
      <c r="AV10" s="43">
        <f>255-AH10</f>
        <v>255</v>
      </c>
      <c r="AW10" s="44">
        <f>255-AI10</f>
        <v>255</v>
      </c>
      <c r="AX10" s="49" t="s">
        <v>76</v>
      </c>
      <c r="AY10" s="15"/>
    </row>
    <row r="11" spans="1:51" x14ac:dyDescent="0.2">
      <c r="A11" s="25" t="s">
        <v>10</v>
      </c>
      <c r="B11" s="26"/>
      <c r="C11" s="6" t="s">
        <v>32</v>
      </c>
      <c r="D11" s="32"/>
      <c r="E11" s="15"/>
      <c r="F11" s="10">
        <v>130000</v>
      </c>
      <c r="G11" s="12" t="str">
        <f>_xlfn.CONCAT(G1,".",H1,".",I1,".",J1)</f>
        <v>10.0.0.0</v>
      </c>
      <c r="H11" s="13" t="str">
        <f>_xlfn.CONCAT(T10,".",U10,".",V10,".",W10)</f>
        <v>10.0.0.1</v>
      </c>
      <c r="I11" s="13" t="str">
        <f>_xlfn.CONCAT(X10,".",Y10,".",Z10,".",AA10)</f>
        <v>10.1.255.254</v>
      </c>
      <c r="J11" s="13" t="str">
        <f>_xlfn.CONCAT(AB10,".",AC10,".",AD10,".",AE10)</f>
        <v>10.1.255.255</v>
      </c>
      <c r="K11" s="13" t="str">
        <f>_xlfn.CONCAT(AF10,".",AG10,".",AH10,".",AI10)</f>
        <v>255.254.0.0</v>
      </c>
      <c r="L11" s="13" t="str">
        <f>_xlfn.CONCAT("/",AJ10)</f>
        <v>/15</v>
      </c>
      <c r="M11" s="15"/>
      <c r="N11" s="21">
        <f>G1</f>
        <v>10</v>
      </c>
      <c r="O11" s="22">
        <f>AP10</f>
        <v>2</v>
      </c>
      <c r="P11" s="18">
        <f>IF(AO10=0,AO10,AQ10)</f>
        <v>0</v>
      </c>
      <c r="Q11" s="19">
        <f>AM10</f>
        <v>0</v>
      </c>
      <c r="R11" s="17">
        <f>IF(AND(F11&lt;=253,F11&gt;125),0,IF(AND(F11&lt;=125,F11&gt;61),128+J1,IF(AND(F11&lt;=61,F11&gt;29),64+J1,IF(AND(F11&lt;=29,F11&gt;13),32+J1,IF(AND(F11&lt;=13,F11&gt;5),16+J1,IF(AND(F11&lt;=5,F11&gt;2),8+J1,IF(AND(F11=2),4+J1,J1)))))))</f>
        <v>0</v>
      </c>
      <c r="S11" s="17" t="str">
        <f>IF(R11=256,P11+1,"HOLA")</f>
        <v>HOLA</v>
      </c>
      <c r="T11" s="18">
        <f>N11</f>
        <v>10</v>
      </c>
      <c r="U11" s="18">
        <f>O11</f>
        <v>2</v>
      </c>
      <c r="V11" s="18">
        <f>P11</f>
        <v>0</v>
      </c>
      <c r="W11" s="19">
        <f>Q11+1</f>
        <v>1</v>
      </c>
      <c r="X11" s="20">
        <f>AB11</f>
        <v>10</v>
      </c>
      <c r="Y11" s="18">
        <f>AC11</f>
        <v>2</v>
      </c>
      <c r="Z11" s="18">
        <f>AD11</f>
        <v>255</v>
      </c>
      <c r="AA11" s="19">
        <f>AE11-1</f>
        <v>254</v>
      </c>
      <c r="AB11" s="20">
        <f>N12</f>
        <v>10</v>
      </c>
      <c r="AC11" s="18">
        <f>IF(AD11=255,O12-1,O12)</f>
        <v>2</v>
      </c>
      <c r="AD11" s="18">
        <f>IF(AR11=-1,255, IF(AND(AE11&lt;&gt;255),P12,P12-1))</f>
        <v>255</v>
      </c>
      <c r="AE11" s="19">
        <f>IF(AS11=-1,255,Q12-1)</f>
        <v>255</v>
      </c>
      <c r="AF11" s="21">
        <f>IF(N12&lt;&gt;0,255,"HOLA")</f>
        <v>255</v>
      </c>
      <c r="AG11" s="22">
        <f>IF(AJ11=15,254,IF(O12&lt;&gt;0,255,IF(P12&lt;&gt;0,255)))</f>
        <v>255</v>
      </c>
      <c r="AH11" s="18">
        <f>IF(AND(AJ11=16),0,IF(AND(AJ11=17),128,IF(AND(AJ11=18),192,IF(AND(AJ11=19),224,IF(AND(AJ11=20),240,IF(AND(AJ11=21),248,IF(AND(AJ11=22),252,IF(AND(AJ11=23),254,IF(AND(O12&gt;O11),255,IF(AND(P12=0),0,IF(AND(AH10=255),AH10,IF(AND(AJ11=24),AH10+1,IF(AND(AJ11=25),255,IF(AND(AJ11=26),255,IF(AND(AJ11=27),255,IF(AND(AJ11=28),255,IF(AND(AJ11=29),255,IF(AND(AJ11=30),255,IF(AND(AJ11=31),255,"HOLA")))))))))))))))))))</f>
        <v>0</v>
      </c>
      <c r="AI11" s="19">
        <f>IF(AJ11=24,0, IF(AJ11=25,128, IF(AJ11=26,192, IF(AJ11=27,224, IF(AJ11=28,240, IF(AJ11=29,248, IF(AJ11=30,252, IF(AJ11=31,254, IF(Q12=0,0,"HOLA")))))))))</f>
        <v>0</v>
      </c>
      <c r="AJ11" s="23">
        <f>IF(AND(F12&lt;=131069,F12&gt;65533),32-17,IF(AND(F12&lt;=65533,F12&gt;32765),32-16,IF(AND(F12&lt;=32765,F12&gt;16381),32-15,IF(AND(F12&lt;=16381,F12&gt;8189),32-14,IF(AND(F12&lt;=8189,F12&gt;4093),32-13,IF(AND(F12&lt;=4093,F12&gt;2045),32-12,IF(AND(F12&lt;=2045,F12&gt;1021),32-11,IF(AND(F12&lt;=1021,F12&gt;509),32-10,IF(AND(F12&lt;=509,F12&gt;253),32-9,IF(AND(F12&lt;=253,F12&gt;125),32-8,IF(AND(F12&lt;=125,F12&gt;61),32-7,IF(AND(F12&lt;=61,F12&gt;29),32-6,IF(AND(F12&lt;=29,F12&gt;13),32-5,IF(AND(F12&lt;=13,F12&gt;5),32-4,IF(AND(F12&lt;=5,F12&gt;=3),32-3,IF(AND(F12=2),32-2,))))))))))))))))</f>
        <v>16</v>
      </c>
      <c r="AK11" s="23">
        <f>P12</f>
        <v>0</v>
      </c>
      <c r="AL11" s="23">
        <f>IF(Q12=256,0,Q12)</f>
        <v>0</v>
      </c>
      <c r="AM11" s="23">
        <f>IF(R12=256,0,IF(AND(F12&lt;=253,F12&gt;125),0,IF(AND(F12&lt;=125,F12&gt;61),128+Q11,IF(AND(F12&lt;=61,F12&gt;29),64+Q11,IF(AND(F12&lt;=29,F12&gt;13),32+Q11,IF(AND(F12&lt;=13,F12&gt;5),16+Q11,IF(AND(F12&lt;=5,F12&gt;=3),8+Q11,IF(AND(F12=2),4+Q11,Q11))))))))</f>
        <v>0</v>
      </c>
      <c r="AN11" s="23">
        <f>IF(S11=256,0,IF(AND(F12&lt;=253,F12&gt;125),0,IF(AND(F12&lt;=125,F12&gt;61),128+R11,IF(AND(F12&lt;=61,F12&gt;29),64+R11,IF(AND(F12&lt;=29,F12&gt;13),32+R11,IF(AND(F12&lt;=13,F12&gt;5),16+R11,IF(AND(F12&lt;=5,F12&gt;2),8+R11,IF(AND(F12=2),4+R11,R11))))))))</f>
        <v>0</v>
      </c>
      <c r="AO11" s="23">
        <f>IF(AND(AQ11=256),0,IF(AND(F12&lt;=131069,F12&gt;65533),H2+2,IF(AND(F12&lt;=65533,F12&gt;32765),256,IF(AND(F12&lt;=32765,F12&gt;16381),128+H2,IF(AND(F12&lt;=16381,F12&gt;8189),64+H2,IF(AND(F12&lt;=8189,F12&gt;4093),32+H2,IF(AND(F12&lt;=4093,F12&gt;2045),16+H2,IF(AND(F12&lt;=2045,F12&gt;1021),8+H2,IF(AND(F12&lt;=1021,F12&gt;509),4+H2,IF(AND(F12&lt;=509,F12&gt;253),2+H2,IF(AND(F12&lt;=253,F12&gt;125),H2+1,IF(AND(F12&lt;=125,F12&gt;61),128+H2,IF(AND(F12&lt;=61,F12&gt;29),64+H2,IF(AND(F12&lt;=29,F12&gt;13),32+H2,IF(AND(F12&lt;=13,F12&gt;5),16+H2,IF(AND(F12&lt;=5,F12&gt;=3),8+H2,IF(AND(F12=2),4+H2)))))))))))))))))</f>
        <v>0</v>
      </c>
      <c r="AP11" s="23">
        <f>IF(AND(F12&lt;=131069,F12&gt;65533),O11+2, IF(AND(Q12=0,P12=0),O11+1, O11))</f>
        <v>3</v>
      </c>
      <c r="AQ11" s="23">
        <f>IF(R12=256,P11+1,IF(AND(F12&lt;=65533,F12&gt;32765),256,IF(AND(F12&lt;=32765,F12&gt;16381),128+P11,IF(AND(F12&lt;=16381,F12&gt;8189),64+P11,IF(AND(F12&lt;=8189,F12&gt;4093),32+P11,IF(AND(F12&lt;=4093,F12&gt;2045),16+P11,IF(AND(F12&lt;=2045,F12&gt;1021),8+P11,IF(AND(F12&lt;=1021,F12&gt;509),4+P11,IF(AND(F12&lt;=509,F12&gt;253),2+P11,IF(AND(F12&lt;=253,F12&gt;125),P11+1,P11))))))))))</f>
        <v>256</v>
      </c>
      <c r="AR11" s="23">
        <f>IF(AE11=255,P12-1,P12-1)</f>
        <v>-1</v>
      </c>
      <c r="AS11" s="23">
        <f>Q12-1</f>
        <v>-1</v>
      </c>
      <c r="AT11" s="42">
        <f t="shared" ref="AT11:AT26" si="0">255-AF11</f>
        <v>0</v>
      </c>
      <c r="AU11" s="43">
        <f t="shared" ref="AU11:AU26" si="1">255-AG11</f>
        <v>0</v>
      </c>
      <c r="AV11" s="43">
        <f t="shared" ref="AV11:AV26" si="2">255-AH11</f>
        <v>255</v>
      </c>
      <c r="AW11" s="44">
        <f t="shared" ref="AW11:AW26" si="3">255-AI11</f>
        <v>255</v>
      </c>
      <c r="AX11" s="14" t="str">
        <f>_xlfn.CONCAT(AT10,".",AU10,".",AV10,".",AW10)</f>
        <v>0.1.255.255</v>
      </c>
      <c r="AY11" s="15"/>
    </row>
    <row r="12" spans="1:51" x14ac:dyDescent="0.2">
      <c r="A12" s="25" t="s">
        <v>11</v>
      </c>
      <c r="B12" s="26"/>
      <c r="C12" s="6" t="s">
        <v>33</v>
      </c>
      <c r="D12" s="32"/>
      <c r="E12" s="15"/>
      <c r="F12" s="10">
        <v>65000</v>
      </c>
      <c r="G12" s="13" t="str">
        <f>_xlfn.CONCAT(N11,".",O11,".",P11,".",Q11)</f>
        <v>10.2.0.0</v>
      </c>
      <c r="H12" s="13" t="str">
        <f>_xlfn.CONCAT(T11,".",U11,".",V11,".",W11)</f>
        <v>10.2.0.1</v>
      </c>
      <c r="I12" s="13" t="str">
        <f>_xlfn.CONCAT(X11,".",Y11,".",Z11,".",AA11)</f>
        <v>10.2.255.254</v>
      </c>
      <c r="J12" s="13" t="str">
        <f>_xlfn.CONCAT(AB11,".",AC11,".",AD11,".",AE11)</f>
        <v>10.2.255.255</v>
      </c>
      <c r="K12" s="13" t="str">
        <f>_xlfn.CONCAT(AF11,".",AG11,".",AH11,".",AI11)</f>
        <v>255.255.0.0</v>
      </c>
      <c r="L12" s="13" t="str">
        <f>_xlfn.CONCAT("/",AJ11)</f>
        <v>/16</v>
      </c>
      <c r="M12" s="15"/>
      <c r="N12" s="21">
        <f>N11</f>
        <v>10</v>
      </c>
      <c r="O12" s="22">
        <f>AP11</f>
        <v>3</v>
      </c>
      <c r="P12" s="18">
        <f>IF(AO11=0,AO11,AQ11)</f>
        <v>0</v>
      </c>
      <c r="Q12" s="19">
        <f>AM11</f>
        <v>0</v>
      </c>
      <c r="R12" s="17">
        <f>IF(AND(F12&lt;=253,F12&gt;125),0,IF(AND(F12&lt;=125,F12&gt;61),128+Q11,IF(AND(F12&lt;=61,F12&gt;29),64+Q11,IF(AND(F12&lt;=29,F12&gt;13),32+Q11,IF(AND(F12&lt;=13,F12&gt;5),16+Q11,IF(AND(F12&lt;=5,F12&gt;2),8+Q11,IF(AND(F12=2),4+Q11,Q11)))))))</f>
        <v>0</v>
      </c>
      <c r="S12" s="17" t="str">
        <f>IF(R12=256,P12+1,"HOLA")</f>
        <v>HOLA</v>
      </c>
      <c r="T12" s="18">
        <f>N12</f>
        <v>10</v>
      </c>
      <c r="U12" s="18">
        <f>O12</f>
        <v>3</v>
      </c>
      <c r="V12" s="18">
        <f>P12</f>
        <v>0</v>
      </c>
      <c r="W12" s="19">
        <f>Q12+1</f>
        <v>1</v>
      </c>
      <c r="X12" s="20">
        <f>AB12</f>
        <v>10</v>
      </c>
      <c r="Y12" s="18">
        <f>AC12</f>
        <v>3</v>
      </c>
      <c r="Z12" s="18">
        <f>AD12</f>
        <v>127</v>
      </c>
      <c r="AA12" s="19">
        <f>AE12-1</f>
        <v>254</v>
      </c>
      <c r="AB12" s="20">
        <f>N13</f>
        <v>10</v>
      </c>
      <c r="AC12" s="18">
        <f>IF(AD12=255,O13-1,O13)</f>
        <v>3</v>
      </c>
      <c r="AD12" s="18">
        <f>IF(AR12=-1,255, IF(AND(AE12&lt;&gt;255),P13,P13-1))</f>
        <v>127</v>
      </c>
      <c r="AE12" s="19">
        <f>IF(AS12=-1,255,Q13-1)</f>
        <v>255</v>
      </c>
      <c r="AF12" s="21">
        <f>IF(N13&lt;&gt;0,255,"HOLA")</f>
        <v>255</v>
      </c>
      <c r="AG12" s="22">
        <f>IF(AJ12=15,254,IF(O13&lt;&gt;0,255,IF(P13&lt;&gt;0,255)))</f>
        <v>255</v>
      </c>
      <c r="AH12" s="18">
        <f>IF(AND(AJ12=16),0,IF(AND(AJ12=17),128,IF(AND(AJ12=18),192,IF(AND(AJ12=19),224,IF(AND(AJ12=20),240,IF(AND(AJ12=21),248,IF(AND(AJ12=22),252,IF(AND(AJ12=23),254,IF(AND(O13&gt;O12),255,IF(AND(P13=0),0,IF(AND(AH11=255),AH11,IF(AND(AJ12=24),AH11+1,IF(AND(AJ12=25),255,IF(AND(AJ12=26),255,IF(AND(AJ12=27),255,IF(AND(AJ12=28),255,IF(AND(AJ12=29),255,IF(AND(AJ12=30),255,IF(AND(AJ12=31),255,"HOLA")))))))))))))))))))</f>
        <v>128</v>
      </c>
      <c r="AI12" s="19">
        <f>IF(AJ12=24,0, IF(AJ12=25,128, IF(AJ12=26,192, IF(AJ12=27,224, IF(AJ12=28,240, IF(AJ12=29,248, IF(AJ12=30,252, IF(AJ12=31,254, IF(Q13=0,0,"HOLA")))))))))</f>
        <v>0</v>
      </c>
      <c r="AJ12" s="23">
        <f>IF(AND(F13&lt;=131069,F13&gt;65533),32-17,IF(AND(F13&lt;=65533,F13&gt;32765),32-16,IF(AND(F13&lt;=32765,F13&gt;16381),32-15,IF(AND(F13&lt;=16381,F13&gt;8189),32-14,IF(AND(F13&lt;=8189,F13&gt;4093),32-13,IF(AND(F13&lt;=4093,F13&gt;2045),32-12,IF(AND(F13&lt;=2045,F13&gt;1021),32-11,IF(AND(F13&lt;=1021,F13&gt;509),32-10,IF(AND(F13&lt;=509,F13&gt;253),32-9,IF(AND(F13&lt;=253,F13&gt;125),32-8,IF(AND(F13&lt;=125,F13&gt;61),32-7,IF(AND(F13&lt;=61,F13&gt;29),32-6,IF(AND(F13&lt;=29,F13&gt;13),32-5,IF(AND(F13&lt;=13,F13&gt;5),32-4,IF(AND(F13&lt;=5,F13&gt;=3),32-3,IF(AND(F13=2),32-2,))))))))))))))))</f>
        <v>17</v>
      </c>
      <c r="AK12" s="23">
        <f>P13</f>
        <v>128</v>
      </c>
      <c r="AL12" s="23">
        <f>IF(Q13=256,0,Q13)</f>
        <v>0</v>
      </c>
      <c r="AM12" s="23">
        <f>IF(R13=256,0,IF(AND(F13&lt;=253,F13&gt;125),0,IF(AND(F13&lt;=125,F13&gt;61),128+Q12,IF(AND(F13&lt;=61,F13&gt;29),64+Q12,IF(AND(F13&lt;=29,F13&gt;13),32+Q12,IF(AND(F13&lt;=13,F13&gt;5),16+Q12,IF(AND(F13&lt;=5,F13&gt;=3),8+Q12,IF(AND(F13=2),4+Q12,Q12))))))))</f>
        <v>0</v>
      </c>
      <c r="AN12" s="23">
        <f>IF(S12=256,0,IF(AND(F13&lt;=253,F13&gt;125),0,IF(AND(F13&lt;=125,F13&gt;61),128+R12,IF(AND(F13&lt;=61,F13&gt;29),64+R12,IF(AND(F13&lt;=29,F13&gt;13),32+R12,IF(AND(F13&lt;=13,F13&gt;5),16+R12,IF(AND(F13&lt;=5,F13&gt;2),8+R12,IF(AND(F13=2),4+R12,R12))))))))</f>
        <v>0</v>
      </c>
      <c r="AO12" s="23">
        <f>IF(AND(AQ12=256),0,IF(AND(F13&lt;=131069,F13&gt;65533),H3+2,IF(AND(F13&lt;=65533,F13&gt;32765),256,IF(AND(F13&lt;=32765,F13&gt;16381),128+H3,IF(AND(F13&lt;=16381,F13&gt;8189),64+H3,IF(AND(F13&lt;=8189,F13&gt;4093),32+H3,IF(AND(F13&lt;=4093,F13&gt;2045),16+H3,IF(AND(F13&lt;=2045,F13&gt;1021),8+H3,IF(AND(F13&lt;=1021,F13&gt;509),4+H3,IF(AND(F13&lt;=509,F13&gt;253),2+H3,IF(AND(F13&lt;=253,F13&gt;125),H3+1,IF(AND(F13&lt;=125,F13&gt;61),128+H3,IF(AND(F13&lt;=61,F13&gt;29),64+H3,IF(AND(F13&lt;=29,F13&gt;13),32+H3,IF(AND(F13&lt;=13,F13&gt;5),16+H3,IF(AND(F13&lt;=5,F13&gt;=3),8+H3,IF(AND(F13=2),4+H3)))))))))))))))))</f>
        <v>128</v>
      </c>
      <c r="AP12" s="23">
        <f>IF(AND(F13&lt;=131069,F13&gt;65533),O12+2, IF(AND(Q13=0,P13=0),O12+1, O12))</f>
        <v>3</v>
      </c>
      <c r="AQ12" s="23">
        <f>IF(R13=256,P12+1,IF(AND(F13&lt;=65533,F13&gt;32765),256,IF(AND(F13&lt;=32765,F13&gt;16381),128+P12,IF(AND(F13&lt;=16381,F13&gt;8189),64+P12,IF(AND(F13&lt;=8189,F13&gt;4093),32+P12,IF(AND(F13&lt;=4093,F13&gt;2045),16+P12,IF(AND(F13&lt;=2045,F13&gt;1021),8+P12,IF(AND(F13&lt;=1021,F13&gt;509),4+P12,IF(AND(F13&lt;=509,F13&gt;253),2+P12,IF(AND(F13&lt;=253,F13&gt;125),P12+1,P12))))))))))</f>
        <v>128</v>
      </c>
      <c r="AR12" s="23">
        <f>IF(AE12=255,P13-1,P13-1)</f>
        <v>127</v>
      </c>
      <c r="AS12" s="23">
        <f>Q13-1</f>
        <v>-1</v>
      </c>
      <c r="AT12" s="42">
        <f t="shared" si="0"/>
        <v>0</v>
      </c>
      <c r="AU12" s="43">
        <f t="shared" si="1"/>
        <v>0</v>
      </c>
      <c r="AV12" s="43">
        <f t="shared" si="2"/>
        <v>127</v>
      </c>
      <c r="AW12" s="44">
        <f t="shared" si="3"/>
        <v>255</v>
      </c>
      <c r="AX12" s="14" t="str">
        <f t="shared" ref="AX12:AX31" si="4">_xlfn.CONCAT(AT11,".",AU11,".",AV11,".",AW11)</f>
        <v>0.0.255.255</v>
      </c>
      <c r="AY12" s="15"/>
    </row>
    <row r="13" spans="1:51" x14ac:dyDescent="0.2">
      <c r="A13" s="25" t="s">
        <v>12</v>
      </c>
      <c r="B13" s="26"/>
      <c r="C13" s="6" t="s">
        <v>34</v>
      </c>
      <c r="D13" s="32"/>
      <c r="E13" s="15"/>
      <c r="F13" s="10">
        <v>32000</v>
      </c>
      <c r="G13" s="14" t="str">
        <f>_xlfn.CONCAT(N12,".",O12,".",P12,".",Q12)</f>
        <v>10.3.0.0</v>
      </c>
      <c r="H13" s="13" t="str">
        <f>_xlfn.CONCAT(T12,".",U12,".",V12,".",W12)</f>
        <v>10.3.0.1</v>
      </c>
      <c r="I13" s="13" t="str">
        <f>_xlfn.CONCAT(X12,".",Y12,".",Z12,".",AA12)</f>
        <v>10.3.127.254</v>
      </c>
      <c r="J13" s="13" t="str">
        <f>_xlfn.CONCAT(AB12,".",AC12,".",AD12,".",AE12)</f>
        <v>10.3.127.255</v>
      </c>
      <c r="K13" s="13" t="str">
        <f>_xlfn.CONCAT(AF12,".",AG12,".",AH12,".",AI12)</f>
        <v>255.255.128.0</v>
      </c>
      <c r="L13" s="13" t="str">
        <f>_xlfn.CONCAT("/",AJ12)</f>
        <v>/17</v>
      </c>
      <c r="M13" s="15"/>
      <c r="N13" s="21">
        <f>N12</f>
        <v>10</v>
      </c>
      <c r="O13" s="22">
        <f>AP12</f>
        <v>3</v>
      </c>
      <c r="P13" s="18">
        <f>IF(AO12=0,AO12,AQ12)</f>
        <v>128</v>
      </c>
      <c r="Q13" s="19">
        <f>AM12</f>
        <v>0</v>
      </c>
      <c r="R13" s="17">
        <f>IF(AND(F13&lt;=253,F13&gt;125),0,IF(AND(F13&lt;=125,F13&gt;61),128+Q12,IF(AND(F13&lt;=61,F13&gt;29),64+Q12,IF(AND(F13&lt;=29,F13&gt;13),32+Q12,IF(AND(F13&lt;=13,F13&gt;5),16+Q12,IF(AND(F13&lt;=5,F13&gt;2),8+Q12,IF(AND(F13=2),4+Q12,Q12)))))))</f>
        <v>0</v>
      </c>
      <c r="S13" s="17" t="str">
        <f>IF(R13=256,P13+1,"HOLA")</f>
        <v>HOLA</v>
      </c>
      <c r="T13" s="18">
        <f>N13</f>
        <v>10</v>
      </c>
      <c r="U13" s="18">
        <f>O13</f>
        <v>3</v>
      </c>
      <c r="V13" s="18">
        <f>P13</f>
        <v>128</v>
      </c>
      <c r="W13" s="19">
        <f>Q13+1</f>
        <v>1</v>
      </c>
      <c r="X13" s="20">
        <f>AB13</f>
        <v>10</v>
      </c>
      <c r="Y13" s="18">
        <f>AC13</f>
        <v>3</v>
      </c>
      <c r="Z13" s="18">
        <f>AD13</f>
        <v>191</v>
      </c>
      <c r="AA13" s="19">
        <f>AE13-1</f>
        <v>254</v>
      </c>
      <c r="AB13" s="20">
        <f>N14</f>
        <v>10</v>
      </c>
      <c r="AC13" s="18">
        <f>IF(AD13=255,O14-1,O14)</f>
        <v>3</v>
      </c>
      <c r="AD13" s="18">
        <f>IF(AR13=-1,255, IF(AND(AE13&lt;&gt;255),P14,P14-1))</f>
        <v>191</v>
      </c>
      <c r="AE13" s="19">
        <f>IF(AS13=-1,255,Q14-1)</f>
        <v>255</v>
      </c>
      <c r="AF13" s="21">
        <f>IF(N14&lt;&gt;0,255,"HOLA")</f>
        <v>255</v>
      </c>
      <c r="AG13" s="22">
        <f>IF(AJ13=15,254,IF(O14&lt;&gt;0,255,IF(P14&lt;&gt;0,255)))</f>
        <v>255</v>
      </c>
      <c r="AH13" s="18">
        <f>IF(AND(AJ13=16),0,IF(AND(AJ13=17),128,IF(AND(AJ13=18),192,IF(AND(AJ13=19),224,IF(AND(AJ13=20),240,IF(AND(AJ13=21),248,IF(AND(AJ13=22),252,IF(AND(AJ13=23),254,IF(AND(O14&gt;O13),255,IF(AND(P14=0),0,IF(AND(AH12=255),AH12,IF(AND(AJ13=24),AH12+1,IF(AND(AJ13=25),255,IF(AND(AJ13=26),255,IF(AND(AJ13=27),255,IF(AND(AJ13=28),255,IF(AND(AJ13=29),255,IF(AND(AJ13=30),255,IF(AND(AJ13=31),255,"HOLA")))))))))))))))))))</f>
        <v>192</v>
      </c>
      <c r="AI13" s="19">
        <f>IF(AJ13=24,0, IF(AJ13=25,128, IF(AJ13=26,192, IF(AJ13=27,224, IF(AJ13=28,240, IF(AJ13=29,248, IF(AJ13=30,252, IF(AJ13=31,254, IF(Q14=0,0,"HOLA")))))))))</f>
        <v>0</v>
      </c>
      <c r="AJ13" s="23">
        <f>IF(AND(F14&lt;=131069,F14&gt;65533),32-17,IF(AND(F14&lt;=65533,F14&gt;32765),32-16,IF(AND(F14&lt;=32765,F14&gt;16381),32-15,IF(AND(F14&lt;=16381,F14&gt;8189),32-14,IF(AND(F14&lt;=8189,F14&gt;4093),32-13,IF(AND(F14&lt;=4093,F14&gt;2045),32-12,IF(AND(F14&lt;=2045,F14&gt;1021),32-11,IF(AND(F14&lt;=1021,F14&gt;509),32-10,IF(AND(F14&lt;=509,F14&gt;253),32-9,IF(AND(F14&lt;=253,F14&gt;125),32-8,IF(AND(F14&lt;=125,F14&gt;61),32-7,IF(AND(F14&lt;=61,F14&gt;29),32-6,IF(AND(F14&lt;=29,F14&gt;13),32-5,IF(AND(F14&lt;=13,F14&gt;5),32-4,IF(AND(F14&lt;=5,F14&gt;=3),32-3,IF(AND(F14=2),32-2,))))))))))))))))</f>
        <v>18</v>
      </c>
      <c r="AK13" s="23">
        <f>P14</f>
        <v>192</v>
      </c>
      <c r="AL13" s="23">
        <f>IF(Q14=256,0,Q14)</f>
        <v>0</v>
      </c>
      <c r="AM13" s="23">
        <f>IF(R14=256,0,IF(AND(F14&lt;=253,F14&gt;125),0,IF(AND(F14&lt;=125,F14&gt;61),128+Q13,IF(AND(F14&lt;=61,F14&gt;29),64+Q13,IF(AND(F14&lt;=29,F14&gt;13),32+Q13,IF(AND(F14&lt;=13,F14&gt;5),16+Q13,IF(AND(F14&lt;=5,F14&gt;=3),8+Q13,IF(AND(F14=2),4+Q13,Q13))))))))</f>
        <v>0</v>
      </c>
      <c r="AN13" s="23">
        <f>IF(S13=256,0,IF(AND(F14&lt;=253,F14&gt;125),0,IF(AND(F14&lt;=125,F14&gt;61),128+R13,IF(AND(F14&lt;=61,F14&gt;29),64+R13,IF(AND(F14&lt;=29,F14&gt;13),32+R13,IF(AND(F14&lt;=13,F14&gt;5),16+R13,IF(AND(F14&lt;=5,F14&gt;2),8+R13,IF(AND(F14=2),4+R13,R13))))))))</f>
        <v>0</v>
      </c>
      <c r="AO13" s="23">
        <f>IF(AND(AQ13=256),0,IF(AND(F14&lt;=131069,F14&gt;65533),H4+2,IF(AND(F14&lt;=65533,F14&gt;32765),256,IF(AND(F14&lt;=32765,F14&gt;16381),128+H4,IF(AND(F14&lt;=16381,F14&gt;8189),64+H4,IF(AND(F14&lt;=8189,F14&gt;4093),32+H4,IF(AND(F14&lt;=4093,F14&gt;2045),16+H4,IF(AND(F14&lt;=2045,F14&gt;1021),8+H4,IF(AND(F14&lt;=1021,F14&gt;509),4+H4,IF(AND(F14&lt;=509,F14&gt;253),2+H4,IF(AND(F14&lt;=253,F14&gt;125),H4+1,IF(AND(F14&lt;=125,F14&gt;61),128+H4,IF(AND(F14&lt;=61,F14&gt;29),64+H4,IF(AND(F14&lt;=29,F14&gt;13),32+H4,IF(AND(F14&lt;=13,F14&gt;5),16+H4,IF(AND(F14&lt;=5,F14&gt;=3),8+H4,IF(AND(F14=2),4+H4)))))))))))))))))</f>
        <v>64</v>
      </c>
      <c r="AP13" s="23">
        <f>IF(AND(F14&lt;=131069,F14&gt;65533),O13+2, IF(AND(Q14=0,P14=0),O13+1, O13))</f>
        <v>3</v>
      </c>
      <c r="AQ13" s="23">
        <f>IF(R14=256,P13+1,IF(AND(F14&lt;=65533,F14&gt;32765),256,IF(AND(F14&lt;=32765,F14&gt;16381),128+P13,IF(AND(F14&lt;=16381,F14&gt;8189),64+P13,IF(AND(F14&lt;=8189,F14&gt;4093),32+P13,IF(AND(F14&lt;=4093,F14&gt;2045),16+P13,IF(AND(F14&lt;=2045,F14&gt;1021),8+P13,IF(AND(F14&lt;=1021,F14&gt;509),4+P13,IF(AND(F14&lt;=509,F14&gt;253),2+P13,IF(AND(F14&lt;=253,F14&gt;125),P13+1,P13))))))))))</f>
        <v>192</v>
      </c>
      <c r="AR13" s="23">
        <f>IF(AE13=255,P14-1,P14-1)</f>
        <v>191</v>
      </c>
      <c r="AS13" s="23">
        <f>Q14-1</f>
        <v>-1</v>
      </c>
      <c r="AT13" s="42">
        <f t="shared" si="0"/>
        <v>0</v>
      </c>
      <c r="AU13" s="43">
        <f t="shared" si="1"/>
        <v>0</v>
      </c>
      <c r="AV13" s="43">
        <f t="shared" si="2"/>
        <v>63</v>
      </c>
      <c r="AW13" s="44">
        <f t="shared" si="3"/>
        <v>255</v>
      </c>
      <c r="AX13" s="14" t="str">
        <f t="shared" si="4"/>
        <v>0.0.127.255</v>
      </c>
      <c r="AY13" s="15"/>
    </row>
    <row r="14" spans="1:51" x14ac:dyDescent="0.2">
      <c r="A14" s="25" t="s">
        <v>13</v>
      </c>
      <c r="B14" s="26"/>
      <c r="C14" s="6" t="s">
        <v>35</v>
      </c>
      <c r="D14" s="32"/>
      <c r="E14" s="15"/>
      <c r="F14" s="10">
        <v>16000</v>
      </c>
      <c r="G14" s="14" t="str">
        <f>_xlfn.CONCAT(N13,".",O13,".",P13,".",Q13)</f>
        <v>10.3.128.0</v>
      </c>
      <c r="H14" s="13" t="str">
        <f>_xlfn.CONCAT(T13,".",U13,".",V13,".",W13)</f>
        <v>10.3.128.1</v>
      </c>
      <c r="I14" s="13" t="str">
        <f>_xlfn.CONCAT(X13,".",Y13,".",Z13,".",AA13)</f>
        <v>10.3.191.254</v>
      </c>
      <c r="J14" s="13" t="str">
        <f>_xlfn.CONCAT(AB13,".",AC13,".",AD13,".",AE13)</f>
        <v>10.3.191.255</v>
      </c>
      <c r="K14" s="13" t="str">
        <f>_xlfn.CONCAT(AF13,".",AG13,".",AH13,".",AI13)</f>
        <v>255.255.192.0</v>
      </c>
      <c r="L14" s="13" t="str">
        <f>_xlfn.CONCAT("/",AJ13)</f>
        <v>/18</v>
      </c>
      <c r="M14" s="15"/>
      <c r="N14" s="21">
        <f>N13</f>
        <v>10</v>
      </c>
      <c r="O14" s="22">
        <f>AP13</f>
        <v>3</v>
      </c>
      <c r="P14" s="18">
        <f>IF(AO13=0,AO13,AQ13)</f>
        <v>192</v>
      </c>
      <c r="Q14" s="19">
        <f>AM13</f>
        <v>0</v>
      </c>
      <c r="R14" s="17">
        <f>IF(AND(F14&lt;=253,F14&gt;125),0,IF(AND(F14&lt;=125,F14&gt;61),128+Q13,IF(AND(F14&lt;=61,F14&gt;29),64+Q13,IF(AND(F14&lt;=29,F14&gt;13),32+Q13,IF(AND(F14&lt;=13,F14&gt;5),16+Q13,IF(AND(F14&lt;=5,F14&gt;2),8+Q13,IF(AND(F14=2),4+Q13,Q13)))))))</f>
        <v>0</v>
      </c>
      <c r="S14" s="17" t="str">
        <f>IF(R14=256,P14+1,"HOLA")</f>
        <v>HOLA</v>
      </c>
      <c r="T14" s="18">
        <f>N14</f>
        <v>10</v>
      </c>
      <c r="U14" s="18">
        <f>O14</f>
        <v>3</v>
      </c>
      <c r="V14" s="18">
        <f>P14</f>
        <v>192</v>
      </c>
      <c r="W14" s="19">
        <f>Q14+1</f>
        <v>1</v>
      </c>
      <c r="X14" s="20">
        <f>AB14</f>
        <v>10</v>
      </c>
      <c r="Y14" s="18">
        <f>AC14</f>
        <v>3</v>
      </c>
      <c r="Z14" s="18">
        <f>AD14</f>
        <v>223</v>
      </c>
      <c r="AA14" s="19">
        <f>AE14-1</f>
        <v>254</v>
      </c>
      <c r="AB14" s="20">
        <f>N15</f>
        <v>10</v>
      </c>
      <c r="AC14" s="18">
        <f>IF(AD14=255,O15-1,O15)</f>
        <v>3</v>
      </c>
      <c r="AD14" s="18">
        <f>IF(AR14=-1,255, IF(AND(AE14&lt;&gt;255),P15,P15-1))</f>
        <v>223</v>
      </c>
      <c r="AE14" s="19">
        <f>IF(AS14=-1,255,Q15-1)</f>
        <v>255</v>
      </c>
      <c r="AF14" s="21">
        <f>IF(N15&lt;&gt;0,255,"HOLA")</f>
        <v>255</v>
      </c>
      <c r="AG14" s="22">
        <f>IF(AJ14=15,254,IF(O15&lt;&gt;0,255,IF(P15&lt;&gt;0,255)))</f>
        <v>255</v>
      </c>
      <c r="AH14" s="18">
        <f>IF(AND(AJ14=16),0,IF(AND(AJ14=17),128,IF(AND(AJ14=18),192,IF(AND(AJ14=19),224,IF(AND(AJ14=20),240,IF(AND(AJ14=21),248,IF(AND(AJ14=22),252,IF(AND(AJ14=23),254,IF(AND(O15&gt;O14),255,IF(AND(P15=0),0,IF(AND(AH13=255),AH13,IF(AND(AJ14=24),AH13+1,IF(AND(AJ14=25),255,IF(AND(AJ14=26),255,IF(AND(AJ14=27),255,IF(AND(AJ14=28),255,IF(AND(AJ14=29),255,IF(AND(AJ14=30),255,IF(AND(AJ14=31),255,"HOLA")))))))))))))))))))</f>
        <v>224</v>
      </c>
      <c r="AI14" s="19">
        <f>IF(AJ14=24,0, IF(AJ14=25,128, IF(AJ14=26,192, IF(AJ14=27,224, IF(AJ14=28,240, IF(AJ14=29,248, IF(AJ14=30,252, IF(AJ14=31,254, IF(Q15=0,0,"HOLA")))))))))</f>
        <v>0</v>
      </c>
      <c r="AJ14" s="23">
        <f>IF(AND(F15&lt;=131069,F15&gt;65533),32-17,IF(AND(F15&lt;=65533,F15&gt;32765),32-16,IF(AND(F15&lt;=32765,F15&gt;16381),32-15,IF(AND(F15&lt;=16381,F15&gt;8189),32-14,IF(AND(F15&lt;=8189,F15&gt;4093),32-13,IF(AND(F15&lt;=4093,F15&gt;2045),32-12,IF(AND(F15&lt;=2045,F15&gt;1021),32-11,IF(AND(F15&lt;=1021,F15&gt;509),32-10,IF(AND(F15&lt;=509,F15&gt;253),32-9,IF(AND(F15&lt;=253,F15&gt;125),32-8,IF(AND(F15&lt;=125,F15&gt;61),32-7,IF(AND(F15&lt;=61,F15&gt;29),32-6,IF(AND(F15&lt;=29,F15&gt;13),32-5,IF(AND(F15&lt;=13,F15&gt;5),32-4,IF(AND(F15&lt;=5,F15&gt;=3),32-3,IF(AND(F15=2),32-2,))))))))))))))))</f>
        <v>19</v>
      </c>
      <c r="AK14" s="23">
        <f>P15</f>
        <v>224</v>
      </c>
      <c r="AL14" s="23">
        <f>IF(Q15=256,0,Q15)</f>
        <v>0</v>
      </c>
      <c r="AM14" s="23">
        <f>IF(R15=256,0,IF(AND(F15&lt;=253,F15&gt;125),0,IF(AND(F15&lt;=125,F15&gt;61),128+Q14,IF(AND(F15&lt;=61,F15&gt;29),64+Q14,IF(AND(F15&lt;=29,F15&gt;13),32+Q14,IF(AND(F15&lt;=13,F15&gt;5),16+Q14,IF(AND(F15&lt;=5,F15&gt;=3),8+Q14,IF(AND(F15=2),4+Q14,Q14))))))))</f>
        <v>0</v>
      </c>
      <c r="AN14" s="23">
        <f>IF(S14=256,0,IF(AND(F15&lt;=253,F15&gt;125),0,IF(AND(F15&lt;=125,F15&gt;61),128+R14,IF(AND(F15&lt;=61,F15&gt;29),64+R14,IF(AND(F15&lt;=29,F15&gt;13),32+R14,IF(AND(F15&lt;=13,F15&gt;5),16+R14,IF(AND(F15&lt;=5,F15&gt;2),8+R14,IF(AND(F15=2),4+R14,R14))))))))</f>
        <v>0</v>
      </c>
      <c r="AO14" s="23">
        <f>IF(AND(AQ14=256),0,IF(AND(F15&lt;=131069,F15&gt;65533),H5+2,IF(AND(F15&lt;=65533,F15&gt;32765),256,IF(AND(F15&lt;=32765,F15&gt;16381),128+H5,IF(AND(F15&lt;=16381,F15&gt;8189),64+H5,IF(AND(F15&lt;=8189,F15&gt;4093),32+H5,IF(AND(F15&lt;=4093,F15&gt;2045),16+H5,IF(AND(F15&lt;=2045,F15&gt;1021),8+H5,IF(AND(F15&lt;=1021,F15&gt;509),4+H5,IF(AND(F15&lt;=509,F15&gt;253),2+H5,IF(AND(F15&lt;=253,F15&gt;125),H5+1,IF(AND(F15&lt;=125,F15&gt;61),128+H5,IF(AND(F15&lt;=61,F15&gt;29),64+H5,IF(AND(F15&lt;=29,F15&gt;13),32+H5,IF(AND(F15&lt;=13,F15&gt;5),16+H5,IF(AND(F15&lt;=5,F15&gt;=3),8+H5,IF(AND(F15=2),4+H5)))))))))))))))))</f>
        <v>32</v>
      </c>
      <c r="AP14" s="23">
        <f>IF(AND(F15&lt;=131069,F15&gt;65533),O14+2, IF(AND(Q15=0,P15=0),O14+1, O14))</f>
        <v>3</v>
      </c>
      <c r="AQ14" s="23">
        <f>IF(R15=256,P14+1,IF(AND(F15&lt;=65533,F15&gt;32765),256,IF(AND(F15&lt;=32765,F15&gt;16381),128+P14,IF(AND(F15&lt;=16381,F15&gt;8189),64+P14,IF(AND(F15&lt;=8189,F15&gt;4093),32+P14,IF(AND(F15&lt;=4093,F15&gt;2045),16+P14,IF(AND(F15&lt;=2045,F15&gt;1021),8+P14,IF(AND(F15&lt;=1021,F15&gt;509),4+P14,IF(AND(F15&lt;=509,F15&gt;253),2+P14,IF(AND(F15&lt;=253,F15&gt;125),P14+1,P14))))))))))</f>
        <v>224</v>
      </c>
      <c r="AR14" s="23">
        <f>IF(AE14=255,P15-1,P15-1)</f>
        <v>223</v>
      </c>
      <c r="AS14" s="23">
        <f>Q15-1</f>
        <v>-1</v>
      </c>
      <c r="AT14" s="42">
        <f t="shared" si="0"/>
        <v>0</v>
      </c>
      <c r="AU14" s="43">
        <f t="shared" si="1"/>
        <v>0</v>
      </c>
      <c r="AV14" s="43">
        <f t="shared" si="2"/>
        <v>31</v>
      </c>
      <c r="AW14" s="44">
        <f t="shared" si="3"/>
        <v>255</v>
      </c>
      <c r="AX14" s="14" t="str">
        <f t="shared" si="4"/>
        <v>0.0.63.255</v>
      </c>
      <c r="AY14" s="15"/>
    </row>
    <row r="15" spans="1:51" x14ac:dyDescent="0.2">
      <c r="A15" s="33" t="s">
        <v>14</v>
      </c>
      <c r="B15" s="33"/>
      <c r="C15" s="6" t="s">
        <v>36</v>
      </c>
      <c r="D15" s="32"/>
      <c r="E15" s="15"/>
      <c r="F15" s="10">
        <v>8000</v>
      </c>
      <c r="G15" s="14" t="str">
        <f>_xlfn.CONCAT(N14,".",O14,".",P14,".",Q14)</f>
        <v>10.3.192.0</v>
      </c>
      <c r="H15" s="13" t="str">
        <f>_xlfn.CONCAT(T14,".",U14,".",V14,".",W14)</f>
        <v>10.3.192.1</v>
      </c>
      <c r="I15" s="13" t="str">
        <f>_xlfn.CONCAT(X14,".",Y14,".",Z14,".",AA14)</f>
        <v>10.3.223.254</v>
      </c>
      <c r="J15" s="13" t="str">
        <f>_xlfn.CONCAT(AB14,".",AC14,".",AD14,".",AE14)</f>
        <v>10.3.223.255</v>
      </c>
      <c r="K15" s="13" t="str">
        <f>_xlfn.CONCAT(AF14,".",AG14,".",AH14,".",AI14)</f>
        <v>255.255.224.0</v>
      </c>
      <c r="L15" s="13" t="str">
        <f>_xlfn.CONCAT("/",AJ14)</f>
        <v>/19</v>
      </c>
      <c r="M15" s="15"/>
      <c r="N15" s="21">
        <f>N14</f>
        <v>10</v>
      </c>
      <c r="O15" s="22">
        <f>AP14</f>
        <v>3</v>
      </c>
      <c r="P15" s="18">
        <f>IF(AO14=0,AO14,AQ14)</f>
        <v>224</v>
      </c>
      <c r="Q15" s="19">
        <f>AM14</f>
        <v>0</v>
      </c>
      <c r="R15" s="17">
        <f>IF(AND(F15&lt;=253,F15&gt;125),0,IF(AND(F15&lt;=125,F15&gt;61),128+Q14,IF(AND(F15&lt;=61,F15&gt;29),64+Q14,IF(AND(F15&lt;=29,F15&gt;13),32+Q14,IF(AND(F15&lt;=13,F15&gt;5),16+Q14,IF(AND(F15&lt;=5,F15&gt;2),8+Q14,IF(AND(F15=2),4+Q14,Q14)))))))</f>
        <v>0</v>
      </c>
      <c r="S15" s="17" t="str">
        <f>IF(R15=256,P15+1,"HOLA")</f>
        <v>HOLA</v>
      </c>
      <c r="T15" s="18">
        <f>N15</f>
        <v>10</v>
      </c>
      <c r="U15" s="18">
        <f>O15</f>
        <v>3</v>
      </c>
      <c r="V15" s="18">
        <f>P15</f>
        <v>224</v>
      </c>
      <c r="W15" s="19">
        <f>Q15+1</f>
        <v>1</v>
      </c>
      <c r="X15" s="20">
        <f>AB15</f>
        <v>10</v>
      </c>
      <c r="Y15" s="18">
        <f>AC15</f>
        <v>3</v>
      </c>
      <c r="Z15" s="18">
        <f>AD15</f>
        <v>239</v>
      </c>
      <c r="AA15" s="19">
        <f>AE15-1</f>
        <v>254</v>
      </c>
      <c r="AB15" s="20">
        <f>N16</f>
        <v>10</v>
      </c>
      <c r="AC15" s="18">
        <f>IF(AD15=255,O16-1,O16)</f>
        <v>3</v>
      </c>
      <c r="AD15" s="18">
        <f>IF(AR15=-1,255, IF(AND(AE15&lt;&gt;255),P16,P16-1))</f>
        <v>239</v>
      </c>
      <c r="AE15" s="19">
        <f>IF(AS15=-1,255,Q16-1)</f>
        <v>255</v>
      </c>
      <c r="AF15" s="21">
        <f>IF(N16&lt;&gt;0,255,"HOLA")</f>
        <v>255</v>
      </c>
      <c r="AG15" s="22">
        <f>IF(AJ15=15,254,IF(O16&lt;&gt;0,255,IF(P16&lt;&gt;0,255)))</f>
        <v>255</v>
      </c>
      <c r="AH15" s="18">
        <f>IF(AND(AJ15=16),0,IF(AND(AJ15=17),128,IF(AND(AJ15=18),192,IF(AND(AJ15=19),224,IF(AND(AJ15=20),240,IF(AND(AJ15=21),248,IF(AND(AJ15=22),252,IF(AND(AJ15=23),254,IF(AND(O16&gt;O15),255,IF(AND(P16=0),0,IF(AND(AH14=255),AH14,IF(AND(AJ15=24),AH14+1,IF(AND(AJ15=25),255,IF(AND(AJ15=26),255,IF(AND(AJ15=27),255,IF(AND(AJ15=28),255,IF(AND(AJ15=29),255,IF(AND(AJ15=30),255,IF(AND(AJ15=31),255,"HOLA")))))))))))))))))))</f>
        <v>240</v>
      </c>
      <c r="AI15" s="19">
        <f>IF(AJ15=24,0, IF(AJ15=25,128, IF(AJ15=26,192, IF(AJ15=27,224, IF(AJ15=28,240, IF(AJ15=29,248, IF(AJ15=30,252, IF(AJ15=31,254, IF(Q16=0,0,"HOLA")))))))))</f>
        <v>0</v>
      </c>
      <c r="AJ15" s="23">
        <f>IF(AND(F16&lt;=131069,F16&gt;65533),32-17,IF(AND(F16&lt;=65533,F16&gt;32765),32-16,IF(AND(F16&lt;=32765,F16&gt;16381),32-15,IF(AND(F16&lt;=16381,F16&gt;8189),32-14,IF(AND(F16&lt;=8189,F16&gt;4093),32-13,IF(AND(F16&lt;=4093,F16&gt;2045),32-12,IF(AND(F16&lt;=2045,F16&gt;1021),32-11,IF(AND(F16&lt;=1021,F16&gt;509),32-10,IF(AND(F16&lt;=509,F16&gt;253),32-9,IF(AND(F16&lt;=253,F16&gt;125),32-8,IF(AND(F16&lt;=125,F16&gt;61),32-7,IF(AND(F16&lt;=61,F16&gt;29),32-6,IF(AND(F16&lt;=29,F16&gt;13),32-5,IF(AND(F16&lt;=13,F16&gt;5),32-4,IF(AND(F16&lt;=5,F16&gt;=3),32-3,IF(AND(F16=2),32-2,))))))))))))))))</f>
        <v>20</v>
      </c>
      <c r="AK15" s="23">
        <f>P16</f>
        <v>240</v>
      </c>
      <c r="AL15" s="23">
        <f>IF(Q16=256,0,Q16)</f>
        <v>0</v>
      </c>
      <c r="AM15" s="23">
        <f>IF(R16=256,0,IF(AND(F16&lt;=253,F16&gt;125),0,IF(AND(F16&lt;=125,F16&gt;61),128+Q15,IF(AND(F16&lt;=61,F16&gt;29),64+Q15,IF(AND(F16&lt;=29,F16&gt;13),32+Q15,IF(AND(F16&lt;=13,F16&gt;5),16+Q15,IF(AND(F16&lt;=5,F16&gt;=3),8+Q15,IF(AND(F16=2),4+Q15,Q15))))))))</f>
        <v>0</v>
      </c>
      <c r="AN15" s="23">
        <f>IF(S15=256,0,IF(AND(F16&lt;=253,F16&gt;125),0,IF(AND(F16&lt;=125,F16&gt;61),128+R15,IF(AND(F16&lt;=61,F16&gt;29),64+R15,IF(AND(F16&lt;=29,F16&gt;13),32+R15,IF(AND(F16&lt;=13,F16&gt;5),16+R15,IF(AND(F16&lt;=5,F16&gt;2),8+R15,IF(AND(F16=2),4+R15,R15))))))))</f>
        <v>0</v>
      </c>
      <c r="AO15" s="23">
        <f>IF(AND(AQ15=256),0,IF(AND(F16&lt;=131069,F16&gt;65533),H6+2,IF(AND(F16&lt;=65533,F16&gt;32765),256,IF(AND(F16&lt;=32765,F16&gt;16381),128+H6,IF(AND(F16&lt;=16381,F16&gt;8189),64+H6,IF(AND(F16&lt;=8189,F16&gt;4093),32+H6,IF(AND(F16&lt;=4093,F16&gt;2045),16+H6,IF(AND(F16&lt;=2045,F16&gt;1021),8+H6,IF(AND(F16&lt;=1021,F16&gt;509),4+H6,IF(AND(F16&lt;=509,F16&gt;253),2+H6,IF(AND(F16&lt;=253,F16&gt;125),H6+1,IF(AND(F16&lt;=125,F16&gt;61),128+H6,IF(AND(F16&lt;=61,F16&gt;29),64+H6,IF(AND(F16&lt;=29,F16&gt;13),32+H6,IF(AND(F16&lt;=13,F16&gt;5),16+H6,IF(AND(F16&lt;=5,F16&gt;=3),8+H6,IF(AND(F16=2),4+H6)))))))))))))))))</f>
        <v>16</v>
      </c>
      <c r="AP15" s="23">
        <f>IF(AND(F16&lt;=131069,F16&gt;65533),O15+2, IF(AND(Q16=0,P16=0),O15+1, O15))</f>
        <v>3</v>
      </c>
      <c r="AQ15" s="23">
        <f>IF(R16=256,P15+1,IF(AND(F16&lt;=65533,F16&gt;32765),256,IF(AND(F16&lt;=32765,F16&gt;16381),128+P15,IF(AND(F16&lt;=16381,F16&gt;8189),64+P15,IF(AND(F16&lt;=8189,F16&gt;4093),32+P15,IF(AND(F16&lt;=4093,F16&gt;2045),16+P15,IF(AND(F16&lt;=2045,F16&gt;1021),8+P15,IF(AND(F16&lt;=1021,F16&gt;509),4+P15,IF(AND(F16&lt;=509,F16&gt;253),2+P15,IF(AND(F16&lt;=253,F16&gt;125),P15+1,P15))))))))))</f>
        <v>240</v>
      </c>
      <c r="AR15" s="23">
        <f>IF(AE15=255,P16-1,P16-1)</f>
        <v>239</v>
      </c>
      <c r="AS15" s="23">
        <f>Q16-1</f>
        <v>-1</v>
      </c>
      <c r="AT15" s="42">
        <f>255-AF15</f>
        <v>0</v>
      </c>
      <c r="AU15" s="43">
        <f t="shared" si="1"/>
        <v>0</v>
      </c>
      <c r="AV15" s="43">
        <f t="shared" si="2"/>
        <v>15</v>
      </c>
      <c r="AW15" s="44">
        <f t="shared" si="3"/>
        <v>255</v>
      </c>
      <c r="AX15" s="14" t="str">
        <f t="shared" si="4"/>
        <v>0.0.31.255</v>
      </c>
      <c r="AY15" s="15"/>
    </row>
    <row r="16" spans="1:51" x14ac:dyDescent="0.2">
      <c r="A16" s="33" t="s">
        <v>15</v>
      </c>
      <c r="B16" s="33"/>
      <c r="C16" s="6" t="s">
        <v>37</v>
      </c>
      <c r="D16" s="32"/>
      <c r="E16" s="15"/>
      <c r="F16" s="10">
        <v>4000</v>
      </c>
      <c r="G16" s="14" t="str">
        <f>_xlfn.CONCAT(N15,".",O15,".",P15,".",Q15)</f>
        <v>10.3.224.0</v>
      </c>
      <c r="H16" s="13" t="str">
        <f>_xlfn.CONCAT(T15,".",U15,".",V15,".",W15)</f>
        <v>10.3.224.1</v>
      </c>
      <c r="I16" s="13" t="str">
        <f>_xlfn.CONCAT(X15,".",Y15,".",Z15,".",AA15)</f>
        <v>10.3.239.254</v>
      </c>
      <c r="J16" s="13" t="str">
        <f>_xlfn.CONCAT(AB15,".",AC15,".",AD15,".",AE15)</f>
        <v>10.3.239.255</v>
      </c>
      <c r="K16" s="13" t="str">
        <f>_xlfn.CONCAT(AF15,".",AG15,".",AH15,".",AI15)</f>
        <v>255.255.240.0</v>
      </c>
      <c r="L16" s="13" t="str">
        <f>_xlfn.CONCAT("/",AJ15)</f>
        <v>/20</v>
      </c>
      <c r="M16" s="15"/>
      <c r="N16" s="21">
        <f>N15</f>
        <v>10</v>
      </c>
      <c r="O16" s="22">
        <f>AP15</f>
        <v>3</v>
      </c>
      <c r="P16" s="18">
        <f>IF(AO15=0,AO15,AQ15)</f>
        <v>240</v>
      </c>
      <c r="Q16" s="19">
        <f>AM15</f>
        <v>0</v>
      </c>
      <c r="R16" s="17">
        <f>IF(AND(F16&lt;=253,F16&gt;125),0,IF(AND(F16&lt;=125,F16&gt;61),128+Q15,IF(AND(F16&lt;=61,F16&gt;29),64+Q15,IF(AND(F16&lt;=29,F16&gt;13),32+Q15,IF(AND(F16&lt;=13,F16&gt;5),16+Q15,IF(AND(F16&lt;=5,F16&gt;2),8+Q15,IF(AND(F16=2),4+Q15,Q15)))))))</f>
        <v>0</v>
      </c>
      <c r="S16" s="17" t="str">
        <f>IF(R16=256,P16+1,"HOLA")</f>
        <v>HOLA</v>
      </c>
      <c r="T16" s="18">
        <f>N16</f>
        <v>10</v>
      </c>
      <c r="U16" s="18">
        <f>O16</f>
        <v>3</v>
      </c>
      <c r="V16" s="18">
        <f>P16</f>
        <v>240</v>
      </c>
      <c r="W16" s="19">
        <f>Q16+1</f>
        <v>1</v>
      </c>
      <c r="X16" s="20">
        <f>AB16</f>
        <v>10</v>
      </c>
      <c r="Y16" s="18">
        <f>AC16</f>
        <v>3</v>
      </c>
      <c r="Z16" s="18">
        <f>AD16</f>
        <v>247</v>
      </c>
      <c r="AA16" s="19">
        <f>AE16-1</f>
        <v>254</v>
      </c>
      <c r="AB16" s="20">
        <f>N17</f>
        <v>10</v>
      </c>
      <c r="AC16" s="18">
        <f>IF(AD16=255,O17-1,O17)</f>
        <v>3</v>
      </c>
      <c r="AD16" s="18">
        <f>IF(AR16=-1,255, IF(AND(AE16&lt;&gt;255),P17,P17-1))</f>
        <v>247</v>
      </c>
      <c r="AE16" s="19">
        <f>IF(AS16=-1,255,Q17-1)</f>
        <v>255</v>
      </c>
      <c r="AF16" s="21">
        <f>IF(N17&lt;&gt;0,255,"HOLA")</f>
        <v>255</v>
      </c>
      <c r="AG16" s="22">
        <f>IF(AJ16=15,254,IF(O17&lt;&gt;0,255,IF(P17&lt;&gt;0,255)))</f>
        <v>255</v>
      </c>
      <c r="AH16" s="18">
        <f>IF(AND(AJ16=16),0,IF(AND(AJ16=17),128,IF(AND(AJ16=18),192,IF(AND(AJ16=19),224,IF(AND(AJ16=20),240,IF(AND(AJ16=21),248,IF(AND(AJ16=22),252,IF(AND(AJ16=23),254,IF(AND(O17&gt;O16),255,IF(AND(P17=0),0,IF(AND(AH15=255),AH15,IF(AND(AJ16=24),AH15+1,IF(AND(AJ16=25),255,IF(AND(AJ16=26),255,IF(AND(AJ16=27),255,IF(AND(AJ16=28),255,IF(AND(AJ16=29),255,IF(AND(AJ16=30),255,IF(AND(AJ16=31),255,"HOLA")))))))))))))))))))</f>
        <v>248</v>
      </c>
      <c r="AI16" s="19">
        <f>IF(AJ16=24,0, IF(AJ16=25,128, IF(AJ16=26,192, IF(AJ16=27,224, IF(AJ16=28,240, IF(AJ16=29,248, IF(AJ16=30,252, IF(AJ16=31,254, IF(Q17=0,0,"HOLA")))))))))</f>
        <v>0</v>
      </c>
      <c r="AJ16" s="23">
        <f>IF(AND(F17&lt;=131069,F17&gt;65533),32-17,IF(AND(F17&lt;=65533,F17&gt;32765),32-16,IF(AND(F17&lt;=32765,F17&gt;16381),32-15,IF(AND(F17&lt;=16381,F17&gt;8189),32-14,IF(AND(F17&lt;=8189,F17&gt;4093),32-13,IF(AND(F17&lt;=4093,F17&gt;2045),32-12,IF(AND(F17&lt;=2045,F17&gt;1021),32-11,IF(AND(F17&lt;=1021,F17&gt;509),32-10,IF(AND(F17&lt;=509,F17&gt;253),32-9,IF(AND(F17&lt;=253,F17&gt;125),32-8,IF(AND(F17&lt;=125,F17&gt;61),32-7,IF(AND(F17&lt;=61,F17&gt;29),32-6,IF(AND(F17&lt;=29,F17&gt;13),32-5,IF(AND(F17&lt;=13,F17&gt;5),32-4,IF(AND(F17&lt;=5,F17&gt;=3),32-3,IF(AND(F17=2),32-2,))))))))))))))))</f>
        <v>21</v>
      </c>
      <c r="AK16" s="23">
        <f>P17</f>
        <v>248</v>
      </c>
      <c r="AL16" s="23">
        <f>IF(Q17=256,0,Q17)</f>
        <v>0</v>
      </c>
      <c r="AM16" s="23">
        <f>IF(R17=256,0,IF(AND(F17&lt;=253,F17&gt;125),0,IF(AND(F17&lt;=125,F17&gt;61),128+Q16,IF(AND(F17&lt;=61,F17&gt;29),64+Q16,IF(AND(F17&lt;=29,F17&gt;13),32+Q16,IF(AND(F17&lt;=13,F17&gt;5),16+Q16,IF(AND(F17&lt;=5,F17&gt;=3),8+Q16,IF(AND(F17=2),4+Q16,Q16))))))))</f>
        <v>0</v>
      </c>
      <c r="AN16" s="23">
        <f>IF(S16=256,0,IF(AND(F17&lt;=253,F17&gt;125),0,IF(AND(F17&lt;=125,F17&gt;61),128+R16,IF(AND(F17&lt;=61,F17&gt;29),64+R16,IF(AND(F17&lt;=29,F17&gt;13),32+R16,IF(AND(F17&lt;=13,F17&gt;5),16+R16,IF(AND(F17&lt;=5,F17&gt;2),8+R16,IF(AND(F17=2),4+R16,R16))))))))</f>
        <v>0</v>
      </c>
      <c r="AO16" s="23">
        <f>IF(AND(AQ16=256),0,IF(AND(F17&lt;=131069,F17&gt;65533),H7+2,IF(AND(F17&lt;=65533,F17&gt;32765),256,IF(AND(F17&lt;=32765,F17&gt;16381),128+H7,IF(AND(F17&lt;=16381,F17&gt;8189),64+H7,IF(AND(F17&lt;=8189,F17&gt;4093),32+H7,IF(AND(F17&lt;=4093,F17&gt;2045),16+H7,IF(AND(F17&lt;=2045,F17&gt;1021),8+H7,IF(AND(F17&lt;=1021,F17&gt;509),4+H7,IF(AND(F17&lt;=509,F17&gt;253),2+H7,IF(AND(F17&lt;=253,F17&gt;125),H7+1,IF(AND(F17&lt;=125,F17&gt;61),128+H7,IF(AND(F17&lt;=61,F17&gt;29),64+H7,IF(AND(F17&lt;=29,F17&gt;13),32+H7,IF(AND(F17&lt;=13,F17&gt;5),16+H7,IF(AND(F17&lt;=5,F17&gt;=3),8+H7,IF(AND(F17=2),4+H7)))))))))))))))))</f>
        <v>8</v>
      </c>
      <c r="AP16" s="23">
        <f>IF(AND(F17&lt;=131069,F17&gt;65533),O16+2, IF(AND(Q17=0,P17=0),O16+1, O16))</f>
        <v>3</v>
      </c>
      <c r="AQ16" s="23">
        <f>IF(R17=256,P16+1,IF(AND(F17&lt;=65533,F17&gt;32765),256,IF(AND(F17&lt;=32765,F17&gt;16381),128+P16,IF(AND(F17&lt;=16381,F17&gt;8189),64+P16,IF(AND(F17&lt;=8189,F17&gt;4093),32+P16,IF(AND(F17&lt;=4093,F17&gt;2045),16+P16,IF(AND(F17&lt;=2045,F17&gt;1021),8+P16,IF(AND(F17&lt;=1021,F17&gt;509),4+P16,IF(AND(F17&lt;=509,F17&gt;253),2+P16,IF(AND(F17&lt;=253,F17&gt;125),P16+1,P16))))))))))</f>
        <v>248</v>
      </c>
      <c r="AR16" s="23">
        <f>IF(AE16=255,P17-1,P17-1)</f>
        <v>247</v>
      </c>
      <c r="AS16" s="23">
        <f>Q17-1</f>
        <v>-1</v>
      </c>
      <c r="AT16" s="42">
        <f t="shared" si="0"/>
        <v>0</v>
      </c>
      <c r="AU16" s="43">
        <f t="shared" si="1"/>
        <v>0</v>
      </c>
      <c r="AV16" s="43">
        <f t="shared" si="2"/>
        <v>7</v>
      </c>
      <c r="AW16" s="44">
        <f t="shared" si="3"/>
        <v>255</v>
      </c>
      <c r="AX16" s="14" t="str">
        <f t="shared" si="4"/>
        <v>0.0.15.255</v>
      </c>
      <c r="AY16" s="15"/>
    </row>
    <row r="17" spans="1:51" x14ac:dyDescent="0.2">
      <c r="A17" s="33" t="s">
        <v>16</v>
      </c>
      <c r="B17" s="33"/>
      <c r="C17" s="7" t="s">
        <v>38</v>
      </c>
      <c r="D17" s="7" t="s">
        <v>39</v>
      </c>
      <c r="E17" s="15"/>
      <c r="F17" s="10">
        <v>2000</v>
      </c>
      <c r="G17" s="14" t="str">
        <f>_xlfn.CONCAT(N16,".",O16,".",P16,".",Q16)</f>
        <v>10.3.240.0</v>
      </c>
      <c r="H17" s="13" t="str">
        <f>_xlfn.CONCAT(T16,".",U16,".",V16,".",W16)</f>
        <v>10.3.240.1</v>
      </c>
      <c r="I17" s="13" t="str">
        <f>_xlfn.CONCAT(X16,".",Y16,".",Z16,".",AA16)</f>
        <v>10.3.247.254</v>
      </c>
      <c r="J17" s="13" t="str">
        <f>_xlfn.CONCAT(AB16,".",AC16,".",AD16,".",AE16)</f>
        <v>10.3.247.255</v>
      </c>
      <c r="K17" s="13" t="str">
        <f>_xlfn.CONCAT(AF16,".",AG16,".",AH16,".",AI16)</f>
        <v>255.255.248.0</v>
      </c>
      <c r="L17" s="13" t="str">
        <f>_xlfn.CONCAT("/",AJ16)</f>
        <v>/21</v>
      </c>
      <c r="M17" s="15"/>
      <c r="N17" s="21">
        <f>N16</f>
        <v>10</v>
      </c>
      <c r="O17" s="22">
        <f>AP16</f>
        <v>3</v>
      </c>
      <c r="P17" s="18">
        <f>IF(AO16=0,AO16,AQ16)</f>
        <v>248</v>
      </c>
      <c r="Q17" s="19">
        <f>AM16</f>
        <v>0</v>
      </c>
      <c r="R17" s="17">
        <f>IF(AND(F17&lt;=253,F17&gt;125),0,IF(AND(F17&lt;=125,F17&gt;61),128+Q16,IF(AND(F17&lt;=61,F17&gt;29),64+Q16,IF(AND(F17&lt;=29,F17&gt;13),32+Q16,IF(AND(F17&lt;=13,F17&gt;5),16+Q16,IF(AND(F17&lt;=5,F17&gt;2),8+Q16,IF(AND(F17=2),4+Q16,Q16)))))))</f>
        <v>0</v>
      </c>
      <c r="S17" s="17" t="str">
        <f>IF(R17=256,P17+1,"HOLA")</f>
        <v>HOLA</v>
      </c>
      <c r="T17" s="18">
        <f>N17</f>
        <v>10</v>
      </c>
      <c r="U17" s="18">
        <f>O17</f>
        <v>3</v>
      </c>
      <c r="V17" s="18">
        <f>P17</f>
        <v>248</v>
      </c>
      <c r="W17" s="19">
        <f>Q17+1</f>
        <v>1</v>
      </c>
      <c r="X17" s="20">
        <f>AB17</f>
        <v>10</v>
      </c>
      <c r="Y17" s="18">
        <f>AC17</f>
        <v>3</v>
      </c>
      <c r="Z17" s="18">
        <f>AD17</f>
        <v>251</v>
      </c>
      <c r="AA17" s="19">
        <f>AE17-1</f>
        <v>254</v>
      </c>
      <c r="AB17" s="20">
        <f>N18</f>
        <v>10</v>
      </c>
      <c r="AC17" s="18">
        <f>IF(AD17=255,O18-1,O18)</f>
        <v>3</v>
      </c>
      <c r="AD17" s="18">
        <f>IF(AR17=-1,255, IF(AND(AE17&lt;&gt;255),P18,P18-1))</f>
        <v>251</v>
      </c>
      <c r="AE17" s="19">
        <f>IF(AS17=-1,255,Q18-1)</f>
        <v>255</v>
      </c>
      <c r="AF17" s="21">
        <f>IF(N18&lt;&gt;0,255,"HOLA")</f>
        <v>255</v>
      </c>
      <c r="AG17" s="22">
        <f>IF(AJ17=15,254,IF(O18&lt;&gt;0,255,IF(P18&lt;&gt;0,255)))</f>
        <v>255</v>
      </c>
      <c r="AH17" s="18">
        <f>IF(AND(AJ17=16),0,IF(AND(AJ17=17),128,IF(AND(AJ17=18),192,IF(AND(AJ17=19),224,IF(AND(AJ17=20),240,IF(AND(AJ17=21),248,IF(AND(AJ17=22),252,IF(AND(AJ17=23),254,IF(AND(O18&gt;O17),255,IF(AND(P18=0),0,IF(AND(AH16=255),AH16,IF(AND(AJ17=24),AH16+1,IF(AND(AJ17=25),255,IF(AND(AJ17=26),255,IF(AND(AJ17=27),255,IF(AND(AJ17=28),255,IF(AND(AJ17=29),255,IF(AND(AJ17=30),255,IF(AND(AJ17=31),255,"HOLA")))))))))))))))))))</f>
        <v>252</v>
      </c>
      <c r="AI17" s="19">
        <f>IF(AJ17=24,0, IF(AJ17=25,128, IF(AJ17=26,192, IF(AJ17=27,224, IF(AJ17=28,240, IF(AJ17=29,248, IF(AJ17=30,252, IF(AJ17=31,254, IF(Q18=0,0,"HOLA")))))))))</f>
        <v>0</v>
      </c>
      <c r="AJ17" s="23">
        <f>IF(AND(F18&lt;=131069,F18&gt;65533),32-17,IF(AND(F18&lt;=65533,F18&gt;32765),32-16,IF(AND(F18&lt;=32765,F18&gt;16381),32-15,IF(AND(F18&lt;=16381,F18&gt;8189),32-14,IF(AND(F18&lt;=8189,F18&gt;4093),32-13,IF(AND(F18&lt;=4093,F18&gt;2045),32-12,IF(AND(F18&lt;=2045,F18&gt;1021),32-11,IF(AND(F18&lt;=1021,F18&gt;509),32-10,IF(AND(F18&lt;=509,F18&gt;253),32-9,IF(AND(F18&lt;=253,F18&gt;125),32-8,IF(AND(F18&lt;=125,F18&gt;61),32-7,IF(AND(F18&lt;=61,F18&gt;29),32-6,IF(AND(F18&lt;=29,F18&gt;13),32-5,IF(AND(F18&lt;=13,F18&gt;5),32-4,IF(AND(F18&lt;=5,F18&gt;=3),32-3,IF(AND(F18=2),32-2,))))))))))))))))</f>
        <v>22</v>
      </c>
      <c r="AK17" s="23">
        <f>P18</f>
        <v>252</v>
      </c>
      <c r="AL17" s="23">
        <f>IF(Q18=256,0,Q18)</f>
        <v>0</v>
      </c>
      <c r="AM17" s="23">
        <f>IF(R18=256,0,IF(AND(F18&lt;=253,F18&gt;125),0,IF(AND(F18&lt;=125,F18&gt;61),128+Q17,IF(AND(F18&lt;=61,F18&gt;29),64+Q17,IF(AND(F18&lt;=29,F18&gt;13),32+Q17,IF(AND(F18&lt;=13,F18&gt;5),16+Q17,IF(AND(F18&lt;=5,F18&gt;=3),8+Q17,IF(AND(F18=2),4+Q17,Q17))))))))</f>
        <v>0</v>
      </c>
      <c r="AN17" s="23">
        <f>IF(S17=256,0,IF(AND(F18&lt;=253,F18&gt;125),0,IF(AND(F18&lt;=125,F18&gt;61),128+R17,IF(AND(F18&lt;=61,F18&gt;29),64+R17,IF(AND(F18&lt;=29,F18&gt;13),32+R17,IF(AND(F18&lt;=13,F18&gt;5),16+R17,IF(AND(F18&lt;=5,F18&gt;2),8+R17,IF(AND(F18=2),4+R17,R17))))))))</f>
        <v>0</v>
      </c>
      <c r="AO17" s="23">
        <f>IF(AND(AQ17=256),0,IF(AND(F18&lt;=131069,F18&gt;65533),H47+2,IF(AND(F18&lt;=65533,F18&gt;32765),256,IF(AND(F18&lt;=32765,F18&gt;16381),128+H47,IF(AND(F18&lt;=16381,F18&gt;8189),64+H47,IF(AND(F18&lt;=8189,F18&gt;4093),32+H47,IF(AND(F18&lt;=4093,F18&gt;2045),16+H47,IF(AND(F18&lt;=2045,F18&gt;1021),8+H47,IF(AND(F18&lt;=1021,F18&gt;509),4+H47,IF(AND(F18&lt;=509,F18&gt;253),2+H47,IF(AND(F18&lt;=253,F18&gt;125),H47+1,IF(AND(F18&lt;=125,F18&gt;61),128+H47,IF(AND(F18&lt;=61,F18&gt;29),64+H47,IF(AND(F18&lt;=29,F18&gt;13),32+H47,IF(AND(F18&lt;=13,F18&gt;5),16+H47,IF(AND(F18&lt;=5,F18&gt;=3),8+H47,IF(AND(F18=2),4+H47)))))))))))))))))</f>
        <v>4</v>
      </c>
      <c r="AP17" s="23">
        <f>IF(AND(F18&lt;=131069,F18&gt;65533),O17+2, IF(AND(Q18=0,P18=0),O17+1, O17))</f>
        <v>3</v>
      </c>
      <c r="AQ17" s="23">
        <f>IF(R18=256,P17+1,IF(AND(F18&lt;=65533,F18&gt;32765),256,IF(AND(F18&lt;=32765,F18&gt;16381),128+P17,IF(AND(F18&lt;=16381,F18&gt;8189),64+P17,IF(AND(F18&lt;=8189,F18&gt;4093),32+P17,IF(AND(F18&lt;=4093,F18&gt;2045),16+P17,IF(AND(F18&lt;=2045,F18&gt;1021),8+P17,IF(AND(F18&lt;=1021,F18&gt;509),4+P17,IF(AND(F18&lt;=509,F18&gt;253),2+P17,IF(AND(F18&lt;=253,F18&gt;125),P17+1,P17))))))))))</f>
        <v>252</v>
      </c>
      <c r="AR17" s="23">
        <f>IF(AE17=255,P18-1,P18-1)</f>
        <v>251</v>
      </c>
      <c r="AS17" s="23">
        <f>Q18-1</f>
        <v>-1</v>
      </c>
      <c r="AT17" s="42">
        <f t="shared" si="0"/>
        <v>0</v>
      </c>
      <c r="AU17" s="43">
        <f t="shared" si="1"/>
        <v>0</v>
      </c>
      <c r="AV17" s="43">
        <f t="shared" si="2"/>
        <v>3</v>
      </c>
      <c r="AW17" s="44">
        <f t="shared" si="3"/>
        <v>255</v>
      </c>
      <c r="AX17" s="14" t="str">
        <f t="shared" si="4"/>
        <v>0.0.7.255</v>
      </c>
      <c r="AY17" s="15"/>
    </row>
    <row r="18" spans="1:51" x14ac:dyDescent="0.2">
      <c r="A18" s="2">
        <v>131072</v>
      </c>
      <c r="B18" s="3" t="s">
        <v>17</v>
      </c>
      <c r="C18" s="1" t="s">
        <v>40</v>
      </c>
      <c r="D18" s="34" t="s">
        <v>41</v>
      </c>
      <c r="E18" s="15"/>
      <c r="F18" s="10">
        <v>1000</v>
      </c>
      <c r="G18" s="14" t="str">
        <f>_xlfn.CONCAT(N17,".",O17,".",P17,".",Q17)</f>
        <v>10.3.248.0</v>
      </c>
      <c r="H18" s="13" t="str">
        <f>_xlfn.CONCAT(T17,".",U17,".",V17,".",W17)</f>
        <v>10.3.248.1</v>
      </c>
      <c r="I18" s="13" t="str">
        <f>_xlfn.CONCAT(X17,".",Y17,".",Z17,".",AA17)</f>
        <v>10.3.251.254</v>
      </c>
      <c r="J18" s="13" t="str">
        <f>_xlfn.CONCAT(AB17,".",AC17,".",AD17,".",AE17)</f>
        <v>10.3.251.255</v>
      </c>
      <c r="K18" s="13" t="str">
        <f>_xlfn.CONCAT(AF17,".",AG17,".",AH17,".",AI17)</f>
        <v>255.255.252.0</v>
      </c>
      <c r="L18" s="13" t="str">
        <f>_xlfn.CONCAT("/",AJ17)</f>
        <v>/22</v>
      </c>
      <c r="M18" s="15"/>
      <c r="N18" s="21">
        <f>N17</f>
        <v>10</v>
      </c>
      <c r="O18" s="22">
        <f>AP17</f>
        <v>3</v>
      </c>
      <c r="P18" s="18">
        <f>IF(AO17=0,AO17,AQ17)</f>
        <v>252</v>
      </c>
      <c r="Q18" s="19">
        <f>AM17</f>
        <v>0</v>
      </c>
      <c r="R18" s="17">
        <f>IF(AND(F18&lt;=253,F18&gt;125),0,IF(AND(F18&lt;=125,F18&gt;61),128+Q17,IF(AND(F18&lt;=61,F18&gt;29),64+Q17,IF(AND(F18&lt;=29,F18&gt;13),32+Q17,IF(AND(F18&lt;=13,F18&gt;5),16+Q17,IF(AND(F18&lt;=5,F18&gt;2),8+Q17,IF(AND(F18=2),4+Q17,Q17)))))))</f>
        <v>0</v>
      </c>
      <c r="S18" s="17" t="str">
        <f>IF(R18=256,P18+1,"HOLA")</f>
        <v>HOLA</v>
      </c>
      <c r="T18" s="18">
        <f>N18</f>
        <v>10</v>
      </c>
      <c r="U18" s="18">
        <f>O18</f>
        <v>3</v>
      </c>
      <c r="V18" s="18">
        <f>P18</f>
        <v>252</v>
      </c>
      <c r="W18" s="19">
        <f>Q18+1</f>
        <v>1</v>
      </c>
      <c r="X18" s="20">
        <f>AB18</f>
        <v>10</v>
      </c>
      <c r="Y18" s="18">
        <f>AC18</f>
        <v>3</v>
      </c>
      <c r="Z18" s="18">
        <f>AD18</f>
        <v>253</v>
      </c>
      <c r="AA18" s="19">
        <f>AE18-1</f>
        <v>254</v>
      </c>
      <c r="AB18" s="20">
        <f>N19</f>
        <v>10</v>
      </c>
      <c r="AC18" s="18">
        <f>IF(AD18=255,O19-1,O19)</f>
        <v>3</v>
      </c>
      <c r="AD18" s="18">
        <f>IF(AR18=-1,255, IF(AND(AE18&lt;&gt;255),P19,P19-1))</f>
        <v>253</v>
      </c>
      <c r="AE18" s="19">
        <f>IF(AS18=-1,255,Q19-1)</f>
        <v>255</v>
      </c>
      <c r="AF18" s="21">
        <f>IF(N19&lt;&gt;0,255,"HOLA")</f>
        <v>255</v>
      </c>
      <c r="AG18" s="22">
        <f>IF(AJ18=15,254,IF(O19&lt;&gt;0,255,IF(P19&lt;&gt;0,255)))</f>
        <v>255</v>
      </c>
      <c r="AH18" s="18">
        <f>IF(AND(AJ18=16),0,IF(AND(AJ18=17),128,IF(AND(AJ18=18),192,IF(AND(AJ18=19),224,IF(AND(AJ18=20),240,IF(AND(AJ18=21),248,IF(AND(AJ18=22),252,IF(AND(AJ18=23),254,IF(AND(O19&gt;O18),255,IF(AND(P19=0),0,IF(AND(AH17=255),AH17,IF(AND(AJ18=24),AH17+1,IF(AND(AJ18=25),255,IF(AND(AJ18=26),255,IF(AND(AJ18=27),255,IF(AND(AJ18=28),255,IF(AND(AJ18=29),255,IF(AND(AJ18=30),255,IF(AND(AJ18=31),255,"HOLA")))))))))))))))))))</f>
        <v>254</v>
      </c>
      <c r="AI18" s="19">
        <f>IF(AJ18=24,0, IF(AJ18=25,128, IF(AJ18=26,192, IF(AJ18=27,224, IF(AJ18=28,240, IF(AJ18=29,248, IF(AJ18=30,252, IF(AJ18=31,254, IF(Q19=0,0,"HOLA")))))))))</f>
        <v>0</v>
      </c>
      <c r="AJ18" s="23">
        <f>IF(AND(F19&lt;=131069,F19&gt;65533),32-17,IF(AND(F19&lt;=65533,F19&gt;32765),32-16,IF(AND(F19&lt;=32765,F19&gt;16381),32-15,IF(AND(F19&lt;=16381,F19&gt;8189),32-14,IF(AND(F19&lt;=8189,F19&gt;4093),32-13,IF(AND(F19&lt;=4093,F19&gt;2045),32-12,IF(AND(F19&lt;=2045,F19&gt;1021),32-11,IF(AND(F19&lt;=1021,F19&gt;509),32-10,IF(AND(F19&lt;=509,F19&gt;253),32-9,IF(AND(F19&lt;=253,F19&gt;125),32-8,IF(AND(F19&lt;=125,F19&gt;61),32-7,IF(AND(F19&lt;=61,F19&gt;29),32-6,IF(AND(F19&lt;=29,F19&gt;13),32-5,IF(AND(F19&lt;=13,F19&gt;5),32-4,IF(AND(F19&lt;=5,F19&gt;=3),32-3,IF(AND(F19=2),32-2,))))))))))))))))</f>
        <v>23</v>
      </c>
      <c r="AK18" s="23">
        <f>P19</f>
        <v>254</v>
      </c>
      <c r="AL18" s="23">
        <f>IF(Q19=256,0,Q19)</f>
        <v>0</v>
      </c>
      <c r="AM18" s="23">
        <f>IF(R19=256,0,IF(AND(F19&lt;=253,F19&gt;125),0,IF(AND(F19&lt;=125,F19&gt;61),128+Q18,IF(AND(F19&lt;=61,F19&gt;29),64+Q18,IF(AND(F19&lt;=29,F19&gt;13),32+Q18,IF(AND(F19&lt;=13,F19&gt;5),16+Q18,IF(AND(F19&lt;=5,F19&gt;=3),8+Q18,IF(AND(F19=2),4+Q18,Q18))))))))</f>
        <v>0</v>
      </c>
      <c r="AN18" s="23">
        <f>IF(S18=256,0,IF(AND(F19&lt;=253,F19&gt;125),0,IF(AND(F19&lt;=125,F19&gt;61),128+R18,IF(AND(F19&lt;=61,F19&gt;29),64+R18,IF(AND(F19&lt;=29,F19&gt;13),32+R18,IF(AND(F19&lt;=13,F19&gt;5),16+R18,IF(AND(F19&lt;=5,F19&gt;2),8+R18,IF(AND(F19=2),4+R18,R18))))))))</f>
        <v>0</v>
      </c>
      <c r="AO18" s="23">
        <f>IF(AND(AQ18=256),0,IF(AND(F19&lt;=131069,F19&gt;65533),H30+2,IF(AND(F19&lt;=65533,F19&gt;32765),256,IF(AND(F19&lt;=32765,F19&gt;16381),128+H30,IF(AND(F19&lt;=16381,F19&gt;8189),64+H30,IF(AND(F19&lt;=8189,F19&gt;4093),32+H30,IF(AND(F19&lt;=4093,F19&gt;2045),16+H30,IF(AND(F19&lt;=2045,F19&gt;1021),8+H30,IF(AND(F19&lt;=1021,F19&gt;509),4+H30,IF(AND(F19&lt;=509,F19&gt;253),2+H30,IF(AND(F19&lt;=253,F19&gt;125),H30+1,IF(AND(F19&lt;=125,F19&gt;61),128+H30,IF(AND(F19&lt;=61,F19&gt;29),64+H30,IF(AND(F19&lt;=29,F19&gt;13),32+H30,IF(AND(F19&lt;=13,F19&gt;5),16+H30,IF(AND(F19&lt;=5,F19&gt;=3),8+H30,IF(AND(F19=2),4+H30)))))))))))))))))</f>
        <v>2</v>
      </c>
      <c r="AP18" s="23">
        <f>IF(AND(F19&lt;=131069,F19&gt;65533),O18+2, IF(AND(Q19=0,P19=0),O18+1, O18))</f>
        <v>3</v>
      </c>
      <c r="AQ18" s="23">
        <f>IF(R19=256,P18+1,IF(AND(F19&lt;=65533,F19&gt;32765),256,IF(AND(F19&lt;=32765,F19&gt;16381),128+P18,IF(AND(F19&lt;=16381,F19&gt;8189),64+P18,IF(AND(F19&lt;=8189,F19&gt;4093),32+P18,IF(AND(F19&lt;=4093,F19&gt;2045),16+P18,IF(AND(F19&lt;=2045,F19&gt;1021),8+P18,IF(AND(F19&lt;=1021,F19&gt;509),4+P18,IF(AND(F19&lt;=509,F19&gt;253),2+P18,IF(AND(F19&lt;=253,F19&gt;125),P18+1,P18))))))))))</f>
        <v>254</v>
      </c>
      <c r="AR18" s="23">
        <f>IF(AE18=255,P19-1,P19-1)</f>
        <v>253</v>
      </c>
      <c r="AS18" s="23">
        <f>Q19-1</f>
        <v>-1</v>
      </c>
      <c r="AT18" s="42">
        <f t="shared" si="0"/>
        <v>0</v>
      </c>
      <c r="AU18" s="43">
        <f t="shared" si="1"/>
        <v>0</v>
      </c>
      <c r="AV18" s="43">
        <f t="shared" si="2"/>
        <v>1</v>
      </c>
      <c r="AW18" s="44">
        <f t="shared" si="3"/>
        <v>255</v>
      </c>
      <c r="AX18" s="14" t="str">
        <f t="shared" si="4"/>
        <v>0.0.3.255</v>
      </c>
      <c r="AY18" s="15"/>
    </row>
    <row r="19" spans="1:51" x14ac:dyDescent="0.2">
      <c r="A19" s="4">
        <v>65536</v>
      </c>
      <c r="B19" s="4">
        <f t="shared" ref="B19:B32" si="5">A19-3</f>
        <v>65533</v>
      </c>
      <c r="C19" s="1" t="s">
        <v>42</v>
      </c>
      <c r="D19" s="34"/>
      <c r="E19" s="15"/>
      <c r="F19" s="10">
        <v>500</v>
      </c>
      <c r="G19" s="14" t="str">
        <f>_xlfn.CONCAT(N18,".",O18,".",P18,".",Q18)</f>
        <v>10.3.252.0</v>
      </c>
      <c r="H19" s="13" t="str">
        <f>_xlfn.CONCAT(T18,".",U18,".",V18,".",W18)</f>
        <v>10.3.252.1</v>
      </c>
      <c r="I19" s="13" t="str">
        <f>_xlfn.CONCAT(X18,".",Y18,".",Z18,".",AA18)</f>
        <v>10.3.253.254</v>
      </c>
      <c r="J19" s="13" t="str">
        <f>_xlfn.CONCAT(AB18,".",AC18,".",AD18,".",AE18)</f>
        <v>10.3.253.255</v>
      </c>
      <c r="K19" s="13" t="str">
        <f>_xlfn.CONCAT(AF18,".",AG18,".",AH18,".",AI18)</f>
        <v>255.255.254.0</v>
      </c>
      <c r="L19" s="13" t="str">
        <f>_xlfn.CONCAT("/",AJ18)</f>
        <v>/23</v>
      </c>
      <c r="M19" s="15"/>
      <c r="N19" s="21">
        <f>N18</f>
        <v>10</v>
      </c>
      <c r="O19" s="22">
        <f>AP18</f>
        <v>3</v>
      </c>
      <c r="P19" s="18">
        <f>IF(AO18=0,AO18,AQ18)</f>
        <v>254</v>
      </c>
      <c r="Q19" s="18">
        <f>AM18</f>
        <v>0</v>
      </c>
      <c r="R19" s="17">
        <f>IF(AND(F19&lt;=253,F19&gt;125),0,IF(AND(F19&lt;=125,F19&gt;61),128+Q18,IF(AND(F19&lt;=61,F19&gt;29),64+Q18,IF(AND(F19&lt;=29,F19&gt;13),32+Q18,IF(AND(F19&lt;=13,F19&gt;5),16+Q18,IF(AND(F19&lt;=5,F19&gt;2),8+Q18,IF(AND(F19=2),4+Q18,Q18)))))))</f>
        <v>0</v>
      </c>
      <c r="S19" s="17" t="str">
        <f>IF(R19=256,P19+1,"HOLA")</f>
        <v>HOLA</v>
      </c>
      <c r="T19" s="20">
        <f>N19</f>
        <v>10</v>
      </c>
      <c r="U19" s="18">
        <f>O19</f>
        <v>3</v>
      </c>
      <c r="V19" s="18">
        <f>P19</f>
        <v>254</v>
      </c>
      <c r="W19" s="19">
        <f>Q19+1</f>
        <v>1</v>
      </c>
      <c r="X19" s="20">
        <f>AB19</f>
        <v>10</v>
      </c>
      <c r="Y19" s="18">
        <f>AC19</f>
        <v>3</v>
      </c>
      <c r="Z19" s="18">
        <f>AD19</f>
        <v>254</v>
      </c>
      <c r="AA19" s="19">
        <f>AE19-1</f>
        <v>254</v>
      </c>
      <c r="AB19" s="20">
        <f>N20</f>
        <v>10</v>
      </c>
      <c r="AC19" s="18">
        <f>IF(AD19=255,O20-1,O20)</f>
        <v>3</v>
      </c>
      <c r="AD19" s="18">
        <f>IF(AR19=-1,255, IF(AND(AE19&lt;&gt;255),P20,P20-1))</f>
        <v>254</v>
      </c>
      <c r="AE19" s="19">
        <f>IF(AS19=-1,255,Q20-1)</f>
        <v>255</v>
      </c>
      <c r="AF19" s="21">
        <f>IF(N20&lt;&gt;0,255,"HOLA")</f>
        <v>255</v>
      </c>
      <c r="AG19" s="22">
        <f>IF(AJ19=15,254,IF(O20&lt;&gt;0,255,IF(P20&lt;&gt;0,255)))</f>
        <v>255</v>
      </c>
      <c r="AH19" s="18">
        <f>IF(AND(AJ19=16),0,IF(AND(AJ19=17),128,IF(AND(AJ19=18),192,IF(AND(AJ19=19),224,IF(AND(AJ19=20),240,IF(AND(AJ19=21),248,IF(AND(AJ19=22),252,IF(AND(AJ19=23),254,IF(AND(O20&gt;O19),255,IF(AND(P20=0),0,IF(AND(AH18=255),AH18,IF(AND(AJ19=24),AH18+1,IF(AND(AJ19=25),255,IF(AND(AJ19=26),255,IF(AND(AJ19=27),255,IF(AND(AJ19=28),255,IF(AND(AJ19=29),255,IF(AND(AJ19=30),255,IF(AND(AJ19=31),255,"HOLA")))))))))))))))))))</f>
        <v>255</v>
      </c>
      <c r="AI19" s="19">
        <f>IF(AJ19=24,0, IF(AJ19=25,128, IF(AJ19=26,192, IF(AJ19=27,224, IF(AJ19=28,240, IF(AJ19=29,248, IF(AJ19=30,252, IF(AJ19=31,254, IF(Q20=0,0,"HOLA")))))))))</f>
        <v>0</v>
      </c>
      <c r="AJ19" s="23">
        <f>IF(AND(F20&lt;=131069,F20&gt;65533),32-17,IF(AND(F20&lt;=65533,F20&gt;32765),32-16,IF(AND(F20&lt;=32765,F20&gt;16381),32-15,IF(AND(F20&lt;=16381,F20&gt;8189),32-14,IF(AND(F20&lt;=8189,F20&gt;4093),32-13,IF(AND(F20&lt;=4093,F20&gt;2045),32-12,IF(AND(F20&lt;=2045,F20&gt;1021),32-11,IF(AND(F20&lt;=1021,F20&gt;509),32-10,IF(AND(F20&lt;=509,F20&gt;253),32-9,IF(AND(F20&lt;=253,F20&gt;125),32-8,IF(AND(F20&lt;=125,F20&gt;61),32-7,IF(AND(F20&lt;=61,F20&gt;29),32-6,IF(AND(F20&lt;=29,F20&gt;13),32-5,IF(AND(F20&lt;=13,F20&gt;5),32-4,IF(AND(F20&lt;=5,F20&gt;=3),32-3,IF(AND(F20=2),32-2,))))))))))))))))</f>
        <v>24</v>
      </c>
      <c r="AK19" s="23">
        <f>P20</f>
        <v>255</v>
      </c>
      <c r="AL19" s="23">
        <f>IF(Q20=256,0,Q20)</f>
        <v>0</v>
      </c>
      <c r="AM19" s="23">
        <f>IF(R20=256,0,IF(AND(F20&lt;=253,F20&gt;125),0,IF(AND(F20&lt;=125,F20&gt;61),128+Q19,IF(AND(F20&lt;=61,F20&gt;29),64+Q19,IF(AND(F20&lt;=29,F20&gt;13),32+Q19,IF(AND(F20&lt;=13,F20&gt;5),16+Q19,IF(AND(F20&lt;=5,F20&gt;=3),8+Q19,IF(AND(F20=2),4+Q19,Q19))))))))</f>
        <v>0</v>
      </c>
      <c r="AN19" s="23">
        <f>IF(S19=256,0,IF(AND(F20&lt;=253,F20&gt;125),0,IF(AND(F20&lt;=125,F20&gt;61),128+R19,IF(AND(F20&lt;=61,F20&gt;29),64+R19,IF(AND(F20&lt;=29,F20&gt;13),32+R19,IF(AND(F20&lt;=13,F20&gt;5),16+R19,IF(AND(F20&lt;=5,F20&gt;2),8+R19,IF(AND(F20=2),4+R19,R19))))))))</f>
        <v>0</v>
      </c>
      <c r="AO19" s="23">
        <f>IF(AND(AQ19=256),0,IF(AND(F20&lt;=131069,F20&gt;65533),H31+2,IF(AND(F20&lt;=65533,F20&gt;32765),256,IF(AND(F20&lt;=32765,F20&gt;16381),128+H31,IF(AND(F20&lt;=16381,F20&gt;8189),64+H31,IF(AND(F20&lt;=8189,F20&gt;4093),32+H31,IF(AND(F20&lt;=4093,F20&gt;2045),16+H31,IF(AND(F20&lt;=2045,F20&gt;1021),8+H31,IF(AND(F20&lt;=1021,F20&gt;509),4+H31,IF(AND(F20&lt;=509,F20&gt;253),2+H31,IF(AND(F20&lt;=253,F20&gt;125),H31+1,IF(AND(F20&lt;=125,F20&gt;61),128+H31,IF(AND(F20&lt;=61,F20&gt;29),64+H31,IF(AND(F20&lt;=29,F20&gt;13),32+H31,IF(AND(F20&lt;=13,F20&gt;5),16+H31,IF(AND(F20&lt;=5,F20&gt;=3),8+H31,IF(AND(F20=2),4+H31)))))))))))))))))</f>
        <v>1</v>
      </c>
      <c r="AP19" s="23">
        <f>IF(AND(F20&lt;=131069,F20&gt;65533),O19+2, IF(AND(Q20=0,P20=0),O19+1, O19))</f>
        <v>3</v>
      </c>
      <c r="AQ19" s="23">
        <f>IF(R20=256,P19+1,IF(AND(F20&lt;=65533,F20&gt;32765),256,IF(AND(F20&lt;=32765,F20&gt;16381),128+P19,IF(AND(F20&lt;=16381,F20&gt;8189),64+P19,IF(AND(F20&lt;=8189,F20&gt;4093),32+P19,IF(AND(F20&lt;=4093,F20&gt;2045),16+P19,IF(AND(F20&lt;=2045,F20&gt;1021),8+P19,IF(AND(F20&lt;=1021,F20&gt;509),4+P19,IF(AND(F20&lt;=509,F20&gt;253),2+P19,IF(AND(F20&lt;=253,F20&gt;125),P19+1,P19))))))))))</f>
        <v>255</v>
      </c>
      <c r="AR19" s="23">
        <f>IF(AE19=255,P20-1,P20-1)</f>
        <v>254</v>
      </c>
      <c r="AS19" s="23">
        <f>Q20-1</f>
        <v>-1</v>
      </c>
      <c r="AT19" s="42">
        <f t="shared" si="0"/>
        <v>0</v>
      </c>
      <c r="AU19" s="43">
        <f t="shared" si="1"/>
        <v>0</v>
      </c>
      <c r="AV19" s="43">
        <f t="shared" si="2"/>
        <v>0</v>
      </c>
      <c r="AW19" s="44">
        <f t="shared" si="3"/>
        <v>255</v>
      </c>
      <c r="AX19" s="14" t="str">
        <f t="shared" si="4"/>
        <v>0.0.1.255</v>
      </c>
      <c r="AY19" s="15"/>
    </row>
    <row r="20" spans="1:51" x14ac:dyDescent="0.2">
      <c r="A20" s="4">
        <v>32768</v>
      </c>
      <c r="B20" s="4">
        <f t="shared" si="5"/>
        <v>32765</v>
      </c>
      <c r="C20" s="1" t="s">
        <v>43</v>
      </c>
      <c r="D20" s="34"/>
      <c r="E20" s="15"/>
      <c r="F20" s="11">
        <v>200</v>
      </c>
      <c r="G20" s="14" t="str">
        <f>_xlfn.CONCAT(N19,".",O19,".",P19,".",Q19)</f>
        <v>10.3.254.0</v>
      </c>
      <c r="H20" s="13" t="str">
        <f>_xlfn.CONCAT(T19,".",U19,".",V19,".",W19)</f>
        <v>10.3.254.1</v>
      </c>
      <c r="I20" s="13" t="str">
        <f>_xlfn.CONCAT(X19,".",Y19,".",Z19,".",AA19)</f>
        <v>10.3.254.254</v>
      </c>
      <c r="J20" s="13" t="str">
        <f>_xlfn.CONCAT(AB19,".",AC19,".",AD19,".",AE19)</f>
        <v>10.3.254.255</v>
      </c>
      <c r="K20" s="13" t="str">
        <f>_xlfn.CONCAT(AF19,".",AG19,".",AH19,".",AI19)</f>
        <v>255.255.255.0</v>
      </c>
      <c r="L20" s="13" t="str">
        <f>_xlfn.CONCAT("/",AJ19)</f>
        <v>/24</v>
      </c>
      <c r="M20" s="15"/>
      <c r="N20" s="21">
        <f>N19</f>
        <v>10</v>
      </c>
      <c r="O20" s="22">
        <f>AP19</f>
        <v>3</v>
      </c>
      <c r="P20" s="18">
        <f>IF(AO19=0,AO19,AQ19)</f>
        <v>255</v>
      </c>
      <c r="Q20" s="19">
        <f>AM19</f>
        <v>0</v>
      </c>
      <c r="R20" s="17">
        <f>IF(AND(F20&lt;=253,F20&gt;125),0,IF(AND(F20&lt;=125,F20&gt;61),128+Q19,IF(AND(F20&lt;=61,F20&gt;29),64+Q19,IF(AND(F20&lt;=29,F20&gt;13),32+Q19,IF(AND(F20&lt;=13,F20&gt;5),16+Q19,IF(AND(F20&lt;=5,F20&gt;2),8+Q19,IF(AND(F20=2),4+Q19,Q19)))))))</f>
        <v>0</v>
      </c>
      <c r="S20" s="17" t="str">
        <f>IF(R20=256,P20+1,"HOLA")</f>
        <v>HOLA</v>
      </c>
      <c r="T20" s="20">
        <f>N20</f>
        <v>10</v>
      </c>
      <c r="U20" s="18">
        <f>O20</f>
        <v>3</v>
      </c>
      <c r="V20" s="18">
        <f>P20</f>
        <v>255</v>
      </c>
      <c r="W20" s="19">
        <f>Q20+1</f>
        <v>1</v>
      </c>
      <c r="X20" s="20">
        <f>AB20</f>
        <v>10</v>
      </c>
      <c r="Y20" s="18">
        <f>AC20</f>
        <v>2</v>
      </c>
      <c r="Z20" s="18">
        <f>AD20</f>
        <v>255</v>
      </c>
      <c r="AA20" s="19">
        <f>AE20-1</f>
        <v>126</v>
      </c>
      <c r="AB20" s="20">
        <f>N21</f>
        <v>10</v>
      </c>
      <c r="AC20" s="18">
        <f>IF(AD20=255,O21-1,O21)</f>
        <v>2</v>
      </c>
      <c r="AD20" s="18">
        <f>IF(AR20=-1,255, IF(AND(AE20&lt;&gt;255),P21,P21-1))</f>
        <v>255</v>
      </c>
      <c r="AE20" s="19">
        <f>IF(AS20=-1,255,Q21-1)</f>
        <v>127</v>
      </c>
      <c r="AF20" s="21">
        <f>IF(N21&lt;&gt;0,255,"HOLA")</f>
        <v>255</v>
      </c>
      <c r="AG20" s="22">
        <f>IF(AJ20=15,254,IF(O21&lt;&gt;0,255,IF(P21&lt;&gt;0,255)))</f>
        <v>255</v>
      </c>
      <c r="AH20" s="18">
        <f>IF(AND(AJ20=16),0,IF(AND(AJ20=17),128,IF(AND(AJ20=18),192,IF(AND(AJ20=19),224,IF(AND(AJ20=20),240,IF(AND(AJ20=21),248,IF(AND(AJ20=22),252,IF(AND(AJ20=23),254,IF(AND(O21&gt;O20),255,IF(AND(P21=0),0,IF(AND(AH19=255),AH19,IF(AND(AJ20=24),AH19+1,IF(AND(AJ20=25),255,IF(AND(AJ20=26),255,IF(AND(AJ20=27),255,IF(AND(AJ20=28),255,IF(AND(AJ20=29),255,IF(AND(AJ20=30),255,IF(AND(AJ20=31),255,"HOLA")))))))))))))))))))</f>
        <v>255</v>
      </c>
      <c r="AI20" s="19">
        <f>IF(AJ20=24,0, IF(AJ20=25,128, IF(AJ20=26,192, IF(AJ20=27,224, IF(AJ20=28,240, IF(AJ20=29,248, IF(AJ20=30,252, IF(AJ20=31,254, IF(Q21=0,0,"HOLA")))))))))</f>
        <v>128</v>
      </c>
      <c r="AJ20" s="23">
        <f>IF(AND(F21&lt;=131069,F21&gt;65533),32-17,IF(AND(F21&lt;=65533,F21&gt;32765),32-16,IF(AND(F21&lt;=32765,F21&gt;16381),32-15,IF(AND(F21&lt;=16381,F21&gt;8189),32-14,IF(AND(F21&lt;=8189,F21&gt;4093),32-13,IF(AND(F21&lt;=4093,F21&gt;2045),32-12,IF(AND(F21&lt;=2045,F21&gt;1021),32-11,IF(AND(F21&lt;=1021,F21&gt;509),32-10,IF(AND(F21&lt;=509,F21&gt;253),32-9,IF(AND(F21&lt;=253,F21&gt;125),32-8,IF(AND(F21&lt;=125,F21&gt;61),32-7,IF(AND(F21&lt;=61,F21&gt;29),32-6,IF(AND(F21&lt;=29,F21&gt;13),32-5,IF(AND(F21&lt;=13,F21&gt;5),32-4,IF(AND(F21&lt;=5,F21&gt;=3),32-3,IF(AND(F21=2),32-2,))))))))))))))))</f>
        <v>25</v>
      </c>
      <c r="AK20" s="23">
        <f>P21</f>
        <v>255</v>
      </c>
      <c r="AL20" s="23">
        <f>IF(Q21=256,0,Q21)</f>
        <v>128</v>
      </c>
      <c r="AM20" s="23">
        <f>IF(R21=256,0,IF(AND(F21&lt;=253,F21&gt;125),0,IF(AND(F21&lt;=125,F21&gt;61),128+Q20,IF(AND(F21&lt;=61,F21&gt;29),64+Q20,IF(AND(F21&lt;=29,F21&gt;13),32+Q20,IF(AND(F21&lt;=13,F21&gt;5),16+Q20,IF(AND(F21&lt;=5,F21&gt;=3),8+Q20,IF(AND(F21=2),4+Q20,Q20))))))))</f>
        <v>128</v>
      </c>
      <c r="AN20" s="23">
        <f>IF(S20=256,0,IF(AND(F21&lt;=253,F21&gt;125),0,IF(AND(F21&lt;=125,F21&gt;61),128+R20,IF(AND(F21&lt;=61,F21&gt;29),64+R20,IF(AND(F21&lt;=29,F21&gt;13),32+R20,IF(AND(F21&lt;=13,F21&gt;5),16+R20,IF(AND(F21&lt;=5,F21&gt;2),8+R20,IF(AND(F21=2),4+R20,R20))))))))</f>
        <v>128</v>
      </c>
      <c r="AO20" s="23">
        <f>IF(AND(AQ20=256),0,IF(AND(F21&lt;=131069,F21&gt;65533),H32+2,IF(AND(F21&lt;=65533,F21&gt;32765),256,IF(AND(F21&lt;=32765,F21&gt;16381),128+H32,IF(AND(F21&lt;=16381,F21&gt;8189),64+H32,IF(AND(F21&lt;=8189,F21&gt;4093),32+H32,IF(AND(F21&lt;=4093,F21&gt;2045),16+H32,IF(AND(F21&lt;=2045,F21&gt;1021),8+H32,IF(AND(F21&lt;=1021,F21&gt;509),4+H32,IF(AND(F21&lt;=509,F21&gt;253),2+H32,IF(AND(F21&lt;=253,F21&gt;125),H32+1,IF(AND(F21&lt;=125,F21&gt;61),128+H32,IF(AND(F21&lt;=61,F21&gt;29),64+H32,IF(AND(F21&lt;=29,F21&gt;13),32+H32,IF(AND(F21&lt;=13,F21&gt;5),16+H32,IF(AND(F21&lt;=5,F21&gt;=3),8+H32,IF(AND(F21=2),4+H32)))))))))))))))))</f>
        <v>128</v>
      </c>
      <c r="AP20" s="23">
        <f>IF(AND(F21&lt;=131069,F21&gt;65533),O20+2, IF(AND(Q21=0,P21=0),O20+1, O20))</f>
        <v>3</v>
      </c>
      <c r="AQ20" s="23">
        <f>IF(R21=256,P20+1,IF(AND(F21&lt;=65533,F21&gt;32765),256,IF(AND(F21&lt;=32765,F21&gt;16381),128+P20,IF(AND(F21&lt;=16381,F21&gt;8189),64+P20,IF(AND(F21&lt;=8189,F21&gt;4093),32+P20,IF(AND(F21&lt;=4093,F21&gt;2045),16+P20,IF(AND(F21&lt;=2045,F21&gt;1021),8+P20,IF(AND(F21&lt;=1021,F21&gt;509),4+P20,IF(AND(F21&lt;=509,F21&gt;253),2+P20,IF(AND(F21&lt;=253,F21&gt;125),P20+1,P20))))))))))</f>
        <v>255</v>
      </c>
      <c r="AR20" s="23">
        <f>IF(AE20=255,P21-1,P21-1)</f>
        <v>254</v>
      </c>
      <c r="AS20" s="23">
        <f>Q21-1</f>
        <v>127</v>
      </c>
      <c r="AT20" s="42">
        <f t="shared" si="0"/>
        <v>0</v>
      </c>
      <c r="AU20" s="43">
        <f t="shared" si="1"/>
        <v>0</v>
      </c>
      <c r="AV20" s="43">
        <f t="shared" si="2"/>
        <v>0</v>
      </c>
      <c r="AW20" s="44">
        <f t="shared" si="3"/>
        <v>127</v>
      </c>
      <c r="AX20" s="14" t="str">
        <f t="shared" si="4"/>
        <v>0.0.0.255</v>
      </c>
      <c r="AY20" s="15"/>
    </row>
    <row r="21" spans="1:51" x14ac:dyDescent="0.2">
      <c r="A21" s="4">
        <v>16384</v>
      </c>
      <c r="B21" s="4">
        <f t="shared" si="5"/>
        <v>16381</v>
      </c>
      <c r="C21" s="1" t="s">
        <v>44</v>
      </c>
      <c r="D21" s="34"/>
      <c r="E21" s="15"/>
      <c r="F21" s="10">
        <v>100</v>
      </c>
      <c r="G21" s="14" t="str">
        <f>_xlfn.CONCAT(N20,".",O20,".",P20,".",Q20)</f>
        <v>10.3.255.0</v>
      </c>
      <c r="H21" s="13" t="str">
        <f>_xlfn.CONCAT(T20,".",U20,".",V20,".",W20)</f>
        <v>10.3.255.1</v>
      </c>
      <c r="I21" s="13" t="str">
        <f>_xlfn.CONCAT(X20,".",Y20,".",Z20,".",AA20)</f>
        <v>10.2.255.126</v>
      </c>
      <c r="J21" s="13" t="str">
        <f>_xlfn.CONCAT(AB20,".",AC20,".",AD20,".",AE20)</f>
        <v>10.2.255.127</v>
      </c>
      <c r="K21" s="13" t="str">
        <f>_xlfn.CONCAT(AF20,".",AG20,".",AH20,".",AI20)</f>
        <v>255.255.255.128</v>
      </c>
      <c r="L21" s="13" t="str">
        <f>_xlfn.CONCAT("/",AJ20)</f>
        <v>/25</v>
      </c>
      <c r="M21" s="15"/>
      <c r="N21" s="21">
        <f>N20</f>
        <v>10</v>
      </c>
      <c r="O21" s="22">
        <f>AP20</f>
        <v>3</v>
      </c>
      <c r="P21" s="18">
        <f>IF(AO20=0,AO20,AQ20)</f>
        <v>255</v>
      </c>
      <c r="Q21" s="19">
        <f>AM20</f>
        <v>128</v>
      </c>
      <c r="R21" s="17">
        <f>IF(AND(F21&lt;=253,F21&gt;125),0,IF(AND(F21&lt;=125,F21&gt;61),128+Q20,IF(AND(F21&lt;=61,F21&gt;29),64+Q20,IF(AND(F21&lt;=29,F21&gt;13),32+Q20,IF(AND(F21&lt;=13,F21&gt;5),16+Q20,IF(AND(F21&lt;=5,F21&gt;2),8+Q20,IF(AND(F21=2),4+Q20,Q20)))))))</f>
        <v>128</v>
      </c>
      <c r="S21" s="17" t="str">
        <f>IF(R21=256,P21+1,"HOLA")</f>
        <v>HOLA</v>
      </c>
      <c r="T21" s="20">
        <f>N21</f>
        <v>10</v>
      </c>
      <c r="U21" s="18">
        <f>O21</f>
        <v>3</v>
      </c>
      <c r="V21" s="18">
        <f>P21</f>
        <v>255</v>
      </c>
      <c r="W21" s="19">
        <f>Q21+1</f>
        <v>129</v>
      </c>
      <c r="X21" s="20">
        <f>AB21</f>
        <v>10</v>
      </c>
      <c r="Y21" s="18">
        <f>AC21</f>
        <v>2</v>
      </c>
      <c r="Z21" s="18">
        <f>AD21</f>
        <v>255</v>
      </c>
      <c r="AA21" s="19">
        <f>AE21-1</f>
        <v>190</v>
      </c>
      <c r="AB21" s="20">
        <f>N22</f>
        <v>10</v>
      </c>
      <c r="AC21" s="18">
        <f>IF(AD21=255,O22-1,O22)</f>
        <v>2</v>
      </c>
      <c r="AD21" s="18">
        <f>IF(AR21=-1,255, IF(AND(AE21&lt;&gt;255),P22,P22-1))</f>
        <v>255</v>
      </c>
      <c r="AE21" s="19">
        <f>IF(AS21=-1,255,Q22-1)</f>
        <v>191</v>
      </c>
      <c r="AF21" s="21">
        <f>IF(N22&lt;&gt;0,255,"HOLA")</f>
        <v>255</v>
      </c>
      <c r="AG21" s="22">
        <f>IF(AJ21=15,254,IF(O22&lt;&gt;0,255,IF(P22&lt;&gt;0,255)))</f>
        <v>255</v>
      </c>
      <c r="AH21" s="18">
        <f>IF(AND(AJ21=16),0,IF(AND(AJ21=17),128,IF(AND(AJ21=18),192,IF(AND(AJ21=19),224,IF(AND(AJ21=20),240,IF(AND(AJ21=21),248,IF(AND(AJ21=22),252,IF(AND(AJ21=23),254,IF(AND(O22&gt;O21),255,IF(AND(P22=0),0,IF(AND(AH20=255),AH20,IF(AND(AJ21=24),AH20+1,IF(AND(AJ21=25),255,IF(AND(AJ21=26),255,IF(AND(AJ21=27),255,IF(AND(AJ21=28),255,IF(AND(AJ21=29),255,IF(AND(AJ21=30),255,IF(AND(AJ21=31),255,"HOLA")))))))))))))))))))</f>
        <v>255</v>
      </c>
      <c r="AI21" s="19">
        <f>IF(AJ21=24,0, IF(AJ21=25,128, IF(AJ21=26,192, IF(AJ21=27,224, IF(AJ21=28,240, IF(AJ21=29,248, IF(AJ21=30,252, IF(AJ21=31,254, IF(Q22=0,0,"HOLA")))))))))</f>
        <v>192</v>
      </c>
      <c r="AJ21" s="23">
        <f>IF(AND(F22&lt;=131069,F22&gt;65533),32-17,IF(AND(F22&lt;=65533,F22&gt;32765),32-16,IF(AND(F22&lt;=32765,F22&gt;16381),32-15,IF(AND(F22&lt;=16381,F22&gt;8189),32-14,IF(AND(F22&lt;=8189,F22&gt;4093),32-13,IF(AND(F22&lt;=4093,F22&gt;2045),32-12,IF(AND(F22&lt;=2045,F22&gt;1021),32-11,IF(AND(F22&lt;=1021,F22&gt;509),32-10,IF(AND(F22&lt;=509,F22&gt;253),32-9,IF(AND(F22&lt;=253,F22&gt;125),32-8,IF(AND(F22&lt;=125,F22&gt;61),32-7,IF(AND(F22&lt;=61,F22&gt;29),32-6,IF(AND(F22&lt;=29,F22&gt;13),32-5,IF(AND(F22&lt;=13,F22&gt;5),32-4,IF(AND(F22&lt;=5,F22&gt;=3),32-3,IF(AND(F22=2),32-2,))))))))))))))))</f>
        <v>26</v>
      </c>
      <c r="AK21" s="23">
        <f>P22</f>
        <v>255</v>
      </c>
      <c r="AL21" s="23">
        <f>IF(Q22=256,0,Q22)</f>
        <v>192</v>
      </c>
      <c r="AM21" s="23">
        <f>IF(R22=256,0,IF(AND(F22&lt;=253,F22&gt;125),0,IF(AND(F22&lt;=125,F22&gt;61),128+Q21,IF(AND(F22&lt;=61,F22&gt;29),64+Q21,IF(AND(F22&lt;=29,F22&gt;13),32+Q21,IF(AND(F22&lt;=13,F22&gt;5),16+Q21,IF(AND(F22&lt;=5,F22&gt;=3),8+Q21,IF(AND(F22=2),4+Q21,Q21))))))))</f>
        <v>192</v>
      </c>
      <c r="AN21" s="23">
        <f>IF(S21=256,0,IF(AND(F22&lt;=253,F22&gt;125),0,IF(AND(F22&lt;=125,F22&gt;61),128+R21,IF(AND(F22&lt;=61,F22&gt;29),64+R21,IF(AND(F22&lt;=29,F22&gt;13),32+R21,IF(AND(F22&lt;=13,F22&gt;5),16+R21,IF(AND(F22&lt;=5,F22&gt;2),8+R21,IF(AND(F22=2),4+R21,R21))))))))</f>
        <v>192</v>
      </c>
      <c r="AO21" s="23">
        <f>IF(AND(AQ21=256),0,IF(AND(F22&lt;=131069,F22&gt;65533),H33+2,IF(AND(F22&lt;=65533,F22&gt;32765),256,IF(AND(F22&lt;=32765,F22&gt;16381),128+H33,IF(AND(F22&lt;=16381,F22&gt;8189),64+H33,IF(AND(F22&lt;=8189,F22&gt;4093),32+H33,IF(AND(F22&lt;=4093,F22&gt;2045),16+H33,IF(AND(F22&lt;=2045,F22&gt;1021),8+H33,IF(AND(F22&lt;=1021,F22&gt;509),4+H33,IF(AND(F22&lt;=509,F22&gt;253),2+H33,IF(AND(F22&lt;=253,F22&gt;125),H33+1,IF(AND(F22&lt;=125,F22&gt;61),128+H33,IF(AND(F22&lt;=61,F22&gt;29),64+H33,IF(AND(F22&lt;=29,F22&gt;13),32+H33,IF(AND(F22&lt;=13,F22&gt;5),16+H33,IF(AND(F22&lt;=5,F22&gt;=3),8+H33,IF(AND(F22=2),4+H33)))))))))))))))))</f>
        <v>64</v>
      </c>
      <c r="AP21" s="23">
        <f>IF(AND(F22&lt;=131069,F22&gt;65533),O21+2, IF(AND(Q22=0,P22=0),O21+1, O21))</f>
        <v>3</v>
      </c>
      <c r="AQ21" s="23">
        <f>IF(R22=256,P21+1,IF(AND(F22&lt;=65533,F22&gt;32765),256,IF(AND(F22&lt;=32765,F22&gt;16381),128+P21,IF(AND(F22&lt;=16381,F22&gt;8189),64+P21,IF(AND(F22&lt;=8189,F22&gt;4093),32+P21,IF(AND(F22&lt;=4093,F22&gt;2045),16+P21,IF(AND(F22&lt;=2045,F22&gt;1021),8+P21,IF(AND(F22&lt;=1021,F22&gt;509),4+P21,IF(AND(F22&lt;=509,F22&gt;253),2+P21,IF(AND(F22&lt;=253,F22&gt;125),P21+1,P21))))))))))</f>
        <v>255</v>
      </c>
      <c r="AR21" s="23">
        <f>IF(AE21=255,P22-1,P22-1)</f>
        <v>254</v>
      </c>
      <c r="AS21" s="23">
        <f>Q22-1</f>
        <v>191</v>
      </c>
      <c r="AT21" s="42">
        <f t="shared" si="0"/>
        <v>0</v>
      </c>
      <c r="AU21" s="43">
        <f t="shared" si="1"/>
        <v>0</v>
      </c>
      <c r="AV21" s="43">
        <f t="shared" si="2"/>
        <v>0</v>
      </c>
      <c r="AW21" s="44">
        <f t="shared" si="3"/>
        <v>63</v>
      </c>
      <c r="AX21" s="14" t="str">
        <f t="shared" si="4"/>
        <v>0.0.0.127</v>
      </c>
      <c r="AY21" s="15"/>
    </row>
    <row r="22" spans="1:51" x14ac:dyDescent="0.2">
      <c r="A22" s="4">
        <v>8192</v>
      </c>
      <c r="B22" s="4">
        <f t="shared" si="5"/>
        <v>8189</v>
      </c>
      <c r="C22" s="1" t="s">
        <v>45</v>
      </c>
      <c r="D22" s="34"/>
      <c r="E22" s="15"/>
      <c r="F22" s="10">
        <v>50</v>
      </c>
      <c r="G22" s="14" t="str">
        <f>_xlfn.CONCAT(N21,".",O21,".",P21,".",Q21)</f>
        <v>10.3.255.128</v>
      </c>
      <c r="H22" s="13" t="str">
        <f>_xlfn.CONCAT(T21,".",U21,".",V21,".",W21)</f>
        <v>10.3.255.129</v>
      </c>
      <c r="I22" s="13" t="str">
        <f>_xlfn.CONCAT(X21,".",Y21,".",Z21,".",AA21)</f>
        <v>10.2.255.190</v>
      </c>
      <c r="J22" s="13" t="str">
        <f>_xlfn.CONCAT(AB21,".",AC21,".",AD21,".",AE21)</f>
        <v>10.2.255.191</v>
      </c>
      <c r="K22" s="13" t="str">
        <f>_xlfn.CONCAT(AF21,".",AG21,".",AH21,".",AI21)</f>
        <v>255.255.255.192</v>
      </c>
      <c r="L22" s="13" t="str">
        <f>_xlfn.CONCAT("/",AJ21)</f>
        <v>/26</v>
      </c>
      <c r="M22" s="15"/>
      <c r="N22" s="21">
        <f>N21</f>
        <v>10</v>
      </c>
      <c r="O22" s="22">
        <f>AP21</f>
        <v>3</v>
      </c>
      <c r="P22" s="18">
        <f>IF(AO21=0,AO21,AQ21)</f>
        <v>255</v>
      </c>
      <c r="Q22" s="19">
        <f>AM21</f>
        <v>192</v>
      </c>
      <c r="R22" s="17">
        <f>IF(AND(F22&lt;=253,F22&gt;125),0,IF(AND(F22&lt;=125,F22&gt;61),128+Q21,IF(AND(F22&lt;=61,F22&gt;29),64+Q21,IF(AND(F22&lt;=29,F22&gt;13),32+Q21,IF(AND(F22&lt;=13,F22&gt;5),16+Q21,IF(AND(F22&lt;=5,F22&gt;2),8+Q21,IF(AND(F22=2),4+Q21,Q21)))))))</f>
        <v>192</v>
      </c>
      <c r="S22" s="17" t="str">
        <f>IF(R22=256,P22+1,"HOLA")</f>
        <v>HOLA</v>
      </c>
      <c r="T22" s="20">
        <f>N22</f>
        <v>10</v>
      </c>
      <c r="U22" s="18">
        <f>O22</f>
        <v>3</v>
      </c>
      <c r="V22" s="18">
        <f>P22</f>
        <v>255</v>
      </c>
      <c r="W22" s="19">
        <f>Q22+1</f>
        <v>193</v>
      </c>
      <c r="X22" s="20">
        <f>AB22</f>
        <v>10</v>
      </c>
      <c r="Y22" s="18">
        <f>AC22</f>
        <v>2</v>
      </c>
      <c r="Z22" s="18">
        <f>AD22</f>
        <v>255</v>
      </c>
      <c r="AA22" s="19">
        <f>AE22-1</f>
        <v>222</v>
      </c>
      <c r="AB22" s="20">
        <f>N23</f>
        <v>10</v>
      </c>
      <c r="AC22" s="18">
        <f>IF(AD22=255,O23-1,O23)</f>
        <v>2</v>
      </c>
      <c r="AD22" s="18">
        <f>IF(AR22=-1,255, IF(AND(AE22&lt;&gt;255),P23,P23-1))</f>
        <v>255</v>
      </c>
      <c r="AE22" s="19">
        <f>IF(AS22=-1,255,Q23-1)</f>
        <v>223</v>
      </c>
      <c r="AF22" s="21">
        <f>IF(N23&lt;&gt;0,255,"HOLA")</f>
        <v>255</v>
      </c>
      <c r="AG22" s="22">
        <f>IF(AJ22=15,254,IF(O23&lt;&gt;0,255,IF(P23&lt;&gt;0,255)))</f>
        <v>255</v>
      </c>
      <c r="AH22" s="18">
        <f>IF(AND(AJ22=16),0,IF(AND(AJ22=17),128,IF(AND(AJ22=18),192,IF(AND(AJ22=19),224,IF(AND(AJ22=20),240,IF(AND(AJ22=21),248,IF(AND(AJ22=22),252,IF(AND(AJ22=23),254,IF(AND(O23&gt;O22),255,IF(AND(P23=0),0,IF(AND(AH21=255),AH21,IF(AND(AJ22=24),AH21+1,IF(AND(AJ22=25),255,IF(AND(AJ22=26),255,IF(AND(AJ22=27),255,IF(AND(AJ22=28),255,IF(AND(AJ22=29),255,IF(AND(AJ22=30),255,IF(AND(AJ22=31),255,"HOLA")))))))))))))))))))</f>
        <v>255</v>
      </c>
      <c r="AI22" s="19">
        <f>IF(AJ22=24,0, IF(AJ22=25,128, IF(AJ22=26,192, IF(AJ22=27,224, IF(AJ22=28,240, IF(AJ22=29,248, IF(AJ22=30,252, IF(AJ22=31,254, IF(Q23=0,0,"HOLA")))))))))</f>
        <v>224</v>
      </c>
      <c r="AJ22" s="23">
        <f>IF(AND(F23&lt;=131069,F23&gt;65533),32-17,IF(AND(F23&lt;=65533,F23&gt;32765),32-16,IF(AND(F23&lt;=32765,F23&gt;16381),32-15,IF(AND(F23&lt;=16381,F23&gt;8189),32-14,IF(AND(F23&lt;=8189,F23&gt;4093),32-13,IF(AND(F23&lt;=4093,F23&gt;2045),32-12,IF(AND(F23&lt;=2045,F23&gt;1021),32-11,IF(AND(F23&lt;=1021,F23&gt;509),32-10,IF(AND(F23&lt;=509,F23&gt;253),32-9,IF(AND(F23&lt;=253,F23&gt;125),32-8,IF(AND(F23&lt;=125,F23&gt;61),32-7,IF(AND(F23&lt;=61,F23&gt;29),32-6,IF(AND(F23&lt;=29,F23&gt;13),32-5,IF(AND(F23&lt;=13,F23&gt;5),32-4,IF(AND(F23&lt;=5,F23&gt;=3),32-3,IF(AND(F23=2),32-2,))))))))))))))))</f>
        <v>27</v>
      </c>
      <c r="AK22" s="23">
        <f>P23</f>
        <v>255</v>
      </c>
      <c r="AL22" s="23">
        <f>IF(Q23=256,0,Q23)</f>
        <v>224</v>
      </c>
      <c r="AM22" s="23">
        <f>IF(R23=256,0,IF(AND(F23&lt;=253,F23&gt;125),0,IF(AND(F23&lt;=125,F23&gt;61),128+Q22,IF(AND(F23&lt;=61,F23&gt;29),64+Q22,IF(AND(F23&lt;=29,F23&gt;13),32+Q22,IF(AND(F23&lt;=13,F23&gt;5),16+Q22,IF(AND(F23&lt;=5,F23&gt;=3),8+Q22,IF(AND(F23=2),4+Q22,Q22))))))))</f>
        <v>224</v>
      </c>
      <c r="AN22" s="23">
        <f>IF(S22=256,0,IF(AND(F23&lt;=253,F23&gt;125),0,IF(AND(F23&lt;=125,F23&gt;61),128+R22,IF(AND(F23&lt;=61,F23&gt;29),64+R22,IF(AND(F23&lt;=29,F23&gt;13),32+R22,IF(AND(F23&lt;=13,F23&gt;5),16+R22,IF(AND(F23&lt;=5,F23&gt;2),8+R22,IF(AND(F23=2),4+R22,R22))))))))</f>
        <v>224</v>
      </c>
      <c r="AO22" s="23">
        <f>IF(AND(AQ22=256),0,IF(AND(F23&lt;=131069,F23&gt;65533),H34+2,IF(AND(F23&lt;=65533,F23&gt;32765),256,IF(AND(F23&lt;=32765,F23&gt;16381),128+H34,IF(AND(F23&lt;=16381,F23&gt;8189),64+H34,IF(AND(F23&lt;=8189,F23&gt;4093),32+H34,IF(AND(F23&lt;=4093,F23&gt;2045),16+H34,IF(AND(F23&lt;=2045,F23&gt;1021),8+H34,IF(AND(F23&lt;=1021,F23&gt;509),4+H34,IF(AND(F23&lt;=509,F23&gt;253),2+H34,IF(AND(F23&lt;=253,F23&gt;125),H34+1,IF(AND(F23&lt;=125,F23&gt;61),128+H34,IF(AND(F23&lt;=61,F23&gt;29),64+H34,IF(AND(F23&lt;=29,F23&gt;13),32+H34,IF(AND(F23&lt;=13,F23&gt;5),16+H34,IF(AND(F23&lt;=5,F23&gt;=3),8+H34,IF(AND(F23=2),4+H34)))))))))))))))))</f>
        <v>32</v>
      </c>
      <c r="AP22" s="23">
        <f>IF(AND(F23&lt;=131069,F23&gt;65533),O22+2, IF(AND(Q23=0,P23=0),O22+1, O22))</f>
        <v>3</v>
      </c>
      <c r="AQ22" s="23">
        <f>IF(R23=256,P22+1,IF(AND(F23&lt;=65533,F23&gt;32765),256,IF(AND(F23&lt;=32765,F23&gt;16381),128+P22,IF(AND(F23&lt;=16381,F23&gt;8189),64+P22,IF(AND(F23&lt;=8189,F23&gt;4093),32+P22,IF(AND(F23&lt;=4093,F23&gt;2045),16+P22,IF(AND(F23&lt;=2045,F23&gt;1021),8+P22,IF(AND(F23&lt;=1021,F23&gt;509),4+P22,IF(AND(F23&lt;=509,F23&gt;253),2+P22,IF(AND(F23&lt;=253,F23&gt;125),P22+1,P22))))))))))</f>
        <v>255</v>
      </c>
      <c r="AR22" s="23">
        <f>IF(AE22=255,P23-1,P23-1)</f>
        <v>254</v>
      </c>
      <c r="AS22" s="23">
        <f>Q23-1</f>
        <v>223</v>
      </c>
      <c r="AT22" s="42">
        <f t="shared" si="0"/>
        <v>0</v>
      </c>
      <c r="AU22" s="43">
        <f t="shared" si="1"/>
        <v>0</v>
      </c>
      <c r="AV22" s="43">
        <f t="shared" si="2"/>
        <v>0</v>
      </c>
      <c r="AW22" s="44">
        <f t="shared" si="3"/>
        <v>31</v>
      </c>
      <c r="AX22" s="14" t="str">
        <f t="shared" si="4"/>
        <v>0.0.0.63</v>
      </c>
      <c r="AY22" s="15"/>
    </row>
    <row r="23" spans="1:51" x14ac:dyDescent="0.2">
      <c r="A23" s="4">
        <v>4096</v>
      </c>
      <c r="B23" s="4">
        <f t="shared" si="5"/>
        <v>4093</v>
      </c>
      <c r="C23" s="1" t="s">
        <v>46</v>
      </c>
      <c r="D23" s="34"/>
      <c r="E23" s="15"/>
      <c r="F23" s="10">
        <v>25</v>
      </c>
      <c r="G23" s="14" t="str">
        <f>_xlfn.CONCAT(N22,".",O22,".",P22,".",Q22)</f>
        <v>10.3.255.192</v>
      </c>
      <c r="H23" s="13" t="str">
        <f>_xlfn.CONCAT(T22,".",U22,".",V22,".",W22)</f>
        <v>10.3.255.193</v>
      </c>
      <c r="I23" s="13" t="str">
        <f>_xlfn.CONCAT(X22,".",Y22,".",Z22,".",AA22)</f>
        <v>10.2.255.222</v>
      </c>
      <c r="J23" s="13" t="str">
        <f>_xlfn.CONCAT(AB22,".",AC22,".",AD22,".",AE22)</f>
        <v>10.2.255.223</v>
      </c>
      <c r="K23" s="13" t="str">
        <f>_xlfn.CONCAT(AF22,".",AG22,".",AH22,".",AI22)</f>
        <v>255.255.255.224</v>
      </c>
      <c r="L23" s="13" t="str">
        <f>_xlfn.CONCAT("/",AJ22)</f>
        <v>/27</v>
      </c>
      <c r="M23" s="15"/>
      <c r="N23" s="21">
        <f>N22</f>
        <v>10</v>
      </c>
      <c r="O23" s="22">
        <f>AP22</f>
        <v>3</v>
      </c>
      <c r="P23" s="18">
        <f>IF(AO22=0,AO22,AQ22)</f>
        <v>255</v>
      </c>
      <c r="Q23" s="19">
        <f>AM22</f>
        <v>224</v>
      </c>
      <c r="R23" s="17">
        <f>IF(AND(F23&lt;=253,F23&gt;125),0,IF(AND(F23&lt;=125,F23&gt;61),128+Q22,IF(AND(F23&lt;=61,F23&gt;29),64+Q22,IF(AND(F23&lt;=29,F23&gt;13),32+Q22,IF(AND(F23&lt;=13,F23&gt;5),16+Q22,IF(AND(F23&lt;=5,F23&gt;2),8+Q22,IF(AND(F23=2),4+Q22,Q22)))))))</f>
        <v>224</v>
      </c>
      <c r="S23" s="17" t="str">
        <f>IF(R23=256,P23+1,"HOLA")</f>
        <v>HOLA</v>
      </c>
      <c r="T23" s="20">
        <f>N23</f>
        <v>10</v>
      </c>
      <c r="U23" s="18">
        <f>O23</f>
        <v>3</v>
      </c>
      <c r="V23" s="18">
        <f>P23</f>
        <v>255</v>
      </c>
      <c r="W23" s="19">
        <f>Q23+1</f>
        <v>225</v>
      </c>
      <c r="X23" s="20">
        <f>AB23</f>
        <v>10</v>
      </c>
      <c r="Y23" s="18">
        <f>AC23</f>
        <v>2</v>
      </c>
      <c r="Z23" s="18">
        <f>AD23</f>
        <v>255</v>
      </c>
      <c r="AA23" s="19">
        <f>AE23-1</f>
        <v>238</v>
      </c>
      <c r="AB23" s="20">
        <f>N24</f>
        <v>10</v>
      </c>
      <c r="AC23" s="18">
        <f>IF(AD23=255,O24-1,O24)</f>
        <v>2</v>
      </c>
      <c r="AD23" s="18">
        <f>IF(AR23=-1,255, IF(AND(AE23&lt;&gt;255),P24,P24-1))</f>
        <v>255</v>
      </c>
      <c r="AE23" s="19">
        <f>IF(AS23=-1,255,Q24-1)</f>
        <v>239</v>
      </c>
      <c r="AF23" s="21">
        <f>IF(N24&lt;&gt;0,255,"HOLA")</f>
        <v>255</v>
      </c>
      <c r="AG23" s="22">
        <f>IF(AJ23=15,254,IF(O24&lt;&gt;0,255,IF(P24&lt;&gt;0,255)))</f>
        <v>255</v>
      </c>
      <c r="AH23" s="18">
        <f>IF(AND(AJ23=16),0,IF(AND(AJ23=17),128,IF(AND(AJ23=18),192,IF(AND(AJ23=19),224,IF(AND(AJ23=20),240,IF(AND(AJ23=21),248,IF(AND(AJ23=22),252,IF(AND(AJ23=23),254,IF(AND(O24&gt;O23),255,IF(AND(P24=0),0,IF(AND(AH22=255),AH22,IF(AND(AJ23=24),AH22+1,IF(AND(AJ23=25),255,IF(AND(AJ23=26),255,IF(AND(AJ23=27),255,IF(AND(AJ23=28),255,IF(AND(AJ23=29),255,IF(AND(AJ23=30),255,IF(AND(AJ23=31),255,"HOLA")))))))))))))))))))</f>
        <v>255</v>
      </c>
      <c r="AI23" s="19">
        <f>IF(AJ23=24,0, IF(AJ23=25,128, IF(AJ23=26,192, IF(AJ23=27,224, IF(AJ23=28,240, IF(AJ23=29,248, IF(AJ23=30,252, IF(AJ23=31,254, IF(Q24=0,0,"HOLA")))))))))</f>
        <v>240</v>
      </c>
      <c r="AJ23" s="23">
        <f>IF(AND(F24&lt;=131069,F24&gt;65533),32-17,IF(AND(F24&lt;=65533,F24&gt;32765),32-16,IF(AND(F24&lt;=32765,F24&gt;16381),32-15,IF(AND(F24&lt;=16381,F24&gt;8189),32-14,IF(AND(F24&lt;=8189,F24&gt;4093),32-13,IF(AND(F24&lt;=4093,F24&gt;2045),32-12,IF(AND(F24&lt;=2045,F24&gt;1021),32-11,IF(AND(F24&lt;=1021,F24&gt;509),32-10,IF(AND(F24&lt;=509,F24&gt;253),32-9,IF(AND(F24&lt;=253,F24&gt;125),32-8,IF(AND(F24&lt;=125,F24&gt;61),32-7,IF(AND(F24&lt;=61,F24&gt;29),32-6,IF(AND(F24&lt;=29,F24&gt;13),32-5,IF(AND(F24&lt;=13,F24&gt;5),32-4,IF(AND(F24&lt;=5,F24&gt;=3),32-3,IF(AND(F24=2),32-2,))))))))))))))))</f>
        <v>28</v>
      </c>
      <c r="AK23" s="23">
        <f>P24</f>
        <v>255</v>
      </c>
      <c r="AL23" s="23">
        <f>IF(Q24=256,0,Q24)</f>
        <v>240</v>
      </c>
      <c r="AM23" s="23">
        <f>IF(R24=256,0,IF(AND(F24&lt;=253,F24&gt;125),0,IF(AND(F24&lt;=125,F24&gt;61),128+Q23,IF(AND(F24&lt;=61,F24&gt;29),64+Q23,IF(AND(F24&lt;=29,F24&gt;13),32+Q23,IF(AND(F24&lt;=13,F24&gt;5),16+Q23,IF(AND(F24&lt;=5,F24&gt;=3),8+Q23,IF(AND(F24=2),4+Q23,Q23))))))))</f>
        <v>240</v>
      </c>
      <c r="AN23" s="23">
        <f>IF(S23=256,0,IF(AND(F24&lt;=253,F24&gt;125),0,IF(AND(F24&lt;=125,F24&gt;61),128+R23,IF(AND(F24&lt;=61,F24&gt;29),64+R23,IF(AND(F24&lt;=29,F24&gt;13),32+R23,IF(AND(F24&lt;=13,F24&gt;5),16+R23,IF(AND(F24&lt;=5,F24&gt;2),8+R23,IF(AND(F24=2),4+R23,R23))))))))</f>
        <v>240</v>
      </c>
      <c r="AO23" s="23">
        <f>IF(AND(AQ23=256),0,IF(AND(F24&lt;=131069,F24&gt;65533),H35+2,IF(AND(F24&lt;=65533,F24&gt;32765),256,IF(AND(F24&lt;=32765,F24&gt;16381),128+H35,IF(AND(F24&lt;=16381,F24&gt;8189),64+H35,IF(AND(F24&lt;=8189,F24&gt;4093),32+H35,IF(AND(F24&lt;=4093,F24&gt;2045),16+H35,IF(AND(F24&lt;=2045,F24&gt;1021),8+H35,IF(AND(F24&lt;=1021,F24&gt;509),4+H35,IF(AND(F24&lt;=509,F24&gt;253),2+H35,IF(AND(F24&lt;=253,F24&gt;125),H35+1,IF(AND(F24&lt;=125,F24&gt;61),128+H35,IF(AND(F24&lt;=61,F24&gt;29),64+H35,IF(AND(F24&lt;=29,F24&gt;13),32+H35,IF(AND(F24&lt;=13,F24&gt;5),16+H35,IF(AND(F24&lt;=5,F24&gt;=3),8+H35,IF(AND(F24=2),4+H35)))))))))))))))))</f>
        <v>16</v>
      </c>
      <c r="AP23" s="23">
        <f>IF(AND(F24&lt;=131069,F24&gt;65533),O23+2, IF(AND(Q24=0,P24=0),O23+1, O23))</f>
        <v>3</v>
      </c>
      <c r="AQ23" s="23">
        <f>IF(R24=256,P23+1,IF(AND(F24&lt;=65533,F24&gt;32765),256,IF(AND(F24&lt;=32765,F24&gt;16381),128+P23,IF(AND(F24&lt;=16381,F24&gt;8189),64+P23,IF(AND(F24&lt;=8189,F24&gt;4093),32+P23,IF(AND(F24&lt;=4093,F24&gt;2045),16+P23,IF(AND(F24&lt;=2045,F24&gt;1021),8+P23,IF(AND(F24&lt;=1021,F24&gt;509),4+P23,IF(AND(F24&lt;=509,F24&gt;253),2+P23,IF(AND(F24&lt;=253,F24&gt;125),P23+1,P23))))))))))</f>
        <v>255</v>
      </c>
      <c r="AR23" s="23">
        <f>IF(AE23=255,P24-1,P24-1)</f>
        <v>254</v>
      </c>
      <c r="AS23" s="23">
        <f>Q24-1</f>
        <v>239</v>
      </c>
      <c r="AT23" s="42">
        <f t="shared" si="0"/>
        <v>0</v>
      </c>
      <c r="AU23" s="43">
        <f t="shared" si="1"/>
        <v>0</v>
      </c>
      <c r="AV23" s="43">
        <f t="shared" si="2"/>
        <v>0</v>
      </c>
      <c r="AW23" s="44">
        <f t="shared" si="3"/>
        <v>15</v>
      </c>
      <c r="AX23" s="14" t="str">
        <f t="shared" si="4"/>
        <v>0.0.0.31</v>
      </c>
      <c r="AY23" s="15"/>
    </row>
    <row r="24" spans="1:51" x14ac:dyDescent="0.2">
      <c r="A24" s="4">
        <v>2048</v>
      </c>
      <c r="B24" s="4">
        <f t="shared" si="5"/>
        <v>2045</v>
      </c>
      <c r="C24" s="1" t="s">
        <v>47</v>
      </c>
      <c r="D24" s="34"/>
      <c r="E24" s="15"/>
      <c r="F24" s="10">
        <v>12</v>
      </c>
      <c r="G24" s="14" t="str">
        <f>_xlfn.CONCAT(N23,".",O23,".",P23,".",Q23)</f>
        <v>10.3.255.224</v>
      </c>
      <c r="H24" s="13" t="str">
        <f>_xlfn.CONCAT(T23,".",U23,".",V23,".",W23)</f>
        <v>10.3.255.225</v>
      </c>
      <c r="I24" s="13" t="str">
        <f>_xlfn.CONCAT(X23,".",Y23,".",Z23,".",AA23)</f>
        <v>10.2.255.238</v>
      </c>
      <c r="J24" s="13" t="str">
        <f>_xlfn.CONCAT(AB23,".",AC23,".",AD23,".",AE23)</f>
        <v>10.2.255.239</v>
      </c>
      <c r="K24" s="13" t="str">
        <f>_xlfn.CONCAT(AF23,".",AG23,".",AH23,".",AI23)</f>
        <v>255.255.255.240</v>
      </c>
      <c r="L24" s="13" t="str">
        <f>_xlfn.CONCAT("/",AJ23)</f>
        <v>/28</v>
      </c>
      <c r="M24" s="15"/>
      <c r="N24" s="21">
        <f>N23</f>
        <v>10</v>
      </c>
      <c r="O24" s="22">
        <f>AP23</f>
        <v>3</v>
      </c>
      <c r="P24" s="18">
        <f>IF(AO23=0,AO23,AQ23)</f>
        <v>255</v>
      </c>
      <c r="Q24" s="19">
        <f>AM23</f>
        <v>240</v>
      </c>
      <c r="R24" s="17">
        <f>IF(AND(F24&lt;=253,F24&gt;125),0,IF(AND(F24&lt;=125,F24&gt;61),128+Q23,IF(AND(F24&lt;=61,F24&gt;29),64+Q23,IF(AND(F24&lt;=29,F24&gt;13),32+Q23,IF(AND(F24&lt;=13,F24&gt;5),16+Q23,IF(AND(F24&lt;=5,F24&gt;2),8+Q23,IF(AND(F24=2),4+Q23,Q23)))))))</f>
        <v>240</v>
      </c>
      <c r="S24" s="17" t="str">
        <f>IF(R24=256,P24+1,"HOLA")</f>
        <v>HOLA</v>
      </c>
      <c r="T24" s="20">
        <f>N24</f>
        <v>10</v>
      </c>
      <c r="U24" s="18">
        <f>O24</f>
        <v>3</v>
      </c>
      <c r="V24" s="18">
        <f>P24</f>
        <v>255</v>
      </c>
      <c r="W24" s="19">
        <f>Q24+1</f>
        <v>241</v>
      </c>
      <c r="X24" s="20">
        <f>AB24</f>
        <v>10</v>
      </c>
      <c r="Y24" s="18">
        <f>AC24</f>
        <v>2</v>
      </c>
      <c r="Z24" s="18">
        <f>AD24</f>
        <v>255</v>
      </c>
      <c r="AA24" s="19">
        <f>AE24-1</f>
        <v>246</v>
      </c>
      <c r="AB24" s="20">
        <f>N25</f>
        <v>10</v>
      </c>
      <c r="AC24" s="18">
        <f>IF(AD24=255,O25-1,O25)</f>
        <v>2</v>
      </c>
      <c r="AD24" s="18">
        <f>IF(AR24=-1,255, IF(AND(AE24&lt;&gt;255),P25,P25-1))</f>
        <v>255</v>
      </c>
      <c r="AE24" s="19">
        <f>IF(AS24=-1,255,Q25-1)</f>
        <v>247</v>
      </c>
      <c r="AF24" s="21">
        <f>IF(N25&lt;&gt;0,255,"HOLA")</f>
        <v>255</v>
      </c>
      <c r="AG24" s="22">
        <f>IF(AJ24=15,254,IF(O25&lt;&gt;0,255,IF(P25&lt;&gt;0,255)))</f>
        <v>255</v>
      </c>
      <c r="AH24" s="18">
        <f>IF(AND(AJ24=16),0,IF(AND(AJ24=17),128,IF(AND(AJ24=18),192,IF(AND(AJ24=19),224,IF(AND(AJ24=20),240,IF(AND(AJ24=21),248,IF(AND(AJ24=22),252,IF(AND(AJ24=23),254,IF(AND(O25&gt;O24),255,IF(AND(P25=0),0,IF(AND(AH23=255),AH23,IF(AND(AJ24=24),AH23+1,IF(AND(AJ24=25),255,IF(AND(AJ24=26),255,IF(AND(AJ24=27),255,IF(AND(AJ24=28),255,IF(AND(AJ24=29),255,IF(AND(AJ24=30),255,IF(AND(AJ24=31),255,"HOLA")))))))))))))))))))</f>
        <v>255</v>
      </c>
      <c r="AI24" s="19">
        <f>IF(AJ24=24,0, IF(AJ24=25,128, IF(AJ24=26,192, IF(AJ24=27,224, IF(AJ24=28,240, IF(AJ24=29,248, IF(AJ24=30,252, IF(AJ24=31,254, IF(Q25=0,0,"HOLA")))))))))</f>
        <v>248</v>
      </c>
      <c r="AJ24" s="23">
        <f>IF(AND(F25&lt;=131069,F25&gt;65533),32-17,IF(AND(F25&lt;=65533,F25&gt;32765),32-16,IF(AND(F25&lt;=32765,F25&gt;16381),32-15,IF(AND(F25&lt;=16381,F25&gt;8189),32-14,IF(AND(F25&lt;=8189,F25&gt;4093),32-13,IF(AND(F25&lt;=4093,F25&gt;2045),32-12,IF(AND(F25&lt;=2045,F25&gt;1021),32-11,IF(AND(F25&lt;=1021,F25&gt;509),32-10,IF(AND(F25&lt;=509,F25&gt;253),32-9,IF(AND(F25&lt;=253,F25&gt;125),32-8,IF(AND(F25&lt;=125,F25&gt;61),32-7,IF(AND(F25&lt;=61,F25&gt;29),32-6,IF(AND(F25&lt;=29,F25&gt;13),32-5,IF(AND(F25&lt;=13,F25&gt;5),32-4,IF(AND(F25&lt;=5,F25&gt;=3),32-3,IF(AND(F25=2),32-2,))))))))))))))))</f>
        <v>29</v>
      </c>
      <c r="AK24" s="23">
        <f>P25</f>
        <v>255</v>
      </c>
      <c r="AL24" s="23">
        <f>IF(Q25=256,0,Q25)</f>
        <v>248</v>
      </c>
      <c r="AM24" s="23">
        <f>IF(R25=256,0,IF(AND(F25&lt;=253,F25&gt;125),0,IF(AND(F25&lt;=125,F25&gt;61),128+Q24,IF(AND(F25&lt;=61,F25&gt;29),64+Q24,IF(AND(F25&lt;=29,F25&gt;13),32+Q24,IF(AND(F25&lt;=13,F25&gt;5),16+Q24,IF(AND(F25&lt;=5,F25&gt;=3),8+Q24,IF(AND(F25=2),4+Q24,Q24))))))))</f>
        <v>248</v>
      </c>
      <c r="AN24" s="23">
        <f>IF(S24=256,0,IF(AND(F25&lt;=253,F25&gt;125),0,IF(AND(F25&lt;=125,F25&gt;61),128+R24,IF(AND(F25&lt;=61,F25&gt;29),64+R24,IF(AND(F25&lt;=29,F25&gt;13),32+R24,IF(AND(F25&lt;=13,F25&gt;5),16+R24,IF(AND(F25&lt;=5,F25&gt;2),8+R24,IF(AND(F25=2),4+R24,R24))))))))</f>
        <v>248</v>
      </c>
      <c r="AO24" s="23">
        <f>IF(AND(AQ24=256),0,IF(AND(F25&lt;=131069,F25&gt;65533),H36+2,IF(AND(F25&lt;=65533,F25&gt;32765),256,IF(AND(F25&lt;=32765,F25&gt;16381),128+H36,IF(AND(F25&lt;=16381,F25&gt;8189),64+H36,IF(AND(F25&lt;=8189,F25&gt;4093),32+H36,IF(AND(F25&lt;=4093,F25&gt;2045),16+H36,IF(AND(F25&lt;=2045,F25&gt;1021),8+H36,IF(AND(F25&lt;=1021,F25&gt;509),4+H36,IF(AND(F25&lt;=509,F25&gt;253),2+H36,IF(AND(F25&lt;=253,F25&gt;125),H36+1,IF(AND(F25&lt;=125,F25&gt;61),128+H36,IF(AND(F25&lt;=61,F25&gt;29),64+H36,IF(AND(F25&lt;=29,F25&gt;13),32+H36,IF(AND(F25&lt;=13,F25&gt;5),16+H36,IF(AND(F25&lt;=5,F25&gt;=3),8+H36,IF(AND(F25=2),4+H36)))))))))))))))))</f>
        <v>8</v>
      </c>
      <c r="AP24" s="23">
        <f>IF(AND(F25&lt;=131069,F25&gt;65533),O24+2, IF(AND(Q25=0,P25=0),O24+1, O24))</f>
        <v>3</v>
      </c>
      <c r="AQ24" s="23">
        <f>IF(R25=256,P24+1,IF(AND(F25&lt;=65533,F25&gt;32765),256,IF(AND(F25&lt;=32765,F25&gt;16381),128+P24,IF(AND(F25&lt;=16381,F25&gt;8189),64+P24,IF(AND(F25&lt;=8189,F25&gt;4093),32+P24,IF(AND(F25&lt;=4093,F25&gt;2045),16+P24,IF(AND(F25&lt;=2045,F25&gt;1021),8+P24,IF(AND(F25&lt;=1021,F25&gt;509),4+P24,IF(AND(F25&lt;=509,F25&gt;253),2+P24,IF(AND(F25&lt;=253,F25&gt;125),P24+1,P24))))))))))</f>
        <v>255</v>
      </c>
      <c r="AR24" s="23">
        <f>IF(AE24=255,P25-1,P25-1)</f>
        <v>254</v>
      </c>
      <c r="AS24" s="23">
        <f>Q25-1</f>
        <v>247</v>
      </c>
      <c r="AT24" s="42">
        <f t="shared" si="0"/>
        <v>0</v>
      </c>
      <c r="AU24" s="43">
        <f t="shared" si="1"/>
        <v>0</v>
      </c>
      <c r="AV24" s="43">
        <f t="shared" si="2"/>
        <v>0</v>
      </c>
      <c r="AW24" s="44">
        <f t="shared" si="3"/>
        <v>7</v>
      </c>
      <c r="AX24" s="14" t="str">
        <f t="shared" si="4"/>
        <v>0.0.0.15</v>
      </c>
      <c r="AY24" s="15"/>
    </row>
    <row r="25" spans="1:51" x14ac:dyDescent="0.2">
      <c r="A25" s="4">
        <v>1024</v>
      </c>
      <c r="B25" s="4">
        <f t="shared" si="5"/>
        <v>1021</v>
      </c>
      <c r="C25" s="1" t="s">
        <v>48</v>
      </c>
      <c r="D25" s="34"/>
      <c r="E25" s="15"/>
      <c r="F25" s="10">
        <v>5</v>
      </c>
      <c r="G25" s="14" t="str">
        <f>_xlfn.CONCAT(N24,".",O24,".",P24,".",Q24)</f>
        <v>10.3.255.240</v>
      </c>
      <c r="H25" s="13" t="str">
        <f>_xlfn.CONCAT(T24,".",U24,".",V24,".",W24)</f>
        <v>10.3.255.241</v>
      </c>
      <c r="I25" s="13" t="str">
        <f>_xlfn.CONCAT(X24,".",Y24,".",Z24,".",AA24)</f>
        <v>10.2.255.246</v>
      </c>
      <c r="J25" s="13" t="str">
        <f>_xlfn.CONCAT(AB24,".",AC24,".",AD24,".",AE24)</f>
        <v>10.2.255.247</v>
      </c>
      <c r="K25" s="13" t="str">
        <f>_xlfn.CONCAT(AF24,".",AG24,".",AH24,".",AI24)</f>
        <v>255.255.255.248</v>
      </c>
      <c r="L25" s="13" t="str">
        <f>_xlfn.CONCAT("/",AJ24)</f>
        <v>/29</v>
      </c>
      <c r="M25" s="15"/>
      <c r="N25" s="21">
        <f>N24</f>
        <v>10</v>
      </c>
      <c r="O25" s="22">
        <f>AP24</f>
        <v>3</v>
      </c>
      <c r="P25" s="18">
        <f>IF(AO24=0,AO24,AQ24)</f>
        <v>255</v>
      </c>
      <c r="Q25" s="19">
        <f>AM24</f>
        <v>248</v>
      </c>
      <c r="R25" s="17">
        <f>IF(AND(F25&lt;=253,F25&gt;125),0,IF(AND(F25&lt;=125,F25&gt;61),128+Q24,IF(AND(F25&lt;=61,F25&gt;29),64+Q24,IF(AND(F25&lt;=29,F25&gt;13),32+Q24,IF(AND(F25&lt;=13,F25&gt;5),16+Q24,IF(AND(F25&lt;=5,F25&gt;2),8+Q24,IF(AND(F25=2),4+Q24,Q24)))))))</f>
        <v>248</v>
      </c>
      <c r="S25" s="17" t="str">
        <f>IF(R25=256,P25+1,"HOLA")</f>
        <v>HOLA</v>
      </c>
      <c r="T25" s="20">
        <f>N25</f>
        <v>10</v>
      </c>
      <c r="U25" s="18">
        <f>O25</f>
        <v>3</v>
      </c>
      <c r="V25" s="18">
        <f>P25</f>
        <v>255</v>
      </c>
      <c r="W25" s="19">
        <f>Q25+1</f>
        <v>249</v>
      </c>
      <c r="X25" s="20">
        <f>AB25</f>
        <v>10</v>
      </c>
      <c r="Y25" s="18">
        <f>AC25</f>
        <v>2</v>
      </c>
      <c r="Z25" s="18">
        <f>AD25</f>
        <v>255</v>
      </c>
      <c r="AA25" s="19">
        <f>AE25-1</f>
        <v>250</v>
      </c>
      <c r="AB25" s="20">
        <f>N26</f>
        <v>10</v>
      </c>
      <c r="AC25" s="18">
        <f>IF(AD25=255,O26-1,O26)</f>
        <v>2</v>
      </c>
      <c r="AD25" s="18">
        <f>IF(AR25=-1,255, IF(AND(AE25&lt;&gt;255),P26,P26-1))</f>
        <v>255</v>
      </c>
      <c r="AE25" s="19">
        <f>IF(AS25=-1,255,Q26-1)</f>
        <v>251</v>
      </c>
      <c r="AF25" s="21">
        <f>IF(N26&lt;&gt;0,255,"HOLA")</f>
        <v>255</v>
      </c>
      <c r="AG25" s="22">
        <f>IF(AJ25=15,254,IF(O26&lt;&gt;0,255,IF(P26&lt;&gt;0,255)))</f>
        <v>255</v>
      </c>
      <c r="AH25" s="18">
        <f>IF(AND(AJ25=16),0,IF(AND(AJ25=17),128,IF(AND(AJ25=18),192,IF(AND(AJ25=19),224,IF(AND(AJ25=20),240,IF(AND(AJ25=21),248,IF(AND(AJ25=22),252,IF(AND(AJ25=23),254,IF(AND(O26&gt;O25),255,IF(AND(P26=0),0,IF(AND(AH24=255),AH24,IF(AND(AJ25=24),AH24+1,IF(AND(AJ25=25),255,IF(AND(AJ25=26),255,IF(AND(AJ25=27),255,IF(AND(AJ25=28),255,IF(AND(AJ25=29),255,IF(AND(AJ25=30),255,IF(AND(AJ25=31),255,"HOLA")))))))))))))))))))</f>
        <v>255</v>
      </c>
      <c r="AI25" s="19">
        <f>IF(AJ25=24,0, IF(AJ25=25,128, IF(AJ25=26,192, IF(AJ25=27,224, IF(AJ25=28,240, IF(AJ25=29,248, IF(AJ25=30,252, IF(AJ25=31,254, IF(Q26=0,0,"HOLA")))))))))</f>
        <v>252</v>
      </c>
      <c r="AJ25" s="23">
        <f>IF(AND(F26&lt;=131069,F26&gt;65533),32-17,IF(AND(F26&lt;=65533,F26&gt;32765),32-16,IF(AND(F26&lt;=32765,F26&gt;16381),32-15,IF(AND(F26&lt;=16381,F26&gt;8189),32-14,IF(AND(F26&lt;=8189,F26&gt;4093),32-13,IF(AND(F26&lt;=4093,F26&gt;2045),32-12,IF(AND(F26&lt;=2045,F26&gt;1021),32-11,IF(AND(F26&lt;=1021,F26&gt;509),32-10,IF(AND(F26&lt;=509,F26&gt;253),32-9,IF(AND(F26&lt;=253,F26&gt;125),32-8,IF(AND(F26&lt;=125,F26&gt;61),32-7,IF(AND(F26&lt;=61,F26&gt;29),32-6,IF(AND(F26&lt;=29,F26&gt;13),32-5,IF(AND(F26&lt;=13,F26&gt;5),32-4,IF(AND(F26&lt;=5,F26&gt;=3),32-3,IF(AND(F26=2),32-2,))))))))))))))))</f>
        <v>30</v>
      </c>
      <c r="AK25" s="23">
        <f>P26</f>
        <v>255</v>
      </c>
      <c r="AL25" s="23">
        <f>IF(Q26=256,0,Q26)</f>
        <v>252</v>
      </c>
      <c r="AM25" s="23">
        <f>IF(R26=256,0,IF(AND(F26&lt;=253,F26&gt;125),0,IF(AND(F26&lt;=125,F26&gt;61),128+Q25,IF(AND(F26&lt;=61,F26&gt;29),64+Q25,IF(AND(F26&lt;=29,F26&gt;13),32+Q25,IF(AND(F26&lt;=13,F26&gt;5),16+Q25,IF(AND(F26&lt;=5,F26&gt;=3),8+Q25,IF(AND(F26=2),4+Q25,Q25))))))))</f>
        <v>252</v>
      </c>
      <c r="AN25" s="23">
        <f>IF(S25=256,0,IF(AND(F26&lt;=253,F26&gt;125),0,IF(AND(F26&lt;=125,F26&gt;61),128+R25,IF(AND(F26&lt;=61,F26&gt;29),64+R25,IF(AND(F26&lt;=29,F26&gt;13),32+R25,IF(AND(F26&lt;=13,F26&gt;5),16+R25,IF(AND(F26&lt;=5,F26&gt;2),8+R25,IF(AND(F26=2),4+R25,R25))))))))</f>
        <v>252</v>
      </c>
      <c r="AO25" s="23">
        <f>IF(AND(AQ25=256),0,IF(AND(F26&lt;=131069,F26&gt;65533),H37+2,IF(AND(F26&lt;=65533,F26&gt;32765),256,IF(AND(F26&lt;=32765,F26&gt;16381),128+H37,IF(AND(F26&lt;=16381,F26&gt;8189),64+H37,IF(AND(F26&lt;=8189,F26&gt;4093),32+H37,IF(AND(F26&lt;=4093,F26&gt;2045),16+H37,IF(AND(F26&lt;=2045,F26&gt;1021),8+H37,IF(AND(F26&lt;=1021,F26&gt;509),4+H37,IF(AND(F26&lt;=509,F26&gt;253),2+H37,IF(AND(F26&lt;=253,F26&gt;125),H37+1,IF(AND(F26&lt;=125,F26&gt;61),128+H37,IF(AND(F26&lt;=61,F26&gt;29),64+H37,IF(AND(F26&lt;=29,F26&gt;13),32+H37,IF(AND(F26&lt;=13,F26&gt;5),16+H37,IF(AND(F26&lt;=5,F26&gt;=3),8+H37,IF(AND(F26=2),4+H37)))))))))))))))))</f>
        <v>4</v>
      </c>
      <c r="AP25" s="23">
        <f>IF(AND(F26&lt;=131069,F26&gt;65533),O25+2, IF(AND(Q26=0,P26=0),O25+1, O25))</f>
        <v>3</v>
      </c>
      <c r="AQ25" s="23">
        <f>IF(R26=256,P25+1,IF(AND(F26&lt;=65533,F26&gt;32765),256,IF(AND(F26&lt;=32765,F26&gt;16381),128+P25,IF(AND(F26&lt;=16381,F26&gt;8189),64+P25,IF(AND(F26&lt;=8189,F26&gt;4093),32+P25,IF(AND(F26&lt;=4093,F26&gt;2045),16+P25,IF(AND(F26&lt;=2045,F26&gt;1021),8+P25,IF(AND(F26&lt;=1021,F26&gt;509),4+P25,IF(AND(F26&lt;=509,F26&gt;253),2+P25,IF(AND(F26&lt;=253,F26&gt;125),P25+1,P25))))))))))</f>
        <v>255</v>
      </c>
      <c r="AR25" s="23">
        <f>IF(AE25=255,P26-1,P26-1)</f>
        <v>254</v>
      </c>
      <c r="AS25" s="23">
        <f>Q26-1</f>
        <v>251</v>
      </c>
      <c r="AT25" s="42">
        <f t="shared" si="0"/>
        <v>0</v>
      </c>
      <c r="AU25" s="43">
        <f t="shared" si="1"/>
        <v>0</v>
      </c>
      <c r="AV25" s="43">
        <f t="shared" si="2"/>
        <v>0</v>
      </c>
      <c r="AW25" s="44">
        <f t="shared" si="3"/>
        <v>3</v>
      </c>
      <c r="AX25" s="14" t="str">
        <f t="shared" si="4"/>
        <v>0.0.0.7</v>
      </c>
      <c r="AY25" s="15"/>
    </row>
    <row r="26" spans="1:51" x14ac:dyDescent="0.2">
      <c r="A26" s="4">
        <v>512</v>
      </c>
      <c r="B26" s="4">
        <f t="shared" si="5"/>
        <v>509</v>
      </c>
      <c r="C26" s="4">
        <v>13</v>
      </c>
      <c r="D26" s="9" t="s">
        <v>49</v>
      </c>
      <c r="E26" s="15"/>
      <c r="F26" s="10">
        <v>2</v>
      </c>
      <c r="G26" s="14" t="str">
        <f>_xlfn.CONCAT(N25,".",O25,".",P25,".",Q25)</f>
        <v>10.3.255.248</v>
      </c>
      <c r="H26" s="14" t="str">
        <f>_xlfn.CONCAT(T25,".",U25,".",V25,".",W25)</f>
        <v>10.3.255.249</v>
      </c>
      <c r="I26" s="14" t="str">
        <f>_xlfn.CONCAT(X25,".",Y25,".",Z25,".",AA25)</f>
        <v>10.2.255.250</v>
      </c>
      <c r="J26" s="14" t="str">
        <f>_xlfn.CONCAT(AB25,".",AC25,".",AD25,".",AE25)</f>
        <v>10.2.255.251</v>
      </c>
      <c r="K26" s="14" t="str">
        <f>_xlfn.CONCAT(AF25,".",AG25,".",AH25,".",AI25)</f>
        <v>255.255.255.252</v>
      </c>
      <c r="L26" s="14" t="str">
        <f>_xlfn.CONCAT("/",AJ25)</f>
        <v>/30</v>
      </c>
      <c r="M26" s="15"/>
      <c r="N26" s="21">
        <f>N25</f>
        <v>10</v>
      </c>
      <c r="O26" s="22">
        <f>AP25</f>
        <v>3</v>
      </c>
      <c r="P26" s="18">
        <f>IF(AO25=0,AO25,AQ25)</f>
        <v>255</v>
      </c>
      <c r="Q26" s="19">
        <f>AM25</f>
        <v>252</v>
      </c>
      <c r="R26" s="17">
        <f>IF(AND(F26&lt;=253,F26&gt;125),0,IF(AND(F26&lt;=125,F26&gt;61),128+Q25,IF(AND(F26&lt;=61,F26&gt;29),64+Q25,IF(AND(F26&lt;=29,F26&gt;13),32+Q25,IF(AND(F26&lt;=13,F26&gt;5),16+Q25,IF(AND(F26&lt;=5,F26&gt;2),8+Q25,IF(AND(F26=2),4+Q25,Q25)))))))</f>
        <v>252</v>
      </c>
      <c r="S26" s="17" t="str">
        <f>IF(R26=256,P26+1,"HOLA")</f>
        <v>HOLA</v>
      </c>
      <c r="T26" s="20">
        <f>N26</f>
        <v>10</v>
      </c>
      <c r="U26" s="18">
        <f>O26</f>
        <v>3</v>
      </c>
      <c r="V26" s="18">
        <f>P26</f>
        <v>255</v>
      </c>
      <c r="W26" s="19">
        <f>Q26+1</f>
        <v>253</v>
      </c>
      <c r="X26" s="20">
        <f>AB26</f>
        <v>10</v>
      </c>
      <c r="Y26" s="18">
        <f>AC26</f>
        <v>3</v>
      </c>
      <c r="Z26" s="18">
        <f>AD26</f>
        <v>255</v>
      </c>
      <c r="AA26" s="19">
        <f>AE26-1</f>
        <v>254</v>
      </c>
      <c r="AB26" s="20">
        <f>N27</f>
        <v>10</v>
      </c>
      <c r="AC26" s="18">
        <f>IF(AD26=255,O27-1,O27)</f>
        <v>3</v>
      </c>
      <c r="AD26" s="18">
        <f>IF(AR26=-1,255, IF(AND(AE26&lt;&gt;255),P27,P27-1))</f>
        <v>255</v>
      </c>
      <c r="AE26" s="19">
        <f>IF(AS26=-1,255,Q27-1)</f>
        <v>255</v>
      </c>
      <c r="AF26" s="21">
        <f>IF(N27&lt;&gt;0,255,"HOLA")</f>
        <v>255</v>
      </c>
      <c r="AG26" s="22">
        <f>IF(AJ26=15,254,IF(O27&lt;&gt;0,255,IF(P27&lt;&gt;0,255)))</f>
        <v>255</v>
      </c>
      <c r="AH26" s="18">
        <f>IF(AND(AJ26=16),0,IF(AND(AJ26=17),128,IF(AND(AJ26=18),192,IF(AND(AJ26=19),224,IF(AND(AJ26=20),240,IF(AND(AJ26=21),248,IF(AND(AJ26=22),252,IF(AND(AJ26=23),254,IF(AND(O27&gt;O26),255,IF(AND(P27=0),0,IF(AND(AH25=255),AH25,IF(AND(AJ26=24),AH25+1,IF(AND(AJ26=25),255,IF(AND(AJ26=26),255,IF(AND(AJ26=27),255,IF(AND(AJ26=28),255,IF(AND(AJ26=29),255,IF(AND(AJ26=30),255,IF(AND(AJ26=31),255,"HOLA")))))))))))))))))))</f>
        <v>255</v>
      </c>
      <c r="AI26" s="19">
        <f>IF(AJ26=24,0, IF(AJ26=25,128, IF(AJ26=26,192, IF(AJ26=27,224, IF(AJ26=28,240, IF(AJ26=29,248, IF(AJ26=30,252, IF(AJ26=31,254, IF(Q27=0,0,"HOLA")))))))))</f>
        <v>252</v>
      </c>
      <c r="AJ26" s="23">
        <f>IF(AND(F27&lt;=131069,F27&gt;65533),32-17,IF(AND(F27&lt;=65533,F27&gt;32765),32-16,IF(AND(F27&lt;=32765,F27&gt;16381),32-15,IF(AND(F27&lt;=16381,F27&gt;8189),32-14,IF(AND(F27&lt;=8189,F27&gt;4093),32-13,IF(AND(F27&lt;=4093,F27&gt;2045),32-12,IF(AND(F27&lt;=2045,F27&gt;1021),32-11,IF(AND(F27&lt;=1021,F27&gt;509),32-10,IF(AND(F27&lt;=509,F27&gt;253),32-9,IF(AND(F27&lt;=253,F27&gt;125),32-8,IF(AND(F27&lt;=125,F27&gt;61),32-7,IF(AND(F27&lt;=61,F27&gt;29),32-6,IF(AND(F27&lt;=29,F27&gt;13),32-5,IF(AND(F27&lt;=13,F27&gt;5),32-4,IF(AND(F27&lt;=5,F27&gt;=3),32-3,IF(AND(F27=2),32-2,))))))))))))))))</f>
        <v>30</v>
      </c>
      <c r="AK26" s="23">
        <f>P27</f>
        <v>0</v>
      </c>
      <c r="AL26" s="23">
        <f>IF(Q27=256,0,Q27)</f>
        <v>0</v>
      </c>
      <c r="AM26" s="23">
        <f>IF(R27=256,0,IF(AND(F27&lt;=253,F27&gt;125),0,IF(AND(F27&lt;=125,F27&gt;61),128+Q26,IF(AND(F27&lt;=61,F27&gt;29),64+Q26,IF(AND(F27&lt;=29,F27&gt;13),32+Q26,IF(AND(F27&lt;=13,F27&gt;5),16+Q26,IF(AND(F27&lt;=5,F27&gt;=3),8+Q26,IF(AND(F27=2),4+Q26,Q26))))))))</f>
        <v>0</v>
      </c>
      <c r="AN26" s="23">
        <f>IF(S26=256,0,IF(AND(F27&lt;=253,F27&gt;125),0,IF(AND(F27&lt;=125,F27&gt;61),128+R26,IF(AND(F27&lt;=61,F27&gt;29),64+R26,IF(AND(F27&lt;=29,F27&gt;13),32+R26,IF(AND(F27&lt;=13,F27&gt;5),16+R26,IF(AND(F27&lt;=5,F27&gt;2),8+R26,IF(AND(F27=2),4+R26,R26))))))))</f>
        <v>256</v>
      </c>
      <c r="AO26" s="23">
        <f>IF(AND(AQ26=256),0,IF(AND(F27&lt;=131069,F27&gt;65533),H38+2,IF(AND(F27&lt;=65533,F27&gt;32765),256,IF(AND(F27&lt;=32765,F27&gt;16381),128+H38,IF(AND(F27&lt;=16381,F27&gt;8189),64+H38,IF(AND(F27&lt;=8189,F27&gt;4093),32+H38,IF(AND(F27&lt;=4093,F27&gt;2045),16+H38,IF(AND(F27&lt;=2045,F27&gt;1021),8+H38,IF(AND(F27&lt;=1021,F27&gt;509),4+H38,IF(AND(F27&lt;=509,F27&gt;253),2+H38,IF(AND(F27&lt;=253,F27&gt;125),H38+1,IF(AND(F27&lt;=125,F27&gt;61),128+H38,IF(AND(F27&lt;=61,F27&gt;29),64+H38,IF(AND(F27&lt;=29,F27&gt;13),32+H38,IF(AND(F27&lt;=13,F27&gt;5),16+H38,IF(AND(F27&lt;=5,F27&gt;=3),8+H38,IF(AND(F27=2),4+H38)))))))))))))))))</f>
        <v>0</v>
      </c>
      <c r="AP26" s="23">
        <f>IF(AND(F27&lt;=131069,F27&gt;65533),O26+2, IF(AND(Q27=0,P27=0),O26+1, O26))</f>
        <v>4</v>
      </c>
      <c r="AQ26" s="23">
        <f>IF(R27=256,P26+1,IF(AND(F27&lt;=65533,F27&gt;32765),256,IF(AND(F27&lt;=32765,F27&gt;16381),128+P26,IF(AND(F27&lt;=16381,F27&gt;8189),64+P26,IF(AND(F27&lt;=8189,F27&gt;4093),32+P26,IF(AND(F27&lt;=4093,F27&gt;2045),16+P26,IF(AND(F27&lt;=2045,F27&gt;1021),8+P26,IF(AND(F27&lt;=1021,F27&gt;509),4+P26,IF(AND(F27&lt;=509,F27&gt;253),2+P26,IF(AND(F27&lt;=253,F27&gt;125),P26+1,P26))))))))))</f>
        <v>256</v>
      </c>
      <c r="AR26" s="23">
        <f>IF(AE26=255,P27-1,P27-1)</f>
        <v>-1</v>
      </c>
      <c r="AS26" s="23">
        <f>Q27-1</f>
        <v>-1</v>
      </c>
      <c r="AT26" s="42">
        <f t="shared" si="0"/>
        <v>0</v>
      </c>
      <c r="AU26" s="43">
        <f t="shared" si="1"/>
        <v>0</v>
      </c>
      <c r="AV26" s="43">
        <f t="shared" si="2"/>
        <v>0</v>
      </c>
      <c r="AW26" s="44">
        <f t="shared" si="3"/>
        <v>3</v>
      </c>
      <c r="AX26" s="14" t="str">
        <f t="shared" si="4"/>
        <v>0.0.0.3</v>
      </c>
      <c r="AY26" s="15"/>
    </row>
    <row r="27" spans="1:51" x14ac:dyDescent="0.2">
      <c r="A27" s="4">
        <v>256</v>
      </c>
      <c r="B27" s="4">
        <f t="shared" si="5"/>
        <v>253</v>
      </c>
      <c r="C27" s="4">
        <f>32-C26</f>
        <v>19</v>
      </c>
      <c r="D27" s="9" t="s">
        <v>50</v>
      </c>
      <c r="E27" s="15"/>
      <c r="F27" s="10">
        <v>2</v>
      </c>
      <c r="G27" s="14" t="str">
        <f>_xlfn.CONCAT(N26,".",O26,".",P26,".",Q26)</f>
        <v>10.3.255.252</v>
      </c>
      <c r="H27" s="14" t="str">
        <f>_xlfn.CONCAT(T26,".",U26,".",V26,".",W26)</f>
        <v>10.3.255.253</v>
      </c>
      <c r="I27" s="14" t="str">
        <f>_xlfn.CONCAT(X26,".",Y26,".",Z26,".",AA26)</f>
        <v>10.3.255.254</v>
      </c>
      <c r="J27" s="14" t="str">
        <f>_xlfn.CONCAT(AB26,".",AC26,".",AD26,".",AE26)</f>
        <v>10.3.255.255</v>
      </c>
      <c r="K27" s="14" t="str">
        <f>_xlfn.CONCAT(AF26,".",AG26,".",AH26,".",AI26)</f>
        <v>255.255.255.252</v>
      </c>
      <c r="L27" s="14" t="str">
        <f>_xlfn.CONCAT("/",AJ26)</f>
        <v>/30</v>
      </c>
      <c r="M27" s="15"/>
      <c r="N27" s="21">
        <f>N26</f>
        <v>10</v>
      </c>
      <c r="O27" s="22">
        <f>AP26</f>
        <v>4</v>
      </c>
      <c r="P27" s="18">
        <f>IF(AO26=0,AO26,AQ26)</f>
        <v>0</v>
      </c>
      <c r="Q27" s="19">
        <f>AM26</f>
        <v>0</v>
      </c>
      <c r="R27" s="17">
        <f>IF(AND(F27&lt;=253,F27&gt;125),0,IF(AND(F27&lt;=125,F27&gt;61),128+Q26,IF(AND(F27&lt;=61,F27&gt;29),64+Q26,IF(AND(F27&lt;=29,F27&gt;13),32+Q26,IF(AND(F27&lt;=13,F27&gt;5),16+Q26,IF(AND(F27&lt;=5,F27&gt;2),8+Q26,IF(AND(F27=2),4+Q26,Q26)))))))</f>
        <v>256</v>
      </c>
      <c r="S27" s="17">
        <f>IF(R27=256,P27+1,"HOLA")</f>
        <v>1</v>
      </c>
      <c r="T27" s="20">
        <f>N27</f>
        <v>10</v>
      </c>
      <c r="U27" s="18">
        <f>O27</f>
        <v>4</v>
      </c>
      <c r="V27" s="18">
        <f>P27</f>
        <v>0</v>
      </c>
      <c r="W27" s="19">
        <f>Q27+1</f>
        <v>1</v>
      </c>
      <c r="X27" s="20">
        <f>AB27</f>
        <v>0</v>
      </c>
      <c r="Y27" s="18">
        <f>AC27</f>
        <v>-1</v>
      </c>
      <c r="Z27" s="18">
        <f>AD27</f>
        <v>255</v>
      </c>
      <c r="AA27" s="19">
        <f>AE27-1</f>
        <v>254</v>
      </c>
      <c r="AB27" s="20">
        <f>N28</f>
        <v>0</v>
      </c>
      <c r="AC27" s="18">
        <f>IF(AD27=255,O28-1,O28)</f>
        <v>-1</v>
      </c>
      <c r="AD27" s="18">
        <f>IF(AR27=-1,255, IF(AND(AE27&lt;&gt;255),P28,P28-1))</f>
        <v>255</v>
      </c>
      <c r="AE27" s="19">
        <f>IF(AS27=-1,255,Q28-1)</f>
        <v>255</v>
      </c>
      <c r="AF27" s="21" t="str">
        <f>IF(N28&lt;&gt;0,255,"HOLA")</f>
        <v>HOLA</v>
      </c>
      <c r="AG27" s="22" t="b">
        <f>IF(AJ27=15,254,IF(O28&lt;&gt;0,255,IF(P28&lt;&gt;0,255)))</f>
        <v>0</v>
      </c>
      <c r="AH27" s="18">
        <f>IF(AND(AJ27=16),0,IF(AND(AJ27=17),128,IF(AND(AJ27=18),192,IF(AND(AJ27=19),224,IF(AND(AJ27=20),240,IF(AND(AJ27=21),248,IF(AND(AJ27=22),252,IF(AND(AJ27=23),254,IF(AND(O28&gt;O27),255,IF(AND(P28=0),0,IF(AND(AH26=255),AH26,IF(AND(AJ27=24),AH26+1,IF(AND(AJ27=25),255,IF(AND(AJ27=26),255,IF(AND(AJ27=27),255,IF(AND(AJ27=28),255,IF(AND(AJ27=29),255,IF(AND(AJ27=30),255,IF(AND(AJ27=31),255,"HOLA")))))))))))))))))))</f>
        <v>0</v>
      </c>
      <c r="AI27" s="19">
        <f>IF(AJ27=24,0, IF(AJ27=25,128, IF(AJ27=26,192, IF(AJ27=27,224, IF(AJ27=28,240, IF(AJ27=29,248, IF(AJ27=30,252, IF(AJ27=31,254, IF(Q28=0,0,"HOLA")))))))))</f>
        <v>0</v>
      </c>
      <c r="AJ27" s="23">
        <f>IF(AND(F28&lt;=131069,F28&gt;65533),32-17,IF(AND(F28&lt;=65533,F28&gt;32765),32-16,IF(AND(F28&lt;=32765,F28&gt;16381),32-15,IF(AND(F28&lt;=16381,F28&gt;8189),32-14,IF(AND(F28&lt;=8189,F28&gt;4093),32-13,IF(AND(F28&lt;=4093,F28&gt;2045),32-12,IF(AND(F28&lt;=2045,F28&gt;1021),32-11,IF(AND(F28&lt;=1021,F28&gt;509),32-10,IF(AND(F28&lt;=509,F28&gt;253),32-9,IF(AND(F28&lt;=253,F28&gt;125),32-8,IF(AND(F28&lt;=125,F28&gt;61),32-7,IF(AND(F28&lt;=61,F28&gt;29),32-6,IF(AND(F28&lt;=29,F28&gt;13),32-5,IF(AND(F28&lt;=13,F28&gt;5),32-4,IF(AND(F28&lt;=5,F28&gt;=3),32-3,IF(AND(F28=2),32-2,))))))))))))))))</f>
        <v>0</v>
      </c>
      <c r="AK27" s="23">
        <f>P28</f>
        <v>0</v>
      </c>
      <c r="AL27" s="23">
        <f>IF(Q28=256,0,Q28)</f>
        <v>0</v>
      </c>
      <c r="AM27" s="23">
        <f>IF(R28=256,0,IF(AND(F28&lt;=253,F28&gt;125),0,IF(AND(F28&lt;=125,F28&gt;61),128+Q27,IF(AND(F28&lt;=61,F28&gt;29),64+Q27,IF(AND(F28&lt;=29,F28&gt;13),32+Q27,IF(AND(F28&lt;=13,F28&gt;5),16+Q27,IF(AND(F28&lt;=5,F28&gt;=3),8+Q27,IF(AND(F28=2),4+Q27,Q27))))))))</f>
        <v>0</v>
      </c>
      <c r="AN27" s="23">
        <f>IF(S27=256,0,IF(AND(F28&lt;=253,F28&gt;125),0,IF(AND(F28&lt;=125,F28&gt;61),128+R27,IF(AND(F28&lt;=61,F28&gt;29),64+R27,IF(AND(F28&lt;=29,F28&gt;13),32+R27,IF(AND(F28&lt;=13,F28&gt;5),16+R27,IF(AND(F28&lt;=5,F28&gt;2),8+R27,IF(AND(F28=2),4+R27,R27))))))))</f>
        <v>256</v>
      </c>
      <c r="AO27" s="23" t="b">
        <f>IF(AND(AQ27=256),0,IF(AND(F28&lt;=131069,F28&gt;65533),H39+2,IF(AND(F28&lt;=65533,F28&gt;32765),256,IF(AND(F28&lt;=32765,F28&gt;16381),128+H39,IF(AND(F28&lt;=16381,F28&gt;8189),64+H39,IF(AND(F28&lt;=8189,F28&gt;4093),32+H39,IF(AND(F28&lt;=4093,F28&gt;2045),16+H39,IF(AND(F28&lt;=2045,F28&gt;1021),8+H39,IF(AND(F28&lt;=1021,F28&gt;509),4+H39,IF(AND(F28&lt;=509,F28&gt;253),2+H39,IF(AND(F28&lt;=253,F28&gt;125),H39+1,IF(AND(F28&lt;=125,F28&gt;61),128+H39,IF(AND(F28&lt;=61,F28&gt;29),64+H39,IF(AND(F28&lt;=29,F28&gt;13),32+H39,IF(AND(F28&lt;=13,F28&gt;5),16+H39,IF(AND(F28&lt;=5,F28&gt;=3),8+H39,IF(AND(F28=2),4+H39)))))))))))))))))</f>
        <v>0</v>
      </c>
      <c r="AP27" s="23">
        <f>IF(AND(F28&lt;=131069,F28&gt;65533),O27+2, IF(AND(Q28=0,P28=0),O27+1, O27))</f>
        <v>5</v>
      </c>
      <c r="AQ27" s="23">
        <f>IF(R28=256,P27+1,IF(AND(F28&lt;=65533,F28&gt;32765),256,IF(AND(F28&lt;=32765,F28&gt;16381),128+P27,IF(AND(F28&lt;=16381,F28&gt;8189),64+P27,IF(AND(F28&lt;=8189,F28&gt;4093),32+P27,IF(AND(F28&lt;=4093,F28&gt;2045),16+P27,IF(AND(F28&lt;=2045,F28&gt;1021),8+P27,IF(AND(F28&lt;=1021,F28&gt;509),4+P27,IF(AND(F28&lt;=509,F28&gt;253),2+P27,IF(AND(F28&lt;=253,F28&gt;125),P27+1,P27))))))))))</f>
        <v>0</v>
      </c>
      <c r="AR27" s="23">
        <f>IF(AE27=255,P28-1,P28-1)</f>
        <v>-1</v>
      </c>
      <c r="AS27" s="23">
        <f>Q28-1</f>
        <v>-1</v>
      </c>
      <c r="AT27" s="42" t="e">
        <f t="shared" ref="AT27" si="6">255-AF27</f>
        <v>#VALUE!</v>
      </c>
      <c r="AU27" s="43">
        <f t="shared" ref="AU27" si="7">255-AG27</f>
        <v>255</v>
      </c>
      <c r="AV27" s="43">
        <f t="shared" ref="AV27" si="8">255-AH27</f>
        <v>255</v>
      </c>
      <c r="AW27" s="44">
        <f t="shared" ref="AW27" si="9">255-AI27</f>
        <v>255</v>
      </c>
      <c r="AX27" s="14" t="str">
        <f t="shared" ref="AX27" si="10">_xlfn.CONCAT(AT26,".",AU26,".",AV26,".",AW26)</f>
        <v>0.0.0.3</v>
      </c>
      <c r="AY27" s="15"/>
    </row>
    <row r="28" spans="1:51" x14ac:dyDescent="0.2">
      <c r="A28" s="4">
        <v>128</v>
      </c>
      <c r="B28" s="4">
        <f t="shared" si="5"/>
        <v>125</v>
      </c>
      <c r="C28" s="30" t="s">
        <v>51</v>
      </c>
      <c r="D28" s="30"/>
      <c r="E28" s="15"/>
      <c r="F28" s="45"/>
      <c r="G28" s="14" t="str">
        <f>_xlfn.CONCAT(N27,".",O27,".",P27,".",Q27)</f>
        <v>10.4.0.0</v>
      </c>
      <c r="H28" s="46"/>
      <c r="I28" s="46"/>
      <c r="J28" s="46"/>
      <c r="K28" s="46"/>
      <c r="L28" s="46"/>
      <c r="M28" s="15"/>
      <c r="N28" s="48"/>
      <c r="O28" s="4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8"/>
      <c r="AG28" s="48"/>
      <c r="AH28" s="46"/>
      <c r="AI28" s="46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7"/>
      <c r="AY28" s="15"/>
    </row>
    <row r="29" spans="1:51" x14ac:dyDescent="0.2">
      <c r="A29" s="4">
        <v>64</v>
      </c>
      <c r="B29" s="4">
        <f t="shared" si="5"/>
        <v>61</v>
      </c>
      <c r="C29" s="15"/>
      <c r="D29" s="15"/>
      <c r="E29" s="15"/>
      <c r="F29" s="45"/>
      <c r="G29" s="46"/>
      <c r="H29" s="46"/>
      <c r="I29" s="46"/>
      <c r="J29" s="46"/>
      <c r="K29" s="46"/>
      <c r="L29" s="46"/>
      <c r="M29" s="15"/>
      <c r="N29" s="48"/>
      <c r="O29" s="4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8"/>
      <c r="AG29" s="48"/>
      <c r="AH29" s="46"/>
      <c r="AI29" s="46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7"/>
      <c r="AY29" s="15"/>
    </row>
    <row r="30" spans="1:51" x14ac:dyDescent="0.2">
      <c r="A30" s="4">
        <v>32</v>
      </c>
      <c r="B30" s="4">
        <f t="shared" si="5"/>
        <v>29</v>
      </c>
      <c r="C30" s="15"/>
      <c r="D30" s="15"/>
      <c r="E30" s="15"/>
      <c r="F30" s="45"/>
      <c r="G30" s="46"/>
      <c r="H30" s="46"/>
      <c r="I30" s="46"/>
      <c r="J30" s="46"/>
      <c r="K30" s="46"/>
      <c r="L30" s="46"/>
      <c r="M30" s="15"/>
      <c r="N30" s="48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8"/>
      <c r="AG30" s="48"/>
      <c r="AH30" s="46"/>
      <c r="AI30" s="46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7"/>
      <c r="AY30" s="15"/>
    </row>
    <row r="31" spans="1:51" x14ac:dyDescent="0.2">
      <c r="A31" s="4">
        <v>16</v>
      </c>
      <c r="B31" s="4">
        <f t="shared" si="5"/>
        <v>13</v>
      </c>
      <c r="C31" s="15"/>
      <c r="D31" s="15"/>
      <c r="E31" s="15"/>
      <c r="F31" s="45"/>
      <c r="G31" s="46"/>
      <c r="H31" s="46"/>
      <c r="I31" s="46"/>
      <c r="J31" s="46"/>
      <c r="K31" s="46"/>
      <c r="L31" s="46"/>
      <c r="M31" s="15"/>
      <c r="N31" s="48"/>
      <c r="O31" s="4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8"/>
      <c r="AG31" s="48"/>
      <c r="AH31" s="46"/>
      <c r="AI31" s="46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7"/>
      <c r="AY31" s="15"/>
    </row>
    <row r="32" spans="1:51" x14ac:dyDescent="0.2">
      <c r="A32" s="4">
        <v>8</v>
      </c>
      <c r="B32" s="4">
        <f t="shared" si="5"/>
        <v>5</v>
      </c>
      <c r="C32" s="15"/>
      <c r="D32" s="15"/>
      <c r="E32" s="15"/>
      <c r="F32" s="15"/>
      <c r="G32" s="46"/>
      <c r="H32" s="15"/>
      <c r="I32" s="15"/>
      <c r="J32" s="15"/>
      <c r="K32" s="15"/>
      <c r="L32" s="15"/>
      <c r="M32" s="15"/>
      <c r="N32" s="48"/>
      <c r="O32" s="48"/>
      <c r="P32" s="46"/>
      <c r="Q32" s="46"/>
      <c r="R32" s="46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5"/>
    </row>
    <row r="33" spans="1:51" x14ac:dyDescent="0.2">
      <c r="A33" s="4">
        <v>4</v>
      </c>
      <c r="B33" s="4">
        <v>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">
      <c r="A34" s="2">
        <v>2</v>
      </c>
      <c r="B34" s="3" t="s">
        <v>18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">
      <c r="A35" s="15"/>
      <c r="B35" s="9" t="s">
        <v>19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</sheetData>
  <mergeCells count="32">
    <mergeCell ref="AT9:AW9"/>
    <mergeCell ref="C28:D28"/>
    <mergeCell ref="F7:G7"/>
    <mergeCell ref="A9:B9"/>
    <mergeCell ref="D9:D16"/>
    <mergeCell ref="A10:B10"/>
    <mergeCell ref="A11:B11"/>
    <mergeCell ref="A12:B12"/>
    <mergeCell ref="A13:B13"/>
    <mergeCell ref="A14:B14"/>
    <mergeCell ref="A15:B15"/>
    <mergeCell ref="A16:B16"/>
    <mergeCell ref="A17:B17"/>
    <mergeCell ref="D18:D25"/>
    <mergeCell ref="F3:K3"/>
    <mergeCell ref="F4:K4"/>
    <mergeCell ref="F5:K5"/>
    <mergeCell ref="AB9:AE9"/>
    <mergeCell ref="AF9:AI9"/>
    <mergeCell ref="A2:B2"/>
    <mergeCell ref="A3:B3"/>
    <mergeCell ref="A4:B4"/>
    <mergeCell ref="T9:W9"/>
    <mergeCell ref="X9:AA9"/>
    <mergeCell ref="A5:B5"/>
    <mergeCell ref="A1:B1"/>
    <mergeCell ref="D1:D8"/>
    <mergeCell ref="F9:L9"/>
    <mergeCell ref="N9:Q9"/>
    <mergeCell ref="A6:B6"/>
    <mergeCell ref="A7:B7"/>
    <mergeCell ref="A8:B8"/>
  </mergeCells>
  <conditionalFormatting sqref="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32 H11:L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820C-E15E-1F45-B8A5-D2FA25BF73AB}">
  <dimension ref="A1:AY50"/>
  <sheetViews>
    <sheetView topLeftCell="C1" zoomScale="156" zoomScaleNormal="125" workbookViewId="0">
      <selection activeCell="F11" sqref="F11:F27"/>
    </sheetView>
  </sheetViews>
  <sheetFormatPr baseColWidth="10" defaultRowHeight="16" x14ac:dyDescent="0.2"/>
  <cols>
    <col min="2" max="2" width="12.5" customWidth="1"/>
    <col min="3" max="3" width="19.1640625" customWidth="1"/>
    <col min="5" max="5" width="3.33203125" customWidth="1"/>
    <col min="7" max="11" width="15" customWidth="1"/>
    <col min="12" max="12" width="10.83203125" customWidth="1"/>
    <col min="13" max="13" width="3.33203125" hidden="1" customWidth="1"/>
    <col min="14" max="35" width="5" hidden="1" customWidth="1"/>
    <col min="36" max="43" width="10" hidden="1" customWidth="1"/>
    <col min="44" max="45" width="10.83203125" hidden="1" customWidth="1"/>
    <col min="46" max="49" width="5" hidden="1" customWidth="1"/>
    <col min="50" max="50" width="15" customWidth="1"/>
  </cols>
  <sheetData>
    <row r="1" spans="1:51" x14ac:dyDescent="0.2">
      <c r="A1" s="25" t="s">
        <v>0</v>
      </c>
      <c r="B1" s="26"/>
      <c r="C1" s="5" t="s">
        <v>20</v>
      </c>
      <c r="D1" s="27" t="s">
        <v>21</v>
      </c>
      <c r="E1" s="15"/>
      <c r="F1" s="8" t="s">
        <v>70</v>
      </c>
      <c r="G1" s="24">
        <v>10</v>
      </c>
      <c r="H1" s="24">
        <v>0</v>
      </c>
      <c r="I1" s="24">
        <v>0</v>
      </c>
      <c r="J1" s="24">
        <v>0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">
      <c r="A2" s="25" t="s">
        <v>1</v>
      </c>
      <c r="B2" s="26"/>
      <c r="C2" s="5" t="s">
        <v>22</v>
      </c>
      <c r="D2" s="2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">
      <c r="A3" s="25" t="s">
        <v>2</v>
      </c>
      <c r="B3" s="26"/>
      <c r="C3" s="5" t="s">
        <v>23</v>
      </c>
      <c r="D3" s="27"/>
      <c r="E3" s="15"/>
      <c r="F3" s="35" t="s">
        <v>73</v>
      </c>
      <c r="G3" s="35"/>
      <c r="H3" s="35"/>
      <c r="I3" s="35"/>
      <c r="J3" s="35"/>
      <c r="K3" s="3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">
      <c r="A4" s="25" t="s">
        <v>3</v>
      </c>
      <c r="B4" s="26"/>
      <c r="C4" s="5" t="s">
        <v>24</v>
      </c>
      <c r="D4" s="27"/>
      <c r="E4" s="15"/>
      <c r="F4" s="35" t="s">
        <v>71</v>
      </c>
      <c r="G4" s="35"/>
      <c r="H4" s="35"/>
      <c r="I4" s="35"/>
      <c r="J4" s="35"/>
      <c r="K4" s="3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">
      <c r="A5" s="25" t="s">
        <v>4</v>
      </c>
      <c r="B5" s="26"/>
      <c r="C5" s="5" t="s">
        <v>25</v>
      </c>
      <c r="D5" s="27"/>
      <c r="E5" s="15"/>
      <c r="F5" s="35" t="s">
        <v>72</v>
      </c>
      <c r="G5" s="35"/>
      <c r="H5" s="35"/>
      <c r="I5" s="35"/>
      <c r="J5" s="35"/>
      <c r="K5" s="3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">
      <c r="A6" s="25" t="s">
        <v>5</v>
      </c>
      <c r="B6" s="26"/>
      <c r="C6" s="5" t="s">
        <v>26</v>
      </c>
      <c r="D6" s="2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">
      <c r="A7" s="25" t="s">
        <v>6</v>
      </c>
      <c r="B7" s="26"/>
      <c r="C7" s="5" t="s">
        <v>27</v>
      </c>
      <c r="D7" s="27"/>
      <c r="E7" s="15"/>
      <c r="F7" s="31" t="s">
        <v>74</v>
      </c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">
      <c r="A8" s="25" t="s">
        <v>7</v>
      </c>
      <c r="B8" s="26"/>
      <c r="C8" s="5" t="s">
        <v>28</v>
      </c>
      <c r="D8" s="2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">
      <c r="A9" s="25" t="s">
        <v>8</v>
      </c>
      <c r="B9" s="26"/>
      <c r="C9" s="6" t="s">
        <v>29</v>
      </c>
      <c r="D9" s="32" t="s">
        <v>30</v>
      </c>
      <c r="E9" s="15"/>
      <c r="F9" s="50" t="s">
        <v>75</v>
      </c>
      <c r="G9" s="51"/>
      <c r="H9" s="51"/>
      <c r="I9" s="51"/>
      <c r="J9" s="51"/>
      <c r="K9" s="51"/>
      <c r="L9" s="51"/>
      <c r="M9" s="15"/>
      <c r="N9" s="29" t="s">
        <v>53</v>
      </c>
      <c r="O9" s="29"/>
      <c r="P9" s="29"/>
      <c r="Q9" s="29"/>
      <c r="R9" s="16" t="s">
        <v>54</v>
      </c>
      <c r="S9" s="16" t="s">
        <v>55</v>
      </c>
      <c r="T9" s="29" t="s">
        <v>56</v>
      </c>
      <c r="U9" s="29"/>
      <c r="V9" s="29"/>
      <c r="W9" s="29"/>
      <c r="X9" s="29" t="s">
        <v>57</v>
      </c>
      <c r="Y9" s="29"/>
      <c r="Z9" s="29"/>
      <c r="AA9" s="29"/>
      <c r="AB9" s="29" t="s">
        <v>58</v>
      </c>
      <c r="AC9" s="29"/>
      <c r="AD9" s="29"/>
      <c r="AE9" s="29"/>
      <c r="AF9" s="29" t="s">
        <v>59</v>
      </c>
      <c r="AG9" s="29"/>
      <c r="AH9" s="29"/>
      <c r="AI9" s="29"/>
      <c r="AJ9" s="16" t="s">
        <v>60</v>
      </c>
      <c r="AK9" s="16" t="s">
        <v>61</v>
      </c>
      <c r="AL9" s="16" t="s">
        <v>62</v>
      </c>
      <c r="AM9" s="16" t="s">
        <v>63</v>
      </c>
      <c r="AN9" s="16" t="s">
        <v>64</v>
      </c>
      <c r="AO9" s="16" t="s">
        <v>65</v>
      </c>
      <c r="AP9" s="16" t="s">
        <v>66</v>
      </c>
      <c r="AQ9" s="16" t="s">
        <v>67</v>
      </c>
      <c r="AR9" s="40" t="s">
        <v>68</v>
      </c>
      <c r="AS9" s="40" t="s">
        <v>69</v>
      </c>
      <c r="AT9" s="37" t="s">
        <v>76</v>
      </c>
      <c r="AU9" s="38"/>
      <c r="AV9" s="38"/>
      <c r="AW9" s="38"/>
      <c r="AX9" s="52"/>
      <c r="AY9" s="15"/>
    </row>
    <row r="10" spans="1:51" x14ac:dyDescent="0.2">
      <c r="A10" s="25" t="s">
        <v>9</v>
      </c>
      <c r="B10" s="26"/>
      <c r="C10" s="6" t="s">
        <v>31</v>
      </c>
      <c r="D10" s="32"/>
      <c r="E10" s="15"/>
      <c r="F10" s="49" t="s">
        <v>52</v>
      </c>
      <c r="G10" s="49" t="s">
        <v>53</v>
      </c>
      <c r="H10" s="49" t="s">
        <v>56</v>
      </c>
      <c r="I10" s="49" t="s">
        <v>57</v>
      </c>
      <c r="J10" s="49" t="s">
        <v>58</v>
      </c>
      <c r="K10" s="49" t="s">
        <v>59</v>
      </c>
      <c r="L10" s="49" t="s">
        <v>60</v>
      </c>
      <c r="M10" s="15"/>
      <c r="N10" s="36"/>
      <c r="O10" s="15"/>
      <c r="P10" s="15"/>
      <c r="Q10" s="15"/>
      <c r="R10" s="17">
        <v>0</v>
      </c>
      <c r="S10" s="17">
        <v>0</v>
      </c>
      <c r="T10" s="18">
        <f>G1</f>
        <v>10</v>
      </c>
      <c r="U10" s="18">
        <f>H1</f>
        <v>0</v>
      </c>
      <c r="V10" s="18">
        <f>I1</f>
        <v>0</v>
      </c>
      <c r="W10" s="19">
        <f>J1+1</f>
        <v>1</v>
      </c>
      <c r="X10" s="20">
        <f>AB10</f>
        <v>10</v>
      </c>
      <c r="Y10" s="18">
        <f>AC10</f>
        <v>1</v>
      </c>
      <c r="Z10" s="18">
        <f>AD10</f>
        <v>255</v>
      </c>
      <c r="AA10" s="19">
        <f>AE10-1</f>
        <v>254</v>
      </c>
      <c r="AB10" s="20">
        <f>N11</f>
        <v>10</v>
      </c>
      <c r="AC10" s="18">
        <f>IF(AD10=255,O11-1,O11)</f>
        <v>1</v>
      </c>
      <c r="AD10" s="18">
        <f>IF(AR10=-1,255, IF(AND(AE10&lt;&gt;255),P11,P11-1))</f>
        <v>255</v>
      </c>
      <c r="AE10" s="19">
        <f>IF(AS10=-1,255,Q11-1)</f>
        <v>255</v>
      </c>
      <c r="AF10" s="21">
        <f>IF(N11&lt;&gt;0,255,"HOLA")</f>
        <v>255</v>
      </c>
      <c r="AG10" s="22">
        <f>IF(AJ10=15,254,IF(O11&lt;&gt;0,255,IF(P11&lt;&gt;0,255)))</f>
        <v>254</v>
      </c>
      <c r="AH10" s="18">
        <f>IF(AND(AJ10=16),0,IF(AND(AJ10=17),128,IF(AND(AJ10=18),192,IF(AND(AJ10=19),224,IF(AND(AJ10=20),240,IF(AND(AJ10=21),248,IF(AND(AJ10=22),252,IF(AND(AJ10=23),254,IF(AND(P11=0,Q11=0),0,IF(AND(AH9=255),255,IF(AND(AJ10=24),255,IF(AND(AJ10=25),255,IF(AND(AJ10=26),255,IF(AND(AJ10=27),255,IF(AND(AJ10=28),255,IF(AND(AJ10=29),255,IF(AND(AJ10=30),255,IF(AND(AJ10=31),255,"HOLA"))))))))))))))))))</f>
        <v>0</v>
      </c>
      <c r="AI10" s="19">
        <f>IF(AJ10=24,0, IF(AJ10=25,128, IF(AJ10=26,192, IF(AJ10=27,224, IF(AJ10=28,240, IF(AJ10=29,248, IF(AJ10=30,252, IF(AJ10=31,254, IF(Q11=0,0,"HOLA")))))))))</f>
        <v>0</v>
      </c>
      <c r="AJ10" s="23">
        <f>IF(AND(F11&lt;=131069,F11&gt;65533),32-17,IF(AND(F11&lt;=65533,F11&gt;32765),32-16,IF(AND(F11&lt;=32765,F11&gt;16381),32-15,IF(AND(F11&lt;=16381,F11&gt;8189),32-14,IF(AND(F11&lt;=8189,F11&gt;4093),32-13,IF(AND(F11&lt;=4093,F11&gt;2045),32-12,IF(AND(F11&lt;=2045,F11&gt;1021),32-11,IF(AND(F11&lt;=1021,F11&gt;509),32-10,IF(AND(F11&lt;=509,F11&gt;253),32-9,IF(AND(F11&lt;=253,F11&gt;125),32-8,IF(AND(F11&lt;=125,F11&gt;61),32-7,IF(AND(F11&lt;=61,F11&gt;29),32-6,IF(AND(F11&lt;=29,F11&gt;13),32-5,IF(AND(F11&lt;=13,F11&gt;5),32-4,IF(AND(F11&lt;=5,F11&gt;=3),32-3,IF(AND(F11=2),32-2,))))))))))))))))</f>
        <v>15</v>
      </c>
      <c r="AK10" s="23">
        <f>P11</f>
        <v>0</v>
      </c>
      <c r="AL10" s="23">
        <f>IF(AK10=256,0,AK10)</f>
        <v>0</v>
      </c>
      <c r="AM10" s="23">
        <f>IF(R11=256,0,IF(AND(F11&lt;=253,F11&gt;125),0,IF(AND(F11&lt;=125,F11&gt;61),128+J1,IF(AND(F11&lt;=61,F11&gt;29),64+J1,IF(AND(F11&lt;=29,F11&gt;13),32+J1,IF(AND(F11&lt;=13,F11&gt;5),16+J1,IF(AND(F11&lt;=5,F11&gt;=3),8+J1,IF(AND(F11=2),4+J1,J1))))))))</f>
        <v>0</v>
      </c>
      <c r="AN10" s="23">
        <f>IF(S10=256,0,IF(AND(F11&lt;=253,F11&gt;125),0,IF(AND(F11&lt;=125,F11&gt;61),128+R10,IF(AND(F11&lt;=61,F11&gt;29),64+R10,IF(AND(F11&lt;=29,F11&gt;13),32+R10,IF(AND(F11&lt;=13,F11&gt;5),16+R10,IF(AND(F11&lt;=5,F11&gt;2),8+R10,IF(AND(F11=2),4+R10,R10))))))))</f>
        <v>0</v>
      </c>
      <c r="AO10" s="23">
        <f>IF(AND(AQ10=256),0,IF(AND(F11&lt;=131069,F11&gt;65533),H1+2,IF(AND(F11&lt;=65533,F11&gt;32765),256,IF(AND(F11&lt;=32765,F11&gt;16381),128+H1,IF(AND(F11&lt;=16381,F11&gt;8189),64+H1,IF(AND(F11&lt;=8189,F11&gt;4093),32+H1,IF(AND(F11&lt;=4093,F11&gt;2045),16+H1,IF(AND(F11&lt;=2045,F11&gt;1021),8+H1,IF(AND(F11&lt;=1021,F11&gt;509),4+H1,IF(AND(F11&lt;=509,F11&gt;253),2+H1,IF(AND(F11&lt;=253,F11&gt;125),H1+1,IF(AND(F11&lt;=125,F11&gt;61),128+H1,IF(AND(F11&lt;=61,F11&gt;29),64+H1,IF(AND(F11&lt;=29,F11&gt;13),32+H1,IF(AND(F11&lt;=13,F11&gt;5),16+H1,IF(AND(F11&lt;=5,F11&gt;=3),8+H1,IF(AND(F11=2),4+H1)))))))))))))))))</f>
        <v>2</v>
      </c>
      <c r="AP10" s="23">
        <f>IF(AND(F11&lt;=131069,F11&gt;65533),H1+2, IF(AND(Q11=0,P11=0),H1+1, H1))</f>
        <v>2</v>
      </c>
      <c r="AQ10" s="23">
        <f>IF(R11=256,I1+1,IF(AND(F11&lt;=65533,F11&gt;32765),256,IF(AND(F11&lt;=32765,F11&gt;16381),128+I1,IF(AND(F11&lt;=16381,F11&gt;8189),64+I1,IF(AND(F11&lt;=8189,F11&gt;4093),32+I1,IF(AND(F11&lt;=4093,F11&gt;2045),16+I1,IF(AND(F11&lt;=2045,F11&gt;1021),8+I1,IF(AND(F11&lt;=1021,F11&gt;509),4+I1,IF(AND(F11&lt;=509,F11&gt;253),2+I1,IF(AND(F11&lt;=253,F11&gt;125),I1+1,I1))))))))))</f>
        <v>0</v>
      </c>
      <c r="AR10" s="23">
        <f>IF(AE10=255,P11-1,P11-1)</f>
        <v>-1</v>
      </c>
      <c r="AS10" s="23">
        <f>Q11-1</f>
        <v>-1</v>
      </c>
      <c r="AT10" s="42">
        <f>255-AF10</f>
        <v>0</v>
      </c>
      <c r="AU10" s="43">
        <f>255-AG10</f>
        <v>1</v>
      </c>
      <c r="AV10" s="43">
        <f>255-AH10</f>
        <v>255</v>
      </c>
      <c r="AW10" s="44">
        <f>255-AI10</f>
        <v>255</v>
      </c>
      <c r="AX10" s="49" t="s">
        <v>76</v>
      </c>
      <c r="AY10" s="15"/>
    </row>
    <row r="11" spans="1:51" x14ac:dyDescent="0.2">
      <c r="A11" s="25" t="s">
        <v>10</v>
      </c>
      <c r="B11" s="26"/>
      <c r="C11" s="6" t="s">
        <v>32</v>
      </c>
      <c r="D11" s="32"/>
      <c r="E11" s="15"/>
      <c r="F11" s="10">
        <v>130000</v>
      </c>
      <c r="G11" s="12" t="str">
        <f>_xlfn.CONCAT(G1,".",H1,".",I1,".",J1)</f>
        <v>10.0.0.0</v>
      </c>
      <c r="H11" s="13" t="str">
        <f>_xlfn.CONCAT(T10,".",U10,".",V10,".",W10)</f>
        <v>10.0.0.1</v>
      </c>
      <c r="I11" s="13" t="str">
        <f>_xlfn.CONCAT(X10,".",Y10,".",Z10,".",AA10)</f>
        <v>10.1.255.254</v>
      </c>
      <c r="J11" s="13" t="str">
        <f>_xlfn.CONCAT(AB10,".",AC10,".",AD10,".",AE10)</f>
        <v>10.1.255.255</v>
      </c>
      <c r="K11" s="13" t="str">
        <f>_xlfn.CONCAT(AF10,".",AG10,".",AH10,".",AI10)</f>
        <v>255.254.0.0</v>
      </c>
      <c r="L11" s="13" t="str">
        <f>_xlfn.CONCAT("/",AJ10)</f>
        <v>/15</v>
      </c>
      <c r="M11" s="15"/>
      <c r="N11" s="21">
        <f>G1</f>
        <v>10</v>
      </c>
      <c r="O11" s="22">
        <f>AP10</f>
        <v>2</v>
      </c>
      <c r="P11" s="18">
        <f>IF(AO10=0,AO10,AQ10)</f>
        <v>0</v>
      </c>
      <c r="Q11" s="19">
        <f>AM10</f>
        <v>0</v>
      </c>
      <c r="R11" s="17">
        <f>IF(AND(F11&lt;=253,F11&gt;125),0,IF(AND(F11&lt;=125,F11&gt;61),128+J1,IF(AND(F11&lt;=61,F11&gt;29),64+J1,IF(AND(F11&lt;=29,F11&gt;13),32+J1,IF(AND(F11&lt;=13,F11&gt;5),16+J1,IF(AND(F11&lt;=5,F11&gt;2),8+J1,IF(AND(F11=2),4+J1,J1)))))))</f>
        <v>0</v>
      </c>
      <c r="S11" s="17" t="str">
        <f>IF(R11=256,P11+1,"HOLA")</f>
        <v>HOLA</v>
      </c>
      <c r="T11" s="18">
        <f>N11</f>
        <v>10</v>
      </c>
      <c r="U11" s="18">
        <f>O11</f>
        <v>2</v>
      </c>
      <c r="V11" s="18">
        <f>P11</f>
        <v>0</v>
      </c>
      <c r="W11" s="19">
        <f>Q11+1</f>
        <v>1</v>
      </c>
      <c r="X11" s="20">
        <f>AB11</f>
        <v>10</v>
      </c>
      <c r="Y11" s="18">
        <f>AC11</f>
        <v>2</v>
      </c>
      <c r="Z11" s="18">
        <f>AD11</f>
        <v>255</v>
      </c>
      <c r="AA11" s="19">
        <f>AE11-1</f>
        <v>254</v>
      </c>
      <c r="AB11" s="20">
        <f>N12</f>
        <v>10</v>
      </c>
      <c r="AC11" s="18">
        <f>IF(AD11=255,O12-1,O12)</f>
        <v>2</v>
      </c>
      <c r="AD11" s="18">
        <f>IF(AR11=-1,255, IF(AND(AE11&lt;&gt;255),P12,P12-1))</f>
        <v>255</v>
      </c>
      <c r="AE11" s="19">
        <f>IF(AS11=-1,255,Q12-1)</f>
        <v>255</v>
      </c>
      <c r="AF11" s="21">
        <f>IF(N12&lt;&gt;0,255,"HOLA")</f>
        <v>255</v>
      </c>
      <c r="AG11" s="22">
        <f>IF(AJ11=15,254,IF(O12&lt;&gt;0,255,IF(P12&lt;&gt;0,255)))</f>
        <v>255</v>
      </c>
      <c r="AH11" s="18">
        <f>IF(AND(AJ11=16),0,IF(AND(AJ11=17),128,IF(AND(AJ11=18),192,IF(AND(AJ11=19),224,IF(AND(AJ11=20),240,IF(AND(AJ11=21),248,IF(AND(AJ11=22),252,IF(AND(AJ11=23),254,IF(AND(O12&gt;O11),255,IF(AND(P12=0),0,IF(AND(AH10=255),AH10,IF(AND(AJ11=24),AH10+1,IF(AND(AJ11=25),255,IF(AND(AJ11=26),255,IF(AND(AJ11=27),255,IF(AND(AJ11=28),255,IF(AND(AJ11=29),255,IF(AND(AJ11=30),255,IF(AND(AJ11=31),255,"HOLA")))))))))))))))))))</f>
        <v>0</v>
      </c>
      <c r="AI11" s="19">
        <f>IF(AJ11=24,0, IF(AJ11=25,128, IF(AJ11=26,192, IF(AJ11=27,224, IF(AJ11=28,240, IF(AJ11=29,248, IF(AJ11=30,252, IF(AJ11=31,254, IF(Q12=0,0,"HOLA")))))))))</f>
        <v>0</v>
      </c>
      <c r="AJ11" s="23">
        <f>IF(AND(F12&lt;=131069,F12&gt;65533),32-17,IF(AND(F12&lt;=65533,F12&gt;32765),32-16,IF(AND(F12&lt;=32765,F12&gt;16381),32-15,IF(AND(F12&lt;=16381,F12&gt;8189),32-14,IF(AND(F12&lt;=8189,F12&gt;4093),32-13,IF(AND(F12&lt;=4093,F12&gt;2045),32-12,IF(AND(F12&lt;=2045,F12&gt;1021),32-11,IF(AND(F12&lt;=1021,F12&gt;509),32-10,IF(AND(F12&lt;=509,F12&gt;253),32-9,IF(AND(F12&lt;=253,F12&gt;125),32-8,IF(AND(F12&lt;=125,F12&gt;61),32-7,IF(AND(F12&lt;=61,F12&gt;29),32-6,IF(AND(F12&lt;=29,F12&gt;13),32-5,IF(AND(F12&lt;=13,F12&gt;5),32-4,IF(AND(F12&lt;=5,F12&gt;=3),32-3,IF(AND(F12=2),32-2,))))))))))))))))</f>
        <v>16</v>
      </c>
      <c r="AK11" s="23">
        <f>P12</f>
        <v>0</v>
      </c>
      <c r="AL11" s="23">
        <f>IF(Q12=256,0,Q12)</f>
        <v>0</v>
      </c>
      <c r="AM11" s="23">
        <f>IF(R12=256,0,IF(AND(F12&lt;=253,F12&gt;125),0,IF(AND(F12&lt;=125,F12&gt;61),128+Q11,IF(AND(F12&lt;=61,F12&gt;29),64+Q11,IF(AND(F12&lt;=29,F12&gt;13),32+Q11,IF(AND(F12&lt;=13,F12&gt;5),16+Q11,IF(AND(F12&lt;=5,F12&gt;=3),8+Q11,IF(AND(F12=2),4+Q11,Q11))))))))</f>
        <v>0</v>
      </c>
      <c r="AN11" s="23">
        <f>IF(S11=256,0,IF(AND(F12&lt;=253,F12&gt;125),0,IF(AND(F12&lt;=125,F12&gt;61),128+R11,IF(AND(F12&lt;=61,F12&gt;29),64+R11,IF(AND(F12&lt;=29,F12&gt;13),32+R11,IF(AND(F12&lt;=13,F12&gt;5),16+R11,IF(AND(F12&lt;=5,F12&gt;2),8+R11,IF(AND(F12=2),4+R11,R11))))))))</f>
        <v>0</v>
      </c>
      <c r="AO11" s="23">
        <f>IF(AND(AQ11=256),0,IF(AND(F12&lt;=131069,F12&gt;65533),H2+2,IF(AND(F12&lt;=65533,F12&gt;32765),256,IF(AND(F12&lt;=32765,F12&gt;16381),128+H2,IF(AND(F12&lt;=16381,F12&gt;8189),64+H2,IF(AND(F12&lt;=8189,F12&gt;4093),32+H2,IF(AND(F12&lt;=4093,F12&gt;2045),16+H2,IF(AND(F12&lt;=2045,F12&gt;1021),8+H2,IF(AND(F12&lt;=1021,F12&gt;509),4+H2,IF(AND(F12&lt;=509,F12&gt;253),2+H2,IF(AND(F12&lt;=253,F12&gt;125),H2+1,IF(AND(F12&lt;=125,F12&gt;61),128+H2,IF(AND(F12&lt;=61,F12&gt;29),64+H2,IF(AND(F12&lt;=29,F12&gt;13),32+H2,IF(AND(F12&lt;=13,F12&gt;5),16+H2,IF(AND(F12&lt;=5,F12&gt;=3),8+H2,IF(AND(F12=2),4+H2)))))))))))))))))</f>
        <v>0</v>
      </c>
      <c r="AP11" s="23">
        <f>IF(AND(F12&lt;=131069,F12&gt;65533),O11+2, IF(AND(Q12=0,P12=0),O11+1, O11))</f>
        <v>3</v>
      </c>
      <c r="AQ11" s="23">
        <f>IF(R12=256,P11+1,IF(AND(F12&lt;=65533,F12&gt;32765),256,IF(AND(F12&lt;=32765,F12&gt;16381),128+P11,IF(AND(F12&lt;=16381,F12&gt;8189),64+P11,IF(AND(F12&lt;=8189,F12&gt;4093),32+P11,IF(AND(F12&lt;=4093,F12&gt;2045),16+P11,IF(AND(F12&lt;=2045,F12&gt;1021),8+P11,IF(AND(F12&lt;=1021,F12&gt;509),4+P11,IF(AND(F12&lt;=509,F12&gt;253),2+P11,IF(AND(F12&lt;=253,F12&gt;125),P11+1,P11))))))))))</f>
        <v>256</v>
      </c>
      <c r="AR11" s="23">
        <f>IF(AE11=255,P12-1,P12-1)</f>
        <v>-1</v>
      </c>
      <c r="AS11" s="23">
        <f>Q12-1</f>
        <v>-1</v>
      </c>
      <c r="AT11" s="42">
        <f t="shared" ref="AT11:AW26" si="0">255-AF11</f>
        <v>0</v>
      </c>
      <c r="AU11" s="43">
        <f t="shared" si="0"/>
        <v>0</v>
      </c>
      <c r="AV11" s="43">
        <f t="shared" si="0"/>
        <v>255</v>
      </c>
      <c r="AW11" s="44">
        <f t="shared" si="0"/>
        <v>255</v>
      </c>
      <c r="AX11" s="14" t="str">
        <f>_xlfn.CONCAT(AT10,".",AU10,".",AV10,".",AW10)</f>
        <v>0.1.255.255</v>
      </c>
      <c r="AY11" s="15"/>
    </row>
    <row r="12" spans="1:51" x14ac:dyDescent="0.2">
      <c r="A12" s="25" t="s">
        <v>11</v>
      </c>
      <c r="B12" s="26"/>
      <c r="C12" s="6" t="s">
        <v>33</v>
      </c>
      <c r="D12" s="32"/>
      <c r="E12" s="15"/>
      <c r="F12" s="10">
        <v>65000</v>
      </c>
      <c r="G12" s="13" t="str">
        <f>_xlfn.CONCAT(N11,".",O11,".",P11,".",Q11)</f>
        <v>10.2.0.0</v>
      </c>
      <c r="H12" s="13" t="str">
        <f>_xlfn.CONCAT(T11,".",U11,".",V11,".",W11)</f>
        <v>10.2.0.1</v>
      </c>
      <c r="I12" s="13" t="str">
        <f>_xlfn.CONCAT(X11,".",Y11,".",Z11,".",AA11)</f>
        <v>10.2.255.254</v>
      </c>
      <c r="J12" s="13" t="str">
        <f>_xlfn.CONCAT(AB11,".",AC11,".",AD11,".",AE11)</f>
        <v>10.2.255.255</v>
      </c>
      <c r="K12" s="13" t="str">
        <f>_xlfn.CONCAT(AF11,".",AG11,".",AH11,".",AI11)</f>
        <v>255.255.0.0</v>
      </c>
      <c r="L12" s="13" t="str">
        <f>_xlfn.CONCAT("/",AJ11)</f>
        <v>/16</v>
      </c>
      <c r="M12" s="15"/>
      <c r="N12" s="21">
        <f>N11</f>
        <v>10</v>
      </c>
      <c r="O12" s="22">
        <f>AP11</f>
        <v>3</v>
      </c>
      <c r="P12" s="18">
        <f>IF(AO11=0,AO11,AQ11)</f>
        <v>0</v>
      </c>
      <c r="Q12" s="19">
        <f>AM11</f>
        <v>0</v>
      </c>
      <c r="R12" s="17">
        <f>IF(AND(F12&lt;=253,F12&gt;125),0,IF(AND(F12&lt;=125,F12&gt;61),128+Q11,IF(AND(F12&lt;=61,F12&gt;29),64+Q11,IF(AND(F12&lt;=29,F12&gt;13),32+Q11,IF(AND(F12&lt;=13,F12&gt;5),16+Q11,IF(AND(F12&lt;=5,F12&gt;2),8+Q11,IF(AND(F12=2),4+Q11,Q11)))))))</f>
        <v>0</v>
      </c>
      <c r="S12" s="17" t="str">
        <f>IF(R12=256,P12+1,"HOLA")</f>
        <v>HOLA</v>
      </c>
      <c r="T12" s="18">
        <f>N12</f>
        <v>10</v>
      </c>
      <c r="U12" s="18">
        <f>O12</f>
        <v>3</v>
      </c>
      <c r="V12" s="18">
        <f>P12</f>
        <v>0</v>
      </c>
      <c r="W12" s="19">
        <f>Q12+1</f>
        <v>1</v>
      </c>
      <c r="X12" s="20">
        <f>AB12</f>
        <v>10</v>
      </c>
      <c r="Y12" s="18">
        <f>AC12</f>
        <v>3</v>
      </c>
      <c r="Z12" s="18">
        <f>AD12</f>
        <v>127</v>
      </c>
      <c r="AA12" s="19">
        <f>AE12-1</f>
        <v>254</v>
      </c>
      <c r="AB12" s="20">
        <f>N13</f>
        <v>10</v>
      </c>
      <c r="AC12" s="18">
        <f>IF(AD12=255,O13-1,O13)</f>
        <v>3</v>
      </c>
      <c r="AD12" s="18">
        <f>IF(AR12=-1,255, IF(AND(AE12&lt;&gt;255),P13,P13-1))</f>
        <v>127</v>
      </c>
      <c r="AE12" s="19">
        <f>IF(AS12=-1,255,Q13-1)</f>
        <v>255</v>
      </c>
      <c r="AF12" s="21">
        <f>IF(N13&lt;&gt;0,255,"HOLA")</f>
        <v>255</v>
      </c>
      <c r="AG12" s="22">
        <f>IF(AJ12=15,254,IF(O13&lt;&gt;0,255,IF(P13&lt;&gt;0,255)))</f>
        <v>255</v>
      </c>
      <c r="AH12" s="18">
        <f>IF(AND(AJ12=16),0,IF(AND(AJ12=17),128,IF(AND(AJ12=18),192,IF(AND(AJ12=19),224,IF(AND(AJ12=20),240,IF(AND(AJ12=21),248,IF(AND(AJ12=22),252,IF(AND(AJ12=23),254,IF(AND(O13&gt;O12),255,IF(AND(P13=0),0,IF(AND(AH11=255),AH11,IF(AND(AJ12=24),AH11+1,IF(AND(AJ12=25),255,IF(AND(AJ12=26),255,IF(AND(AJ12=27),255,IF(AND(AJ12=28),255,IF(AND(AJ12=29),255,IF(AND(AJ12=30),255,IF(AND(AJ12=31),255,"HOLA")))))))))))))))))))</f>
        <v>128</v>
      </c>
      <c r="AI12" s="19">
        <f>IF(AJ12=24,0, IF(AJ12=25,128, IF(AJ12=26,192, IF(AJ12=27,224, IF(AJ12=28,240, IF(AJ12=29,248, IF(AJ12=30,252, IF(AJ12=31,254, IF(Q13=0,0,"HOLA")))))))))</f>
        <v>0</v>
      </c>
      <c r="AJ12" s="23">
        <f>IF(AND(F13&lt;=131069,F13&gt;65533),32-17,IF(AND(F13&lt;=65533,F13&gt;32765),32-16,IF(AND(F13&lt;=32765,F13&gt;16381),32-15,IF(AND(F13&lt;=16381,F13&gt;8189),32-14,IF(AND(F13&lt;=8189,F13&gt;4093),32-13,IF(AND(F13&lt;=4093,F13&gt;2045),32-12,IF(AND(F13&lt;=2045,F13&gt;1021),32-11,IF(AND(F13&lt;=1021,F13&gt;509),32-10,IF(AND(F13&lt;=509,F13&gt;253),32-9,IF(AND(F13&lt;=253,F13&gt;125),32-8,IF(AND(F13&lt;=125,F13&gt;61),32-7,IF(AND(F13&lt;=61,F13&gt;29),32-6,IF(AND(F13&lt;=29,F13&gt;13),32-5,IF(AND(F13&lt;=13,F13&gt;5),32-4,IF(AND(F13&lt;=5,F13&gt;=3),32-3,IF(AND(F13=2),32-2,))))))))))))))))</f>
        <v>17</v>
      </c>
      <c r="AK12" s="23">
        <f>P13</f>
        <v>128</v>
      </c>
      <c r="AL12" s="23">
        <f>IF(Q13=256,0,Q13)</f>
        <v>0</v>
      </c>
      <c r="AM12" s="23">
        <f>IF(R13=256,0,IF(AND(F13&lt;=253,F13&gt;125),0,IF(AND(F13&lt;=125,F13&gt;61),128+Q12,IF(AND(F13&lt;=61,F13&gt;29),64+Q12,IF(AND(F13&lt;=29,F13&gt;13),32+Q12,IF(AND(F13&lt;=13,F13&gt;5),16+Q12,IF(AND(F13&lt;=5,F13&gt;=3),8+Q12,IF(AND(F13=2),4+Q12,Q12))))))))</f>
        <v>0</v>
      </c>
      <c r="AN12" s="23">
        <f>IF(S12=256,0,IF(AND(F13&lt;=253,F13&gt;125),0,IF(AND(F13&lt;=125,F13&gt;61),128+R12,IF(AND(F13&lt;=61,F13&gt;29),64+R12,IF(AND(F13&lt;=29,F13&gt;13),32+R12,IF(AND(F13&lt;=13,F13&gt;5),16+R12,IF(AND(F13&lt;=5,F13&gt;2),8+R12,IF(AND(F13=2),4+R12,R12))))))))</f>
        <v>0</v>
      </c>
      <c r="AO12" s="23">
        <f>IF(AND(AQ12=256),0,IF(AND(F13&lt;=131069,F13&gt;65533),H3+2,IF(AND(F13&lt;=65533,F13&gt;32765),256,IF(AND(F13&lt;=32765,F13&gt;16381),128+H3,IF(AND(F13&lt;=16381,F13&gt;8189),64+H3,IF(AND(F13&lt;=8189,F13&gt;4093),32+H3,IF(AND(F13&lt;=4093,F13&gt;2045),16+H3,IF(AND(F13&lt;=2045,F13&gt;1021),8+H3,IF(AND(F13&lt;=1021,F13&gt;509),4+H3,IF(AND(F13&lt;=509,F13&gt;253),2+H3,IF(AND(F13&lt;=253,F13&gt;125),H3+1,IF(AND(F13&lt;=125,F13&gt;61),128+H3,IF(AND(F13&lt;=61,F13&gt;29),64+H3,IF(AND(F13&lt;=29,F13&gt;13),32+H3,IF(AND(F13&lt;=13,F13&gt;5),16+H3,IF(AND(F13&lt;=5,F13&gt;=3),8+H3,IF(AND(F13=2),4+H3)))))))))))))))))</f>
        <v>128</v>
      </c>
      <c r="AP12" s="23">
        <f>IF(AND(F13&lt;=131069,F13&gt;65533),O12+2, IF(AND(Q13=0,P13=0),O12+1, O12))</f>
        <v>3</v>
      </c>
      <c r="AQ12" s="23">
        <f>IF(R13=256,P12+1,IF(AND(F13&lt;=65533,F13&gt;32765),256,IF(AND(F13&lt;=32765,F13&gt;16381),128+P12,IF(AND(F13&lt;=16381,F13&gt;8189),64+P12,IF(AND(F13&lt;=8189,F13&gt;4093),32+P12,IF(AND(F13&lt;=4093,F13&gt;2045),16+P12,IF(AND(F13&lt;=2045,F13&gt;1021),8+P12,IF(AND(F13&lt;=1021,F13&gt;509),4+P12,IF(AND(F13&lt;=509,F13&gt;253),2+P12,IF(AND(F13&lt;=253,F13&gt;125),P12+1,P12))))))))))</f>
        <v>128</v>
      </c>
      <c r="AR12" s="23">
        <f>IF(AE12=255,P13-1,P13-1)</f>
        <v>127</v>
      </c>
      <c r="AS12" s="23">
        <f>Q13-1</f>
        <v>-1</v>
      </c>
      <c r="AT12" s="42">
        <f t="shared" si="0"/>
        <v>0</v>
      </c>
      <c r="AU12" s="43">
        <f t="shared" si="0"/>
        <v>0</v>
      </c>
      <c r="AV12" s="43">
        <f t="shared" si="0"/>
        <v>127</v>
      </c>
      <c r="AW12" s="44">
        <f t="shared" si="0"/>
        <v>255</v>
      </c>
      <c r="AX12" s="14" t="str">
        <f t="shared" ref="AX12:AX31" si="1">_xlfn.CONCAT(AT11,".",AU11,".",AV11,".",AW11)</f>
        <v>0.0.255.255</v>
      </c>
      <c r="AY12" s="15"/>
    </row>
    <row r="13" spans="1:51" x14ac:dyDescent="0.2">
      <c r="A13" s="25" t="s">
        <v>12</v>
      </c>
      <c r="B13" s="26"/>
      <c r="C13" s="6" t="s">
        <v>34</v>
      </c>
      <c r="D13" s="32"/>
      <c r="E13" s="15"/>
      <c r="F13" s="10">
        <v>32000</v>
      </c>
      <c r="G13" s="14" t="str">
        <f>_xlfn.CONCAT(N12,".",O12,".",P12,".",Q12)</f>
        <v>10.3.0.0</v>
      </c>
      <c r="H13" s="13" t="str">
        <f>_xlfn.CONCAT(T12,".",U12,".",V12,".",W12)</f>
        <v>10.3.0.1</v>
      </c>
      <c r="I13" s="13" t="str">
        <f>_xlfn.CONCAT(X12,".",Y12,".",Z12,".",AA12)</f>
        <v>10.3.127.254</v>
      </c>
      <c r="J13" s="13" t="str">
        <f>_xlfn.CONCAT(AB12,".",AC12,".",AD12,".",AE12)</f>
        <v>10.3.127.255</v>
      </c>
      <c r="K13" s="13" t="str">
        <f>_xlfn.CONCAT(AF12,".",AG12,".",AH12,".",AI12)</f>
        <v>255.255.128.0</v>
      </c>
      <c r="L13" s="13" t="str">
        <f>_xlfn.CONCAT("/",AJ12)</f>
        <v>/17</v>
      </c>
      <c r="M13" s="15"/>
      <c r="N13" s="21">
        <f>N12</f>
        <v>10</v>
      </c>
      <c r="O13" s="22">
        <f>AP12</f>
        <v>3</v>
      </c>
      <c r="P13" s="18">
        <f>IF(AO12=0,AO12,AQ12)</f>
        <v>128</v>
      </c>
      <c r="Q13" s="19">
        <f>AM12</f>
        <v>0</v>
      </c>
      <c r="R13" s="17">
        <f>IF(AND(F13&lt;=253,F13&gt;125),0,IF(AND(F13&lt;=125,F13&gt;61),128+Q12,IF(AND(F13&lt;=61,F13&gt;29),64+Q12,IF(AND(F13&lt;=29,F13&gt;13),32+Q12,IF(AND(F13&lt;=13,F13&gt;5),16+Q12,IF(AND(F13&lt;=5,F13&gt;2),8+Q12,IF(AND(F13=2),4+Q12,Q12)))))))</f>
        <v>0</v>
      </c>
      <c r="S13" s="17" t="str">
        <f>IF(R13=256,P13+1,"HOLA")</f>
        <v>HOLA</v>
      </c>
      <c r="T13" s="18">
        <f>N13</f>
        <v>10</v>
      </c>
      <c r="U13" s="18">
        <f>O13</f>
        <v>3</v>
      </c>
      <c r="V13" s="18">
        <f>P13</f>
        <v>128</v>
      </c>
      <c r="W13" s="19">
        <f>Q13+1</f>
        <v>1</v>
      </c>
      <c r="X13" s="20">
        <f>AB13</f>
        <v>10</v>
      </c>
      <c r="Y13" s="18">
        <f>AC13</f>
        <v>3</v>
      </c>
      <c r="Z13" s="18">
        <f>AD13</f>
        <v>191</v>
      </c>
      <c r="AA13" s="19">
        <f>AE13-1</f>
        <v>254</v>
      </c>
      <c r="AB13" s="20">
        <f>N14</f>
        <v>10</v>
      </c>
      <c r="AC13" s="18">
        <f>IF(AD13=255,O14-1,O14)</f>
        <v>3</v>
      </c>
      <c r="AD13" s="18">
        <f>IF(AR13=-1,255, IF(AND(AE13&lt;&gt;255),P14,P14-1))</f>
        <v>191</v>
      </c>
      <c r="AE13" s="19">
        <f>IF(AS13=-1,255,Q14-1)</f>
        <v>255</v>
      </c>
      <c r="AF13" s="21">
        <f>IF(N14&lt;&gt;0,255,"HOLA")</f>
        <v>255</v>
      </c>
      <c r="AG13" s="22">
        <f>IF(AJ13=15,254,IF(O14&lt;&gt;0,255,IF(P14&lt;&gt;0,255)))</f>
        <v>255</v>
      </c>
      <c r="AH13" s="18">
        <f>IF(AND(AJ13=16),0,IF(AND(AJ13=17),128,IF(AND(AJ13=18),192,IF(AND(AJ13=19),224,IF(AND(AJ13=20),240,IF(AND(AJ13=21),248,IF(AND(AJ13=22),252,IF(AND(AJ13=23),254,IF(AND(O14&gt;O13),255,IF(AND(P14=0),0,IF(AND(AH12=255),AH12,IF(AND(AJ13=24),AH12+1,IF(AND(AJ13=25),255,IF(AND(AJ13=26),255,IF(AND(AJ13=27),255,IF(AND(AJ13=28),255,IF(AND(AJ13=29),255,IF(AND(AJ13=30),255,IF(AND(AJ13=31),255,"HOLA")))))))))))))))))))</f>
        <v>192</v>
      </c>
      <c r="AI13" s="19">
        <f>IF(AJ13=24,0, IF(AJ13=25,128, IF(AJ13=26,192, IF(AJ13=27,224, IF(AJ13=28,240, IF(AJ13=29,248, IF(AJ13=30,252, IF(AJ13=31,254, IF(Q14=0,0,"HOLA")))))))))</f>
        <v>0</v>
      </c>
      <c r="AJ13" s="23">
        <f>IF(AND(F14&lt;=131069,F14&gt;65533),32-17,IF(AND(F14&lt;=65533,F14&gt;32765),32-16,IF(AND(F14&lt;=32765,F14&gt;16381),32-15,IF(AND(F14&lt;=16381,F14&gt;8189),32-14,IF(AND(F14&lt;=8189,F14&gt;4093),32-13,IF(AND(F14&lt;=4093,F14&gt;2045),32-12,IF(AND(F14&lt;=2045,F14&gt;1021),32-11,IF(AND(F14&lt;=1021,F14&gt;509),32-10,IF(AND(F14&lt;=509,F14&gt;253),32-9,IF(AND(F14&lt;=253,F14&gt;125),32-8,IF(AND(F14&lt;=125,F14&gt;61),32-7,IF(AND(F14&lt;=61,F14&gt;29),32-6,IF(AND(F14&lt;=29,F14&gt;13),32-5,IF(AND(F14&lt;=13,F14&gt;5),32-4,IF(AND(F14&lt;=5,F14&gt;=3),32-3,IF(AND(F14=2),32-2,))))))))))))))))</f>
        <v>18</v>
      </c>
      <c r="AK13" s="23">
        <f>P14</f>
        <v>192</v>
      </c>
      <c r="AL13" s="23">
        <f>IF(Q14=256,0,Q14)</f>
        <v>0</v>
      </c>
      <c r="AM13" s="23">
        <f>IF(R14=256,0,IF(AND(F14&lt;=253,F14&gt;125),0,IF(AND(F14&lt;=125,F14&gt;61),128+Q13,IF(AND(F14&lt;=61,F14&gt;29),64+Q13,IF(AND(F14&lt;=29,F14&gt;13),32+Q13,IF(AND(F14&lt;=13,F14&gt;5),16+Q13,IF(AND(F14&lt;=5,F14&gt;=3),8+Q13,IF(AND(F14=2),4+Q13,Q13))))))))</f>
        <v>0</v>
      </c>
      <c r="AN13" s="23">
        <f>IF(S13=256,0,IF(AND(F14&lt;=253,F14&gt;125),0,IF(AND(F14&lt;=125,F14&gt;61),128+R13,IF(AND(F14&lt;=61,F14&gt;29),64+R13,IF(AND(F14&lt;=29,F14&gt;13),32+R13,IF(AND(F14&lt;=13,F14&gt;5),16+R13,IF(AND(F14&lt;=5,F14&gt;2),8+R13,IF(AND(F14=2),4+R13,R13))))))))</f>
        <v>0</v>
      </c>
      <c r="AO13" s="23">
        <f>IF(AND(AQ13=256),0,IF(AND(F14&lt;=131069,F14&gt;65533),H4+2,IF(AND(F14&lt;=65533,F14&gt;32765),256,IF(AND(F14&lt;=32765,F14&gt;16381),128+H4,IF(AND(F14&lt;=16381,F14&gt;8189),64+H4,IF(AND(F14&lt;=8189,F14&gt;4093),32+H4,IF(AND(F14&lt;=4093,F14&gt;2045),16+H4,IF(AND(F14&lt;=2045,F14&gt;1021),8+H4,IF(AND(F14&lt;=1021,F14&gt;509),4+H4,IF(AND(F14&lt;=509,F14&gt;253),2+H4,IF(AND(F14&lt;=253,F14&gt;125),H4+1,IF(AND(F14&lt;=125,F14&gt;61),128+H4,IF(AND(F14&lt;=61,F14&gt;29),64+H4,IF(AND(F14&lt;=29,F14&gt;13),32+H4,IF(AND(F14&lt;=13,F14&gt;5),16+H4,IF(AND(F14&lt;=5,F14&gt;=3),8+H4,IF(AND(F14=2),4+H4)))))))))))))))))</f>
        <v>64</v>
      </c>
      <c r="AP13" s="23">
        <f>IF(AND(F14&lt;=131069,F14&gt;65533),O13+2, IF(AND(Q14=0,P14=0),O13+1, O13))</f>
        <v>3</v>
      </c>
      <c r="AQ13" s="23">
        <f>IF(R14=256,P13+1,IF(AND(F14&lt;=65533,F14&gt;32765),256,IF(AND(F14&lt;=32765,F14&gt;16381),128+P13,IF(AND(F14&lt;=16381,F14&gt;8189),64+P13,IF(AND(F14&lt;=8189,F14&gt;4093),32+P13,IF(AND(F14&lt;=4093,F14&gt;2045),16+P13,IF(AND(F14&lt;=2045,F14&gt;1021),8+P13,IF(AND(F14&lt;=1021,F14&gt;509),4+P13,IF(AND(F14&lt;=509,F14&gt;253),2+P13,IF(AND(F14&lt;=253,F14&gt;125),P13+1,P13))))))))))</f>
        <v>192</v>
      </c>
      <c r="AR13" s="23">
        <f>IF(AE13=255,P14-1,P14-1)</f>
        <v>191</v>
      </c>
      <c r="AS13" s="23">
        <f>Q14-1</f>
        <v>-1</v>
      </c>
      <c r="AT13" s="42">
        <f t="shared" si="0"/>
        <v>0</v>
      </c>
      <c r="AU13" s="43">
        <f t="shared" si="0"/>
        <v>0</v>
      </c>
      <c r="AV13" s="43">
        <f t="shared" si="0"/>
        <v>63</v>
      </c>
      <c r="AW13" s="44">
        <f t="shared" si="0"/>
        <v>255</v>
      </c>
      <c r="AX13" s="14" t="str">
        <f t="shared" si="1"/>
        <v>0.0.127.255</v>
      </c>
      <c r="AY13" s="15"/>
    </row>
    <row r="14" spans="1:51" x14ac:dyDescent="0.2">
      <c r="A14" s="25" t="s">
        <v>13</v>
      </c>
      <c r="B14" s="26"/>
      <c r="C14" s="6" t="s">
        <v>35</v>
      </c>
      <c r="D14" s="32"/>
      <c r="E14" s="15"/>
      <c r="F14" s="10">
        <v>16000</v>
      </c>
      <c r="G14" s="14" t="str">
        <f>_xlfn.CONCAT(N13,".",O13,".",P13,".",Q13)</f>
        <v>10.3.128.0</v>
      </c>
      <c r="H14" s="13" t="str">
        <f>_xlfn.CONCAT(T13,".",U13,".",V13,".",W13)</f>
        <v>10.3.128.1</v>
      </c>
      <c r="I14" s="13" t="str">
        <f>_xlfn.CONCAT(X13,".",Y13,".",Z13,".",AA13)</f>
        <v>10.3.191.254</v>
      </c>
      <c r="J14" s="13" t="str">
        <f>_xlfn.CONCAT(AB13,".",AC13,".",AD13,".",AE13)</f>
        <v>10.3.191.255</v>
      </c>
      <c r="K14" s="13" t="str">
        <f>_xlfn.CONCAT(AF13,".",AG13,".",AH13,".",AI13)</f>
        <v>255.255.192.0</v>
      </c>
      <c r="L14" s="13" t="str">
        <f>_xlfn.CONCAT("/",AJ13)</f>
        <v>/18</v>
      </c>
      <c r="M14" s="15"/>
      <c r="N14" s="21">
        <f>N13</f>
        <v>10</v>
      </c>
      <c r="O14" s="22">
        <f>AP13</f>
        <v>3</v>
      </c>
      <c r="P14" s="18">
        <f>IF(AO13=0,AO13,AQ13)</f>
        <v>192</v>
      </c>
      <c r="Q14" s="19">
        <f>AM13</f>
        <v>0</v>
      </c>
      <c r="R14" s="17">
        <f>IF(AND(F14&lt;=253,F14&gt;125),0,IF(AND(F14&lt;=125,F14&gt;61),128+Q13,IF(AND(F14&lt;=61,F14&gt;29),64+Q13,IF(AND(F14&lt;=29,F14&gt;13),32+Q13,IF(AND(F14&lt;=13,F14&gt;5),16+Q13,IF(AND(F14&lt;=5,F14&gt;2),8+Q13,IF(AND(F14=2),4+Q13,Q13)))))))</f>
        <v>0</v>
      </c>
      <c r="S14" s="17" t="str">
        <f>IF(R14=256,P14+1,"HOLA")</f>
        <v>HOLA</v>
      </c>
      <c r="T14" s="18">
        <f>N14</f>
        <v>10</v>
      </c>
      <c r="U14" s="18">
        <f>O14</f>
        <v>3</v>
      </c>
      <c r="V14" s="18">
        <f>P14</f>
        <v>192</v>
      </c>
      <c r="W14" s="19">
        <f>Q14+1</f>
        <v>1</v>
      </c>
      <c r="X14" s="20">
        <f>AB14</f>
        <v>10</v>
      </c>
      <c r="Y14" s="18">
        <f>AC14</f>
        <v>3</v>
      </c>
      <c r="Z14" s="18">
        <f>AD14</f>
        <v>223</v>
      </c>
      <c r="AA14" s="19">
        <f>AE14-1</f>
        <v>254</v>
      </c>
      <c r="AB14" s="20">
        <f>N15</f>
        <v>10</v>
      </c>
      <c r="AC14" s="18">
        <f>IF(AD14=255,O15-1,O15)</f>
        <v>3</v>
      </c>
      <c r="AD14" s="18">
        <f>IF(AR14=-1,255, IF(AND(AE14&lt;&gt;255),P15,P15-1))</f>
        <v>223</v>
      </c>
      <c r="AE14" s="19">
        <f>IF(AS14=-1,255,Q15-1)</f>
        <v>255</v>
      </c>
      <c r="AF14" s="21">
        <f>IF(N15&lt;&gt;0,255,"HOLA")</f>
        <v>255</v>
      </c>
      <c r="AG14" s="22">
        <f>IF(AJ14=15,254,IF(O15&lt;&gt;0,255,IF(P15&lt;&gt;0,255)))</f>
        <v>255</v>
      </c>
      <c r="AH14" s="18">
        <f>IF(AND(AJ14=16),0,IF(AND(AJ14=17),128,IF(AND(AJ14=18),192,IF(AND(AJ14=19),224,IF(AND(AJ14=20),240,IF(AND(AJ14=21),248,IF(AND(AJ14=22),252,IF(AND(AJ14=23),254,IF(AND(O15&gt;O14),255,IF(AND(P15=0),0,IF(AND(AH13=255),AH13,IF(AND(AJ14=24),AH13+1,IF(AND(AJ14=25),255,IF(AND(AJ14=26),255,IF(AND(AJ14=27),255,IF(AND(AJ14=28),255,IF(AND(AJ14=29),255,IF(AND(AJ14=30),255,IF(AND(AJ14=31),255,"HOLA")))))))))))))))))))</f>
        <v>224</v>
      </c>
      <c r="AI14" s="19">
        <f>IF(AJ14=24,0, IF(AJ14=25,128, IF(AJ14=26,192, IF(AJ14=27,224, IF(AJ14=28,240, IF(AJ14=29,248, IF(AJ14=30,252, IF(AJ14=31,254, IF(Q15=0,0,"HOLA")))))))))</f>
        <v>0</v>
      </c>
      <c r="AJ14" s="23">
        <f>IF(AND(F15&lt;=131069,F15&gt;65533),32-17,IF(AND(F15&lt;=65533,F15&gt;32765),32-16,IF(AND(F15&lt;=32765,F15&gt;16381),32-15,IF(AND(F15&lt;=16381,F15&gt;8189),32-14,IF(AND(F15&lt;=8189,F15&gt;4093),32-13,IF(AND(F15&lt;=4093,F15&gt;2045),32-12,IF(AND(F15&lt;=2045,F15&gt;1021),32-11,IF(AND(F15&lt;=1021,F15&gt;509),32-10,IF(AND(F15&lt;=509,F15&gt;253),32-9,IF(AND(F15&lt;=253,F15&gt;125),32-8,IF(AND(F15&lt;=125,F15&gt;61),32-7,IF(AND(F15&lt;=61,F15&gt;29),32-6,IF(AND(F15&lt;=29,F15&gt;13),32-5,IF(AND(F15&lt;=13,F15&gt;5),32-4,IF(AND(F15&lt;=5,F15&gt;=3),32-3,IF(AND(F15=2),32-2,))))))))))))))))</f>
        <v>19</v>
      </c>
      <c r="AK14" s="23">
        <f>P15</f>
        <v>224</v>
      </c>
      <c r="AL14" s="23">
        <f>IF(Q15=256,0,Q15)</f>
        <v>0</v>
      </c>
      <c r="AM14" s="23">
        <f>IF(R15=256,0,IF(AND(F15&lt;=253,F15&gt;125),0,IF(AND(F15&lt;=125,F15&gt;61),128+Q14,IF(AND(F15&lt;=61,F15&gt;29),64+Q14,IF(AND(F15&lt;=29,F15&gt;13),32+Q14,IF(AND(F15&lt;=13,F15&gt;5),16+Q14,IF(AND(F15&lt;=5,F15&gt;=3),8+Q14,IF(AND(F15=2),4+Q14,Q14))))))))</f>
        <v>0</v>
      </c>
      <c r="AN14" s="23">
        <f>IF(S14=256,0,IF(AND(F15&lt;=253,F15&gt;125),0,IF(AND(F15&lt;=125,F15&gt;61),128+R14,IF(AND(F15&lt;=61,F15&gt;29),64+R14,IF(AND(F15&lt;=29,F15&gt;13),32+R14,IF(AND(F15&lt;=13,F15&gt;5),16+R14,IF(AND(F15&lt;=5,F15&gt;2),8+R14,IF(AND(F15=2),4+R14,R14))))))))</f>
        <v>0</v>
      </c>
      <c r="AO14" s="23">
        <f>IF(AND(AQ14=256),0,IF(AND(F15&lt;=131069,F15&gt;65533),H5+2,IF(AND(F15&lt;=65533,F15&gt;32765),256,IF(AND(F15&lt;=32765,F15&gt;16381),128+H5,IF(AND(F15&lt;=16381,F15&gt;8189),64+H5,IF(AND(F15&lt;=8189,F15&gt;4093),32+H5,IF(AND(F15&lt;=4093,F15&gt;2045),16+H5,IF(AND(F15&lt;=2045,F15&gt;1021),8+H5,IF(AND(F15&lt;=1021,F15&gt;509),4+H5,IF(AND(F15&lt;=509,F15&gt;253),2+H5,IF(AND(F15&lt;=253,F15&gt;125),H5+1,IF(AND(F15&lt;=125,F15&gt;61),128+H5,IF(AND(F15&lt;=61,F15&gt;29),64+H5,IF(AND(F15&lt;=29,F15&gt;13),32+H5,IF(AND(F15&lt;=13,F15&gt;5),16+H5,IF(AND(F15&lt;=5,F15&gt;=3),8+H5,IF(AND(F15=2),4+H5)))))))))))))))))</f>
        <v>32</v>
      </c>
      <c r="AP14" s="23">
        <f>IF(AND(F15&lt;=131069,F15&gt;65533),O14+2, IF(AND(Q15=0,P15=0),O14+1, O14))</f>
        <v>3</v>
      </c>
      <c r="AQ14" s="23">
        <f>IF(R15=256,P14+1,IF(AND(F15&lt;=65533,F15&gt;32765),256,IF(AND(F15&lt;=32765,F15&gt;16381),128+P14,IF(AND(F15&lt;=16381,F15&gt;8189),64+P14,IF(AND(F15&lt;=8189,F15&gt;4093),32+P14,IF(AND(F15&lt;=4093,F15&gt;2045),16+P14,IF(AND(F15&lt;=2045,F15&gt;1021),8+P14,IF(AND(F15&lt;=1021,F15&gt;509),4+P14,IF(AND(F15&lt;=509,F15&gt;253),2+P14,IF(AND(F15&lt;=253,F15&gt;125),P14+1,P14))))))))))</f>
        <v>224</v>
      </c>
      <c r="AR14" s="23">
        <f>IF(AE14=255,P15-1,P15-1)</f>
        <v>223</v>
      </c>
      <c r="AS14" s="23">
        <f>Q15-1</f>
        <v>-1</v>
      </c>
      <c r="AT14" s="42">
        <f t="shared" si="0"/>
        <v>0</v>
      </c>
      <c r="AU14" s="43">
        <f t="shared" si="0"/>
        <v>0</v>
      </c>
      <c r="AV14" s="43">
        <f t="shared" si="0"/>
        <v>31</v>
      </c>
      <c r="AW14" s="44">
        <f t="shared" si="0"/>
        <v>255</v>
      </c>
      <c r="AX14" s="14" t="str">
        <f t="shared" si="1"/>
        <v>0.0.63.255</v>
      </c>
      <c r="AY14" s="15"/>
    </row>
    <row r="15" spans="1:51" x14ac:dyDescent="0.2">
      <c r="A15" s="33" t="s">
        <v>14</v>
      </c>
      <c r="B15" s="33"/>
      <c r="C15" s="6" t="s">
        <v>36</v>
      </c>
      <c r="D15" s="32"/>
      <c r="E15" s="15"/>
      <c r="F15" s="10">
        <v>8000</v>
      </c>
      <c r="G15" s="14" t="str">
        <f>_xlfn.CONCAT(N14,".",O14,".",P14,".",Q14)</f>
        <v>10.3.192.0</v>
      </c>
      <c r="H15" s="13" t="str">
        <f>_xlfn.CONCAT(T14,".",U14,".",V14,".",W14)</f>
        <v>10.3.192.1</v>
      </c>
      <c r="I15" s="13" t="str">
        <f>_xlfn.CONCAT(X14,".",Y14,".",Z14,".",AA14)</f>
        <v>10.3.223.254</v>
      </c>
      <c r="J15" s="13" t="str">
        <f>_xlfn.CONCAT(AB14,".",AC14,".",AD14,".",AE14)</f>
        <v>10.3.223.255</v>
      </c>
      <c r="K15" s="13" t="str">
        <f>_xlfn.CONCAT(AF14,".",AG14,".",AH14,".",AI14)</f>
        <v>255.255.224.0</v>
      </c>
      <c r="L15" s="13" t="str">
        <f>_xlfn.CONCAT("/",AJ14)</f>
        <v>/19</v>
      </c>
      <c r="M15" s="15"/>
      <c r="N15" s="21">
        <f>N14</f>
        <v>10</v>
      </c>
      <c r="O15" s="22">
        <f>AP14</f>
        <v>3</v>
      </c>
      <c r="P15" s="18">
        <f>IF(AO14=0,AO14,AQ14)</f>
        <v>224</v>
      </c>
      <c r="Q15" s="19">
        <f>AM14</f>
        <v>0</v>
      </c>
      <c r="R15" s="17">
        <f>IF(AND(F15&lt;=253,F15&gt;125),0,IF(AND(F15&lt;=125,F15&gt;61),128+Q14,IF(AND(F15&lt;=61,F15&gt;29),64+Q14,IF(AND(F15&lt;=29,F15&gt;13),32+Q14,IF(AND(F15&lt;=13,F15&gt;5),16+Q14,IF(AND(F15&lt;=5,F15&gt;2),8+Q14,IF(AND(F15=2),4+Q14,Q14)))))))</f>
        <v>0</v>
      </c>
      <c r="S15" s="17" t="str">
        <f>IF(R15=256,P15+1,"HOLA")</f>
        <v>HOLA</v>
      </c>
      <c r="T15" s="18">
        <f>N15</f>
        <v>10</v>
      </c>
      <c r="U15" s="18">
        <f>O15</f>
        <v>3</v>
      </c>
      <c r="V15" s="18">
        <f>P15</f>
        <v>224</v>
      </c>
      <c r="W15" s="19">
        <f>Q15+1</f>
        <v>1</v>
      </c>
      <c r="X15" s="20">
        <f>AB15</f>
        <v>10</v>
      </c>
      <c r="Y15" s="18">
        <f>AC15</f>
        <v>3</v>
      </c>
      <c r="Z15" s="18">
        <f>AD15</f>
        <v>239</v>
      </c>
      <c r="AA15" s="19">
        <f>AE15-1</f>
        <v>254</v>
      </c>
      <c r="AB15" s="20">
        <f>N16</f>
        <v>10</v>
      </c>
      <c r="AC15" s="18">
        <f>IF(AD15=255,O16-1,O16)</f>
        <v>3</v>
      </c>
      <c r="AD15" s="18">
        <f>IF(AR15=-1,255, IF(AND(AE15&lt;&gt;255),P16,P16-1))</f>
        <v>239</v>
      </c>
      <c r="AE15" s="19">
        <f>IF(AS15=-1,255,Q16-1)</f>
        <v>255</v>
      </c>
      <c r="AF15" s="21">
        <f>IF(N16&lt;&gt;0,255,"HOLA")</f>
        <v>255</v>
      </c>
      <c r="AG15" s="22">
        <f>IF(AJ15=15,254,IF(O16&lt;&gt;0,255,IF(P16&lt;&gt;0,255)))</f>
        <v>255</v>
      </c>
      <c r="AH15" s="18">
        <f>IF(AND(AJ15=16),0,IF(AND(AJ15=17),128,IF(AND(AJ15=18),192,IF(AND(AJ15=19),224,IF(AND(AJ15=20),240,IF(AND(AJ15=21),248,IF(AND(AJ15=22),252,IF(AND(AJ15=23),254,IF(AND(O16&gt;O15),255,IF(AND(P16=0),0,IF(AND(AH14=255),AH14,IF(AND(AJ15=24),AH14+1,IF(AND(AJ15=25),255,IF(AND(AJ15=26),255,IF(AND(AJ15=27),255,IF(AND(AJ15=28),255,IF(AND(AJ15=29),255,IF(AND(AJ15=30),255,IF(AND(AJ15=31),255,"HOLA")))))))))))))))))))</f>
        <v>240</v>
      </c>
      <c r="AI15" s="19">
        <f>IF(AJ15=24,0, IF(AJ15=25,128, IF(AJ15=26,192, IF(AJ15=27,224, IF(AJ15=28,240, IF(AJ15=29,248, IF(AJ15=30,252, IF(AJ15=31,254, IF(Q16=0,0,"HOLA")))))))))</f>
        <v>0</v>
      </c>
      <c r="AJ15" s="23">
        <f>IF(AND(F16&lt;=131069,F16&gt;65533),32-17,IF(AND(F16&lt;=65533,F16&gt;32765),32-16,IF(AND(F16&lt;=32765,F16&gt;16381),32-15,IF(AND(F16&lt;=16381,F16&gt;8189),32-14,IF(AND(F16&lt;=8189,F16&gt;4093),32-13,IF(AND(F16&lt;=4093,F16&gt;2045),32-12,IF(AND(F16&lt;=2045,F16&gt;1021),32-11,IF(AND(F16&lt;=1021,F16&gt;509),32-10,IF(AND(F16&lt;=509,F16&gt;253),32-9,IF(AND(F16&lt;=253,F16&gt;125),32-8,IF(AND(F16&lt;=125,F16&gt;61),32-7,IF(AND(F16&lt;=61,F16&gt;29),32-6,IF(AND(F16&lt;=29,F16&gt;13),32-5,IF(AND(F16&lt;=13,F16&gt;5),32-4,IF(AND(F16&lt;=5,F16&gt;=3),32-3,IF(AND(F16=2),32-2,))))))))))))))))</f>
        <v>20</v>
      </c>
      <c r="AK15" s="23">
        <f>P16</f>
        <v>240</v>
      </c>
      <c r="AL15" s="23">
        <f>IF(Q16=256,0,Q16)</f>
        <v>0</v>
      </c>
      <c r="AM15" s="23">
        <f>IF(R16=256,0,IF(AND(F16&lt;=253,F16&gt;125),0,IF(AND(F16&lt;=125,F16&gt;61),128+Q15,IF(AND(F16&lt;=61,F16&gt;29),64+Q15,IF(AND(F16&lt;=29,F16&gt;13),32+Q15,IF(AND(F16&lt;=13,F16&gt;5),16+Q15,IF(AND(F16&lt;=5,F16&gt;=3),8+Q15,IF(AND(F16=2),4+Q15,Q15))))))))</f>
        <v>0</v>
      </c>
      <c r="AN15" s="23">
        <f>IF(S15=256,0,IF(AND(F16&lt;=253,F16&gt;125),0,IF(AND(F16&lt;=125,F16&gt;61),128+R15,IF(AND(F16&lt;=61,F16&gt;29),64+R15,IF(AND(F16&lt;=29,F16&gt;13),32+R15,IF(AND(F16&lt;=13,F16&gt;5),16+R15,IF(AND(F16&lt;=5,F16&gt;2),8+R15,IF(AND(F16=2),4+R15,R15))))))))</f>
        <v>0</v>
      </c>
      <c r="AO15" s="23">
        <f>IF(AND(AQ15=256),0,IF(AND(F16&lt;=131069,F16&gt;65533),H6+2,IF(AND(F16&lt;=65533,F16&gt;32765),256,IF(AND(F16&lt;=32765,F16&gt;16381),128+H6,IF(AND(F16&lt;=16381,F16&gt;8189),64+H6,IF(AND(F16&lt;=8189,F16&gt;4093),32+H6,IF(AND(F16&lt;=4093,F16&gt;2045),16+H6,IF(AND(F16&lt;=2045,F16&gt;1021),8+H6,IF(AND(F16&lt;=1021,F16&gt;509),4+H6,IF(AND(F16&lt;=509,F16&gt;253),2+H6,IF(AND(F16&lt;=253,F16&gt;125),H6+1,IF(AND(F16&lt;=125,F16&gt;61),128+H6,IF(AND(F16&lt;=61,F16&gt;29),64+H6,IF(AND(F16&lt;=29,F16&gt;13),32+H6,IF(AND(F16&lt;=13,F16&gt;5),16+H6,IF(AND(F16&lt;=5,F16&gt;=3),8+H6,IF(AND(F16=2),4+H6)))))))))))))))))</f>
        <v>16</v>
      </c>
      <c r="AP15" s="23">
        <f>IF(AND(F16&lt;=131069,F16&gt;65533),O15+2, IF(AND(Q16=0,P16=0),O15+1, O15))</f>
        <v>3</v>
      </c>
      <c r="AQ15" s="23">
        <f>IF(R16=256,P15+1,IF(AND(F16&lt;=65533,F16&gt;32765),256,IF(AND(F16&lt;=32765,F16&gt;16381),128+P15,IF(AND(F16&lt;=16381,F16&gt;8189),64+P15,IF(AND(F16&lt;=8189,F16&gt;4093),32+P15,IF(AND(F16&lt;=4093,F16&gt;2045),16+P15,IF(AND(F16&lt;=2045,F16&gt;1021),8+P15,IF(AND(F16&lt;=1021,F16&gt;509),4+P15,IF(AND(F16&lt;=509,F16&gt;253),2+P15,IF(AND(F16&lt;=253,F16&gt;125),P15+1,P15))))))))))</f>
        <v>240</v>
      </c>
      <c r="AR15" s="23">
        <f>IF(AE15=255,P16-1,P16-1)</f>
        <v>239</v>
      </c>
      <c r="AS15" s="23">
        <f>Q16-1</f>
        <v>-1</v>
      </c>
      <c r="AT15" s="42">
        <f>255-AF15</f>
        <v>0</v>
      </c>
      <c r="AU15" s="43">
        <f t="shared" si="0"/>
        <v>0</v>
      </c>
      <c r="AV15" s="43">
        <f t="shared" si="0"/>
        <v>15</v>
      </c>
      <c r="AW15" s="44">
        <f t="shared" si="0"/>
        <v>255</v>
      </c>
      <c r="AX15" s="14" t="str">
        <f t="shared" si="1"/>
        <v>0.0.31.255</v>
      </c>
      <c r="AY15" s="15"/>
    </row>
    <row r="16" spans="1:51" x14ac:dyDescent="0.2">
      <c r="A16" s="33" t="s">
        <v>15</v>
      </c>
      <c r="B16" s="33"/>
      <c r="C16" s="6" t="s">
        <v>37</v>
      </c>
      <c r="D16" s="32"/>
      <c r="E16" s="15"/>
      <c r="F16" s="10">
        <v>4000</v>
      </c>
      <c r="G16" s="14" t="str">
        <f>_xlfn.CONCAT(N15,".",O15,".",P15,".",Q15)</f>
        <v>10.3.224.0</v>
      </c>
      <c r="H16" s="13" t="str">
        <f>_xlfn.CONCAT(T15,".",U15,".",V15,".",W15)</f>
        <v>10.3.224.1</v>
      </c>
      <c r="I16" s="13" t="str">
        <f>_xlfn.CONCAT(X15,".",Y15,".",Z15,".",AA15)</f>
        <v>10.3.239.254</v>
      </c>
      <c r="J16" s="13" t="str">
        <f>_xlfn.CONCAT(AB15,".",AC15,".",AD15,".",AE15)</f>
        <v>10.3.239.255</v>
      </c>
      <c r="K16" s="13" t="str">
        <f>_xlfn.CONCAT(AF15,".",AG15,".",AH15,".",AI15)</f>
        <v>255.255.240.0</v>
      </c>
      <c r="L16" s="13" t="str">
        <f>_xlfn.CONCAT("/",AJ15)</f>
        <v>/20</v>
      </c>
      <c r="M16" s="15"/>
      <c r="N16" s="21">
        <f>N15</f>
        <v>10</v>
      </c>
      <c r="O16" s="22">
        <f>AP15</f>
        <v>3</v>
      </c>
      <c r="P16" s="18">
        <f>IF(AO15=0,AO15,AQ15)</f>
        <v>240</v>
      </c>
      <c r="Q16" s="19">
        <f>AM15</f>
        <v>0</v>
      </c>
      <c r="R16" s="17">
        <f>IF(AND(F16&lt;=253,F16&gt;125),0,IF(AND(F16&lt;=125,F16&gt;61),128+Q15,IF(AND(F16&lt;=61,F16&gt;29),64+Q15,IF(AND(F16&lt;=29,F16&gt;13),32+Q15,IF(AND(F16&lt;=13,F16&gt;5),16+Q15,IF(AND(F16&lt;=5,F16&gt;2),8+Q15,IF(AND(F16=2),4+Q15,Q15)))))))</f>
        <v>0</v>
      </c>
      <c r="S16" s="17" t="str">
        <f>IF(R16=256,P16+1,"HOLA")</f>
        <v>HOLA</v>
      </c>
      <c r="T16" s="18">
        <f>N16</f>
        <v>10</v>
      </c>
      <c r="U16" s="18">
        <f>O16</f>
        <v>3</v>
      </c>
      <c r="V16" s="18">
        <f>P16</f>
        <v>240</v>
      </c>
      <c r="W16" s="19">
        <f>Q16+1</f>
        <v>1</v>
      </c>
      <c r="X16" s="20">
        <f>AB16</f>
        <v>10</v>
      </c>
      <c r="Y16" s="18">
        <f>AC16</f>
        <v>3</v>
      </c>
      <c r="Z16" s="18">
        <f>AD16</f>
        <v>247</v>
      </c>
      <c r="AA16" s="19">
        <f>AE16-1</f>
        <v>254</v>
      </c>
      <c r="AB16" s="20">
        <f>N17</f>
        <v>10</v>
      </c>
      <c r="AC16" s="18">
        <f>IF(AD16=255,O17-1,O17)</f>
        <v>3</v>
      </c>
      <c r="AD16" s="18">
        <f>IF(AR16=-1,255, IF(AND(AE16&lt;&gt;255),P17,P17-1))</f>
        <v>247</v>
      </c>
      <c r="AE16" s="19">
        <f>IF(AS16=-1,255,Q17-1)</f>
        <v>255</v>
      </c>
      <c r="AF16" s="21">
        <f>IF(N17&lt;&gt;0,255,"HOLA")</f>
        <v>255</v>
      </c>
      <c r="AG16" s="22">
        <f>IF(AJ16=15,254,IF(O17&lt;&gt;0,255,IF(P17&lt;&gt;0,255)))</f>
        <v>255</v>
      </c>
      <c r="AH16" s="18">
        <f>IF(AND(AJ16=16),0,IF(AND(AJ16=17),128,IF(AND(AJ16=18),192,IF(AND(AJ16=19),224,IF(AND(AJ16=20),240,IF(AND(AJ16=21),248,IF(AND(AJ16=22),252,IF(AND(AJ16=23),254,IF(AND(O17&gt;O16),255,IF(AND(P17=0),0,IF(AND(AH15=255),AH15,IF(AND(AJ16=24),AH15+1,IF(AND(AJ16=25),255,IF(AND(AJ16=26),255,IF(AND(AJ16=27),255,IF(AND(AJ16=28),255,IF(AND(AJ16=29),255,IF(AND(AJ16=30),255,IF(AND(AJ16=31),255,"HOLA")))))))))))))))))))</f>
        <v>248</v>
      </c>
      <c r="AI16" s="19">
        <f>IF(AJ16=24,0, IF(AJ16=25,128, IF(AJ16=26,192, IF(AJ16=27,224, IF(AJ16=28,240, IF(AJ16=29,248, IF(AJ16=30,252, IF(AJ16=31,254, IF(Q17=0,0,"HOLA")))))))))</f>
        <v>0</v>
      </c>
      <c r="AJ16" s="23">
        <f>IF(AND(F17&lt;=131069,F17&gt;65533),32-17,IF(AND(F17&lt;=65533,F17&gt;32765),32-16,IF(AND(F17&lt;=32765,F17&gt;16381),32-15,IF(AND(F17&lt;=16381,F17&gt;8189),32-14,IF(AND(F17&lt;=8189,F17&gt;4093),32-13,IF(AND(F17&lt;=4093,F17&gt;2045),32-12,IF(AND(F17&lt;=2045,F17&gt;1021),32-11,IF(AND(F17&lt;=1021,F17&gt;509),32-10,IF(AND(F17&lt;=509,F17&gt;253),32-9,IF(AND(F17&lt;=253,F17&gt;125),32-8,IF(AND(F17&lt;=125,F17&gt;61),32-7,IF(AND(F17&lt;=61,F17&gt;29),32-6,IF(AND(F17&lt;=29,F17&gt;13),32-5,IF(AND(F17&lt;=13,F17&gt;5),32-4,IF(AND(F17&lt;=5,F17&gt;=3),32-3,IF(AND(F17=2),32-2,))))))))))))))))</f>
        <v>21</v>
      </c>
      <c r="AK16" s="23">
        <f>P17</f>
        <v>248</v>
      </c>
      <c r="AL16" s="23">
        <f>IF(Q17=256,0,Q17)</f>
        <v>0</v>
      </c>
      <c r="AM16" s="23">
        <f>IF(R17=256,0,IF(AND(F17&lt;=253,F17&gt;125),0,IF(AND(F17&lt;=125,F17&gt;61),128+Q16,IF(AND(F17&lt;=61,F17&gt;29),64+Q16,IF(AND(F17&lt;=29,F17&gt;13),32+Q16,IF(AND(F17&lt;=13,F17&gt;5),16+Q16,IF(AND(F17&lt;=5,F17&gt;=3),8+Q16,IF(AND(F17=2),4+Q16,Q16))))))))</f>
        <v>0</v>
      </c>
      <c r="AN16" s="23">
        <f>IF(S16=256,0,IF(AND(F17&lt;=253,F17&gt;125),0,IF(AND(F17&lt;=125,F17&gt;61),128+R16,IF(AND(F17&lt;=61,F17&gt;29),64+R16,IF(AND(F17&lt;=29,F17&gt;13),32+R16,IF(AND(F17&lt;=13,F17&gt;5),16+R16,IF(AND(F17&lt;=5,F17&gt;2),8+R16,IF(AND(F17=2),4+R16,R16))))))))</f>
        <v>0</v>
      </c>
      <c r="AO16" s="23">
        <f>IF(AND(AQ16=256),0,IF(AND(F17&lt;=131069,F17&gt;65533),H7+2,IF(AND(F17&lt;=65533,F17&gt;32765),256,IF(AND(F17&lt;=32765,F17&gt;16381),128+H7,IF(AND(F17&lt;=16381,F17&gt;8189),64+H7,IF(AND(F17&lt;=8189,F17&gt;4093),32+H7,IF(AND(F17&lt;=4093,F17&gt;2045),16+H7,IF(AND(F17&lt;=2045,F17&gt;1021),8+H7,IF(AND(F17&lt;=1021,F17&gt;509),4+H7,IF(AND(F17&lt;=509,F17&gt;253),2+H7,IF(AND(F17&lt;=253,F17&gt;125),H7+1,IF(AND(F17&lt;=125,F17&gt;61),128+H7,IF(AND(F17&lt;=61,F17&gt;29),64+H7,IF(AND(F17&lt;=29,F17&gt;13),32+H7,IF(AND(F17&lt;=13,F17&gt;5),16+H7,IF(AND(F17&lt;=5,F17&gt;=3),8+H7,IF(AND(F17=2),4+H7)))))))))))))))))</f>
        <v>8</v>
      </c>
      <c r="AP16" s="23">
        <f>IF(AND(F17&lt;=131069,F17&gt;65533),O16+2, IF(AND(Q17=0,P17=0),O16+1, O16))</f>
        <v>3</v>
      </c>
      <c r="AQ16" s="23">
        <f>IF(R17=256,P16+1,IF(AND(F17&lt;=65533,F17&gt;32765),256,IF(AND(F17&lt;=32765,F17&gt;16381),128+P16,IF(AND(F17&lt;=16381,F17&gt;8189),64+P16,IF(AND(F17&lt;=8189,F17&gt;4093),32+P16,IF(AND(F17&lt;=4093,F17&gt;2045),16+P16,IF(AND(F17&lt;=2045,F17&gt;1021),8+P16,IF(AND(F17&lt;=1021,F17&gt;509),4+P16,IF(AND(F17&lt;=509,F17&gt;253),2+P16,IF(AND(F17&lt;=253,F17&gt;125),P16+1,P16))))))))))</f>
        <v>248</v>
      </c>
      <c r="AR16" s="23">
        <f>IF(AE16=255,P17-1,P17-1)</f>
        <v>247</v>
      </c>
      <c r="AS16" s="23">
        <f>Q17-1</f>
        <v>-1</v>
      </c>
      <c r="AT16" s="42">
        <f t="shared" si="0"/>
        <v>0</v>
      </c>
      <c r="AU16" s="43">
        <f t="shared" si="0"/>
        <v>0</v>
      </c>
      <c r="AV16" s="43">
        <f t="shared" si="0"/>
        <v>7</v>
      </c>
      <c r="AW16" s="44">
        <f t="shared" si="0"/>
        <v>255</v>
      </c>
      <c r="AX16" s="14" t="str">
        <f t="shared" si="1"/>
        <v>0.0.15.255</v>
      </c>
      <c r="AY16" s="15"/>
    </row>
    <row r="17" spans="1:51" x14ac:dyDescent="0.2">
      <c r="A17" s="33" t="s">
        <v>16</v>
      </c>
      <c r="B17" s="33"/>
      <c r="C17" s="7" t="s">
        <v>38</v>
      </c>
      <c r="D17" s="7" t="s">
        <v>39</v>
      </c>
      <c r="E17" s="15"/>
      <c r="F17" s="10">
        <v>2000</v>
      </c>
      <c r="G17" s="14" t="str">
        <f>_xlfn.CONCAT(N16,".",O16,".",P16,".",Q16)</f>
        <v>10.3.240.0</v>
      </c>
      <c r="H17" s="13" t="str">
        <f>_xlfn.CONCAT(T16,".",U16,".",V16,".",W16)</f>
        <v>10.3.240.1</v>
      </c>
      <c r="I17" s="13" t="str">
        <f>_xlfn.CONCAT(X16,".",Y16,".",Z16,".",AA16)</f>
        <v>10.3.247.254</v>
      </c>
      <c r="J17" s="13" t="str">
        <f>_xlfn.CONCAT(AB16,".",AC16,".",AD16,".",AE16)</f>
        <v>10.3.247.255</v>
      </c>
      <c r="K17" s="13" t="str">
        <f>_xlfn.CONCAT(AF16,".",AG16,".",AH16,".",AI16)</f>
        <v>255.255.248.0</v>
      </c>
      <c r="L17" s="13" t="str">
        <f>_xlfn.CONCAT("/",AJ16)</f>
        <v>/21</v>
      </c>
      <c r="M17" s="15"/>
      <c r="N17" s="21">
        <f>N16</f>
        <v>10</v>
      </c>
      <c r="O17" s="22">
        <f>AP16</f>
        <v>3</v>
      </c>
      <c r="P17" s="18">
        <f>IF(AO16=0,AO16,AQ16)</f>
        <v>248</v>
      </c>
      <c r="Q17" s="19">
        <f>AM16</f>
        <v>0</v>
      </c>
      <c r="R17" s="17">
        <f>IF(AND(F17&lt;=253,F17&gt;125),0,IF(AND(F17&lt;=125,F17&gt;61),128+Q16,IF(AND(F17&lt;=61,F17&gt;29),64+Q16,IF(AND(F17&lt;=29,F17&gt;13),32+Q16,IF(AND(F17&lt;=13,F17&gt;5),16+Q16,IF(AND(F17&lt;=5,F17&gt;2),8+Q16,IF(AND(F17=2),4+Q16,Q16)))))))</f>
        <v>0</v>
      </c>
      <c r="S17" s="17" t="str">
        <f>IF(R17=256,P17+1,"HOLA")</f>
        <v>HOLA</v>
      </c>
      <c r="T17" s="18">
        <f>N17</f>
        <v>10</v>
      </c>
      <c r="U17" s="18">
        <f>O17</f>
        <v>3</v>
      </c>
      <c r="V17" s="18">
        <f>P17</f>
        <v>248</v>
      </c>
      <c r="W17" s="19">
        <f>Q17+1</f>
        <v>1</v>
      </c>
      <c r="X17" s="20">
        <f>AB17</f>
        <v>10</v>
      </c>
      <c r="Y17" s="18">
        <f>AC17</f>
        <v>3</v>
      </c>
      <c r="Z17" s="18">
        <f>AD17</f>
        <v>251</v>
      </c>
      <c r="AA17" s="19">
        <f>AE17-1</f>
        <v>254</v>
      </c>
      <c r="AB17" s="20">
        <f>N18</f>
        <v>10</v>
      </c>
      <c r="AC17" s="18">
        <f>IF(AD17=255,O18-1,O18)</f>
        <v>3</v>
      </c>
      <c r="AD17" s="18">
        <f>IF(AR17=-1,255, IF(AND(AE17&lt;&gt;255),P18,P18-1))</f>
        <v>251</v>
      </c>
      <c r="AE17" s="19">
        <f>IF(AS17=-1,255,Q18-1)</f>
        <v>255</v>
      </c>
      <c r="AF17" s="21">
        <f>IF(N18&lt;&gt;0,255,"HOLA")</f>
        <v>255</v>
      </c>
      <c r="AG17" s="22">
        <f>IF(AJ17=15,254,IF(O18&lt;&gt;0,255,IF(P18&lt;&gt;0,255)))</f>
        <v>255</v>
      </c>
      <c r="AH17" s="18">
        <f>IF(AND(AJ17=16),0,IF(AND(AJ17=17),128,IF(AND(AJ17=18),192,IF(AND(AJ17=19),224,IF(AND(AJ17=20),240,IF(AND(AJ17=21),248,IF(AND(AJ17=22),252,IF(AND(AJ17=23),254,IF(AND(O18&gt;O17),255,IF(AND(P18=0),0,IF(AND(AH16=255),AH16,IF(AND(AJ17=24),AH16+1,IF(AND(AJ17=25),255,IF(AND(AJ17=26),255,IF(AND(AJ17=27),255,IF(AND(AJ17=28),255,IF(AND(AJ17=29),255,IF(AND(AJ17=30),255,IF(AND(AJ17=31),255,"HOLA")))))))))))))))))))</f>
        <v>252</v>
      </c>
      <c r="AI17" s="19">
        <f>IF(AJ17=24,0, IF(AJ17=25,128, IF(AJ17=26,192, IF(AJ17=27,224, IF(AJ17=28,240, IF(AJ17=29,248, IF(AJ17=30,252, IF(AJ17=31,254, IF(Q18=0,0,"HOLA")))))))))</f>
        <v>0</v>
      </c>
      <c r="AJ17" s="23">
        <f>IF(AND(F18&lt;=131069,F18&gt;65533),32-17,IF(AND(F18&lt;=65533,F18&gt;32765),32-16,IF(AND(F18&lt;=32765,F18&gt;16381),32-15,IF(AND(F18&lt;=16381,F18&gt;8189),32-14,IF(AND(F18&lt;=8189,F18&gt;4093),32-13,IF(AND(F18&lt;=4093,F18&gt;2045),32-12,IF(AND(F18&lt;=2045,F18&gt;1021),32-11,IF(AND(F18&lt;=1021,F18&gt;509),32-10,IF(AND(F18&lt;=509,F18&gt;253),32-9,IF(AND(F18&lt;=253,F18&gt;125),32-8,IF(AND(F18&lt;=125,F18&gt;61),32-7,IF(AND(F18&lt;=61,F18&gt;29),32-6,IF(AND(F18&lt;=29,F18&gt;13),32-5,IF(AND(F18&lt;=13,F18&gt;5),32-4,IF(AND(F18&lt;=5,F18&gt;=3),32-3,IF(AND(F18=2),32-2,))))))))))))))))</f>
        <v>22</v>
      </c>
      <c r="AK17" s="23">
        <f>P18</f>
        <v>252</v>
      </c>
      <c r="AL17" s="23">
        <f>IF(Q18=256,0,Q18)</f>
        <v>0</v>
      </c>
      <c r="AM17" s="23">
        <f>IF(R18=256,0,IF(AND(F18&lt;=253,F18&gt;125),0,IF(AND(F18&lt;=125,F18&gt;61),128+Q17,IF(AND(F18&lt;=61,F18&gt;29),64+Q17,IF(AND(F18&lt;=29,F18&gt;13),32+Q17,IF(AND(F18&lt;=13,F18&gt;5),16+Q17,IF(AND(F18&lt;=5,F18&gt;=3),8+Q17,IF(AND(F18=2),4+Q17,Q17))))))))</f>
        <v>0</v>
      </c>
      <c r="AN17" s="23">
        <f>IF(S17=256,0,IF(AND(F18&lt;=253,F18&gt;125),0,IF(AND(F18&lt;=125,F18&gt;61),128+R17,IF(AND(F18&lt;=61,F18&gt;29),64+R17,IF(AND(F18&lt;=29,F18&gt;13),32+R17,IF(AND(F18&lt;=13,F18&gt;5),16+R17,IF(AND(F18&lt;=5,F18&gt;2),8+R17,IF(AND(F18=2),4+R17,R17))))))))</f>
        <v>0</v>
      </c>
      <c r="AO17" s="23">
        <f>IF(AND(AQ17=256),0,IF(AND(F18&lt;=131069,F18&gt;65533),H47+2,IF(AND(F18&lt;=65533,F18&gt;32765),256,IF(AND(F18&lt;=32765,F18&gt;16381),128+H47,IF(AND(F18&lt;=16381,F18&gt;8189),64+H47,IF(AND(F18&lt;=8189,F18&gt;4093),32+H47,IF(AND(F18&lt;=4093,F18&gt;2045),16+H47,IF(AND(F18&lt;=2045,F18&gt;1021),8+H47,IF(AND(F18&lt;=1021,F18&gt;509),4+H47,IF(AND(F18&lt;=509,F18&gt;253),2+H47,IF(AND(F18&lt;=253,F18&gt;125),H47+1,IF(AND(F18&lt;=125,F18&gt;61),128+H47,IF(AND(F18&lt;=61,F18&gt;29),64+H47,IF(AND(F18&lt;=29,F18&gt;13),32+H47,IF(AND(F18&lt;=13,F18&gt;5),16+H47,IF(AND(F18&lt;=5,F18&gt;=3),8+H47,IF(AND(F18=2),4+H47)))))))))))))))))</f>
        <v>4</v>
      </c>
      <c r="AP17" s="23">
        <f>IF(AND(F18&lt;=131069,F18&gt;65533),O17+2, IF(AND(Q18=0,P18=0),O17+1, O17))</f>
        <v>3</v>
      </c>
      <c r="AQ17" s="23">
        <f>IF(R18=256,P17+1,IF(AND(F18&lt;=65533,F18&gt;32765),256,IF(AND(F18&lt;=32765,F18&gt;16381),128+P17,IF(AND(F18&lt;=16381,F18&gt;8189),64+P17,IF(AND(F18&lt;=8189,F18&gt;4093),32+P17,IF(AND(F18&lt;=4093,F18&gt;2045),16+P17,IF(AND(F18&lt;=2045,F18&gt;1021),8+P17,IF(AND(F18&lt;=1021,F18&gt;509),4+P17,IF(AND(F18&lt;=509,F18&gt;253),2+P17,IF(AND(F18&lt;=253,F18&gt;125),P17+1,P17))))))))))</f>
        <v>252</v>
      </c>
      <c r="AR17" s="23">
        <f>IF(AE17=255,P18-1,P18-1)</f>
        <v>251</v>
      </c>
      <c r="AS17" s="23">
        <f>Q18-1</f>
        <v>-1</v>
      </c>
      <c r="AT17" s="42">
        <f t="shared" si="0"/>
        <v>0</v>
      </c>
      <c r="AU17" s="43">
        <f t="shared" si="0"/>
        <v>0</v>
      </c>
      <c r="AV17" s="43">
        <f t="shared" si="0"/>
        <v>3</v>
      </c>
      <c r="AW17" s="44">
        <f t="shared" si="0"/>
        <v>255</v>
      </c>
      <c r="AX17" s="14" t="str">
        <f t="shared" si="1"/>
        <v>0.0.7.255</v>
      </c>
      <c r="AY17" s="15"/>
    </row>
    <row r="18" spans="1:51" x14ac:dyDescent="0.2">
      <c r="A18" s="2">
        <v>131072</v>
      </c>
      <c r="B18" s="3" t="s">
        <v>17</v>
      </c>
      <c r="C18" s="1" t="s">
        <v>40</v>
      </c>
      <c r="D18" s="34" t="s">
        <v>41</v>
      </c>
      <c r="E18" s="15"/>
      <c r="F18" s="10">
        <v>1000</v>
      </c>
      <c r="G18" s="14" t="str">
        <f>_xlfn.CONCAT(N17,".",O17,".",P17,".",Q17)</f>
        <v>10.3.248.0</v>
      </c>
      <c r="H18" s="13" t="str">
        <f>_xlfn.CONCAT(T17,".",U17,".",V17,".",W17)</f>
        <v>10.3.248.1</v>
      </c>
      <c r="I18" s="13" t="str">
        <f>_xlfn.CONCAT(X17,".",Y17,".",Z17,".",AA17)</f>
        <v>10.3.251.254</v>
      </c>
      <c r="J18" s="13" t="str">
        <f>_xlfn.CONCAT(AB17,".",AC17,".",AD17,".",AE17)</f>
        <v>10.3.251.255</v>
      </c>
      <c r="K18" s="13" t="str">
        <f>_xlfn.CONCAT(AF17,".",AG17,".",AH17,".",AI17)</f>
        <v>255.255.252.0</v>
      </c>
      <c r="L18" s="13" t="str">
        <f>_xlfn.CONCAT("/",AJ17)</f>
        <v>/22</v>
      </c>
      <c r="M18" s="15"/>
      <c r="N18" s="21">
        <f>N17</f>
        <v>10</v>
      </c>
      <c r="O18" s="22">
        <f>AP17</f>
        <v>3</v>
      </c>
      <c r="P18" s="18">
        <f>IF(AO17=0,AO17,AQ17)</f>
        <v>252</v>
      </c>
      <c r="Q18" s="19">
        <f>AM17</f>
        <v>0</v>
      </c>
      <c r="R18" s="17">
        <f>IF(AND(F18&lt;=253,F18&gt;125),0,IF(AND(F18&lt;=125,F18&gt;61),128+Q17,IF(AND(F18&lt;=61,F18&gt;29),64+Q17,IF(AND(F18&lt;=29,F18&gt;13),32+Q17,IF(AND(F18&lt;=13,F18&gt;5),16+Q17,IF(AND(F18&lt;=5,F18&gt;2),8+Q17,IF(AND(F18=2),4+Q17,Q17)))))))</f>
        <v>0</v>
      </c>
      <c r="S18" s="17" t="str">
        <f>IF(R18=256,P18+1,"HOLA")</f>
        <v>HOLA</v>
      </c>
      <c r="T18" s="18">
        <f>N18</f>
        <v>10</v>
      </c>
      <c r="U18" s="18">
        <f>O18</f>
        <v>3</v>
      </c>
      <c r="V18" s="18">
        <f>P18</f>
        <v>252</v>
      </c>
      <c r="W18" s="19">
        <f>Q18+1</f>
        <v>1</v>
      </c>
      <c r="X18" s="20">
        <f>AB18</f>
        <v>10</v>
      </c>
      <c r="Y18" s="18">
        <f>AC18</f>
        <v>3</v>
      </c>
      <c r="Z18" s="18">
        <f>AD18</f>
        <v>253</v>
      </c>
      <c r="AA18" s="19">
        <f>AE18-1</f>
        <v>254</v>
      </c>
      <c r="AB18" s="20">
        <f>N19</f>
        <v>10</v>
      </c>
      <c r="AC18" s="18">
        <f>IF(AD18=255,O19-1,O19)</f>
        <v>3</v>
      </c>
      <c r="AD18" s="18">
        <f>IF(AR18=-1,255, IF(AND(AE18&lt;&gt;255),P19,P19-1))</f>
        <v>253</v>
      </c>
      <c r="AE18" s="19">
        <f>IF(AS18=-1,255,Q19-1)</f>
        <v>255</v>
      </c>
      <c r="AF18" s="21">
        <f>IF(N19&lt;&gt;0,255,"HOLA")</f>
        <v>255</v>
      </c>
      <c r="AG18" s="22">
        <f>IF(AJ18=15,254,IF(O19&lt;&gt;0,255,IF(P19&lt;&gt;0,255)))</f>
        <v>255</v>
      </c>
      <c r="AH18" s="18">
        <f>IF(AND(AJ18=16),0,IF(AND(AJ18=17),128,IF(AND(AJ18=18),192,IF(AND(AJ18=19),224,IF(AND(AJ18=20),240,IF(AND(AJ18=21),248,IF(AND(AJ18=22),252,IF(AND(AJ18=23),254,IF(AND(O19&gt;O18),255,IF(AND(P19=0),0,IF(AND(AH17=255),AH17,IF(AND(AJ18=24),AH17+1,IF(AND(AJ18=25),255,IF(AND(AJ18=26),255,IF(AND(AJ18=27),255,IF(AND(AJ18=28),255,IF(AND(AJ18=29),255,IF(AND(AJ18=30),255,IF(AND(AJ18=31),255,"HOLA")))))))))))))))))))</f>
        <v>254</v>
      </c>
      <c r="AI18" s="19">
        <f>IF(AJ18=24,0, IF(AJ18=25,128, IF(AJ18=26,192, IF(AJ18=27,224, IF(AJ18=28,240, IF(AJ18=29,248, IF(AJ18=30,252, IF(AJ18=31,254, IF(Q19=0,0,"HOLA")))))))))</f>
        <v>0</v>
      </c>
      <c r="AJ18" s="23">
        <f>IF(AND(F19&lt;=131069,F19&gt;65533),32-17,IF(AND(F19&lt;=65533,F19&gt;32765),32-16,IF(AND(F19&lt;=32765,F19&gt;16381),32-15,IF(AND(F19&lt;=16381,F19&gt;8189),32-14,IF(AND(F19&lt;=8189,F19&gt;4093),32-13,IF(AND(F19&lt;=4093,F19&gt;2045),32-12,IF(AND(F19&lt;=2045,F19&gt;1021),32-11,IF(AND(F19&lt;=1021,F19&gt;509),32-10,IF(AND(F19&lt;=509,F19&gt;253),32-9,IF(AND(F19&lt;=253,F19&gt;125),32-8,IF(AND(F19&lt;=125,F19&gt;61),32-7,IF(AND(F19&lt;=61,F19&gt;29),32-6,IF(AND(F19&lt;=29,F19&gt;13),32-5,IF(AND(F19&lt;=13,F19&gt;5),32-4,IF(AND(F19&lt;=5,F19&gt;=3),32-3,IF(AND(F19=2),32-2,))))))))))))))))</f>
        <v>23</v>
      </c>
      <c r="AK18" s="23">
        <f>P19</f>
        <v>254</v>
      </c>
      <c r="AL18" s="23">
        <f>IF(Q19=256,0,Q19)</f>
        <v>0</v>
      </c>
      <c r="AM18" s="23">
        <f>IF(R19=256,0,IF(AND(F19&lt;=253,F19&gt;125),0,IF(AND(F19&lt;=125,F19&gt;61),128+Q18,IF(AND(F19&lt;=61,F19&gt;29),64+Q18,IF(AND(F19&lt;=29,F19&gt;13),32+Q18,IF(AND(F19&lt;=13,F19&gt;5),16+Q18,IF(AND(F19&lt;=5,F19&gt;=3),8+Q18,IF(AND(F19=2),4+Q18,Q18))))))))</f>
        <v>0</v>
      </c>
      <c r="AN18" s="23">
        <f>IF(S18=256,0,IF(AND(F19&lt;=253,F19&gt;125),0,IF(AND(F19&lt;=125,F19&gt;61),128+R18,IF(AND(F19&lt;=61,F19&gt;29),64+R18,IF(AND(F19&lt;=29,F19&gt;13),32+R18,IF(AND(F19&lt;=13,F19&gt;5),16+R18,IF(AND(F19&lt;=5,F19&gt;2),8+R18,IF(AND(F19=2),4+R18,R18))))))))</f>
        <v>0</v>
      </c>
      <c r="AO18" s="23">
        <f>IF(AND(AQ18=256),0,IF(AND(F19&lt;=131069,F19&gt;65533),H30+2,IF(AND(F19&lt;=65533,F19&gt;32765),256,IF(AND(F19&lt;=32765,F19&gt;16381),128+H30,IF(AND(F19&lt;=16381,F19&gt;8189),64+H30,IF(AND(F19&lt;=8189,F19&gt;4093),32+H30,IF(AND(F19&lt;=4093,F19&gt;2045),16+H30,IF(AND(F19&lt;=2045,F19&gt;1021),8+H30,IF(AND(F19&lt;=1021,F19&gt;509),4+H30,IF(AND(F19&lt;=509,F19&gt;253),2+H30,IF(AND(F19&lt;=253,F19&gt;125),H30+1,IF(AND(F19&lt;=125,F19&gt;61),128+H30,IF(AND(F19&lt;=61,F19&gt;29),64+H30,IF(AND(F19&lt;=29,F19&gt;13),32+H30,IF(AND(F19&lt;=13,F19&gt;5),16+H30,IF(AND(F19&lt;=5,F19&gt;=3),8+H30,IF(AND(F19=2),4+H30)))))))))))))))))</f>
        <v>2</v>
      </c>
      <c r="AP18" s="23">
        <f>IF(AND(F19&lt;=131069,F19&gt;65533),O18+2, IF(AND(Q19=0,P19=0),O18+1, O18))</f>
        <v>3</v>
      </c>
      <c r="AQ18" s="23">
        <f>IF(R19=256,P18+1,IF(AND(F19&lt;=65533,F19&gt;32765),256,IF(AND(F19&lt;=32765,F19&gt;16381),128+P18,IF(AND(F19&lt;=16381,F19&gt;8189),64+P18,IF(AND(F19&lt;=8189,F19&gt;4093),32+P18,IF(AND(F19&lt;=4093,F19&gt;2045),16+P18,IF(AND(F19&lt;=2045,F19&gt;1021),8+P18,IF(AND(F19&lt;=1021,F19&gt;509),4+P18,IF(AND(F19&lt;=509,F19&gt;253),2+P18,IF(AND(F19&lt;=253,F19&gt;125),P18+1,P18))))))))))</f>
        <v>254</v>
      </c>
      <c r="AR18" s="23">
        <f>IF(AE18=255,P19-1,P19-1)</f>
        <v>253</v>
      </c>
      <c r="AS18" s="23">
        <f>Q19-1</f>
        <v>-1</v>
      </c>
      <c r="AT18" s="42">
        <f t="shared" si="0"/>
        <v>0</v>
      </c>
      <c r="AU18" s="43">
        <f t="shared" si="0"/>
        <v>0</v>
      </c>
      <c r="AV18" s="43">
        <f t="shared" si="0"/>
        <v>1</v>
      </c>
      <c r="AW18" s="44">
        <f t="shared" si="0"/>
        <v>255</v>
      </c>
      <c r="AX18" s="14" t="str">
        <f t="shared" si="1"/>
        <v>0.0.3.255</v>
      </c>
      <c r="AY18" s="15"/>
    </row>
    <row r="19" spans="1:51" x14ac:dyDescent="0.2">
      <c r="A19" s="4">
        <v>65536</v>
      </c>
      <c r="B19" s="4">
        <f t="shared" ref="B19:B32" si="2">A19-3</f>
        <v>65533</v>
      </c>
      <c r="C19" s="1" t="s">
        <v>42</v>
      </c>
      <c r="D19" s="34"/>
      <c r="E19" s="15"/>
      <c r="F19" s="10">
        <v>500</v>
      </c>
      <c r="G19" s="14" t="str">
        <f>_xlfn.CONCAT(N18,".",O18,".",P18,".",Q18)</f>
        <v>10.3.252.0</v>
      </c>
      <c r="H19" s="13" t="str">
        <f>_xlfn.CONCAT(T18,".",U18,".",V18,".",W18)</f>
        <v>10.3.252.1</v>
      </c>
      <c r="I19" s="13" t="str">
        <f>_xlfn.CONCAT(X18,".",Y18,".",Z18,".",AA18)</f>
        <v>10.3.253.254</v>
      </c>
      <c r="J19" s="13" t="str">
        <f>_xlfn.CONCAT(AB18,".",AC18,".",AD18,".",AE18)</f>
        <v>10.3.253.255</v>
      </c>
      <c r="K19" s="13" t="str">
        <f>_xlfn.CONCAT(AF18,".",AG18,".",AH18,".",AI18)</f>
        <v>255.255.254.0</v>
      </c>
      <c r="L19" s="13" t="str">
        <f>_xlfn.CONCAT("/",AJ18)</f>
        <v>/23</v>
      </c>
      <c r="M19" s="15"/>
      <c r="N19" s="21">
        <f>N18</f>
        <v>10</v>
      </c>
      <c r="O19" s="22">
        <f>AP18</f>
        <v>3</v>
      </c>
      <c r="P19" s="18">
        <f>IF(AO18=0,AO18,AQ18)</f>
        <v>254</v>
      </c>
      <c r="Q19" s="18">
        <f>AM18</f>
        <v>0</v>
      </c>
      <c r="R19" s="17">
        <f>IF(AND(F19&lt;=253,F19&gt;125),0,IF(AND(F19&lt;=125,F19&gt;61),128+Q18,IF(AND(F19&lt;=61,F19&gt;29),64+Q18,IF(AND(F19&lt;=29,F19&gt;13),32+Q18,IF(AND(F19&lt;=13,F19&gt;5),16+Q18,IF(AND(F19&lt;=5,F19&gt;2),8+Q18,IF(AND(F19=2),4+Q18,Q18)))))))</f>
        <v>0</v>
      </c>
      <c r="S19" s="17" t="str">
        <f>IF(R19=256,P19+1,"HOLA")</f>
        <v>HOLA</v>
      </c>
      <c r="T19" s="20">
        <f>N19</f>
        <v>10</v>
      </c>
      <c r="U19" s="18">
        <f>O19</f>
        <v>3</v>
      </c>
      <c r="V19" s="18">
        <f>P19</f>
        <v>254</v>
      </c>
      <c r="W19" s="19">
        <f>Q19+1</f>
        <v>1</v>
      </c>
      <c r="X19" s="20">
        <f>AB19</f>
        <v>10</v>
      </c>
      <c r="Y19" s="18">
        <f>AC19</f>
        <v>3</v>
      </c>
      <c r="Z19" s="18">
        <f>AD19</f>
        <v>254</v>
      </c>
      <c r="AA19" s="19">
        <f>AE19-1</f>
        <v>254</v>
      </c>
      <c r="AB19" s="20">
        <f>N20</f>
        <v>10</v>
      </c>
      <c r="AC19" s="18">
        <f>IF(AD19=255,O20-1,O20)</f>
        <v>3</v>
      </c>
      <c r="AD19" s="18">
        <f>IF(AR19=-1,255, IF(AND(AE19&lt;&gt;255),P20,P20-1))</f>
        <v>254</v>
      </c>
      <c r="AE19" s="19">
        <f>IF(AS19=-1,255,Q20-1)</f>
        <v>255</v>
      </c>
      <c r="AF19" s="21">
        <f>IF(N20&lt;&gt;0,255,"HOLA")</f>
        <v>255</v>
      </c>
      <c r="AG19" s="22">
        <f>IF(AJ19=15,254,IF(O20&lt;&gt;0,255,IF(P20&lt;&gt;0,255)))</f>
        <v>255</v>
      </c>
      <c r="AH19" s="18">
        <f>IF(AND(AJ19=16),0,IF(AND(AJ19=17),128,IF(AND(AJ19=18),192,IF(AND(AJ19=19),224,IF(AND(AJ19=20),240,IF(AND(AJ19=21),248,IF(AND(AJ19=22),252,IF(AND(AJ19=23),254,IF(AND(O20&gt;O19),255,IF(AND(P20=0),0,IF(AND(AH18=255),AH18,IF(AND(AJ19=24),AH18+1,IF(AND(AJ19=25),255,IF(AND(AJ19=26),255,IF(AND(AJ19=27),255,IF(AND(AJ19=28),255,IF(AND(AJ19=29),255,IF(AND(AJ19=30),255,IF(AND(AJ19=31),255,"HOLA")))))))))))))))))))</f>
        <v>255</v>
      </c>
      <c r="AI19" s="19">
        <f>IF(AJ19=24,0, IF(AJ19=25,128, IF(AJ19=26,192, IF(AJ19=27,224, IF(AJ19=28,240, IF(AJ19=29,248, IF(AJ19=30,252, IF(AJ19=31,254, IF(Q20=0,0,"HOLA")))))))))</f>
        <v>0</v>
      </c>
      <c r="AJ19" s="23">
        <f>IF(AND(F20&lt;=131069,F20&gt;65533),32-17,IF(AND(F20&lt;=65533,F20&gt;32765),32-16,IF(AND(F20&lt;=32765,F20&gt;16381),32-15,IF(AND(F20&lt;=16381,F20&gt;8189),32-14,IF(AND(F20&lt;=8189,F20&gt;4093),32-13,IF(AND(F20&lt;=4093,F20&gt;2045),32-12,IF(AND(F20&lt;=2045,F20&gt;1021),32-11,IF(AND(F20&lt;=1021,F20&gt;509),32-10,IF(AND(F20&lt;=509,F20&gt;253),32-9,IF(AND(F20&lt;=253,F20&gt;125),32-8,IF(AND(F20&lt;=125,F20&gt;61),32-7,IF(AND(F20&lt;=61,F20&gt;29),32-6,IF(AND(F20&lt;=29,F20&gt;13),32-5,IF(AND(F20&lt;=13,F20&gt;5),32-4,IF(AND(F20&lt;=5,F20&gt;=3),32-3,IF(AND(F20=2),32-2,))))))))))))))))</f>
        <v>24</v>
      </c>
      <c r="AK19" s="23">
        <f>P20</f>
        <v>255</v>
      </c>
      <c r="AL19" s="23">
        <f>IF(Q20=256,0,Q20)</f>
        <v>0</v>
      </c>
      <c r="AM19" s="23">
        <f>IF(R20=256,0,IF(AND(F20&lt;=253,F20&gt;125),0,IF(AND(F20&lt;=125,F20&gt;61),128+Q19,IF(AND(F20&lt;=61,F20&gt;29),64+Q19,IF(AND(F20&lt;=29,F20&gt;13),32+Q19,IF(AND(F20&lt;=13,F20&gt;5),16+Q19,IF(AND(F20&lt;=5,F20&gt;=3),8+Q19,IF(AND(F20=2),4+Q19,Q19))))))))</f>
        <v>0</v>
      </c>
      <c r="AN19" s="23">
        <f>IF(S19=256,0,IF(AND(F20&lt;=253,F20&gt;125),0,IF(AND(F20&lt;=125,F20&gt;61),128+R19,IF(AND(F20&lt;=61,F20&gt;29),64+R19,IF(AND(F20&lt;=29,F20&gt;13),32+R19,IF(AND(F20&lt;=13,F20&gt;5),16+R19,IF(AND(F20&lt;=5,F20&gt;2),8+R19,IF(AND(F20=2),4+R19,R19))))))))</f>
        <v>0</v>
      </c>
      <c r="AO19" s="23">
        <f>IF(AND(AQ19=256),0,IF(AND(F20&lt;=131069,F20&gt;65533),H31+2,IF(AND(F20&lt;=65533,F20&gt;32765),256,IF(AND(F20&lt;=32765,F20&gt;16381),128+H31,IF(AND(F20&lt;=16381,F20&gt;8189),64+H31,IF(AND(F20&lt;=8189,F20&gt;4093),32+H31,IF(AND(F20&lt;=4093,F20&gt;2045),16+H31,IF(AND(F20&lt;=2045,F20&gt;1021),8+H31,IF(AND(F20&lt;=1021,F20&gt;509),4+H31,IF(AND(F20&lt;=509,F20&gt;253),2+H31,IF(AND(F20&lt;=253,F20&gt;125),H31+1,IF(AND(F20&lt;=125,F20&gt;61),128+H31,IF(AND(F20&lt;=61,F20&gt;29),64+H31,IF(AND(F20&lt;=29,F20&gt;13),32+H31,IF(AND(F20&lt;=13,F20&gt;5),16+H31,IF(AND(F20&lt;=5,F20&gt;=3),8+H31,IF(AND(F20=2),4+H31)))))))))))))))))</f>
        <v>1</v>
      </c>
      <c r="AP19" s="23">
        <f>IF(AND(F20&lt;=131069,F20&gt;65533),O19+2, IF(AND(Q20=0,P20=0),O19+1, O19))</f>
        <v>3</v>
      </c>
      <c r="AQ19" s="23">
        <f>IF(R20=256,P19+1,IF(AND(F20&lt;=65533,F20&gt;32765),256,IF(AND(F20&lt;=32765,F20&gt;16381),128+P19,IF(AND(F20&lt;=16381,F20&gt;8189),64+P19,IF(AND(F20&lt;=8189,F20&gt;4093),32+P19,IF(AND(F20&lt;=4093,F20&gt;2045),16+P19,IF(AND(F20&lt;=2045,F20&gt;1021),8+P19,IF(AND(F20&lt;=1021,F20&gt;509),4+P19,IF(AND(F20&lt;=509,F20&gt;253),2+P19,IF(AND(F20&lt;=253,F20&gt;125),P19+1,P19))))))))))</f>
        <v>255</v>
      </c>
      <c r="AR19" s="23">
        <f>IF(AE19=255,P20-1,P20-1)</f>
        <v>254</v>
      </c>
      <c r="AS19" s="23">
        <f>Q20-1</f>
        <v>-1</v>
      </c>
      <c r="AT19" s="42">
        <f t="shared" si="0"/>
        <v>0</v>
      </c>
      <c r="AU19" s="43">
        <f t="shared" si="0"/>
        <v>0</v>
      </c>
      <c r="AV19" s="43">
        <f t="shared" si="0"/>
        <v>0</v>
      </c>
      <c r="AW19" s="44">
        <f t="shared" si="0"/>
        <v>255</v>
      </c>
      <c r="AX19" s="14" t="str">
        <f t="shared" si="1"/>
        <v>0.0.1.255</v>
      </c>
      <c r="AY19" s="15"/>
    </row>
    <row r="20" spans="1:51" x14ac:dyDescent="0.2">
      <c r="A20" s="4">
        <v>32768</v>
      </c>
      <c r="B20" s="4">
        <f t="shared" si="2"/>
        <v>32765</v>
      </c>
      <c r="C20" s="1" t="s">
        <v>43</v>
      </c>
      <c r="D20" s="34"/>
      <c r="E20" s="15"/>
      <c r="F20" s="11">
        <v>200</v>
      </c>
      <c r="G20" s="14" t="str">
        <f>_xlfn.CONCAT(N19,".",O19,".",P19,".",Q19)</f>
        <v>10.3.254.0</v>
      </c>
      <c r="H20" s="13" t="str">
        <f>_xlfn.CONCAT(T19,".",U19,".",V19,".",W19)</f>
        <v>10.3.254.1</v>
      </c>
      <c r="I20" s="13" t="str">
        <f>_xlfn.CONCAT(X19,".",Y19,".",Z19,".",AA19)</f>
        <v>10.3.254.254</v>
      </c>
      <c r="J20" s="13" t="str">
        <f>_xlfn.CONCAT(AB19,".",AC19,".",AD19,".",AE19)</f>
        <v>10.3.254.255</v>
      </c>
      <c r="K20" s="13" t="str">
        <f>_xlfn.CONCAT(AF19,".",AG19,".",AH19,".",AI19)</f>
        <v>255.255.255.0</v>
      </c>
      <c r="L20" s="13" t="str">
        <f>_xlfn.CONCAT("/",AJ19)</f>
        <v>/24</v>
      </c>
      <c r="M20" s="15"/>
      <c r="N20" s="21">
        <f>N19</f>
        <v>10</v>
      </c>
      <c r="O20" s="22">
        <f>AP19</f>
        <v>3</v>
      </c>
      <c r="P20" s="18">
        <f>IF(AO19=0,AO19,AQ19)</f>
        <v>255</v>
      </c>
      <c r="Q20" s="19">
        <f>AM19</f>
        <v>0</v>
      </c>
      <c r="R20" s="17">
        <f>IF(AND(F20&lt;=253,F20&gt;125),0,IF(AND(F20&lt;=125,F20&gt;61),128+Q19,IF(AND(F20&lt;=61,F20&gt;29),64+Q19,IF(AND(F20&lt;=29,F20&gt;13),32+Q19,IF(AND(F20&lt;=13,F20&gt;5),16+Q19,IF(AND(F20&lt;=5,F20&gt;2),8+Q19,IF(AND(F20=2),4+Q19,Q19)))))))</f>
        <v>0</v>
      </c>
      <c r="S20" s="17" t="str">
        <f>IF(R20=256,P20+1,"HOLA")</f>
        <v>HOLA</v>
      </c>
      <c r="T20" s="20">
        <f>N20</f>
        <v>10</v>
      </c>
      <c r="U20" s="18">
        <f>O20</f>
        <v>3</v>
      </c>
      <c r="V20" s="18">
        <f>P20</f>
        <v>255</v>
      </c>
      <c r="W20" s="19">
        <f>Q20+1</f>
        <v>1</v>
      </c>
      <c r="X20" s="20">
        <f>AB20</f>
        <v>10</v>
      </c>
      <c r="Y20" s="18">
        <f>AC20</f>
        <v>2</v>
      </c>
      <c r="Z20" s="18">
        <f>AD20</f>
        <v>255</v>
      </c>
      <c r="AA20" s="19">
        <f>AE20-1</f>
        <v>126</v>
      </c>
      <c r="AB20" s="20">
        <f>N21</f>
        <v>10</v>
      </c>
      <c r="AC20" s="18">
        <f>IF(AD20=255,O21-1,O21)</f>
        <v>2</v>
      </c>
      <c r="AD20" s="18">
        <f>IF(AR20=-1,255, IF(AND(AE20&lt;&gt;255),P21,P21-1))</f>
        <v>255</v>
      </c>
      <c r="AE20" s="19">
        <f>IF(AS20=-1,255,Q21-1)</f>
        <v>127</v>
      </c>
      <c r="AF20" s="21">
        <f>IF(N21&lt;&gt;0,255,"HOLA")</f>
        <v>255</v>
      </c>
      <c r="AG20" s="22">
        <f>IF(AJ20=15,254,IF(O21&lt;&gt;0,255,IF(P21&lt;&gt;0,255)))</f>
        <v>255</v>
      </c>
      <c r="AH20" s="18">
        <f>IF(AND(AJ20=16),0,IF(AND(AJ20=17),128,IF(AND(AJ20=18),192,IF(AND(AJ20=19),224,IF(AND(AJ20=20),240,IF(AND(AJ20=21),248,IF(AND(AJ20=22),252,IF(AND(AJ20=23),254,IF(AND(O21&gt;O20),255,IF(AND(P21=0),0,IF(AND(AH19=255),AH19,IF(AND(AJ20=24),AH19+1,IF(AND(AJ20=25),255,IF(AND(AJ20=26),255,IF(AND(AJ20=27),255,IF(AND(AJ20=28),255,IF(AND(AJ20=29),255,IF(AND(AJ20=30),255,IF(AND(AJ20=31),255,"HOLA")))))))))))))))))))</f>
        <v>255</v>
      </c>
      <c r="AI20" s="19">
        <f>IF(AJ20=24,0, IF(AJ20=25,128, IF(AJ20=26,192, IF(AJ20=27,224, IF(AJ20=28,240, IF(AJ20=29,248, IF(AJ20=30,252, IF(AJ20=31,254, IF(Q21=0,0,"HOLA")))))))))</f>
        <v>128</v>
      </c>
      <c r="AJ20" s="23">
        <f>IF(AND(F21&lt;=131069,F21&gt;65533),32-17,IF(AND(F21&lt;=65533,F21&gt;32765),32-16,IF(AND(F21&lt;=32765,F21&gt;16381),32-15,IF(AND(F21&lt;=16381,F21&gt;8189),32-14,IF(AND(F21&lt;=8189,F21&gt;4093),32-13,IF(AND(F21&lt;=4093,F21&gt;2045),32-12,IF(AND(F21&lt;=2045,F21&gt;1021),32-11,IF(AND(F21&lt;=1021,F21&gt;509),32-10,IF(AND(F21&lt;=509,F21&gt;253),32-9,IF(AND(F21&lt;=253,F21&gt;125),32-8,IF(AND(F21&lt;=125,F21&gt;61),32-7,IF(AND(F21&lt;=61,F21&gt;29),32-6,IF(AND(F21&lt;=29,F21&gt;13),32-5,IF(AND(F21&lt;=13,F21&gt;5),32-4,IF(AND(F21&lt;=5,F21&gt;=3),32-3,IF(AND(F21=2),32-2,))))))))))))))))</f>
        <v>25</v>
      </c>
      <c r="AK20" s="23">
        <f>P21</f>
        <v>255</v>
      </c>
      <c r="AL20" s="23">
        <f>IF(Q21=256,0,Q21)</f>
        <v>128</v>
      </c>
      <c r="AM20" s="23">
        <f>IF(R21=256,0,IF(AND(F21&lt;=253,F21&gt;125),0,IF(AND(F21&lt;=125,F21&gt;61),128+Q20,IF(AND(F21&lt;=61,F21&gt;29),64+Q20,IF(AND(F21&lt;=29,F21&gt;13),32+Q20,IF(AND(F21&lt;=13,F21&gt;5),16+Q20,IF(AND(F21&lt;=5,F21&gt;=3),8+Q20,IF(AND(F21=2),4+Q20,Q20))))))))</f>
        <v>128</v>
      </c>
      <c r="AN20" s="23">
        <f>IF(S20=256,0,IF(AND(F21&lt;=253,F21&gt;125),0,IF(AND(F21&lt;=125,F21&gt;61),128+R20,IF(AND(F21&lt;=61,F21&gt;29),64+R20,IF(AND(F21&lt;=29,F21&gt;13),32+R20,IF(AND(F21&lt;=13,F21&gt;5),16+R20,IF(AND(F21&lt;=5,F21&gt;2),8+R20,IF(AND(F21=2),4+R20,R20))))))))</f>
        <v>128</v>
      </c>
      <c r="AO20" s="23">
        <f>IF(AND(AQ20=256),0,IF(AND(F21&lt;=131069,F21&gt;65533),H32+2,IF(AND(F21&lt;=65533,F21&gt;32765),256,IF(AND(F21&lt;=32765,F21&gt;16381),128+H32,IF(AND(F21&lt;=16381,F21&gt;8189),64+H32,IF(AND(F21&lt;=8189,F21&gt;4093),32+H32,IF(AND(F21&lt;=4093,F21&gt;2045),16+H32,IF(AND(F21&lt;=2045,F21&gt;1021),8+H32,IF(AND(F21&lt;=1021,F21&gt;509),4+H32,IF(AND(F21&lt;=509,F21&gt;253),2+H32,IF(AND(F21&lt;=253,F21&gt;125),H32+1,IF(AND(F21&lt;=125,F21&gt;61),128+H32,IF(AND(F21&lt;=61,F21&gt;29),64+H32,IF(AND(F21&lt;=29,F21&gt;13),32+H32,IF(AND(F21&lt;=13,F21&gt;5),16+H32,IF(AND(F21&lt;=5,F21&gt;=3),8+H32,IF(AND(F21=2),4+H32)))))))))))))))))</f>
        <v>128</v>
      </c>
      <c r="AP20" s="23">
        <f>IF(AND(F21&lt;=131069,F21&gt;65533),O20+2, IF(AND(Q21=0,P21=0),O20+1, O20))</f>
        <v>3</v>
      </c>
      <c r="AQ20" s="23">
        <f>IF(R21=256,P20+1,IF(AND(F21&lt;=65533,F21&gt;32765),256,IF(AND(F21&lt;=32765,F21&gt;16381),128+P20,IF(AND(F21&lt;=16381,F21&gt;8189),64+P20,IF(AND(F21&lt;=8189,F21&gt;4093),32+P20,IF(AND(F21&lt;=4093,F21&gt;2045),16+P20,IF(AND(F21&lt;=2045,F21&gt;1021),8+P20,IF(AND(F21&lt;=1021,F21&gt;509),4+P20,IF(AND(F21&lt;=509,F21&gt;253),2+P20,IF(AND(F21&lt;=253,F21&gt;125),P20+1,P20))))))))))</f>
        <v>255</v>
      </c>
      <c r="AR20" s="23">
        <f>IF(AE20=255,P21-1,P21-1)</f>
        <v>254</v>
      </c>
      <c r="AS20" s="23">
        <f>Q21-1</f>
        <v>127</v>
      </c>
      <c r="AT20" s="42">
        <f t="shared" si="0"/>
        <v>0</v>
      </c>
      <c r="AU20" s="43">
        <f t="shared" si="0"/>
        <v>0</v>
      </c>
      <c r="AV20" s="43">
        <f t="shared" si="0"/>
        <v>0</v>
      </c>
      <c r="AW20" s="44">
        <f t="shared" si="0"/>
        <v>127</v>
      </c>
      <c r="AX20" s="14" t="str">
        <f t="shared" si="1"/>
        <v>0.0.0.255</v>
      </c>
      <c r="AY20" s="15"/>
    </row>
    <row r="21" spans="1:51" x14ac:dyDescent="0.2">
      <c r="A21" s="4">
        <v>16384</v>
      </c>
      <c r="B21" s="4">
        <f t="shared" si="2"/>
        <v>16381</v>
      </c>
      <c r="C21" s="1" t="s">
        <v>44</v>
      </c>
      <c r="D21" s="34"/>
      <c r="E21" s="15"/>
      <c r="F21" s="10">
        <v>100</v>
      </c>
      <c r="G21" s="14" t="str">
        <f>_xlfn.CONCAT(N20,".",O20,".",P20,".",Q20)</f>
        <v>10.3.255.0</v>
      </c>
      <c r="H21" s="13" t="str">
        <f>_xlfn.CONCAT(T20,".",U20,".",V20,".",W20)</f>
        <v>10.3.255.1</v>
      </c>
      <c r="I21" s="13" t="str">
        <f>_xlfn.CONCAT(X20,".",Y20,".",Z20,".",AA20)</f>
        <v>10.2.255.126</v>
      </c>
      <c r="J21" s="13" t="str">
        <f>_xlfn.CONCAT(AB20,".",AC20,".",AD20,".",AE20)</f>
        <v>10.2.255.127</v>
      </c>
      <c r="K21" s="13" t="str">
        <f>_xlfn.CONCAT(AF20,".",AG20,".",AH20,".",AI20)</f>
        <v>255.255.255.128</v>
      </c>
      <c r="L21" s="13" t="str">
        <f>_xlfn.CONCAT("/",AJ20)</f>
        <v>/25</v>
      </c>
      <c r="M21" s="15"/>
      <c r="N21" s="21">
        <f>N20</f>
        <v>10</v>
      </c>
      <c r="O21" s="22">
        <f>AP20</f>
        <v>3</v>
      </c>
      <c r="P21" s="18">
        <f>IF(AO20=0,AO20,AQ20)</f>
        <v>255</v>
      </c>
      <c r="Q21" s="19">
        <f>AM20</f>
        <v>128</v>
      </c>
      <c r="R21" s="17">
        <f>IF(AND(F21&lt;=253,F21&gt;125),0,IF(AND(F21&lt;=125,F21&gt;61),128+Q20,IF(AND(F21&lt;=61,F21&gt;29),64+Q20,IF(AND(F21&lt;=29,F21&gt;13),32+Q20,IF(AND(F21&lt;=13,F21&gt;5),16+Q20,IF(AND(F21&lt;=5,F21&gt;2),8+Q20,IF(AND(F21=2),4+Q20,Q20)))))))</f>
        <v>128</v>
      </c>
      <c r="S21" s="17" t="str">
        <f>IF(R21=256,P21+1,"HOLA")</f>
        <v>HOLA</v>
      </c>
      <c r="T21" s="20">
        <f>N21</f>
        <v>10</v>
      </c>
      <c r="U21" s="18">
        <f>O21</f>
        <v>3</v>
      </c>
      <c r="V21" s="18">
        <f>P21</f>
        <v>255</v>
      </c>
      <c r="W21" s="19">
        <f>Q21+1</f>
        <v>129</v>
      </c>
      <c r="X21" s="20">
        <f>AB21</f>
        <v>10</v>
      </c>
      <c r="Y21" s="18">
        <f>AC21</f>
        <v>2</v>
      </c>
      <c r="Z21" s="18">
        <f>AD21</f>
        <v>255</v>
      </c>
      <c r="AA21" s="19">
        <f>AE21-1</f>
        <v>190</v>
      </c>
      <c r="AB21" s="20">
        <f>N22</f>
        <v>10</v>
      </c>
      <c r="AC21" s="18">
        <f>IF(AD21=255,O22-1,O22)</f>
        <v>2</v>
      </c>
      <c r="AD21" s="18">
        <f>IF(AR21=-1,255, IF(AND(AE21&lt;&gt;255),P22,P22-1))</f>
        <v>255</v>
      </c>
      <c r="AE21" s="19">
        <f>IF(AS21=-1,255,Q22-1)</f>
        <v>191</v>
      </c>
      <c r="AF21" s="21">
        <f>IF(N22&lt;&gt;0,255,"HOLA")</f>
        <v>255</v>
      </c>
      <c r="AG21" s="22">
        <f>IF(AJ21=15,254,IF(O22&lt;&gt;0,255,IF(P22&lt;&gt;0,255)))</f>
        <v>255</v>
      </c>
      <c r="AH21" s="18">
        <f>IF(AND(AJ21=16),0,IF(AND(AJ21=17),128,IF(AND(AJ21=18),192,IF(AND(AJ21=19),224,IF(AND(AJ21=20),240,IF(AND(AJ21=21),248,IF(AND(AJ21=22),252,IF(AND(AJ21=23),254,IF(AND(O22&gt;O21),255,IF(AND(P22=0),0,IF(AND(AH20=255),AH20,IF(AND(AJ21=24),AH20+1,IF(AND(AJ21=25),255,IF(AND(AJ21=26),255,IF(AND(AJ21=27),255,IF(AND(AJ21=28),255,IF(AND(AJ21=29),255,IF(AND(AJ21=30),255,IF(AND(AJ21=31),255,"HOLA")))))))))))))))))))</f>
        <v>255</v>
      </c>
      <c r="AI21" s="19">
        <f>IF(AJ21=24,0, IF(AJ21=25,128, IF(AJ21=26,192, IF(AJ21=27,224, IF(AJ21=28,240, IF(AJ21=29,248, IF(AJ21=30,252, IF(AJ21=31,254, IF(Q22=0,0,"HOLA")))))))))</f>
        <v>192</v>
      </c>
      <c r="AJ21" s="23">
        <f>IF(AND(F22&lt;=131069,F22&gt;65533),32-17,IF(AND(F22&lt;=65533,F22&gt;32765),32-16,IF(AND(F22&lt;=32765,F22&gt;16381),32-15,IF(AND(F22&lt;=16381,F22&gt;8189),32-14,IF(AND(F22&lt;=8189,F22&gt;4093),32-13,IF(AND(F22&lt;=4093,F22&gt;2045),32-12,IF(AND(F22&lt;=2045,F22&gt;1021),32-11,IF(AND(F22&lt;=1021,F22&gt;509),32-10,IF(AND(F22&lt;=509,F22&gt;253),32-9,IF(AND(F22&lt;=253,F22&gt;125),32-8,IF(AND(F22&lt;=125,F22&gt;61),32-7,IF(AND(F22&lt;=61,F22&gt;29),32-6,IF(AND(F22&lt;=29,F22&gt;13),32-5,IF(AND(F22&lt;=13,F22&gt;5),32-4,IF(AND(F22&lt;=5,F22&gt;=3),32-3,IF(AND(F22=2),32-2,))))))))))))))))</f>
        <v>26</v>
      </c>
      <c r="AK21" s="23">
        <f>P22</f>
        <v>255</v>
      </c>
      <c r="AL21" s="23">
        <f>IF(Q22=256,0,Q22)</f>
        <v>192</v>
      </c>
      <c r="AM21" s="23">
        <f>IF(R22=256,0,IF(AND(F22&lt;=253,F22&gt;125),0,IF(AND(F22&lt;=125,F22&gt;61),128+Q21,IF(AND(F22&lt;=61,F22&gt;29),64+Q21,IF(AND(F22&lt;=29,F22&gt;13),32+Q21,IF(AND(F22&lt;=13,F22&gt;5),16+Q21,IF(AND(F22&lt;=5,F22&gt;=3),8+Q21,IF(AND(F22=2),4+Q21,Q21))))))))</f>
        <v>192</v>
      </c>
      <c r="AN21" s="23">
        <f>IF(S21=256,0,IF(AND(F22&lt;=253,F22&gt;125),0,IF(AND(F22&lt;=125,F22&gt;61),128+R21,IF(AND(F22&lt;=61,F22&gt;29),64+R21,IF(AND(F22&lt;=29,F22&gt;13),32+R21,IF(AND(F22&lt;=13,F22&gt;5),16+R21,IF(AND(F22&lt;=5,F22&gt;2),8+R21,IF(AND(F22=2),4+R21,R21))))))))</f>
        <v>192</v>
      </c>
      <c r="AO21" s="23">
        <f>IF(AND(AQ21=256),0,IF(AND(F22&lt;=131069,F22&gt;65533),H33+2,IF(AND(F22&lt;=65533,F22&gt;32765),256,IF(AND(F22&lt;=32765,F22&gt;16381),128+H33,IF(AND(F22&lt;=16381,F22&gt;8189),64+H33,IF(AND(F22&lt;=8189,F22&gt;4093),32+H33,IF(AND(F22&lt;=4093,F22&gt;2045),16+H33,IF(AND(F22&lt;=2045,F22&gt;1021),8+H33,IF(AND(F22&lt;=1021,F22&gt;509),4+H33,IF(AND(F22&lt;=509,F22&gt;253),2+H33,IF(AND(F22&lt;=253,F22&gt;125),H33+1,IF(AND(F22&lt;=125,F22&gt;61),128+H33,IF(AND(F22&lt;=61,F22&gt;29),64+H33,IF(AND(F22&lt;=29,F22&gt;13),32+H33,IF(AND(F22&lt;=13,F22&gt;5),16+H33,IF(AND(F22&lt;=5,F22&gt;=3),8+H33,IF(AND(F22=2),4+H33)))))))))))))))))</f>
        <v>64</v>
      </c>
      <c r="AP21" s="23">
        <f>IF(AND(F22&lt;=131069,F22&gt;65533),O21+2, IF(AND(Q22=0,P22=0),O21+1, O21))</f>
        <v>3</v>
      </c>
      <c r="AQ21" s="23">
        <f>IF(R22=256,P21+1,IF(AND(F22&lt;=65533,F22&gt;32765),256,IF(AND(F22&lt;=32765,F22&gt;16381),128+P21,IF(AND(F22&lt;=16381,F22&gt;8189),64+P21,IF(AND(F22&lt;=8189,F22&gt;4093),32+P21,IF(AND(F22&lt;=4093,F22&gt;2045),16+P21,IF(AND(F22&lt;=2045,F22&gt;1021),8+P21,IF(AND(F22&lt;=1021,F22&gt;509),4+P21,IF(AND(F22&lt;=509,F22&gt;253),2+P21,IF(AND(F22&lt;=253,F22&gt;125),P21+1,P21))))))))))</f>
        <v>255</v>
      </c>
      <c r="AR21" s="23">
        <f>IF(AE21=255,P22-1,P22-1)</f>
        <v>254</v>
      </c>
      <c r="AS21" s="23">
        <f>Q22-1</f>
        <v>191</v>
      </c>
      <c r="AT21" s="42">
        <f t="shared" si="0"/>
        <v>0</v>
      </c>
      <c r="AU21" s="43">
        <f t="shared" si="0"/>
        <v>0</v>
      </c>
      <c r="AV21" s="43">
        <f t="shared" si="0"/>
        <v>0</v>
      </c>
      <c r="AW21" s="44">
        <f t="shared" si="0"/>
        <v>63</v>
      </c>
      <c r="AX21" s="14" t="str">
        <f t="shared" si="1"/>
        <v>0.0.0.127</v>
      </c>
      <c r="AY21" s="15"/>
    </row>
    <row r="22" spans="1:51" x14ac:dyDescent="0.2">
      <c r="A22" s="4">
        <v>8192</v>
      </c>
      <c r="B22" s="4">
        <f t="shared" si="2"/>
        <v>8189</v>
      </c>
      <c r="C22" s="1" t="s">
        <v>45</v>
      </c>
      <c r="D22" s="34"/>
      <c r="E22" s="15"/>
      <c r="F22" s="10">
        <v>50</v>
      </c>
      <c r="G22" s="14" t="str">
        <f>_xlfn.CONCAT(N21,".",O21,".",P21,".",Q21)</f>
        <v>10.3.255.128</v>
      </c>
      <c r="H22" s="13" t="str">
        <f>_xlfn.CONCAT(T21,".",U21,".",V21,".",W21)</f>
        <v>10.3.255.129</v>
      </c>
      <c r="I22" s="13" t="str">
        <f>_xlfn.CONCAT(X21,".",Y21,".",Z21,".",AA21)</f>
        <v>10.2.255.190</v>
      </c>
      <c r="J22" s="13" t="str">
        <f>_xlfn.CONCAT(AB21,".",AC21,".",AD21,".",AE21)</f>
        <v>10.2.255.191</v>
      </c>
      <c r="K22" s="13" t="str">
        <f>_xlfn.CONCAT(AF21,".",AG21,".",AH21,".",AI21)</f>
        <v>255.255.255.192</v>
      </c>
      <c r="L22" s="13" t="str">
        <f>_xlfn.CONCAT("/",AJ21)</f>
        <v>/26</v>
      </c>
      <c r="M22" s="15"/>
      <c r="N22" s="21">
        <f>N21</f>
        <v>10</v>
      </c>
      <c r="O22" s="22">
        <f>AP21</f>
        <v>3</v>
      </c>
      <c r="P22" s="18">
        <f>IF(AO21=0,AO21,AQ21)</f>
        <v>255</v>
      </c>
      <c r="Q22" s="19">
        <f>AM21</f>
        <v>192</v>
      </c>
      <c r="R22" s="17">
        <f>IF(AND(F22&lt;=253,F22&gt;125),0,IF(AND(F22&lt;=125,F22&gt;61),128+Q21,IF(AND(F22&lt;=61,F22&gt;29),64+Q21,IF(AND(F22&lt;=29,F22&gt;13),32+Q21,IF(AND(F22&lt;=13,F22&gt;5),16+Q21,IF(AND(F22&lt;=5,F22&gt;2),8+Q21,IF(AND(F22=2),4+Q21,Q21)))))))</f>
        <v>192</v>
      </c>
      <c r="S22" s="17" t="str">
        <f>IF(R22=256,P22+1,"HOLA")</f>
        <v>HOLA</v>
      </c>
      <c r="T22" s="20">
        <f>N22</f>
        <v>10</v>
      </c>
      <c r="U22" s="18">
        <f>O22</f>
        <v>3</v>
      </c>
      <c r="V22" s="18">
        <f>P22</f>
        <v>255</v>
      </c>
      <c r="W22" s="19">
        <f>Q22+1</f>
        <v>193</v>
      </c>
      <c r="X22" s="20">
        <f>AB22</f>
        <v>10</v>
      </c>
      <c r="Y22" s="18">
        <f>AC22</f>
        <v>2</v>
      </c>
      <c r="Z22" s="18">
        <f>AD22</f>
        <v>255</v>
      </c>
      <c r="AA22" s="19">
        <f>AE22-1</f>
        <v>222</v>
      </c>
      <c r="AB22" s="20">
        <f>N23</f>
        <v>10</v>
      </c>
      <c r="AC22" s="18">
        <f>IF(AD22=255,O23-1,O23)</f>
        <v>2</v>
      </c>
      <c r="AD22" s="18">
        <f>IF(AR22=-1,255, IF(AND(AE22&lt;&gt;255),P23,P23-1))</f>
        <v>255</v>
      </c>
      <c r="AE22" s="19">
        <f>IF(AS22=-1,255,Q23-1)</f>
        <v>223</v>
      </c>
      <c r="AF22" s="21">
        <f>IF(N23&lt;&gt;0,255,"HOLA")</f>
        <v>255</v>
      </c>
      <c r="AG22" s="22">
        <f>IF(AJ22=15,254,IF(O23&lt;&gt;0,255,IF(P23&lt;&gt;0,255)))</f>
        <v>255</v>
      </c>
      <c r="AH22" s="18">
        <f>IF(AND(AJ22=16),0,IF(AND(AJ22=17),128,IF(AND(AJ22=18),192,IF(AND(AJ22=19),224,IF(AND(AJ22=20),240,IF(AND(AJ22=21),248,IF(AND(AJ22=22),252,IF(AND(AJ22=23),254,IF(AND(O23&gt;O22),255,IF(AND(P23=0),0,IF(AND(AH21=255),AH21,IF(AND(AJ22=24),AH21+1,IF(AND(AJ22=25),255,IF(AND(AJ22=26),255,IF(AND(AJ22=27),255,IF(AND(AJ22=28),255,IF(AND(AJ22=29),255,IF(AND(AJ22=30),255,IF(AND(AJ22=31),255,"HOLA")))))))))))))))))))</f>
        <v>255</v>
      </c>
      <c r="AI22" s="19">
        <f>IF(AJ22=24,0, IF(AJ22=25,128, IF(AJ22=26,192, IF(AJ22=27,224, IF(AJ22=28,240, IF(AJ22=29,248, IF(AJ22=30,252, IF(AJ22=31,254, IF(Q23=0,0,"HOLA")))))))))</f>
        <v>224</v>
      </c>
      <c r="AJ22" s="23">
        <f>IF(AND(F23&lt;=131069,F23&gt;65533),32-17,IF(AND(F23&lt;=65533,F23&gt;32765),32-16,IF(AND(F23&lt;=32765,F23&gt;16381),32-15,IF(AND(F23&lt;=16381,F23&gt;8189),32-14,IF(AND(F23&lt;=8189,F23&gt;4093),32-13,IF(AND(F23&lt;=4093,F23&gt;2045),32-12,IF(AND(F23&lt;=2045,F23&gt;1021),32-11,IF(AND(F23&lt;=1021,F23&gt;509),32-10,IF(AND(F23&lt;=509,F23&gt;253),32-9,IF(AND(F23&lt;=253,F23&gt;125),32-8,IF(AND(F23&lt;=125,F23&gt;61),32-7,IF(AND(F23&lt;=61,F23&gt;29),32-6,IF(AND(F23&lt;=29,F23&gt;13),32-5,IF(AND(F23&lt;=13,F23&gt;5),32-4,IF(AND(F23&lt;=5,F23&gt;=3),32-3,IF(AND(F23=2),32-2,))))))))))))))))</f>
        <v>27</v>
      </c>
      <c r="AK22" s="23">
        <f>P23</f>
        <v>255</v>
      </c>
      <c r="AL22" s="23">
        <f>IF(Q23=256,0,Q23)</f>
        <v>224</v>
      </c>
      <c r="AM22" s="23">
        <f>IF(R23=256,0,IF(AND(F23&lt;=253,F23&gt;125),0,IF(AND(F23&lt;=125,F23&gt;61),128+Q22,IF(AND(F23&lt;=61,F23&gt;29),64+Q22,IF(AND(F23&lt;=29,F23&gt;13),32+Q22,IF(AND(F23&lt;=13,F23&gt;5),16+Q22,IF(AND(F23&lt;=5,F23&gt;=3),8+Q22,IF(AND(F23=2),4+Q22,Q22))))))))</f>
        <v>224</v>
      </c>
      <c r="AN22" s="23">
        <f>IF(S22=256,0,IF(AND(F23&lt;=253,F23&gt;125),0,IF(AND(F23&lt;=125,F23&gt;61),128+R22,IF(AND(F23&lt;=61,F23&gt;29),64+R22,IF(AND(F23&lt;=29,F23&gt;13),32+R22,IF(AND(F23&lt;=13,F23&gt;5),16+R22,IF(AND(F23&lt;=5,F23&gt;2),8+R22,IF(AND(F23=2),4+R22,R22))))))))</f>
        <v>224</v>
      </c>
      <c r="AO22" s="23">
        <f>IF(AND(AQ22=256),0,IF(AND(F23&lt;=131069,F23&gt;65533),H34+2,IF(AND(F23&lt;=65533,F23&gt;32765),256,IF(AND(F23&lt;=32765,F23&gt;16381),128+H34,IF(AND(F23&lt;=16381,F23&gt;8189),64+H34,IF(AND(F23&lt;=8189,F23&gt;4093),32+H34,IF(AND(F23&lt;=4093,F23&gt;2045),16+H34,IF(AND(F23&lt;=2045,F23&gt;1021),8+H34,IF(AND(F23&lt;=1021,F23&gt;509),4+H34,IF(AND(F23&lt;=509,F23&gt;253),2+H34,IF(AND(F23&lt;=253,F23&gt;125),H34+1,IF(AND(F23&lt;=125,F23&gt;61),128+H34,IF(AND(F23&lt;=61,F23&gt;29),64+H34,IF(AND(F23&lt;=29,F23&gt;13),32+H34,IF(AND(F23&lt;=13,F23&gt;5),16+H34,IF(AND(F23&lt;=5,F23&gt;=3),8+H34,IF(AND(F23=2),4+H34)))))))))))))))))</f>
        <v>32</v>
      </c>
      <c r="AP22" s="23">
        <f>IF(AND(F23&lt;=131069,F23&gt;65533),O22+2, IF(AND(Q23=0,P23=0),O22+1, O22))</f>
        <v>3</v>
      </c>
      <c r="AQ22" s="23">
        <f>IF(R23=256,P22+1,IF(AND(F23&lt;=65533,F23&gt;32765),256,IF(AND(F23&lt;=32765,F23&gt;16381),128+P22,IF(AND(F23&lt;=16381,F23&gt;8189),64+P22,IF(AND(F23&lt;=8189,F23&gt;4093),32+P22,IF(AND(F23&lt;=4093,F23&gt;2045),16+P22,IF(AND(F23&lt;=2045,F23&gt;1021),8+P22,IF(AND(F23&lt;=1021,F23&gt;509),4+P22,IF(AND(F23&lt;=509,F23&gt;253),2+P22,IF(AND(F23&lt;=253,F23&gt;125),P22+1,P22))))))))))</f>
        <v>255</v>
      </c>
      <c r="AR22" s="23">
        <f>IF(AE22=255,P23-1,P23-1)</f>
        <v>254</v>
      </c>
      <c r="AS22" s="23">
        <f>Q23-1</f>
        <v>223</v>
      </c>
      <c r="AT22" s="42">
        <f t="shared" si="0"/>
        <v>0</v>
      </c>
      <c r="AU22" s="43">
        <f t="shared" si="0"/>
        <v>0</v>
      </c>
      <c r="AV22" s="43">
        <f t="shared" si="0"/>
        <v>0</v>
      </c>
      <c r="AW22" s="44">
        <f t="shared" si="0"/>
        <v>31</v>
      </c>
      <c r="AX22" s="14" t="str">
        <f t="shared" si="1"/>
        <v>0.0.0.63</v>
      </c>
      <c r="AY22" s="15"/>
    </row>
    <row r="23" spans="1:51" x14ac:dyDescent="0.2">
      <c r="A23" s="4">
        <v>4096</v>
      </c>
      <c r="B23" s="4">
        <f t="shared" si="2"/>
        <v>4093</v>
      </c>
      <c r="C23" s="1" t="s">
        <v>46</v>
      </c>
      <c r="D23" s="34"/>
      <c r="E23" s="15"/>
      <c r="F23" s="10">
        <v>25</v>
      </c>
      <c r="G23" s="14" t="str">
        <f>_xlfn.CONCAT(N22,".",O22,".",P22,".",Q22)</f>
        <v>10.3.255.192</v>
      </c>
      <c r="H23" s="13" t="str">
        <f>_xlfn.CONCAT(T22,".",U22,".",V22,".",W22)</f>
        <v>10.3.255.193</v>
      </c>
      <c r="I23" s="13" t="str">
        <f>_xlfn.CONCAT(X22,".",Y22,".",Z22,".",AA22)</f>
        <v>10.2.255.222</v>
      </c>
      <c r="J23" s="13" t="str">
        <f>_xlfn.CONCAT(AB22,".",AC22,".",AD22,".",AE22)</f>
        <v>10.2.255.223</v>
      </c>
      <c r="K23" s="13" t="str">
        <f>_xlfn.CONCAT(AF22,".",AG22,".",AH22,".",AI22)</f>
        <v>255.255.255.224</v>
      </c>
      <c r="L23" s="13" t="str">
        <f>_xlfn.CONCAT("/",AJ22)</f>
        <v>/27</v>
      </c>
      <c r="M23" s="15"/>
      <c r="N23" s="21">
        <f>N22</f>
        <v>10</v>
      </c>
      <c r="O23" s="22">
        <f>AP22</f>
        <v>3</v>
      </c>
      <c r="P23" s="18">
        <f>IF(AO22=0,AO22,AQ22)</f>
        <v>255</v>
      </c>
      <c r="Q23" s="19">
        <f>AM22</f>
        <v>224</v>
      </c>
      <c r="R23" s="17">
        <f>IF(AND(F23&lt;=253,F23&gt;125),0,IF(AND(F23&lt;=125,F23&gt;61),128+Q22,IF(AND(F23&lt;=61,F23&gt;29),64+Q22,IF(AND(F23&lt;=29,F23&gt;13),32+Q22,IF(AND(F23&lt;=13,F23&gt;5),16+Q22,IF(AND(F23&lt;=5,F23&gt;2),8+Q22,IF(AND(F23=2),4+Q22,Q22)))))))</f>
        <v>224</v>
      </c>
      <c r="S23" s="17" t="str">
        <f>IF(R23=256,P23+1,"HOLA")</f>
        <v>HOLA</v>
      </c>
      <c r="T23" s="20">
        <f>N23</f>
        <v>10</v>
      </c>
      <c r="U23" s="18">
        <f>O23</f>
        <v>3</v>
      </c>
      <c r="V23" s="18">
        <f>P23</f>
        <v>255</v>
      </c>
      <c r="W23" s="19">
        <f>Q23+1</f>
        <v>225</v>
      </c>
      <c r="X23" s="20">
        <f>AB23</f>
        <v>10</v>
      </c>
      <c r="Y23" s="18">
        <f>AC23</f>
        <v>2</v>
      </c>
      <c r="Z23" s="18">
        <f>AD23</f>
        <v>255</v>
      </c>
      <c r="AA23" s="19">
        <f>AE23-1</f>
        <v>238</v>
      </c>
      <c r="AB23" s="20">
        <f>N24</f>
        <v>10</v>
      </c>
      <c r="AC23" s="18">
        <f>IF(AD23=255,O24-1,O24)</f>
        <v>2</v>
      </c>
      <c r="AD23" s="18">
        <f>IF(AR23=-1,255, IF(AND(AE23&lt;&gt;255),P24,P24-1))</f>
        <v>255</v>
      </c>
      <c r="AE23" s="19">
        <f>IF(AS23=-1,255,Q24-1)</f>
        <v>239</v>
      </c>
      <c r="AF23" s="21">
        <f>IF(N24&lt;&gt;0,255,"HOLA")</f>
        <v>255</v>
      </c>
      <c r="AG23" s="22">
        <f>IF(AJ23=15,254,IF(O24&lt;&gt;0,255,IF(P24&lt;&gt;0,255)))</f>
        <v>255</v>
      </c>
      <c r="AH23" s="18">
        <f>IF(AND(AJ23=16),0,IF(AND(AJ23=17),128,IF(AND(AJ23=18),192,IF(AND(AJ23=19),224,IF(AND(AJ23=20),240,IF(AND(AJ23=21),248,IF(AND(AJ23=22),252,IF(AND(AJ23=23),254,IF(AND(O24&gt;O23),255,IF(AND(P24=0),0,IF(AND(AH22=255),AH22,IF(AND(AJ23=24),AH22+1,IF(AND(AJ23=25),255,IF(AND(AJ23=26),255,IF(AND(AJ23=27),255,IF(AND(AJ23=28),255,IF(AND(AJ23=29),255,IF(AND(AJ23=30),255,IF(AND(AJ23=31),255,"HOLA")))))))))))))))))))</f>
        <v>255</v>
      </c>
      <c r="AI23" s="19">
        <f>IF(AJ23=24,0, IF(AJ23=25,128, IF(AJ23=26,192, IF(AJ23=27,224, IF(AJ23=28,240, IF(AJ23=29,248, IF(AJ23=30,252, IF(AJ23=31,254, IF(Q24=0,0,"HOLA")))))))))</f>
        <v>240</v>
      </c>
      <c r="AJ23" s="23">
        <f>IF(AND(F24&lt;=131069,F24&gt;65533),32-17,IF(AND(F24&lt;=65533,F24&gt;32765),32-16,IF(AND(F24&lt;=32765,F24&gt;16381),32-15,IF(AND(F24&lt;=16381,F24&gt;8189),32-14,IF(AND(F24&lt;=8189,F24&gt;4093),32-13,IF(AND(F24&lt;=4093,F24&gt;2045),32-12,IF(AND(F24&lt;=2045,F24&gt;1021),32-11,IF(AND(F24&lt;=1021,F24&gt;509),32-10,IF(AND(F24&lt;=509,F24&gt;253),32-9,IF(AND(F24&lt;=253,F24&gt;125),32-8,IF(AND(F24&lt;=125,F24&gt;61),32-7,IF(AND(F24&lt;=61,F24&gt;29),32-6,IF(AND(F24&lt;=29,F24&gt;13),32-5,IF(AND(F24&lt;=13,F24&gt;5),32-4,IF(AND(F24&lt;=5,F24&gt;=3),32-3,IF(AND(F24=2),32-2,))))))))))))))))</f>
        <v>28</v>
      </c>
      <c r="AK23" s="23">
        <f>P24</f>
        <v>255</v>
      </c>
      <c r="AL23" s="23">
        <f>IF(Q24=256,0,Q24)</f>
        <v>240</v>
      </c>
      <c r="AM23" s="23">
        <f>IF(R24=256,0,IF(AND(F24&lt;=253,F24&gt;125),0,IF(AND(F24&lt;=125,F24&gt;61),128+Q23,IF(AND(F24&lt;=61,F24&gt;29),64+Q23,IF(AND(F24&lt;=29,F24&gt;13),32+Q23,IF(AND(F24&lt;=13,F24&gt;5),16+Q23,IF(AND(F24&lt;=5,F24&gt;=3),8+Q23,IF(AND(F24=2),4+Q23,Q23))))))))</f>
        <v>240</v>
      </c>
      <c r="AN23" s="23">
        <f>IF(S23=256,0,IF(AND(F24&lt;=253,F24&gt;125),0,IF(AND(F24&lt;=125,F24&gt;61),128+R23,IF(AND(F24&lt;=61,F24&gt;29),64+R23,IF(AND(F24&lt;=29,F24&gt;13),32+R23,IF(AND(F24&lt;=13,F24&gt;5),16+R23,IF(AND(F24&lt;=5,F24&gt;2),8+R23,IF(AND(F24=2),4+R23,R23))))))))</f>
        <v>240</v>
      </c>
      <c r="AO23" s="23">
        <f>IF(AND(AQ23=256),0,IF(AND(F24&lt;=131069,F24&gt;65533),H35+2,IF(AND(F24&lt;=65533,F24&gt;32765),256,IF(AND(F24&lt;=32765,F24&gt;16381),128+H35,IF(AND(F24&lt;=16381,F24&gt;8189),64+H35,IF(AND(F24&lt;=8189,F24&gt;4093),32+H35,IF(AND(F24&lt;=4093,F24&gt;2045),16+H35,IF(AND(F24&lt;=2045,F24&gt;1021),8+H35,IF(AND(F24&lt;=1021,F24&gt;509),4+H35,IF(AND(F24&lt;=509,F24&gt;253),2+H35,IF(AND(F24&lt;=253,F24&gt;125),H35+1,IF(AND(F24&lt;=125,F24&gt;61),128+H35,IF(AND(F24&lt;=61,F24&gt;29),64+H35,IF(AND(F24&lt;=29,F24&gt;13),32+H35,IF(AND(F24&lt;=13,F24&gt;5),16+H35,IF(AND(F24&lt;=5,F24&gt;=3),8+H35,IF(AND(F24=2),4+H35)))))))))))))))))</f>
        <v>16</v>
      </c>
      <c r="AP23" s="23">
        <f>IF(AND(F24&lt;=131069,F24&gt;65533),O23+2, IF(AND(Q24=0,P24=0),O23+1, O23))</f>
        <v>3</v>
      </c>
      <c r="AQ23" s="23">
        <f>IF(R24=256,P23+1,IF(AND(F24&lt;=65533,F24&gt;32765),256,IF(AND(F24&lt;=32765,F24&gt;16381),128+P23,IF(AND(F24&lt;=16381,F24&gt;8189),64+P23,IF(AND(F24&lt;=8189,F24&gt;4093),32+P23,IF(AND(F24&lt;=4093,F24&gt;2045),16+P23,IF(AND(F24&lt;=2045,F24&gt;1021),8+P23,IF(AND(F24&lt;=1021,F24&gt;509),4+P23,IF(AND(F24&lt;=509,F24&gt;253),2+P23,IF(AND(F24&lt;=253,F24&gt;125),P23+1,P23))))))))))</f>
        <v>255</v>
      </c>
      <c r="AR23" s="23">
        <f>IF(AE23=255,P24-1,P24-1)</f>
        <v>254</v>
      </c>
      <c r="AS23" s="23">
        <f>Q24-1</f>
        <v>239</v>
      </c>
      <c r="AT23" s="42">
        <f t="shared" si="0"/>
        <v>0</v>
      </c>
      <c r="AU23" s="43">
        <f t="shared" si="0"/>
        <v>0</v>
      </c>
      <c r="AV23" s="43">
        <f t="shared" si="0"/>
        <v>0</v>
      </c>
      <c r="AW23" s="44">
        <f t="shared" si="0"/>
        <v>15</v>
      </c>
      <c r="AX23" s="14" t="str">
        <f t="shared" si="1"/>
        <v>0.0.0.31</v>
      </c>
      <c r="AY23" s="15"/>
    </row>
    <row r="24" spans="1:51" x14ac:dyDescent="0.2">
      <c r="A24" s="4">
        <v>2048</v>
      </c>
      <c r="B24" s="4">
        <f t="shared" si="2"/>
        <v>2045</v>
      </c>
      <c r="C24" s="1" t="s">
        <v>47</v>
      </c>
      <c r="D24" s="34"/>
      <c r="E24" s="15"/>
      <c r="F24" s="10">
        <v>12</v>
      </c>
      <c r="G24" s="14" t="str">
        <f>_xlfn.CONCAT(N23,".",O23,".",P23,".",Q23)</f>
        <v>10.3.255.224</v>
      </c>
      <c r="H24" s="13" t="str">
        <f>_xlfn.CONCAT(T23,".",U23,".",V23,".",W23)</f>
        <v>10.3.255.225</v>
      </c>
      <c r="I24" s="13" t="str">
        <f>_xlfn.CONCAT(X23,".",Y23,".",Z23,".",AA23)</f>
        <v>10.2.255.238</v>
      </c>
      <c r="J24" s="13" t="str">
        <f>_xlfn.CONCAT(AB23,".",AC23,".",AD23,".",AE23)</f>
        <v>10.2.255.239</v>
      </c>
      <c r="K24" s="13" t="str">
        <f>_xlfn.CONCAT(AF23,".",AG23,".",AH23,".",AI23)</f>
        <v>255.255.255.240</v>
      </c>
      <c r="L24" s="13" t="str">
        <f>_xlfn.CONCAT("/",AJ23)</f>
        <v>/28</v>
      </c>
      <c r="M24" s="15"/>
      <c r="N24" s="21">
        <f>N23</f>
        <v>10</v>
      </c>
      <c r="O24" s="22">
        <f>AP23</f>
        <v>3</v>
      </c>
      <c r="P24" s="18">
        <f>IF(AO23=0,AO23,AQ23)</f>
        <v>255</v>
      </c>
      <c r="Q24" s="19">
        <f>AM23</f>
        <v>240</v>
      </c>
      <c r="R24" s="17">
        <f>IF(AND(F24&lt;=253,F24&gt;125),0,IF(AND(F24&lt;=125,F24&gt;61),128+Q23,IF(AND(F24&lt;=61,F24&gt;29),64+Q23,IF(AND(F24&lt;=29,F24&gt;13),32+Q23,IF(AND(F24&lt;=13,F24&gt;5),16+Q23,IF(AND(F24&lt;=5,F24&gt;2),8+Q23,IF(AND(F24=2),4+Q23,Q23)))))))</f>
        <v>240</v>
      </c>
      <c r="S24" s="17" t="str">
        <f>IF(R24=256,P24+1,"HOLA")</f>
        <v>HOLA</v>
      </c>
      <c r="T24" s="20">
        <f>N24</f>
        <v>10</v>
      </c>
      <c r="U24" s="18">
        <f>O24</f>
        <v>3</v>
      </c>
      <c r="V24" s="18">
        <f>P24</f>
        <v>255</v>
      </c>
      <c r="W24" s="19">
        <f>Q24+1</f>
        <v>241</v>
      </c>
      <c r="X24" s="20">
        <f>AB24</f>
        <v>10</v>
      </c>
      <c r="Y24" s="18">
        <f>AC24</f>
        <v>2</v>
      </c>
      <c r="Z24" s="18">
        <f>AD24</f>
        <v>255</v>
      </c>
      <c r="AA24" s="19">
        <f>AE24-1</f>
        <v>246</v>
      </c>
      <c r="AB24" s="20">
        <f>N25</f>
        <v>10</v>
      </c>
      <c r="AC24" s="18">
        <f>IF(AD24=255,O25-1,O25)</f>
        <v>2</v>
      </c>
      <c r="AD24" s="18">
        <f>IF(AR24=-1,255, IF(AND(AE24&lt;&gt;255),P25,P25-1))</f>
        <v>255</v>
      </c>
      <c r="AE24" s="19">
        <f>IF(AS24=-1,255,Q25-1)</f>
        <v>247</v>
      </c>
      <c r="AF24" s="21">
        <f>IF(N25&lt;&gt;0,255,"HOLA")</f>
        <v>255</v>
      </c>
      <c r="AG24" s="22">
        <f>IF(AJ24=15,254,IF(O25&lt;&gt;0,255,IF(P25&lt;&gt;0,255)))</f>
        <v>255</v>
      </c>
      <c r="AH24" s="18">
        <f>IF(AND(AJ24=16),0,IF(AND(AJ24=17),128,IF(AND(AJ24=18),192,IF(AND(AJ24=19),224,IF(AND(AJ24=20),240,IF(AND(AJ24=21),248,IF(AND(AJ24=22),252,IF(AND(AJ24=23),254,IF(AND(O25&gt;O24),255,IF(AND(P25=0),0,IF(AND(AH23=255),AH23,IF(AND(AJ24=24),AH23+1,IF(AND(AJ24=25),255,IF(AND(AJ24=26),255,IF(AND(AJ24=27),255,IF(AND(AJ24=28),255,IF(AND(AJ24=29),255,IF(AND(AJ24=30),255,IF(AND(AJ24=31),255,"HOLA")))))))))))))))))))</f>
        <v>255</v>
      </c>
      <c r="AI24" s="19">
        <f>IF(AJ24=24,0, IF(AJ24=25,128, IF(AJ24=26,192, IF(AJ24=27,224, IF(AJ24=28,240, IF(AJ24=29,248, IF(AJ24=30,252, IF(AJ24=31,254, IF(Q25=0,0,"HOLA")))))))))</f>
        <v>248</v>
      </c>
      <c r="AJ24" s="23">
        <f>IF(AND(F25&lt;=131069,F25&gt;65533),32-17,IF(AND(F25&lt;=65533,F25&gt;32765),32-16,IF(AND(F25&lt;=32765,F25&gt;16381),32-15,IF(AND(F25&lt;=16381,F25&gt;8189),32-14,IF(AND(F25&lt;=8189,F25&gt;4093),32-13,IF(AND(F25&lt;=4093,F25&gt;2045),32-12,IF(AND(F25&lt;=2045,F25&gt;1021),32-11,IF(AND(F25&lt;=1021,F25&gt;509),32-10,IF(AND(F25&lt;=509,F25&gt;253),32-9,IF(AND(F25&lt;=253,F25&gt;125),32-8,IF(AND(F25&lt;=125,F25&gt;61),32-7,IF(AND(F25&lt;=61,F25&gt;29),32-6,IF(AND(F25&lt;=29,F25&gt;13),32-5,IF(AND(F25&lt;=13,F25&gt;5),32-4,IF(AND(F25&lt;=5,F25&gt;=3),32-3,IF(AND(F25=2),32-2,))))))))))))))))</f>
        <v>29</v>
      </c>
      <c r="AK24" s="23">
        <f>P25</f>
        <v>255</v>
      </c>
      <c r="AL24" s="23">
        <f>IF(Q25=256,0,Q25)</f>
        <v>248</v>
      </c>
      <c r="AM24" s="23">
        <f>IF(R25=256,0,IF(AND(F25&lt;=253,F25&gt;125),0,IF(AND(F25&lt;=125,F25&gt;61),128+Q24,IF(AND(F25&lt;=61,F25&gt;29),64+Q24,IF(AND(F25&lt;=29,F25&gt;13),32+Q24,IF(AND(F25&lt;=13,F25&gt;5),16+Q24,IF(AND(F25&lt;=5,F25&gt;=3),8+Q24,IF(AND(F25=2),4+Q24,Q24))))))))</f>
        <v>248</v>
      </c>
      <c r="AN24" s="23">
        <f>IF(S24=256,0,IF(AND(F25&lt;=253,F25&gt;125),0,IF(AND(F25&lt;=125,F25&gt;61),128+R24,IF(AND(F25&lt;=61,F25&gt;29),64+R24,IF(AND(F25&lt;=29,F25&gt;13),32+R24,IF(AND(F25&lt;=13,F25&gt;5),16+R24,IF(AND(F25&lt;=5,F25&gt;2),8+R24,IF(AND(F25=2),4+R24,R24))))))))</f>
        <v>248</v>
      </c>
      <c r="AO24" s="23">
        <f>IF(AND(AQ24=256),0,IF(AND(F25&lt;=131069,F25&gt;65533),H36+2,IF(AND(F25&lt;=65533,F25&gt;32765),256,IF(AND(F25&lt;=32765,F25&gt;16381),128+H36,IF(AND(F25&lt;=16381,F25&gt;8189),64+H36,IF(AND(F25&lt;=8189,F25&gt;4093),32+H36,IF(AND(F25&lt;=4093,F25&gt;2045),16+H36,IF(AND(F25&lt;=2045,F25&gt;1021),8+H36,IF(AND(F25&lt;=1021,F25&gt;509),4+H36,IF(AND(F25&lt;=509,F25&gt;253),2+H36,IF(AND(F25&lt;=253,F25&gt;125),H36+1,IF(AND(F25&lt;=125,F25&gt;61),128+H36,IF(AND(F25&lt;=61,F25&gt;29),64+H36,IF(AND(F25&lt;=29,F25&gt;13),32+H36,IF(AND(F25&lt;=13,F25&gt;5),16+H36,IF(AND(F25&lt;=5,F25&gt;=3),8+H36,IF(AND(F25=2),4+H36)))))))))))))))))</f>
        <v>8</v>
      </c>
      <c r="AP24" s="23">
        <f>IF(AND(F25&lt;=131069,F25&gt;65533),O24+2, IF(AND(Q25=0,P25=0),O24+1, O24))</f>
        <v>3</v>
      </c>
      <c r="AQ24" s="23">
        <f>IF(R25=256,P24+1,IF(AND(F25&lt;=65533,F25&gt;32765),256,IF(AND(F25&lt;=32765,F25&gt;16381),128+P24,IF(AND(F25&lt;=16381,F25&gt;8189),64+P24,IF(AND(F25&lt;=8189,F25&gt;4093),32+P24,IF(AND(F25&lt;=4093,F25&gt;2045),16+P24,IF(AND(F25&lt;=2045,F25&gt;1021),8+P24,IF(AND(F25&lt;=1021,F25&gt;509),4+P24,IF(AND(F25&lt;=509,F25&gt;253),2+P24,IF(AND(F25&lt;=253,F25&gt;125),P24+1,P24))))))))))</f>
        <v>255</v>
      </c>
      <c r="AR24" s="23">
        <f>IF(AE24=255,P25-1,P25-1)</f>
        <v>254</v>
      </c>
      <c r="AS24" s="23">
        <f>Q25-1</f>
        <v>247</v>
      </c>
      <c r="AT24" s="42">
        <f t="shared" si="0"/>
        <v>0</v>
      </c>
      <c r="AU24" s="43">
        <f t="shared" si="0"/>
        <v>0</v>
      </c>
      <c r="AV24" s="43">
        <f t="shared" si="0"/>
        <v>0</v>
      </c>
      <c r="AW24" s="44">
        <f t="shared" si="0"/>
        <v>7</v>
      </c>
      <c r="AX24" s="14" t="str">
        <f t="shared" si="1"/>
        <v>0.0.0.15</v>
      </c>
      <c r="AY24" s="15"/>
    </row>
    <row r="25" spans="1:51" x14ac:dyDescent="0.2">
      <c r="A25" s="4">
        <v>1024</v>
      </c>
      <c r="B25" s="4">
        <f t="shared" si="2"/>
        <v>1021</v>
      </c>
      <c r="C25" s="1" t="s">
        <v>48</v>
      </c>
      <c r="D25" s="34"/>
      <c r="E25" s="15"/>
      <c r="F25" s="10">
        <v>5</v>
      </c>
      <c r="G25" s="14" t="str">
        <f>_xlfn.CONCAT(N24,".",O24,".",P24,".",Q24)</f>
        <v>10.3.255.240</v>
      </c>
      <c r="H25" s="13" t="str">
        <f>_xlfn.CONCAT(T24,".",U24,".",V24,".",W24)</f>
        <v>10.3.255.241</v>
      </c>
      <c r="I25" s="13" t="str">
        <f>_xlfn.CONCAT(X24,".",Y24,".",Z24,".",AA24)</f>
        <v>10.2.255.246</v>
      </c>
      <c r="J25" s="13" t="str">
        <f>_xlfn.CONCAT(AB24,".",AC24,".",AD24,".",AE24)</f>
        <v>10.2.255.247</v>
      </c>
      <c r="K25" s="13" t="str">
        <f>_xlfn.CONCAT(AF24,".",AG24,".",AH24,".",AI24)</f>
        <v>255.255.255.248</v>
      </c>
      <c r="L25" s="13" t="str">
        <f>_xlfn.CONCAT("/",AJ24)</f>
        <v>/29</v>
      </c>
      <c r="M25" s="15"/>
      <c r="N25" s="21">
        <f>N24</f>
        <v>10</v>
      </c>
      <c r="O25" s="22">
        <f>AP24</f>
        <v>3</v>
      </c>
      <c r="P25" s="18">
        <f>IF(AO24=0,AO24,AQ24)</f>
        <v>255</v>
      </c>
      <c r="Q25" s="19">
        <f>AM24</f>
        <v>248</v>
      </c>
      <c r="R25" s="17">
        <f>IF(AND(F25&lt;=253,F25&gt;125),0,IF(AND(F25&lt;=125,F25&gt;61),128+Q24,IF(AND(F25&lt;=61,F25&gt;29),64+Q24,IF(AND(F25&lt;=29,F25&gt;13),32+Q24,IF(AND(F25&lt;=13,F25&gt;5),16+Q24,IF(AND(F25&lt;=5,F25&gt;2),8+Q24,IF(AND(F25=2),4+Q24,Q24)))))))</f>
        <v>248</v>
      </c>
      <c r="S25" s="17" t="str">
        <f>IF(R25=256,P25+1,"HOLA")</f>
        <v>HOLA</v>
      </c>
      <c r="T25" s="20">
        <f>N25</f>
        <v>10</v>
      </c>
      <c r="U25" s="18">
        <f>O25</f>
        <v>3</v>
      </c>
      <c r="V25" s="18">
        <f>P25</f>
        <v>255</v>
      </c>
      <c r="W25" s="19">
        <f>Q25+1</f>
        <v>249</v>
      </c>
      <c r="X25" s="20">
        <f>AB25</f>
        <v>10</v>
      </c>
      <c r="Y25" s="18">
        <f>AC25</f>
        <v>2</v>
      </c>
      <c r="Z25" s="18">
        <f>AD25</f>
        <v>255</v>
      </c>
      <c r="AA25" s="19">
        <f>AE25-1</f>
        <v>250</v>
      </c>
      <c r="AB25" s="20">
        <f>N26</f>
        <v>10</v>
      </c>
      <c r="AC25" s="18">
        <f>IF(AD25=255,O26-1,O26)</f>
        <v>2</v>
      </c>
      <c r="AD25" s="18">
        <f>IF(AR25=-1,255, IF(AND(AE25&lt;&gt;255),P26,P26-1))</f>
        <v>255</v>
      </c>
      <c r="AE25" s="19">
        <f>IF(AS25=-1,255,Q26-1)</f>
        <v>251</v>
      </c>
      <c r="AF25" s="21">
        <f>IF(N26&lt;&gt;0,255,"HOLA")</f>
        <v>255</v>
      </c>
      <c r="AG25" s="22">
        <f>IF(AJ25=15,254,IF(O26&lt;&gt;0,255,IF(P26&lt;&gt;0,255)))</f>
        <v>255</v>
      </c>
      <c r="AH25" s="18">
        <f>IF(AND(AJ25=16),0,IF(AND(AJ25=17),128,IF(AND(AJ25=18),192,IF(AND(AJ25=19),224,IF(AND(AJ25=20),240,IF(AND(AJ25=21),248,IF(AND(AJ25=22),252,IF(AND(AJ25=23),254,IF(AND(O26&gt;O25),255,IF(AND(P26=0),0,IF(AND(AH24=255),AH24,IF(AND(AJ25=24),AH24+1,IF(AND(AJ25=25),255,IF(AND(AJ25=26),255,IF(AND(AJ25=27),255,IF(AND(AJ25=28),255,IF(AND(AJ25=29),255,IF(AND(AJ25=30),255,IF(AND(AJ25=31),255,"HOLA")))))))))))))))))))</f>
        <v>255</v>
      </c>
      <c r="AI25" s="19">
        <f>IF(AJ25=24,0, IF(AJ25=25,128, IF(AJ25=26,192, IF(AJ25=27,224, IF(AJ25=28,240, IF(AJ25=29,248, IF(AJ25=30,252, IF(AJ25=31,254, IF(Q26=0,0,"HOLA")))))))))</f>
        <v>252</v>
      </c>
      <c r="AJ25" s="23">
        <f>IF(AND(F26&lt;=131069,F26&gt;65533),32-17,IF(AND(F26&lt;=65533,F26&gt;32765),32-16,IF(AND(F26&lt;=32765,F26&gt;16381),32-15,IF(AND(F26&lt;=16381,F26&gt;8189),32-14,IF(AND(F26&lt;=8189,F26&gt;4093),32-13,IF(AND(F26&lt;=4093,F26&gt;2045),32-12,IF(AND(F26&lt;=2045,F26&gt;1021),32-11,IF(AND(F26&lt;=1021,F26&gt;509),32-10,IF(AND(F26&lt;=509,F26&gt;253),32-9,IF(AND(F26&lt;=253,F26&gt;125),32-8,IF(AND(F26&lt;=125,F26&gt;61),32-7,IF(AND(F26&lt;=61,F26&gt;29),32-6,IF(AND(F26&lt;=29,F26&gt;13),32-5,IF(AND(F26&lt;=13,F26&gt;5),32-4,IF(AND(F26&lt;=5,F26&gt;=3),32-3,IF(AND(F26=2),32-2,))))))))))))))))</f>
        <v>30</v>
      </c>
      <c r="AK25" s="23">
        <f>P26</f>
        <v>255</v>
      </c>
      <c r="AL25" s="23">
        <f>IF(Q26=256,0,Q26)</f>
        <v>252</v>
      </c>
      <c r="AM25" s="23">
        <f>IF(R26=256,0,IF(AND(F26&lt;=253,F26&gt;125),0,IF(AND(F26&lt;=125,F26&gt;61),128+Q25,IF(AND(F26&lt;=61,F26&gt;29),64+Q25,IF(AND(F26&lt;=29,F26&gt;13),32+Q25,IF(AND(F26&lt;=13,F26&gt;5),16+Q25,IF(AND(F26&lt;=5,F26&gt;=3),8+Q25,IF(AND(F26=2),4+Q25,Q25))))))))</f>
        <v>252</v>
      </c>
      <c r="AN25" s="23">
        <f>IF(S25=256,0,IF(AND(F26&lt;=253,F26&gt;125),0,IF(AND(F26&lt;=125,F26&gt;61),128+R25,IF(AND(F26&lt;=61,F26&gt;29),64+R25,IF(AND(F26&lt;=29,F26&gt;13),32+R25,IF(AND(F26&lt;=13,F26&gt;5),16+R25,IF(AND(F26&lt;=5,F26&gt;2),8+R25,IF(AND(F26=2),4+R25,R25))))))))</f>
        <v>252</v>
      </c>
      <c r="AO25" s="23">
        <f>IF(AND(AQ25=256),0,IF(AND(F26&lt;=131069,F26&gt;65533),H37+2,IF(AND(F26&lt;=65533,F26&gt;32765),256,IF(AND(F26&lt;=32765,F26&gt;16381),128+H37,IF(AND(F26&lt;=16381,F26&gt;8189),64+H37,IF(AND(F26&lt;=8189,F26&gt;4093),32+H37,IF(AND(F26&lt;=4093,F26&gt;2045),16+H37,IF(AND(F26&lt;=2045,F26&gt;1021),8+H37,IF(AND(F26&lt;=1021,F26&gt;509),4+H37,IF(AND(F26&lt;=509,F26&gt;253),2+H37,IF(AND(F26&lt;=253,F26&gt;125),H37+1,IF(AND(F26&lt;=125,F26&gt;61),128+H37,IF(AND(F26&lt;=61,F26&gt;29),64+H37,IF(AND(F26&lt;=29,F26&gt;13),32+H37,IF(AND(F26&lt;=13,F26&gt;5),16+H37,IF(AND(F26&lt;=5,F26&gt;=3),8+H37,IF(AND(F26=2),4+H37)))))))))))))))))</f>
        <v>4</v>
      </c>
      <c r="AP25" s="23">
        <f>IF(AND(F26&lt;=131069,F26&gt;65533),O25+2, IF(AND(Q26=0,P26=0),O25+1, O25))</f>
        <v>3</v>
      </c>
      <c r="AQ25" s="23">
        <f>IF(R26=256,P25+1,IF(AND(F26&lt;=65533,F26&gt;32765),256,IF(AND(F26&lt;=32765,F26&gt;16381),128+P25,IF(AND(F26&lt;=16381,F26&gt;8189),64+P25,IF(AND(F26&lt;=8189,F26&gt;4093),32+P25,IF(AND(F26&lt;=4093,F26&gt;2045),16+P25,IF(AND(F26&lt;=2045,F26&gt;1021),8+P25,IF(AND(F26&lt;=1021,F26&gt;509),4+P25,IF(AND(F26&lt;=509,F26&gt;253),2+P25,IF(AND(F26&lt;=253,F26&gt;125),P25+1,P25))))))))))</f>
        <v>255</v>
      </c>
      <c r="AR25" s="23">
        <f>IF(AE25=255,P26-1,P26-1)</f>
        <v>254</v>
      </c>
      <c r="AS25" s="23">
        <f>Q26-1</f>
        <v>251</v>
      </c>
      <c r="AT25" s="42">
        <f t="shared" si="0"/>
        <v>0</v>
      </c>
      <c r="AU25" s="43">
        <f t="shared" si="0"/>
        <v>0</v>
      </c>
      <c r="AV25" s="43">
        <f t="shared" si="0"/>
        <v>0</v>
      </c>
      <c r="AW25" s="44">
        <f t="shared" si="0"/>
        <v>3</v>
      </c>
      <c r="AX25" s="14" t="str">
        <f t="shared" si="1"/>
        <v>0.0.0.7</v>
      </c>
      <c r="AY25" s="15"/>
    </row>
    <row r="26" spans="1:51" x14ac:dyDescent="0.2">
      <c r="A26" s="4">
        <v>512</v>
      </c>
      <c r="B26" s="4">
        <f t="shared" si="2"/>
        <v>509</v>
      </c>
      <c r="C26" s="4">
        <v>13</v>
      </c>
      <c r="D26" s="9" t="s">
        <v>49</v>
      </c>
      <c r="E26" s="15"/>
      <c r="F26" s="10">
        <v>2</v>
      </c>
      <c r="G26" s="14" t="str">
        <f>_xlfn.CONCAT(N25,".",O25,".",P25,".",Q25)</f>
        <v>10.3.255.248</v>
      </c>
      <c r="H26" s="14" t="str">
        <f>_xlfn.CONCAT(T25,".",U25,".",V25,".",W25)</f>
        <v>10.3.255.249</v>
      </c>
      <c r="I26" s="14" t="str">
        <f>_xlfn.CONCAT(X25,".",Y25,".",Z25,".",AA25)</f>
        <v>10.2.255.250</v>
      </c>
      <c r="J26" s="14" t="str">
        <f>_xlfn.CONCAT(AB25,".",AC25,".",AD25,".",AE25)</f>
        <v>10.2.255.251</v>
      </c>
      <c r="K26" s="14" t="str">
        <f>_xlfn.CONCAT(AF25,".",AG25,".",AH25,".",AI25)</f>
        <v>255.255.255.252</v>
      </c>
      <c r="L26" s="14" t="str">
        <f>_xlfn.CONCAT("/",AJ25)</f>
        <v>/30</v>
      </c>
      <c r="M26" s="15"/>
      <c r="N26" s="21">
        <f>N25</f>
        <v>10</v>
      </c>
      <c r="O26" s="22">
        <f>AP25</f>
        <v>3</v>
      </c>
      <c r="P26" s="18">
        <f>IF(AO25=0,AO25,AQ25)</f>
        <v>255</v>
      </c>
      <c r="Q26" s="19">
        <f>AM25</f>
        <v>252</v>
      </c>
      <c r="R26" s="17">
        <f>IF(AND(F26&lt;=253,F26&gt;125),0,IF(AND(F26&lt;=125,F26&gt;61),128+Q25,IF(AND(F26&lt;=61,F26&gt;29),64+Q25,IF(AND(F26&lt;=29,F26&gt;13),32+Q25,IF(AND(F26&lt;=13,F26&gt;5),16+Q25,IF(AND(F26&lt;=5,F26&gt;2),8+Q25,IF(AND(F26=2),4+Q25,Q25)))))))</f>
        <v>252</v>
      </c>
      <c r="S26" s="17" t="str">
        <f>IF(R26=256,P26+1,"HOLA")</f>
        <v>HOLA</v>
      </c>
      <c r="T26" s="20">
        <f>N26</f>
        <v>10</v>
      </c>
      <c r="U26" s="18">
        <f>O26</f>
        <v>3</v>
      </c>
      <c r="V26" s="18">
        <f>P26</f>
        <v>255</v>
      </c>
      <c r="W26" s="19">
        <f>Q26+1</f>
        <v>253</v>
      </c>
      <c r="X26" s="20">
        <f>AB26</f>
        <v>10</v>
      </c>
      <c r="Y26" s="18">
        <f>AC26</f>
        <v>3</v>
      </c>
      <c r="Z26" s="18">
        <f>AD26</f>
        <v>255</v>
      </c>
      <c r="AA26" s="19">
        <f>AE26-1</f>
        <v>254</v>
      </c>
      <c r="AB26" s="20">
        <f>N27</f>
        <v>10</v>
      </c>
      <c r="AC26" s="18">
        <f>IF(AD26=255,O27-1,O27)</f>
        <v>3</v>
      </c>
      <c r="AD26" s="18">
        <f>IF(AR26=-1,255, IF(AND(AE26&lt;&gt;255),P27,P27-1))</f>
        <v>255</v>
      </c>
      <c r="AE26" s="19">
        <f>IF(AS26=-1,255,Q27-1)</f>
        <v>255</v>
      </c>
      <c r="AF26" s="21">
        <f>IF(N27&lt;&gt;0,255,"HOLA")</f>
        <v>255</v>
      </c>
      <c r="AG26" s="22">
        <f>IF(AJ26=15,254,IF(O27&lt;&gt;0,255,IF(P27&lt;&gt;0,255)))</f>
        <v>255</v>
      </c>
      <c r="AH26" s="18">
        <f>IF(AND(AJ26=16),0,IF(AND(AJ26=17),128,IF(AND(AJ26=18),192,IF(AND(AJ26=19),224,IF(AND(AJ26=20),240,IF(AND(AJ26=21),248,IF(AND(AJ26=22),252,IF(AND(AJ26=23),254,IF(AND(O27&gt;O26),255,IF(AND(P27=0),0,IF(AND(AH25=255),AH25,IF(AND(AJ26=24),AH25+1,IF(AND(AJ26=25),255,IF(AND(AJ26=26),255,IF(AND(AJ26=27),255,IF(AND(AJ26=28),255,IF(AND(AJ26=29),255,IF(AND(AJ26=30),255,IF(AND(AJ26=31),255,"HOLA")))))))))))))))))))</f>
        <v>255</v>
      </c>
      <c r="AI26" s="19">
        <f>IF(AJ26=24,0, IF(AJ26=25,128, IF(AJ26=26,192, IF(AJ26=27,224, IF(AJ26=28,240, IF(AJ26=29,248, IF(AJ26=30,252, IF(AJ26=31,254, IF(Q27=0,0,"HOLA")))))))))</f>
        <v>252</v>
      </c>
      <c r="AJ26" s="23">
        <f>IF(AND(F27&lt;=131069,F27&gt;65533),32-17,IF(AND(F27&lt;=65533,F27&gt;32765),32-16,IF(AND(F27&lt;=32765,F27&gt;16381),32-15,IF(AND(F27&lt;=16381,F27&gt;8189),32-14,IF(AND(F27&lt;=8189,F27&gt;4093),32-13,IF(AND(F27&lt;=4093,F27&gt;2045),32-12,IF(AND(F27&lt;=2045,F27&gt;1021),32-11,IF(AND(F27&lt;=1021,F27&gt;509),32-10,IF(AND(F27&lt;=509,F27&gt;253),32-9,IF(AND(F27&lt;=253,F27&gt;125),32-8,IF(AND(F27&lt;=125,F27&gt;61),32-7,IF(AND(F27&lt;=61,F27&gt;29),32-6,IF(AND(F27&lt;=29,F27&gt;13),32-5,IF(AND(F27&lt;=13,F27&gt;5),32-4,IF(AND(F27&lt;=5,F27&gt;=3),32-3,IF(AND(F27=2),32-2,))))))))))))))))</f>
        <v>30</v>
      </c>
      <c r="AK26" s="23">
        <f>P27</f>
        <v>0</v>
      </c>
      <c r="AL26" s="23">
        <f>IF(Q27=256,0,Q27)</f>
        <v>0</v>
      </c>
      <c r="AM26" s="23">
        <f>IF(R27=256,0,IF(AND(F27&lt;=253,F27&gt;125),0,IF(AND(F27&lt;=125,F27&gt;61),128+Q26,IF(AND(F27&lt;=61,F27&gt;29),64+Q26,IF(AND(F27&lt;=29,F27&gt;13),32+Q26,IF(AND(F27&lt;=13,F27&gt;5),16+Q26,IF(AND(F27&lt;=5,F27&gt;=3),8+Q26,IF(AND(F27=2),4+Q26,Q26))))))))</f>
        <v>0</v>
      </c>
      <c r="AN26" s="23">
        <f>IF(S26=256,0,IF(AND(F27&lt;=253,F27&gt;125),0,IF(AND(F27&lt;=125,F27&gt;61),128+R26,IF(AND(F27&lt;=61,F27&gt;29),64+R26,IF(AND(F27&lt;=29,F27&gt;13),32+R26,IF(AND(F27&lt;=13,F27&gt;5),16+R26,IF(AND(F27&lt;=5,F27&gt;2),8+R26,IF(AND(F27=2),4+R26,R26))))))))</f>
        <v>256</v>
      </c>
      <c r="AO26" s="23">
        <f>IF(AND(AQ26=256),0,IF(AND(F27&lt;=131069,F27&gt;65533),H38+2,IF(AND(F27&lt;=65533,F27&gt;32765),256,IF(AND(F27&lt;=32765,F27&gt;16381),128+H38,IF(AND(F27&lt;=16381,F27&gt;8189),64+H38,IF(AND(F27&lt;=8189,F27&gt;4093),32+H38,IF(AND(F27&lt;=4093,F27&gt;2045),16+H38,IF(AND(F27&lt;=2045,F27&gt;1021),8+H38,IF(AND(F27&lt;=1021,F27&gt;509),4+H38,IF(AND(F27&lt;=509,F27&gt;253),2+H38,IF(AND(F27&lt;=253,F27&gt;125),H38+1,IF(AND(F27&lt;=125,F27&gt;61),128+H38,IF(AND(F27&lt;=61,F27&gt;29),64+H38,IF(AND(F27&lt;=29,F27&gt;13),32+H38,IF(AND(F27&lt;=13,F27&gt;5),16+H38,IF(AND(F27&lt;=5,F27&gt;=3),8+H38,IF(AND(F27=2),4+H38)))))))))))))))))</f>
        <v>0</v>
      </c>
      <c r="AP26" s="23">
        <f>IF(AND(F27&lt;=131069,F27&gt;65533),O26+2, IF(AND(Q27=0,P27=0),O26+1, O26))</f>
        <v>4</v>
      </c>
      <c r="AQ26" s="23">
        <f>IF(R27=256,P26+1,IF(AND(F27&lt;=65533,F27&gt;32765),256,IF(AND(F27&lt;=32765,F27&gt;16381),128+P26,IF(AND(F27&lt;=16381,F27&gt;8189),64+P26,IF(AND(F27&lt;=8189,F27&gt;4093),32+P26,IF(AND(F27&lt;=4093,F27&gt;2045),16+P26,IF(AND(F27&lt;=2045,F27&gt;1021),8+P26,IF(AND(F27&lt;=1021,F27&gt;509),4+P26,IF(AND(F27&lt;=509,F27&gt;253),2+P26,IF(AND(F27&lt;=253,F27&gt;125),P26+1,P26))))))))))</f>
        <v>256</v>
      </c>
      <c r="AR26" s="23">
        <f>IF(AE26=255,P27-1,P27-1)</f>
        <v>-1</v>
      </c>
      <c r="AS26" s="23">
        <f>Q27-1</f>
        <v>-1</v>
      </c>
      <c r="AT26" s="42">
        <f t="shared" si="0"/>
        <v>0</v>
      </c>
      <c r="AU26" s="43">
        <f t="shared" si="0"/>
        <v>0</v>
      </c>
      <c r="AV26" s="43">
        <f t="shared" si="0"/>
        <v>0</v>
      </c>
      <c r="AW26" s="44">
        <f t="shared" si="0"/>
        <v>3</v>
      </c>
      <c r="AX26" s="14" t="str">
        <f t="shared" si="1"/>
        <v>0.0.0.3</v>
      </c>
      <c r="AY26" s="15"/>
    </row>
    <row r="27" spans="1:51" x14ac:dyDescent="0.2">
      <c r="A27" s="4">
        <v>256</v>
      </c>
      <c r="B27" s="4">
        <f t="shared" si="2"/>
        <v>253</v>
      </c>
      <c r="C27" s="4">
        <f>32-C26</f>
        <v>19</v>
      </c>
      <c r="D27" s="9" t="s">
        <v>50</v>
      </c>
      <c r="E27" s="15"/>
      <c r="F27" s="10">
        <v>2</v>
      </c>
      <c r="G27" s="14" t="str">
        <f>_xlfn.CONCAT(N26,".",O26,".",P26,".",Q26)</f>
        <v>10.3.255.252</v>
      </c>
      <c r="H27" s="14" t="str">
        <f>_xlfn.CONCAT(T26,".",U26,".",V26,".",W26)</f>
        <v>10.3.255.253</v>
      </c>
      <c r="I27" s="14" t="str">
        <f>_xlfn.CONCAT(X26,".",Y26,".",Z26,".",AA26)</f>
        <v>10.3.255.254</v>
      </c>
      <c r="J27" s="14" t="str">
        <f>_xlfn.CONCAT(AB26,".",AC26,".",AD26,".",AE26)</f>
        <v>10.3.255.255</v>
      </c>
      <c r="K27" s="14" t="str">
        <f>_xlfn.CONCAT(AF26,".",AG26,".",AH26,".",AI26)</f>
        <v>255.255.255.252</v>
      </c>
      <c r="L27" s="14" t="str">
        <f>_xlfn.CONCAT("/",AJ26)</f>
        <v>/30</v>
      </c>
      <c r="M27" s="15"/>
      <c r="N27" s="21">
        <f>N26</f>
        <v>10</v>
      </c>
      <c r="O27" s="22">
        <f>AP26</f>
        <v>4</v>
      </c>
      <c r="P27" s="18">
        <f>IF(AO26=0,AO26,AQ26)</f>
        <v>0</v>
      </c>
      <c r="Q27" s="19">
        <f>AM26</f>
        <v>0</v>
      </c>
      <c r="R27" s="17">
        <f>IF(AND(F27&lt;=253,F27&gt;125),0,IF(AND(F27&lt;=125,F27&gt;61),128+Q26,IF(AND(F27&lt;=61,F27&gt;29),64+Q26,IF(AND(F27&lt;=29,F27&gt;13),32+Q26,IF(AND(F27&lt;=13,F27&gt;5),16+Q26,IF(AND(F27&lt;=5,F27&gt;2),8+Q26,IF(AND(F27=2),4+Q26,Q26)))))))</f>
        <v>256</v>
      </c>
      <c r="S27" s="17">
        <f>IF(R27=256,P27+1,"HOLA")</f>
        <v>1</v>
      </c>
      <c r="T27" s="20">
        <f>N27</f>
        <v>10</v>
      </c>
      <c r="U27" s="18">
        <f>O27</f>
        <v>4</v>
      </c>
      <c r="V27" s="18">
        <f>P27</f>
        <v>0</v>
      </c>
      <c r="W27" s="19">
        <f>Q27+1</f>
        <v>1</v>
      </c>
      <c r="X27" s="20">
        <f>AB27</f>
        <v>0</v>
      </c>
      <c r="Y27" s="18">
        <f>AC27</f>
        <v>-1</v>
      </c>
      <c r="Z27" s="18">
        <f>AD27</f>
        <v>255</v>
      </c>
      <c r="AA27" s="19">
        <f>AE27-1</f>
        <v>254</v>
      </c>
      <c r="AB27" s="20">
        <f>N28</f>
        <v>0</v>
      </c>
      <c r="AC27" s="18">
        <f>IF(AD27=255,O28-1,O28)</f>
        <v>-1</v>
      </c>
      <c r="AD27" s="18">
        <f>IF(AR27=-1,255, IF(AND(AE27&lt;&gt;255),P28,P28-1))</f>
        <v>255</v>
      </c>
      <c r="AE27" s="19">
        <f>IF(AS27=-1,255,Q28-1)</f>
        <v>255</v>
      </c>
      <c r="AF27" s="21" t="str">
        <f>IF(N28&lt;&gt;0,255,"HOLA")</f>
        <v>HOLA</v>
      </c>
      <c r="AG27" s="22" t="b">
        <f>IF(AJ27=15,254,IF(O28&lt;&gt;0,255,IF(P28&lt;&gt;0,255)))</f>
        <v>0</v>
      </c>
      <c r="AH27" s="18">
        <f>IF(AND(AJ27=16),0,IF(AND(AJ27=17),128,IF(AND(AJ27=18),192,IF(AND(AJ27=19),224,IF(AND(AJ27=20),240,IF(AND(AJ27=21),248,IF(AND(AJ27=22),252,IF(AND(AJ27=23),254,IF(AND(O28&gt;O27),255,IF(AND(P28=0),0,IF(AND(AH26=255),AH26,IF(AND(AJ27=24),AH26+1,IF(AND(AJ27=25),255,IF(AND(AJ27=26),255,IF(AND(AJ27=27),255,IF(AND(AJ27=28),255,IF(AND(AJ27=29),255,IF(AND(AJ27=30),255,IF(AND(AJ27=31),255,"HOLA")))))))))))))))))))</f>
        <v>0</v>
      </c>
      <c r="AI27" s="19">
        <f>IF(AJ27=24,0, IF(AJ27=25,128, IF(AJ27=26,192, IF(AJ27=27,224, IF(AJ27=28,240, IF(AJ27=29,248, IF(AJ27=30,252, IF(AJ27=31,254, IF(Q28=0,0,"HOLA")))))))))</f>
        <v>0</v>
      </c>
      <c r="AJ27" s="23">
        <f>IF(AND(F28&lt;=131069,F28&gt;65533),32-17,IF(AND(F28&lt;=65533,F28&gt;32765),32-16,IF(AND(F28&lt;=32765,F28&gt;16381),32-15,IF(AND(F28&lt;=16381,F28&gt;8189),32-14,IF(AND(F28&lt;=8189,F28&gt;4093),32-13,IF(AND(F28&lt;=4093,F28&gt;2045),32-12,IF(AND(F28&lt;=2045,F28&gt;1021),32-11,IF(AND(F28&lt;=1021,F28&gt;509),32-10,IF(AND(F28&lt;=509,F28&gt;253),32-9,IF(AND(F28&lt;=253,F28&gt;125),32-8,IF(AND(F28&lt;=125,F28&gt;61),32-7,IF(AND(F28&lt;=61,F28&gt;29),32-6,IF(AND(F28&lt;=29,F28&gt;13),32-5,IF(AND(F28&lt;=13,F28&gt;5),32-4,IF(AND(F28&lt;=5,F28&gt;=3),32-3,IF(AND(F28=2),32-2,))))))))))))))))</f>
        <v>0</v>
      </c>
      <c r="AK27" s="23">
        <f>P28</f>
        <v>0</v>
      </c>
      <c r="AL27" s="23">
        <f>IF(Q28=256,0,Q28)</f>
        <v>0</v>
      </c>
      <c r="AM27" s="23">
        <f>IF(R28=256,0,IF(AND(F28&lt;=253,F28&gt;125),0,IF(AND(F28&lt;=125,F28&gt;61),128+Q27,IF(AND(F28&lt;=61,F28&gt;29),64+Q27,IF(AND(F28&lt;=29,F28&gt;13),32+Q27,IF(AND(F28&lt;=13,F28&gt;5),16+Q27,IF(AND(F28&lt;=5,F28&gt;=3),8+Q27,IF(AND(F28=2),4+Q27,Q27))))))))</f>
        <v>0</v>
      </c>
      <c r="AN27" s="23">
        <f>IF(S27=256,0,IF(AND(F28&lt;=253,F28&gt;125),0,IF(AND(F28&lt;=125,F28&gt;61),128+R27,IF(AND(F28&lt;=61,F28&gt;29),64+R27,IF(AND(F28&lt;=29,F28&gt;13),32+R27,IF(AND(F28&lt;=13,F28&gt;5),16+R27,IF(AND(F28&lt;=5,F28&gt;2),8+R27,IF(AND(F28=2),4+R27,R27))))))))</f>
        <v>256</v>
      </c>
      <c r="AO27" s="23" t="b">
        <f>IF(AND(AQ27=256),0,IF(AND(F28&lt;=131069,F28&gt;65533),H39+2,IF(AND(F28&lt;=65533,F28&gt;32765),256,IF(AND(F28&lt;=32765,F28&gt;16381),128+H39,IF(AND(F28&lt;=16381,F28&gt;8189),64+H39,IF(AND(F28&lt;=8189,F28&gt;4093),32+H39,IF(AND(F28&lt;=4093,F28&gt;2045),16+H39,IF(AND(F28&lt;=2045,F28&gt;1021),8+H39,IF(AND(F28&lt;=1021,F28&gt;509),4+H39,IF(AND(F28&lt;=509,F28&gt;253),2+H39,IF(AND(F28&lt;=253,F28&gt;125),H39+1,IF(AND(F28&lt;=125,F28&gt;61),128+H39,IF(AND(F28&lt;=61,F28&gt;29),64+H39,IF(AND(F28&lt;=29,F28&gt;13),32+H39,IF(AND(F28&lt;=13,F28&gt;5),16+H39,IF(AND(F28&lt;=5,F28&gt;=3),8+H39,IF(AND(F28=2),4+H39)))))))))))))))))</f>
        <v>0</v>
      </c>
      <c r="AP27" s="23">
        <f>IF(AND(F28&lt;=131069,F28&gt;65533),O27+2, IF(AND(Q28=0,P28=0),O27+1, O27))</f>
        <v>5</v>
      </c>
      <c r="AQ27" s="23">
        <f>IF(R28=256,P27+1,IF(AND(F28&lt;=65533,F28&gt;32765),256,IF(AND(F28&lt;=32765,F28&gt;16381),128+P27,IF(AND(F28&lt;=16381,F28&gt;8189),64+P27,IF(AND(F28&lt;=8189,F28&gt;4093),32+P27,IF(AND(F28&lt;=4093,F28&gt;2045),16+P27,IF(AND(F28&lt;=2045,F28&gt;1021),8+P27,IF(AND(F28&lt;=1021,F28&gt;509),4+P27,IF(AND(F28&lt;=509,F28&gt;253),2+P27,IF(AND(F28&lt;=253,F28&gt;125),P27+1,P27))))))))))</f>
        <v>0</v>
      </c>
      <c r="AR27" s="23">
        <f>IF(AE27=255,P28-1,P28-1)</f>
        <v>-1</v>
      </c>
      <c r="AS27" s="23">
        <f>Q28-1</f>
        <v>-1</v>
      </c>
      <c r="AT27" s="42" t="e">
        <f t="shared" ref="AT27" si="3">255-AF27</f>
        <v>#VALUE!</v>
      </c>
      <c r="AU27" s="43">
        <f t="shared" ref="AU27" si="4">255-AG27</f>
        <v>255</v>
      </c>
      <c r="AV27" s="43">
        <f t="shared" ref="AV27" si="5">255-AH27</f>
        <v>255</v>
      </c>
      <c r="AW27" s="44">
        <f t="shared" ref="AW27" si="6">255-AI27</f>
        <v>255</v>
      </c>
      <c r="AX27" s="14" t="str">
        <f t="shared" ref="AX27" si="7">_xlfn.CONCAT(AT26,".",AU26,".",AV26,".",AW26)</f>
        <v>0.0.0.3</v>
      </c>
      <c r="AY27" s="15"/>
    </row>
    <row r="28" spans="1:51" x14ac:dyDescent="0.2">
      <c r="A28" s="4">
        <v>128</v>
      </c>
      <c r="B28" s="4">
        <f t="shared" si="2"/>
        <v>125</v>
      </c>
      <c r="C28" s="30" t="s">
        <v>51</v>
      </c>
      <c r="D28" s="30"/>
      <c r="E28" s="15"/>
      <c r="F28" s="45"/>
      <c r="G28" s="14" t="str">
        <f>_xlfn.CONCAT(N27,".",O27,".",P27,".",Q27)</f>
        <v>10.4.0.0</v>
      </c>
      <c r="H28" s="46"/>
      <c r="I28" s="46"/>
      <c r="J28" s="46"/>
      <c r="K28" s="46"/>
      <c r="L28" s="46"/>
      <c r="M28" s="15"/>
      <c r="N28" s="48"/>
      <c r="O28" s="4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8"/>
      <c r="AG28" s="48"/>
      <c r="AH28" s="46"/>
      <c r="AI28" s="46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7"/>
      <c r="AY28" s="15"/>
    </row>
    <row r="29" spans="1:51" x14ac:dyDescent="0.2">
      <c r="A29" s="4">
        <v>64</v>
      </c>
      <c r="B29" s="4">
        <f t="shared" si="2"/>
        <v>61</v>
      </c>
      <c r="C29" s="15"/>
      <c r="D29" s="15"/>
      <c r="E29" s="15"/>
      <c r="F29" s="45"/>
      <c r="G29" s="46"/>
      <c r="H29" s="46"/>
      <c r="I29" s="46"/>
      <c r="J29" s="46"/>
      <c r="K29" s="46"/>
      <c r="L29" s="46"/>
      <c r="M29" s="15"/>
      <c r="N29" s="48"/>
      <c r="O29" s="4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8"/>
      <c r="AG29" s="48"/>
      <c r="AH29" s="46"/>
      <c r="AI29" s="46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7"/>
      <c r="AY29" s="15"/>
    </row>
    <row r="30" spans="1:51" x14ac:dyDescent="0.2">
      <c r="A30" s="4">
        <v>32</v>
      </c>
      <c r="B30" s="4">
        <f t="shared" si="2"/>
        <v>29</v>
      </c>
      <c r="C30" s="15"/>
      <c r="D30" s="15"/>
      <c r="E30" s="15"/>
      <c r="F30" s="45"/>
      <c r="G30" s="46"/>
      <c r="H30" s="46"/>
      <c r="I30" s="46"/>
      <c r="J30" s="46"/>
      <c r="K30" s="46"/>
      <c r="L30" s="46"/>
      <c r="M30" s="15"/>
      <c r="N30" s="48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8"/>
      <c r="AG30" s="48"/>
      <c r="AH30" s="46"/>
      <c r="AI30" s="46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7"/>
      <c r="AY30" s="15"/>
    </row>
    <row r="31" spans="1:51" x14ac:dyDescent="0.2">
      <c r="A31" s="4">
        <v>16</v>
      </c>
      <c r="B31" s="4">
        <f t="shared" si="2"/>
        <v>13</v>
      </c>
      <c r="C31" s="15"/>
      <c r="D31" s="15"/>
      <c r="E31" s="15"/>
      <c r="F31" s="45"/>
      <c r="G31" s="46"/>
      <c r="H31" s="46"/>
      <c r="I31" s="46"/>
      <c r="J31" s="46"/>
      <c r="K31" s="46"/>
      <c r="L31" s="46"/>
      <c r="M31" s="15"/>
      <c r="N31" s="48"/>
      <c r="O31" s="4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8"/>
      <c r="AG31" s="48"/>
      <c r="AH31" s="46"/>
      <c r="AI31" s="46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7"/>
      <c r="AY31" s="15"/>
    </row>
    <row r="32" spans="1:51" x14ac:dyDescent="0.2">
      <c r="A32" s="4">
        <v>8</v>
      </c>
      <c r="B32" s="4">
        <f t="shared" si="2"/>
        <v>5</v>
      </c>
      <c r="C32" s="15"/>
      <c r="D32" s="15"/>
      <c r="E32" s="15"/>
      <c r="F32" s="15"/>
      <c r="G32" s="46"/>
      <c r="H32" s="15"/>
      <c r="I32" s="15"/>
      <c r="J32" s="15"/>
      <c r="K32" s="15"/>
      <c r="L32" s="15"/>
      <c r="M32" s="15"/>
      <c r="N32" s="48"/>
      <c r="O32" s="48"/>
      <c r="P32" s="46"/>
      <c r="Q32" s="46"/>
      <c r="R32" s="46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5"/>
    </row>
    <row r="33" spans="1:51" x14ac:dyDescent="0.2">
      <c r="A33" s="4">
        <v>4</v>
      </c>
      <c r="B33" s="4">
        <v>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">
      <c r="A34" s="2">
        <v>2</v>
      </c>
      <c r="B34" s="3" t="s">
        <v>18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">
      <c r="A35" s="15"/>
      <c r="B35" s="9" t="s">
        <v>19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</sheetData>
  <mergeCells count="32">
    <mergeCell ref="A14:B14"/>
    <mergeCell ref="A15:B15"/>
    <mergeCell ref="A16:B16"/>
    <mergeCell ref="A17:B17"/>
    <mergeCell ref="D18:D25"/>
    <mergeCell ref="C28:D28"/>
    <mergeCell ref="N9:Q9"/>
    <mergeCell ref="T9:W9"/>
    <mergeCell ref="X9:AA9"/>
    <mergeCell ref="AB9:AE9"/>
    <mergeCell ref="AF9:AI9"/>
    <mergeCell ref="AT9:AW9"/>
    <mergeCell ref="A7:B7"/>
    <mergeCell ref="F7:G7"/>
    <mergeCell ref="A8:B8"/>
    <mergeCell ref="A9:B9"/>
    <mergeCell ref="D9:D16"/>
    <mergeCell ref="F9:L9"/>
    <mergeCell ref="A10:B10"/>
    <mergeCell ref="A11:B11"/>
    <mergeCell ref="A12:B12"/>
    <mergeCell ref="A13:B13"/>
    <mergeCell ref="A1:B1"/>
    <mergeCell ref="D1:D8"/>
    <mergeCell ref="A2:B2"/>
    <mergeCell ref="A3:B3"/>
    <mergeCell ref="F3:K3"/>
    <mergeCell ref="A4:B4"/>
    <mergeCell ref="F4:K4"/>
    <mergeCell ref="A5:B5"/>
    <mergeCell ref="F5:K5"/>
    <mergeCell ref="A6:B6"/>
  </mergeCells>
  <conditionalFormatting sqref="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32 H11:L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1C37-7AD7-CC4F-B53A-1DFE6C91F5B1}">
  <dimension ref="A1:AY50"/>
  <sheetViews>
    <sheetView zoomScale="88" zoomScaleNormal="125" workbookViewId="0">
      <selection activeCell="K35" sqref="K35"/>
    </sheetView>
  </sheetViews>
  <sheetFormatPr baseColWidth="10" defaultRowHeight="16" x14ac:dyDescent="0.2"/>
  <cols>
    <col min="2" max="2" width="12.5" customWidth="1"/>
    <col min="3" max="3" width="19.1640625" customWidth="1"/>
    <col min="5" max="5" width="3.33203125" customWidth="1"/>
    <col min="7" max="11" width="15" customWidth="1"/>
    <col min="12" max="12" width="10.83203125" customWidth="1"/>
    <col min="13" max="13" width="3.33203125" customWidth="1"/>
    <col min="14" max="35" width="5" customWidth="1"/>
    <col min="36" max="43" width="10" customWidth="1"/>
    <col min="44" max="45" width="10.83203125" customWidth="1"/>
    <col min="46" max="49" width="5" customWidth="1"/>
    <col min="50" max="50" width="15" customWidth="1"/>
  </cols>
  <sheetData>
    <row r="1" spans="1:51" x14ac:dyDescent="0.2">
      <c r="A1" s="25" t="s">
        <v>0</v>
      </c>
      <c r="B1" s="26"/>
      <c r="C1" s="5" t="s">
        <v>20</v>
      </c>
      <c r="D1" s="27" t="s">
        <v>21</v>
      </c>
      <c r="E1" s="15"/>
      <c r="F1" s="8" t="s">
        <v>70</v>
      </c>
      <c r="G1" s="24">
        <v>10</v>
      </c>
      <c r="H1" s="24">
        <v>0</v>
      </c>
      <c r="I1" s="24">
        <v>0</v>
      </c>
      <c r="J1" s="24">
        <v>0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">
      <c r="A2" s="25" t="s">
        <v>1</v>
      </c>
      <c r="B2" s="26"/>
      <c r="C2" s="5" t="s">
        <v>22</v>
      </c>
      <c r="D2" s="2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">
      <c r="A3" s="25" t="s">
        <v>2</v>
      </c>
      <c r="B3" s="26"/>
      <c r="C3" s="5" t="s">
        <v>23</v>
      </c>
      <c r="D3" s="27"/>
      <c r="E3" s="15"/>
      <c r="F3" s="35" t="s">
        <v>73</v>
      </c>
      <c r="G3" s="35"/>
      <c r="H3" s="35"/>
      <c r="I3" s="35"/>
      <c r="J3" s="35"/>
      <c r="K3" s="3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">
      <c r="A4" s="25" t="s">
        <v>3</v>
      </c>
      <c r="B4" s="26"/>
      <c r="C4" s="5" t="s">
        <v>24</v>
      </c>
      <c r="D4" s="27"/>
      <c r="E4" s="15"/>
      <c r="F4" s="35" t="s">
        <v>71</v>
      </c>
      <c r="G4" s="35"/>
      <c r="H4" s="35"/>
      <c r="I4" s="35"/>
      <c r="J4" s="35"/>
      <c r="K4" s="3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">
      <c r="A5" s="25" t="s">
        <v>4</v>
      </c>
      <c r="B5" s="26"/>
      <c r="C5" s="5" t="s">
        <v>25</v>
      </c>
      <c r="D5" s="27"/>
      <c r="E5" s="15"/>
      <c r="F5" s="35" t="s">
        <v>72</v>
      </c>
      <c r="G5" s="35"/>
      <c r="H5" s="35"/>
      <c r="I5" s="35"/>
      <c r="J5" s="35"/>
      <c r="K5" s="3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">
      <c r="A6" s="25" t="s">
        <v>5</v>
      </c>
      <c r="B6" s="26"/>
      <c r="C6" s="5" t="s">
        <v>26</v>
      </c>
      <c r="D6" s="2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">
      <c r="A7" s="25" t="s">
        <v>6</v>
      </c>
      <c r="B7" s="26"/>
      <c r="C7" s="5" t="s">
        <v>27</v>
      </c>
      <c r="D7" s="27"/>
      <c r="E7" s="15"/>
      <c r="F7" s="31" t="s">
        <v>74</v>
      </c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">
      <c r="A8" s="25" t="s">
        <v>7</v>
      </c>
      <c r="B8" s="26"/>
      <c r="C8" s="5" t="s">
        <v>28</v>
      </c>
      <c r="D8" s="2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">
      <c r="A9" s="25" t="s">
        <v>8</v>
      </c>
      <c r="B9" s="26"/>
      <c r="C9" s="6" t="s">
        <v>29</v>
      </c>
      <c r="D9" s="32" t="s">
        <v>30</v>
      </c>
      <c r="E9" s="15"/>
      <c r="F9" s="28" t="s">
        <v>75</v>
      </c>
      <c r="G9" s="28"/>
      <c r="H9" s="28"/>
      <c r="I9" s="28"/>
      <c r="J9" s="28"/>
      <c r="K9" s="28"/>
      <c r="L9" s="28"/>
      <c r="M9" s="15"/>
      <c r="N9" s="29" t="s">
        <v>53</v>
      </c>
      <c r="O9" s="29"/>
      <c r="P9" s="29"/>
      <c r="Q9" s="29"/>
      <c r="R9" s="16" t="s">
        <v>54</v>
      </c>
      <c r="S9" s="16" t="s">
        <v>55</v>
      </c>
      <c r="T9" s="29" t="s">
        <v>56</v>
      </c>
      <c r="U9" s="29"/>
      <c r="V9" s="29"/>
      <c r="W9" s="29"/>
      <c r="X9" s="29" t="s">
        <v>57</v>
      </c>
      <c r="Y9" s="29"/>
      <c r="Z9" s="29"/>
      <c r="AA9" s="29"/>
      <c r="AB9" s="29" t="s">
        <v>58</v>
      </c>
      <c r="AC9" s="29"/>
      <c r="AD9" s="29"/>
      <c r="AE9" s="29"/>
      <c r="AF9" s="29" t="s">
        <v>59</v>
      </c>
      <c r="AG9" s="29"/>
      <c r="AH9" s="29"/>
      <c r="AI9" s="29"/>
      <c r="AJ9" s="16" t="s">
        <v>60</v>
      </c>
      <c r="AK9" s="16" t="s">
        <v>61</v>
      </c>
      <c r="AL9" s="16" t="s">
        <v>62</v>
      </c>
      <c r="AM9" s="16" t="s">
        <v>63</v>
      </c>
      <c r="AN9" s="16" t="s">
        <v>64</v>
      </c>
      <c r="AO9" s="16" t="s">
        <v>65</v>
      </c>
      <c r="AP9" s="16" t="s">
        <v>66</v>
      </c>
      <c r="AQ9" s="16" t="s">
        <v>67</v>
      </c>
      <c r="AR9" s="40" t="s">
        <v>68</v>
      </c>
      <c r="AS9" s="40" t="s">
        <v>69</v>
      </c>
      <c r="AT9" s="37" t="s">
        <v>76</v>
      </c>
      <c r="AU9" s="38"/>
      <c r="AV9" s="38"/>
      <c r="AW9" s="39"/>
      <c r="AY9" s="15"/>
    </row>
    <row r="10" spans="1:51" x14ac:dyDescent="0.2">
      <c r="A10" s="25" t="s">
        <v>9</v>
      </c>
      <c r="B10" s="26"/>
      <c r="C10" s="6" t="s">
        <v>31</v>
      </c>
      <c r="D10" s="32"/>
      <c r="E10" s="15"/>
      <c r="F10" s="10" t="s">
        <v>52</v>
      </c>
      <c r="G10" s="10" t="s">
        <v>53</v>
      </c>
      <c r="H10" s="10" t="s">
        <v>56</v>
      </c>
      <c r="I10" s="10" t="s">
        <v>57</v>
      </c>
      <c r="J10" s="10" t="s">
        <v>58</v>
      </c>
      <c r="K10" s="10" t="s">
        <v>59</v>
      </c>
      <c r="L10" s="10" t="s">
        <v>60</v>
      </c>
      <c r="M10" s="15"/>
      <c r="N10" s="36"/>
      <c r="O10" s="15"/>
      <c r="P10" s="15"/>
      <c r="Q10" s="15"/>
      <c r="R10" s="17">
        <v>0</v>
      </c>
      <c r="S10" s="17">
        <v>0</v>
      </c>
      <c r="T10" s="18">
        <f>G1</f>
        <v>10</v>
      </c>
      <c r="U10" s="18">
        <f>H1</f>
        <v>0</v>
      </c>
      <c r="V10" s="18">
        <f>I1</f>
        <v>0</v>
      </c>
      <c r="W10" s="19">
        <f>J1+1</f>
        <v>1</v>
      </c>
      <c r="X10" s="20">
        <f>AB10</f>
        <v>10</v>
      </c>
      <c r="Y10" s="18">
        <f>AC10</f>
        <v>1</v>
      </c>
      <c r="Z10" s="18">
        <f>AD10</f>
        <v>255</v>
      </c>
      <c r="AA10" s="19">
        <f>AE10-1</f>
        <v>254</v>
      </c>
      <c r="AB10" s="20">
        <f>N11</f>
        <v>10</v>
      </c>
      <c r="AC10" s="18">
        <f>IF(AD10=255,O11-1,O11)</f>
        <v>1</v>
      </c>
      <c r="AD10" s="18">
        <f>IF(AR10=-1,255, IF(AND(AE10&lt;&gt;255),P11,P11-1))</f>
        <v>255</v>
      </c>
      <c r="AE10" s="19">
        <f>IF(AS10=-1,255,Q11-1)</f>
        <v>255</v>
      </c>
      <c r="AF10" s="21">
        <f>IF(N11&lt;&gt;0,255,"HOLA")</f>
        <v>255</v>
      </c>
      <c r="AG10" s="22">
        <f>IF(AJ10=15,254,IF(O11&lt;&gt;0,255,IF(P11&lt;&gt;0,255)))</f>
        <v>254</v>
      </c>
      <c r="AH10" s="18">
        <f>IF(AND(AJ10=16),0,IF(AND(AJ10=17),128,IF(AND(AJ10=18),192,IF(AND(AJ10=19),224,IF(AND(AJ10=20),240,IF(AND(AJ10=21),248,IF(AND(AJ10=22),252,IF(AND(AJ10=23),254,IF(AND(P11=0,Q11=0),0,IF(AND(AH9=255),255,IF(AND(AJ10=24),255,IF(AND(AJ10=25),255,IF(AND(AJ10=26),255,IF(AND(AJ10=27),255,IF(AND(AJ10=28),255,IF(AND(AJ10=29),255,IF(AND(AJ10=30),255,IF(AND(AJ10=31),255,"HOLA"))))))))))))))))))</f>
        <v>0</v>
      </c>
      <c r="AI10" s="19">
        <f>IF(AJ10=24,0, IF(AJ10=25,128, IF(AJ10=26,192, IF(AJ10=27,224, IF(AJ10=28,240, IF(AJ10=29,248, IF(AJ10=30,252, IF(AJ10=31,254, IF(Q11=0,0,"HOLA")))))))))</f>
        <v>0</v>
      </c>
      <c r="AJ10" s="23">
        <f>IF(AND(F11&lt;=131069,F11&gt;65533),32-17,IF(AND(F11&lt;=65533,F11&gt;32765),32-16,IF(AND(F11&lt;=32765,F11&gt;16381),32-15,IF(AND(F11&lt;=16381,F11&gt;8189),32-14,IF(AND(F11&lt;=8189,F11&gt;4093),32-13,IF(AND(F11&lt;=4093,F11&gt;2045),32-12,IF(AND(F11&lt;=2045,F11&gt;1021),32-11,IF(AND(F11&lt;=1021,F11&gt;509),32-10,IF(AND(F11&lt;=509,F11&gt;253),32-9,IF(AND(F11&lt;=253,F11&gt;125),32-8,IF(AND(F11&lt;=125,F11&gt;61),32-7,IF(AND(F11&lt;=61,F11&gt;29),32-6,IF(AND(F11&lt;=29,F11&gt;13),32-5,IF(AND(F11&lt;=13,F11&gt;5),32-4,IF(AND(F11&lt;=5,F11&gt;=3),32-3,IF(AND(F11=2),32-2,))))))))))))))))</f>
        <v>15</v>
      </c>
      <c r="AK10" s="23">
        <f>P11</f>
        <v>0</v>
      </c>
      <c r="AL10" s="23">
        <f>IF(AK10=256,0,AK10)</f>
        <v>0</v>
      </c>
      <c r="AM10" s="23">
        <f>IF(R11=256,0,IF(AND(F11&lt;=253,F11&gt;125),0,IF(AND(F11&lt;=125,F11&gt;61),128+J1,IF(AND(F11&lt;=61,F11&gt;29),64+J1,IF(AND(F11&lt;=29,F11&gt;13),32+J1,IF(AND(F11&lt;=13,F11&gt;5),16+J1,IF(AND(F11&lt;=5,F11&gt;=3),8+J1,IF(AND(F11=2),4+J1,J1))))))))</f>
        <v>0</v>
      </c>
      <c r="AN10" s="23">
        <f>IF(S10=256,0,IF(AND(F11&lt;=253,F11&gt;125),0,IF(AND(F11&lt;=125,F11&gt;61),128+R10,IF(AND(F11&lt;=61,F11&gt;29),64+R10,IF(AND(F11&lt;=29,F11&gt;13),32+R10,IF(AND(F11&lt;=13,F11&gt;5),16+R10,IF(AND(F11&lt;=5,F11&gt;2),8+R10,IF(AND(F11=2),4+R10,R10))))))))</f>
        <v>0</v>
      </c>
      <c r="AO10" s="23">
        <f>IF(AND(AQ10=256),0,IF(AND(F11&lt;=131069,F11&gt;65533),H1+2,IF(AND(F11&lt;=65533,F11&gt;32765),256,IF(AND(F11&lt;=32765,F11&gt;16381),128+H1,IF(AND(F11&lt;=16381,F11&gt;8189),64+H1,IF(AND(F11&lt;=8189,F11&gt;4093),32+H1,IF(AND(F11&lt;=4093,F11&gt;2045),16+H1,IF(AND(F11&lt;=2045,F11&gt;1021),8+H1,IF(AND(F11&lt;=1021,F11&gt;509),4+H1,IF(AND(F11&lt;=509,F11&gt;253),2+H1,IF(AND(F11&lt;=253,F11&gt;125),H1+1,IF(AND(F11&lt;=125,F11&gt;61),128+H1,IF(AND(F11&lt;=61,F11&gt;29),64+H1,IF(AND(F11&lt;=29,F11&gt;13),32+H1,IF(AND(F11&lt;=13,F11&gt;5),16+H1,IF(AND(F11&lt;=5,F11&gt;=3),8+H1,IF(AND(F11=2),4+H1)))))))))))))))))</f>
        <v>2</v>
      </c>
      <c r="AP10" s="23">
        <f>IF(AND(F11&lt;=131069,F11&gt;65533),H1+2, IF(AND(Q11=0,P11=0),H1+1, H1))</f>
        <v>2</v>
      </c>
      <c r="AQ10" s="23">
        <f>IF(R11=256,I1+1,IF(AND(F11&lt;=65533,F11&gt;32765),256,IF(AND(F11&lt;=32765,F11&gt;16381),128+I1,IF(AND(F11&lt;=16381,F11&gt;8189),64+I1,IF(AND(F11&lt;=8189,F11&gt;4093),32+I1,IF(AND(F11&lt;=4093,F11&gt;2045),16+I1,IF(AND(F11&lt;=2045,F11&gt;1021),8+I1,IF(AND(F11&lt;=1021,F11&gt;509),4+I1,IF(AND(F11&lt;=509,F11&gt;253),2+I1,IF(AND(F11&lt;=253,F11&gt;125),I1+1,I1))))))))))</f>
        <v>0</v>
      </c>
      <c r="AR10" s="23">
        <f>IF(AE10=255,P11-1,P11-1)</f>
        <v>-1</v>
      </c>
      <c r="AS10" s="23">
        <f>Q11-1</f>
        <v>-1</v>
      </c>
      <c r="AT10" s="42">
        <f>255-AF10</f>
        <v>0</v>
      </c>
      <c r="AU10" s="43">
        <f>255-AG10</f>
        <v>1</v>
      </c>
      <c r="AV10" s="43">
        <f>255-AH10</f>
        <v>255</v>
      </c>
      <c r="AW10" s="44">
        <f>255-AI10</f>
        <v>255</v>
      </c>
      <c r="AX10" s="10" t="s">
        <v>76</v>
      </c>
      <c r="AY10" s="15"/>
    </row>
    <row r="11" spans="1:51" x14ac:dyDescent="0.2">
      <c r="A11" s="25" t="s">
        <v>10</v>
      </c>
      <c r="B11" s="26"/>
      <c r="C11" s="6" t="s">
        <v>32</v>
      </c>
      <c r="D11" s="32"/>
      <c r="E11" s="15"/>
      <c r="F11" s="10">
        <v>130000</v>
      </c>
      <c r="G11" s="12" t="str">
        <f>_xlfn.CONCAT(G1,".",H1,".",I1,".",J1)</f>
        <v>10.0.0.0</v>
      </c>
      <c r="H11" s="13" t="str">
        <f>_xlfn.CONCAT(T10,".",U10,".",V10,".",W10)</f>
        <v>10.0.0.1</v>
      </c>
      <c r="I11" s="13" t="str">
        <f>_xlfn.CONCAT(X10,".",Y10,".",Z10,".",AA10)</f>
        <v>10.1.255.254</v>
      </c>
      <c r="J11" s="13" t="str">
        <f>_xlfn.CONCAT(AB10,".",AC10,".",AD10,".",AE10)</f>
        <v>10.1.255.255</v>
      </c>
      <c r="K11" s="13" t="str">
        <f>_xlfn.CONCAT(AF10,".",AG10,".",AH10,".",AI10)</f>
        <v>255.254.0.0</v>
      </c>
      <c r="L11" s="13" t="str">
        <f>_xlfn.CONCAT("/",AJ10)</f>
        <v>/15</v>
      </c>
      <c r="M11" s="15"/>
      <c r="N11" s="21">
        <f>G1</f>
        <v>10</v>
      </c>
      <c r="O11" s="22">
        <f>AP10</f>
        <v>2</v>
      </c>
      <c r="P11" s="18">
        <f>IF(AO10=0,AO10,AQ10)</f>
        <v>0</v>
      </c>
      <c r="Q11" s="19">
        <f>AM10</f>
        <v>0</v>
      </c>
      <c r="R11" s="17">
        <f>IF(AND(F11&lt;=253,F11&gt;125),0,IF(AND(F11&lt;=125,F11&gt;61),128+J1,IF(AND(F11&lt;=61,F11&gt;29),64+J1,IF(AND(F11&lt;=29,F11&gt;13),32+J1,IF(AND(F11&lt;=13,F11&gt;5),16+J1,IF(AND(F11&lt;=5,F11&gt;2),8+J1,IF(AND(F11=2),4+J1,J1)))))))</f>
        <v>0</v>
      </c>
      <c r="S11" s="17" t="str">
        <f>IF(R11=256,P11+1,"HOLA")</f>
        <v>HOLA</v>
      </c>
      <c r="T11" s="18">
        <f>N11</f>
        <v>10</v>
      </c>
      <c r="U11" s="18">
        <f>O11</f>
        <v>2</v>
      </c>
      <c r="V11" s="18">
        <f>P11</f>
        <v>0</v>
      </c>
      <c r="W11" s="19">
        <f>Q11+1</f>
        <v>1</v>
      </c>
      <c r="X11" s="20">
        <f>AB11</f>
        <v>10</v>
      </c>
      <c r="Y11" s="18">
        <f>AC11</f>
        <v>2</v>
      </c>
      <c r="Z11" s="18">
        <f>AD11</f>
        <v>255</v>
      </c>
      <c r="AA11" s="19">
        <f>AE11-1</f>
        <v>254</v>
      </c>
      <c r="AB11" s="20">
        <f>N12</f>
        <v>10</v>
      </c>
      <c r="AC11" s="18">
        <f>IF(AD11=255,O12-1,O12)</f>
        <v>2</v>
      </c>
      <c r="AD11" s="18">
        <f>IF(AR11=-1,255, IF(AND(AE11&lt;&gt;255),P12,P12-1))</f>
        <v>255</v>
      </c>
      <c r="AE11" s="19">
        <f>IF(AS11=-1,255,Q12-1)</f>
        <v>255</v>
      </c>
      <c r="AF11" s="21">
        <f>IF(N12&lt;&gt;0,255,"HOLA")</f>
        <v>255</v>
      </c>
      <c r="AG11" s="22">
        <f>IF(AJ11=15,254,IF(O12&lt;&gt;0,255,IF(P12&lt;&gt;0,255)))</f>
        <v>255</v>
      </c>
      <c r="AH11" s="18">
        <f>IF(AND(AJ11=16),0,IF(AND(AJ11=17),128,IF(AND(AJ11=18),192,IF(AND(AJ11=19),224,IF(AND(AJ11=20),240,IF(AND(AJ11=21),248,IF(AND(AJ11=22),252,IF(AND(AJ11=23),254,IF(AND(O12&gt;O11),255,IF(AND(P12=0),0,IF(AND(AH10=255),AH10,IF(AND(AJ11=24),AH10+1,IF(AND(AJ11=25),255,IF(AND(AJ11=26),255,IF(AND(AJ11=27),255,IF(AND(AJ11=28),255,IF(AND(AJ11=29),255,IF(AND(AJ11=30),255,IF(AND(AJ11=31),255,"HOLA")))))))))))))))))))</f>
        <v>0</v>
      </c>
      <c r="AI11" s="19">
        <f>IF(AJ11=24,0, IF(AJ11=25,128, IF(AJ11=26,192, IF(AJ11=27,224, IF(AJ11=28,240, IF(AJ11=29,248, IF(AJ11=30,252, IF(AJ11=31,254, IF(Q12=0,0,"HOLA")))))))))</f>
        <v>0</v>
      </c>
      <c r="AJ11" s="23">
        <f>IF(AND(F12&lt;=131069,F12&gt;65533),32-17,IF(AND(F12&lt;=65533,F12&gt;32765),32-16,IF(AND(F12&lt;=32765,F12&gt;16381),32-15,IF(AND(F12&lt;=16381,F12&gt;8189),32-14,IF(AND(F12&lt;=8189,F12&gt;4093),32-13,IF(AND(F12&lt;=4093,F12&gt;2045),32-12,IF(AND(F12&lt;=2045,F12&gt;1021),32-11,IF(AND(F12&lt;=1021,F12&gt;509),32-10,IF(AND(F12&lt;=509,F12&gt;253),32-9,IF(AND(F12&lt;=253,F12&gt;125),32-8,IF(AND(F12&lt;=125,F12&gt;61),32-7,IF(AND(F12&lt;=61,F12&gt;29),32-6,IF(AND(F12&lt;=29,F12&gt;13),32-5,IF(AND(F12&lt;=13,F12&gt;5),32-4,IF(AND(F12&lt;=5,F12&gt;=3),32-3,IF(AND(F12=2),32-2,))))))))))))))))</f>
        <v>16</v>
      </c>
      <c r="AK11" s="23">
        <f>P12</f>
        <v>0</v>
      </c>
      <c r="AL11" s="23">
        <f>IF(Q12=256,0,Q12)</f>
        <v>0</v>
      </c>
      <c r="AM11" s="23">
        <f>IF(R12=256,0,IF(AND(F12&lt;=253,F12&gt;125),0,IF(AND(F12&lt;=125,F12&gt;61),128+Q11,IF(AND(F12&lt;=61,F12&gt;29),64+Q11,IF(AND(F12&lt;=29,F12&gt;13),32+Q11,IF(AND(F12&lt;=13,F12&gt;5),16+Q11,IF(AND(F12&lt;=5,F12&gt;=3),8+Q11,IF(AND(F12=2),4+Q11,Q11))))))))</f>
        <v>0</v>
      </c>
      <c r="AN11" s="23">
        <f>IF(S11=256,0,IF(AND(F12&lt;=253,F12&gt;125),0,IF(AND(F12&lt;=125,F12&gt;61),128+R11,IF(AND(F12&lt;=61,F12&gt;29),64+R11,IF(AND(F12&lt;=29,F12&gt;13),32+R11,IF(AND(F12&lt;=13,F12&gt;5),16+R11,IF(AND(F12&lt;=5,F12&gt;2),8+R11,IF(AND(F12=2),4+R11,R11))))))))</f>
        <v>0</v>
      </c>
      <c r="AO11" s="23">
        <f>IF(AND(AQ11=256),0,IF(AND(F12&lt;=131069,F12&gt;65533),H2+2,IF(AND(F12&lt;=65533,F12&gt;32765),256,IF(AND(F12&lt;=32765,F12&gt;16381),128+H2,IF(AND(F12&lt;=16381,F12&gt;8189),64+H2,IF(AND(F12&lt;=8189,F12&gt;4093),32+H2,IF(AND(F12&lt;=4093,F12&gt;2045),16+H2,IF(AND(F12&lt;=2045,F12&gt;1021),8+H2,IF(AND(F12&lt;=1021,F12&gt;509),4+H2,IF(AND(F12&lt;=509,F12&gt;253),2+H2,IF(AND(F12&lt;=253,F12&gt;125),H2+1,IF(AND(F12&lt;=125,F12&gt;61),128+H2,IF(AND(F12&lt;=61,F12&gt;29),64+H2,IF(AND(F12&lt;=29,F12&gt;13),32+H2,IF(AND(F12&lt;=13,F12&gt;5),16+H2,IF(AND(F12&lt;=5,F12&gt;=3),8+H2,IF(AND(F12=2),4+H2)))))))))))))))))</f>
        <v>0</v>
      </c>
      <c r="AP11" s="23">
        <f>IF(AND(F12&lt;=131069,F12&gt;65533),O11+2, IF(AND(Q12=0,P12=0),O11+1, O11))</f>
        <v>3</v>
      </c>
      <c r="AQ11" s="23">
        <f>IF(R12=256,P11+1,IF(AND(F12&lt;=65533,F12&gt;32765),256,IF(AND(F12&lt;=32765,F12&gt;16381),128+P11,IF(AND(F12&lt;=16381,F12&gt;8189),64+P11,IF(AND(F12&lt;=8189,F12&gt;4093),32+P11,IF(AND(F12&lt;=4093,F12&gt;2045),16+P11,IF(AND(F12&lt;=2045,F12&gt;1021),8+P11,IF(AND(F12&lt;=1021,F12&gt;509),4+P11,IF(AND(F12&lt;=509,F12&gt;253),2+P11,IF(AND(F12&lt;=253,F12&gt;125),P11+1,P11))))))))))</f>
        <v>256</v>
      </c>
      <c r="AR11" s="23">
        <f>IF(AE11=255,P12-1,P12-1)</f>
        <v>-1</v>
      </c>
      <c r="AS11" s="23">
        <f>Q12-1</f>
        <v>-1</v>
      </c>
      <c r="AT11" s="42">
        <f t="shared" ref="AT11:AW26" si="0">255-AF11</f>
        <v>0</v>
      </c>
      <c r="AU11" s="43">
        <f t="shared" si="0"/>
        <v>0</v>
      </c>
      <c r="AV11" s="43">
        <f t="shared" si="0"/>
        <v>255</v>
      </c>
      <c r="AW11" s="44">
        <f t="shared" si="0"/>
        <v>255</v>
      </c>
      <c r="AX11" s="14" t="str">
        <f>_xlfn.CONCAT(AT10,".",AU10,".",AV10,".",AW10)</f>
        <v>0.1.255.255</v>
      </c>
      <c r="AY11" s="15"/>
    </row>
    <row r="12" spans="1:51" x14ac:dyDescent="0.2">
      <c r="A12" s="25" t="s">
        <v>11</v>
      </c>
      <c r="B12" s="26"/>
      <c r="C12" s="6" t="s">
        <v>33</v>
      </c>
      <c r="D12" s="32"/>
      <c r="E12" s="15"/>
      <c r="F12" s="10">
        <v>65000</v>
      </c>
      <c r="G12" s="13" t="str">
        <f>_xlfn.CONCAT(N11,".",O11,".",P11,".",Q11)</f>
        <v>10.2.0.0</v>
      </c>
      <c r="H12" s="13" t="str">
        <f>_xlfn.CONCAT(T11,".",U11,".",V11,".",W11)</f>
        <v>10.2.0.1</v>
      </c>
      <c r="I12" s="13" t="str">
        <f>_xlfn.CONCAT(X11,".",Y11,".",Z11,".",AA11)</f>
        <v>10.2.255.254</v>
      </c>
      <c r="J12" s="13" t="str">
        <f>_xlfn.CONCAT(AB11,".",AC11,".",AD11,".",AE11)</f>
        <v>10.2.255.255</v>
      </c>
      <c r="K12" s="13" t="str">
        <f>_xlfn.CONCAT(AF11,".",AG11,".",AH11,".",AI11)</f>
        <v>255.255.0.0</v>
      </c>
      <c r="L12" s="13" t="str">
        <f>_xlfn.CONCAT("/",AJ11)</f>
        <v>/16</v>
      </c>
      <c r="M12" s="15"/>
      <c r="N12" s="21">
        <f>N11</f>
        <v>10</v>
      </c>
      <c r="O12" s="22">
        <f>AP11</f>
        <v>3</v>
      </c>
      <c r="P12" s="18">
        <f>IF(AO11=0,AO11,AQ11)</f>
        <v>0</v>
      </c>
      <c r="Q12" s="19">
        <f>AM11</f>
        <v>0</v>
      </c>
      <c r="R12" s="17">
        <f>IF(AND(F12&lt;=253,F12&gt;125),0,IF(AND(F12&lt;=125,F12&gt;61),128+Q11,IF(AND(F12&lt;=61,F12&gt;29),64+Q11,IF(AND(F12&lt;=29,F12&gt;13),32+Q11,IF(AND(F12&lt;=13,F12&gt;5),16+Q11,IF(AND(F12&lt;=5,F12&gt;2),8+Q11,IF(AND(F12=2),4+Q11,Q11)))))))</f>
        <v>0</v>
      </c>
      <c r="S12" s="17" t="str">
        <f>IF(R12=256,P12+1,"HOLA")</f>
        <v>HOLA</v>
      </c>
      <c r="T12" s="18">
        <f>N12</f>
        <v>10</v>
      </c>
      <c r="U12" s="18">
        <f>O12</f>
        <v>3</v>
      </c>
      <c r="V12" s="18">
        <f>P12</f>
        <v>0</v>
      </c>
      <c r="W12" s="19">
        <f>Q12+1</f>
        <v>1</v>
      </c>
      <c r="X12" s="20">
        <f>AB12</f>
        <v>10</v>
      </c>
      <c r="Y12" s="18">
        <f>AC12</f>
        <v>3</v>
      </c>
      <c r="Z12" s="18">
        <f>AD12</f>
        <v>127</v>
      </c>
      <c r="AA12" s="19">
        <f>AE12-1</f>
        <v>254</v>
      </c>
      <c r="AB12" s="20">
        <f>N13</f>
        <v>10</v>
      </c>
      <c r="AC12" s="18">
        <f>IF(AD12=255,O13-1,O13)</f>
        <v>3</v>
      </c>
      <c r="AD12" s="18">
        <f>IF(AR12=-1,255, IF(AND(AE12&lt;&gt;255),P13,P13-1))</f>
        <v>127</v>
      </c>
      <c r="AE12" s="19">
        <f>IF(AS12=-1,255,Q13-1)</f>
        <v>255</v>
      </c>
      <c r="AF12" s="21">
        <f>IF(N13&lt;&gt;0,255,"HOLA")</f>
        <v>255</v>
      </c>
      <c r="AG12" s="22">
        <f>IF(AJ12=15,254,IF(O13&lt;&gt;0,255,IF(P13&lt;&gt;0,255)))</f>
        <v>255</v>
      </c>
      <c r="AH12" s="18">
        <f>IF(AND(AJ12=16),0,IF(AND(AJ12=17),128,IF(AND(AJ12=18),192,IF(AND(AJ12=19),224,IF(AND(AJ12=20),240,IF(AND(AJ12=21),248,IF(AND(AJ12=22),252,IF(AND(AJ12=23),254,IF(AND(O13&gt;O12),255,IF(AND(P13=0),0,IF(AND(AH11=255),AH11,IF(AND(AJ12=24),AH11+1,IF(AND(AJ12=25),255,IF(AND(AJ12=26),255,IF(AND(AJ12=27),255,IF(AND(AJ12=28),255,IF(AND(AJ12=29),255,IF(AND(AJ12=30),255,IF(AND(AJ12=31),255,"HOLA")))))))))))))))))))</f>
        <v>128</v>
      </c>
      <c r="AI12" s="19">
        <f>IF(AJ12=24,0, IF(AJ12=25,128, IF(AJ12=26,192, IF(AJ12=27,224, IF(AJ12=28,240, IF(AJ12=29,248, IF(AJ12=30,252, IF(AJ12=31,254, IF(Q13=0,0,"HOLA")))))))))</f>
        <v>0</v>
      </c>
      <c r="AJ12" s="23">
        <f>IF(AND(F13&lt;=131069,F13&gt;65533),32-17,IF(AND(F13&lt;=65533,F13&gt;32765),32-16,IF(AND(F13&lt;=32765,F13&gt;16381),32-15,IF(AND(F13&lt;=16381,F13&gt;8189),32-14,IF(AND(F13&lt;=8189,F13&gt;4093),32-13,IF(AND(F13&lt;=4093,F13&gt;2045),32-12,IF(AND(F13&lt;=2045,F13&gt;1021),32-11,IF(AND(F13&lt;=1021,F13&gt;509),32-10,IF(AND(F13&lt;=509,F13&gt;253),32-9,IF(AND(F13&lt;=253,F13&gt;125),32-8,IF(AND(F13&lt;=125,F13&gt;61),32-7,IF(AND(F13&lt;=61,F13&gt;29),32-6,IF(AND(F13&lt;=29,F13&gt;13),32-5,IF(AND(F13&lt;=13,F13&gt;5),32-4,IF(AND(F13&lt;=5,F13&gt;=3),32-3,IF(AND(F13=2),32-2,))))))))))))))))</f>
        <v>17</v>
      </c>
      <c r="AK12" s="23">
        <f>P13</f>
        <v>128</v>
      </c>
      <c r="AL12" s="23">
        <f>IF(Q13=256,0,Q13)</f>
        <v>0</v>
      </c>
      <c r="AM12" s="23">
        <f>IF(R13=256,0,IF(AND(F13&lt;=253,F13&gt;125),0,IF(AND(F13&lt;=125,F13&gt;61),128+Q12,IF(AND(F13&lt;=61,F13&gt;29),64+Q12,IF(AND(F13&lt;=29,F13&gt;13),32+Q12,IF(AND(F13&lt;=13,F13&gt;5),16+Q12,IF(AND(F13&lt;=5,F13&gt;=3),8+Q12,IF(AND(F13=2),4+Q12,Q12))))))))</f>
        <v>0</v>
      </c>
      <c r="AN12" s="23">
        <f>IF(S12=256,0,IF(AND(F13&lt;=253,F13&gt;125),0,IF(AND(F13&lt;=125,F13&gt;61),128+R12,IF(AND(F13&lt;=61,F13&gt;29),64+R12,IF(AND(F13&lt;=29,F13&gt;13),32+R12,IF(AND(F13&lt;=13,F13&gt;5),16+R12,IF(AND(F13&lt;=5,F13&gt;2),8+R12,IF(AND(F13=2),4+R12,R12))))))))</f>
        <v>0</v>
      </c>
      <c r="AO12" s="23">
        <f>IF(AND(AQ12=256),0,IF(AND(F13&lt;=131069,F13&gt;65533),H3+2,IF(AND(F13&lt;=65533,F13&gt;32765),256,IF(AND(F13&lt;=32765,F13&gt;16381),128+H3,IF(AND(F13&lt;=16381,F13&gt;8189),64+H3,IF(AND(F13&lt;=8189,F13&gt;4093),32+H3,IF(AND(F13&lt;=4093,F13&gt;2045),16+H3,IF(AND(F13&lt;=2045,F13&gt;1021),8+H3,IF(AND(F13&lt;=1021,F13&gt;509),4+H3,IF(AND(F13&lt;=509,F13&gt;253),2+H3,IF(AND(F13&lt;=253,F13&gt;125),H3+1,IF(AND(F13&lt;=125,F13&gt;61),128+H3,IF(AND(F13&lt;=61,F13&gt;29),64+H3,IF(AND(F13&lt;=29,F13&gt;13),32+H3,IF(AND(F13&lt;=13,F13&gt;5),16+H3,IF(AND(F13&lt;=5,F13&gt;=3),8+H3,IF(AND(F13=2),4+H3)))))))))))))))))</f>
        <v>128</v>
      </c>
      <c r="AP12" s="23">
        <f>IF(AND(F13&lt;=131069,F13&gt;65533),O12+2, IF(AND(Q13=0,P13=0),O12+1, O12))</f>
        <v>3</v>
      </c>
      <c r="AQ12" s="23">
        <f>IF(R13=256,P12+1,IF(AND(F13&lt;=65533,F13&gt;32765),256,IF(AND(F13&lt;=32765,F13&gt;16381),128+P12,IF(AND(F13&lt;=16381,F13&gt;8189),64+P12,IF(AND(F13&lt;=8189,F13&gt;4093),32+P12,IF(AND(F13&lt;=4093,F13&gt;2045),16+P12,IF(AND(F13&lt;=2045,F13&gt;1021),8+P12,IF(AND(F13&lt;=1021,F13&gt;509),4+P12,IF(AND(F13&lt;=509,F13&gt;253),2+P12,IF(AND(F13&lt;=253,F13&gt;125),P12+1,P12))))))))))</f>
        <v>128</v>
      </c>
      <c r="AR12" s="23">
        <f>IF(AE12=255,P13-1,P13-1)</f>
        <v>127</v>
      </c>
      <c r="AS12" s="23">
        <f>Q13-1</f>
        <v>-1</v>
      </c>
      <c r="AT12" s="42">
        <f t="shared" si="0"/>
        <v>0</v>
      </c>
      <c r="AU12" s="43">
        <f t="shared" si="0"/>
        <v>0</v>
      </c>
      <c r="AV12" s="43">
        <f t="shared" si="0"/>
        <v>127</v>
      </c>
      <c r="AW12" s="44">
        <f t="shared" si="0"/>
        <v>255</v>
      </c>
      <c r="AX12" s="14" t="str">
        <f t="shared" ref="AX12:AX31" si="1">_xlfn.CONCAT(AT11,".",AU11,".",AV11,".",AW11)</f>
        <v>0.0.255.255</v>
      </c>
      <c r="AY12" s="15"/>
    </row>
    <row r="13" spans="1:51" x14ac:dyDescent="0.2">
      <c r="A13" s="25" t="s">
        <v>12</v>
      </c>
      <c r="B13" s="26"/>
      <c r="C13" s="6" t="s">
        <v>34</v>
      </c>
      <c r="D13" s="32"/>
      <c r="E13" s="15"/>
      <c r="F13" s="10">
        <v>32000</v>
      </c>
      <c r="G13" s="14" t="str">
        <f>_xlfn.CONCAT(N12,".",O12,".",P12,".",Q12)</f>
        <v>10.3.0.0</v>
      </c>
      <c r="H13" s="13" t="str">
        <f>_xlfn.CONCAT(T12,".",U12,".",V12,".",W12)</f>
        <v>10.3.0.1</v>
      </c>
      <c r="I13" s="13" t="str">
        <f>_xlfn.CONCAT(X12,".",Y12,".",Z12,".",AA12)</f>
        <v>10.3.127.254</v>
      </c>
      <c r="J13" s="13" t="str">
        <f>_xlfn.CONCAT(AB12,".",AC12,".",AD12,".",AE12)</f>
        <v>10.3.127.255</v>
      </c>
      <c r="K13" s="13" t="str">
        <f>_xlfn.CONCAT(AF12,".",AG12,".",AH12,".",AI12)</f>
        <v>255.255.128.0</v>
      </c>
      <c r="L13" s="13" t="str">
        <f>_xlfn.CONCAT("/",AJ12)</f>
        <v>/17</v>
      </c>
      <c r="M13" s="15"/>
      <c r="N13" s="21">
        <f>N12</f>
        <v>10</v>
      </c>
      <c r="O13" s="22">
        <f>AP12</f>
        <v>3</v>
      </c>
      <c r="P13" s="18">
        <f>IF(AO12=0,AO12,AQ12)</f>
        <v>128</v>
      </c>
      <c r="Q13" s="19">
        <f>AM12</f>
        <v>0</v>
      </c>
      <c r="R13" s="17">
        <f>IF(AND(F13&lt;=253,F13&gt;125),0,IF(AND(F13&lt;=125,F13&gt;61),128+Q12,IF(AND(F13&lt;=61,F13&gt;29),64+Q12,IF(AND(F13&lt;=29,F13&gt;13),32+Q12,IF(AND(F13&lt;=13,F13&gt;5),16+Q12,IF(AND(F13&lt;=5,F13&gt;2),8+Q12,IF(AND(F13=2),4+Q12,Q12)))))))</f>
        <v>0</v>
      </c>
      <c r="S13" s="17" t="str">
        <f>IF(R13=256,P13+1,"HOLA")</f>
        <v>HOLA</v>
      </c>
      <c r="T13" s="18">
        <f>N13</f>
        <v>10</v>
      </c>
      <c r="U13" s="18">
        <f>O13</f>
        <v>3</v>
      </c>
      <c r="V13" s="18">
        <f>P13</f>
        <v>128</v>
      </c>
      <c r="W13" s="19">
        <f>Q13+1</f>
        <v>1</v>
      </c>
      <c r="X13" s="20">
        <f>AB13</f>
        <v>10</v>
      </c>
      <c r="Y13" s="18">
        <f>AC13</f>
        <v>3</v>
      </c>
      <c r="Z13" s="18">
        <f>AD13</f>
        <v>191</v>
      </c>
      <c r="AA13" s="19">
        <f>AE13-1</f>
        <v>254</v>
      </c>
      <c r="AB13" s="20">
        <f>N14</f>
        <v>10</v>
      </c>
      <c r="AC13" s="18">
        <f>IF(AD13=255,O14-1,O14)</f>
        <v>3</v>
      </c>
      <c r="AD13" s="18">
        <f>IF(AR13=-1,255, IF(AND(AE13&lt;&gt;255),P14,P14-1))</f>
        <v>191</v>
      </c>
      <c r="AE13" s="19">
        <f>IF(AS13=-1,255,Q14-1)</f>
        <v>255</v>
      </c>
      <c r="AF13" s="21">
        <f>IF(N14&lt;&gt;0,255,"HOLA")</f>
        <v>255</v>
      </c>
      <c r="AG13" s="22">
        <f>IF(AJ13=15,254,IF(O14&lt;&gt;0,255,IF(P14&lt;&gt;0,255)))</f>
        <v>255</v>
      </c>
      <c r="AH13" s="18">
        <f>IF(AND(AJ13=16),0,IF(AND(AJ13=17),128,IF(AND(AJ13=18),192,IF(AND(AJ13=19),224,IF(AND(AJ13=20),240,IF(AND(AJ13=21),248,IF(AND(AJ13=22),252,IF(AND(AJ13=23),254,IF(AND(O14&gt;O13),255,IF(AND(P14=0),0,IF(AND(AH12=255),AH12,IF(AND(AJ13=24),AH12+1,IF(AND(AJ13=25),255,IF(AND(AJ13=26),255,IF(AND(AJ13=27),255,IF(AND(AJ13=28),255,IF(AND(AJ13=29),255,IF(AND(AJ13=30),255,IF(AND(AJ13=31),255,"HOLA")))))))))))))))))))</f>
        <v>192</v>
      </c>
      <c r="AI13" s="19">
        <f>IF(AJ13=24,0, IF(AJ13=25,128, IF(AJ13=26,192, IF(AJ13=27,224, IF(AJ13=28,240, IF(AJ13=29,248, IF(AJ13=30,252, IF(AJ13=31,254, IF(Q14=0,0,"HOLA")))))))))</f>
        <v>0</v>
      </c>
      <c r="AJ13" s="23">
        <f>IF(AND(F14&lt;=131069,F14&gt;65533),32-17,IF(AND(F14&lt;=65533,F14&gt;32765),32-16,IF(AND(F14&lt;=32765,F14&gt;16381),32-15,IF(AND(F14&lt;=16381,F14&gt;8189),32-14,IF(AND(F14&lt;=8189,F14&gt;4093),32-13,IF(AND(F14&lt;=4093,F14&gt;2045),32-12,IF(AND(F14&lt;=2045,F14&gt;1021),32-11,IF(AND(F14&lt;=1021,F14&gt;509),32-10,IF(AND(F14&lt;=509,F14&gt;253),32-9,IF(AND(F14&lt;=253,F14&gt;125),32-8,IF(AND(F14&lt;=125,F14&gt;61),32-7,IF(AND(F14&lt;=61,F14&gt;29),32-6,IF(AND(F14&lt;=29,F14&gt;13),32-5,IF(AND(F14&lt;=13,F14&gt;5),32-4,IF(AND(F14&lt;=5,F14&gt;=3),32-3,IF(AND(F14=2),32-2,))))))))))))))))</f>
        <v>18</v>
      </c>
      <c r="AK13" s="23">
        <f>P14</f>
        <v>192</v>
      </c>
      <c r="AL13" s="23">
        <f>IF(Q14=256,0,Q14)</f>
        <v>0</v>
      </c>
      <c r="AM13" s="23">
        <f>IF(R14=256,0,IF(AND(F14&lt;=253,F14&gt;125),0,IF(AND(F14&lt;=125,F14&gt;61),128+Q13,IF(AND(F14&lt;=61,F14&gt;29),64+Q13,IF(AND(F14&lt;=29,F14&gt;13),32+Q13,IF(AND(F14&lt;=13,F14&gt;5),16+Q13,IF(AND(F14&lt;=5,F14&gt;=3),8+Q13,IF(AND(F14=2),4+Q13,Q13))))))))</f>
        <v>0</v>
      </c>
      <c r="AN13" s="23">
        <f>IF(S13=256,0,IF(AND(F14&lt;=253,F14&gt;125),0,IF(AND(F14&lt;=125,F14&gt;61),128+R13,IF(AND(F14&lt;=61,F14&gt;29),64+R13,IF(AND(F14&lt;=29,F14&gt;13),32+R13,IF(AND(F14&lt;=13,F14&gt;5),16+R13,IF(AND(F14&lt;=5,F14&gt;2),8+R13,IF(AND(F14=2),4+R13,R13))))))))</f>
        <v>0</v>
      </c>
      <c r="AO13" s="23">
        <f>IF(AND(AQ13=256),0,IF(AND(F14&lt;=131069,F14&gt;65533),H4+2,IF(AND(F14&lt;=65533,F14&gt;32765),256,IF(AND(F14&lt;=32765,F14&gt;16381),128+H4,IF(AND(F14&lt;=16381,F14&gt;8189),64+H4,IF(AND(F14&lt;=8189,F14&gt;4093),32+H4,IF(AND(F14&lt;=4093,F14&gt;2045),16+H4,IF(AND(F14&lt;=2045,F14&gt;1021),8+H4,IF(AND(F14&lt;=1021,F14&gt;509),4+H4,IF(AND(F14&lt;=509,F14&gt;253),2+H4,IF(AND(F14&lt;=253,F14&gt;125),H4+1,IF(AND(F14&lt;=125,F14&gt;61),128+H4,IF(AND(F14&lt;=61,F14&gt;29),64+H4,IF(AND(F14&lt;=29,F14&gt;13),32+H4,IF(AND(F14&lt;=13,F14&gt;5),16+H4,IF(AND(F14&lt;=5,F14&gt;=3),8+H4,IF(AND(F14=2),4+H4)))))))))))))))))</f>
        <v>64</v>
      </c>
      <c r="AP13" s="23">
        <f>IF(AND(F14&lt;=131069,F14&gt;65533),O13+2, IF(AND(Q14=0,P14=0),O13+1, O13))</f>
        <v>3</v>
      </c>
      <c r="AQ13" s="23">
        <f>IF(R14=256,P13+1,IF(AND(F14&lt;=65533,F14&gt;32765),256,IF(AND(F14&lt;=32765,F14&gt;16381),128+P13,IF(AND(F14&lt;=16381,F14&gt;8189),64+P13,IF(AND(F14&lt;=8189,F14&gt;4093),32+P13,IF(AND(F14&lt;=4093,F14&gt;2045),16+P13,IF(AND(F14&lt;=2045,F14&gt;1021),8+P13,IF(AND(F14&lt;=1021,F14&gt;509),4+P13,IF(AND(F14&lt;=509,F14&gt;253),2+P13,IF(AND(F14&lt;=253,F14&gt;125),P13+1,P13))))))))))</f>
        <v>192</v>
      </c>
      <c r="AR13" s="23">
        <f>IF(AE13=255,P14-1,P14-1)</f>
        <v>191</v>
      </c>
      <c r="AS13" s="23">
        <f>Q14-1</f>
        <v>-1</v>
      </c>
      <c r="AT13" s="42">
        <f t="shared" si="0"/>
        <v>0</v>
      </c>
      <c r="AU13" s="43">
        <f t="shared" si="0"/>
        <v>0</v>
      </c>
      <c r="AV13" s="43">
        <f t="shared" si="0"/>
        <v>63</v>
      </c>
      <c r="AW13" s="44">
        <f t="shared" si="0"/>
        <v>255</v>
      </c>
      <c r="AX13" s="14" t="str">
        <f t="shared" si="1"/>
        <v>0.0.127.255</v>
      </c>
      <c r="AY13" s="15"/>
    </row>
    <row r="14" spans="1:51" x14ac:dyDescent="0.2">
      <c r="A14" s="25" t="s">
        <v>13</v>
      </c>
      <c r="B14" s="26"/>
      <c r="C14" s="6" t="s">
        <v>35</v>
      </c>
      <c r="D14" s="32"/>
      <c r="E14" s="15"/>
      <c r="F14" s="10">
        <v>16000</v>
      </c>
      <c r="G14" s="14" t="str">
        <f>_xlfn.CONCAT(N13,".",O13,".",P13,".",Q13)</f>
        <v>10.3.128.0</v>
      </c>
      <c r="H14" s="13" t="str">
        <f>_xlfn.CONCAT(T13,".",U13,".",V13,".",W13)</f>
        <v>10.3.128.1</v>
      </c>
      <c r="I14" s="13" t="str">
        <f>_xlfn.CONCAT(X13,".",Y13,".",Z13,".",AA13)</f>
        <v>10.3.191.254</v>
      </c>
      <c r="J14" s="13" t="str">
        <f>_xlfn.CONCAT(AB13,".",AC13,".",AD13,".",AE13)</f>
        <v>10.3.191.255</v>
      </c>
      <c r="K14" s="13" t="str">
        <f>_xlfn.CONCAT(AF13,".",AG13,".",AH13,".",AI13)</f>
        <v>255.255.192.0</v>
      </c>
      <c r="L14" s="13" t="str">
        <f>_xlfn.CONCAT("/",AJ13)</f>
        <v>/18</v>
      </c>
      <c r="M14" s="15"/>
      <c r="N14" s="21">
        <f>N13</f>
        <v>10</v>
      </c>
      <c r="O14" s="22">
        <f>AP13</f>
        <v>3</v>
      </c>
      <c r="P14" s="18">
        <f>IF(AO13=0,AO13,AQ13)</f>
        <v>192</v>
      </c>
      <c r="Q14" s="19">
        <f>AM13</f>
        <v>0</v>
      </c>
      <c r="R14" s="17">
        <f>IF(AND(F14&lt;=253,F14&gt;125),0,IF(AND(F14&lt;=125,F14&gt;61),128+Q13,IF(AND(F14&lt;=61,F14&gt;29),64+Q13,IF(AND(F14&lt;=29,F14&gt;13),32+Q13,IF(AND(F14&lt;=13,F14&gt;5),16+Q13,IF(AND(F14&lt;=5,F14&gt;2),8+Q13,IF(AND(F14=2),4+Q13,Q13)))))))</f>
        <v>0</v>
      </c>
      <c r="S14" s="17" t="str">
        <f>IF(R14=256,P14+1,"HOLA")</f>
        <v>HOLA</v>
      </c>
      <c r="T14" s="18">
        <f>N14</f>
        <v>10</v>
      </c>
      <c r="U14" s="18">
        <f>O14</f>
        <v>3</v>
      </c>
      <c r="V14" s="18">
        <f>P14</f>
        <v>192</v>
      </c>
      <c r="W14" s="19">
        <f>Q14+1</f>
        <v>1</v>
      </c>
      <c r="X14" s="20">
        <f>AB14</f>
        <v>10</v>
      </c>
      <c r="Y14" s="18">
        <f>AC14</f>
        <v>3</v>
      </c>
      <c r="Z14" s="18">
        <f>AD14</f>
        <v>223</v>
      </c>
      <c r="AA14" s="19">
        <f>AE14-1</f>
        <v>254</v>
      </c>
      <c r="AB14" s="20">
        <f>N15</f>
        <v>10</v>
      </c>
      <c r="AC14" s="18">
        <f>IF(AD14=255,O15-1,O15)</f>
        <v>3</v>
      </c>
      <c r="AD14" s="18">
        <f>IF(AR14=-1,255, IF(AND(AE14&lt;&gt;255),P15,P15-1))</f>
        <v>223</v>
      </c>
      <c r="AE14" s="19">
        <f>IF(AS14=-1,255,Q15-1)</f>
        <v>255</v>
      </c>
      <c r="AF14" s="21">
        <f>IF(N15&lt;&gt;0,255,"HOLA")</f>
        <v>255</v>
      </c>
      <c r="AG14" s="22">
        <f>IF(AJ14=15,254,IF(O15&lt;&gt;0,255,IF(P15&lt;&gt;0,255)))</f>
        <v>255</v>
      </c>
      <c r="AH14" s="18">
        <f>IF(AND(AJ14=16),0,IF(AND(AJ14=17),128,IF(AND(AJ14=18),192,IF(AND(AJ14=19),224,IF(AND(AJ14=20),240,IF(AND(AJ14=21),248,IF(AND(AJ14=22),252,IF(AND(AJ14=23),254,IF(AND(O15&gt;O14),255,IF(AND(P15=0),0,IF(AND(AH13=255),AH13,IF(AND(AJ14=24),AH13+1,IF(AND(AJ14=25),255,IF(AND(AJ14=26),255,IF(AND(AJ14=27),255,IF(AND(AJ14=28),255,IF(AND(AJ14=29),255,IF(AND(AJ14=30),255,IF(AND(AJ14=31),255,"HOLA")))))))))))))))))))</f>
        <v>224</v>
      </c>
      <c r="AI14" s="19">
        <f>IF(AJ14=24,0, IF(AJ14=25,128, IF(AJ14=26,192, IF(AJ14=27,224, IF(AJ14=28,240, IF(AJ14=29,248, IF(AJ14=30,252, IF(AJ14=31,254, IF(Q15=0,0,"HOLA")))))))))</f>
        <v>0</v>
      </c>
      <c r="AJ14" s="23">
        <f>IF(AND(F15&lt;=131069,F15&gt;65533),32-17,IF(AND(F15&lt;=65533,F15&gt;32765),32-16,IF(AND(F15&lt;=32765,F15&gt;16381),32-15,IF(AND(F15&lt;=16381,F15&gt;8189),32-14,IF(AND(F15&lt;=8189,F15&gt;4093),32-13,IF(AND(F15&lt;=4093,F15&gt;2045),32-12,IF(AND(F15&lt;=2045,F15&gt;1021),32-11,IF(AND(F15&lt;=1021,F15&gt;509),32-10,IF(AND(F15&lt;=509,F15&gt;253),32-9,IF(AND(F15&lt;=253,F15&gt;125),32-8,IF(AND(F15&lt;=125,F15&gt;61),32-7,IF(AND(F15&lt;=61,F15&gt;29),32-6,IF(AND(F15&lt;=29,F15&gt;13),32-5,IF(AND(F15&lt;=13,F15&gt;5),32-4,IF(AND(F15&lt;=5,F15&gt;=3),32-3,IF(AND(F15=2),32-2,))))))))))))))))</f>
        <v>19</v>
      </c>
      <c r="AK14" s="23">
        <f>P15</f>
        <v>224</v>
      </c>
      <c r="AL14" s="23">
        <f>IF(Q15=256,0,Q15)</f>
        <v>0</v>
      </c>
      <c r="AM14" s="23">
        <f>IF(R15=256,0,IF(AND(F15&lt;=253,F15&gt;125),0,IF(AND(F15&lt;=125,F15&gt;61),128+Q14,IF(AND(F15&lt;=61,F15&gt;29),64+Q14,IF(AND(F15&lt;=29,F15&gt;13),32+Q14,IF(AND(F15&lt;=13,F15&gt;5),16+Q14,IF(AND(F15&lt;=5,F15&gt;=3),8+Q14,IF(AND(F15=2),4+Q14,Q14))))))))</f>
        <v>0</v>
      </c>
      <c r="AN14" s="23">
        <f>IF(S14=256,0,IF(AND(F15&lt;=253,F15&gt;125),0,IF(AND(F15&lt;=125,F15&gt;61),128+R14,IF(AND(F15&lt;=61,F15&gt;29),64+R14,IF(AND(F15&lt;=29,F15&gt;13),32+R14,IF(AND(F15&lt;=13,F15&gt;5),16+R14,IF(AND(F15&lt;=5,F15&gt;2),8+R14,IF(AND(F15=2),4+R14,R14))))))))</f>
        <v>0</v>
      </c>
      <c r="AO14" s="23">
        <f>IF(AND(AQ14=256),0,IF(AND(F15&lt;=131069,F15&gt;65533),H5+2,IF(AND(F15&lt;=65533,F15&gt;32765),256,IF(AND(F15&lt;=32765,F15&gt;16381),128+H5,IF(AND(F15&lt;=16381,F15&gt;8189),64+H5,IF(AND(F15&lt;=8189,F15&gt;4093),32+H5,IF(AND(F15&lt;=4093,F15&gt;2045),16+H5,IF(AND(F15&lt;=2045,F15&gt;1021),8+H5,IF(AND(F15&lt;=1021,F15&gt;509),4+H5,IF(AND(F15&lt;=509,F15&gt;253),2+H5,IF(AND(F15&lt;=253,F15&gt;125),H5+1,IF(AND(F15&lt;=125,F15&gt;61),128+H5,IF(AND(F15&lt;=61,F15&gt;29),64+H5,IF(AND(F15&lt;=29,F15&gt;13),32+H5,IF(AND(F15&lt;=13,F15&gt;5),16+H5,IF(AND(F15&lt;=5,F15&gt;=3),8+H5,IF(AND(F15=2),4+H5)))))))))))))))))</f>
        <v>32</v>
      </c>
      <c r="AP14" s="23">
        <f>IF(AND(F15&lt;=131069,F15&gt;65533),O14+2, IF(AND(Q15=0,P15=0),O14+1, O14))</f>
        <v>3</v>
      </c>
      <c r="AQ14" s="23">
        <f>IF(R15=256,P14+1,IF(AND(F15&lt;=65533,F15&gt;32765),256,IF(AND(F15&lt;=32765,F15&gt;16381),128+P14,IF(AND(F15&lt;=16381,F15&gt;8189),64+P14,IF(AND(F15&lt;=8189,F15&gt;4093),32+P14,IF(AND(F15&lt;=4093,F15&gt;2045),16+P14,IF(AND(F15&lt;=2045,F15&gt;1021),8+P14,IF(AND(F15&lt;=1021,F15&gt;509),4+P14,IF(AND(F15&lt;=509,F15&gt;253),2+P14,IF(AND(F15&lt;=253,F15&gt;125),P14+1,P14))))))))))</f>
        <v>224</v>
      </c>
      <c r="AR14" s="23">
        <f>IF(AE14=255,P15-1,P15-1)</f>
        <v>223</v>
      </c>
      <c r="AS14" s="23">
        <f>Q15-1</f>
        <v>-1</v>
      </c>
      <c r="AT14" s="42">
        <f t="shared" si="0"/>
        <v>0</v>
      </c>
      <c r="AU14" s="43">
        <f t="shared" si="0"/>
        <v>0</v>
      </c>
      <c r="AV14" s="43">
        <f t="shared" si="0"/>
        <v>31</v>
      </c>
      <c r="AW14" s="44">
        <f t="shared" si="0"/>
        <v>255</v>
      </c>
      <c r="AX14" s="14" t="str">
        <f t="shared" si="1"/>
        <v>0.0.63.255</v>
      </c>
      <c r="AY14" s="15"/>
    </row>
    <row r="15" spans="1:51" x14ac:dyDescent="0.2">
      <c r="A15" s="33" t="s">
        <v>14</v>
      </c>
      <c r="B15" s="33"/>
      <c r="C15" s="6" t="s">
        <v>36</v>
      </c>
      <c r="D15" s="32"/>
      <c r="E15" s="15"/>
      <c r="F15" s="10">
        <v>8000</v>
      </c>
      <c r="G15" s="14" t="str">
        <f>_xlfn.CONCAT(N14,".",O14,".",P14,".",Q14)</f>
        <v>10.3.192.0</v>
      </c>
      <c r="H15" s="13" t="str">
        <f>_xlfn.CONCAT(T14,".",U14,".",V14,".",W14)</f>
        <v>10.3.192.1</v>
      </c>
      <c r="I15" s="13" t="str">
        <f>_xlfn.CONCAT(X14,".",Y14,".",Z14,".",AA14)</f>
        <v>10.3.223.254</v>
      </c>
      <c r="J15" s="13" t="str">
        <f>_xlfn.CONCAT(AB14,".",AC14,".",AD14,".",AE14)</f>
        <v>10.3.223.255</v>
      </c>
      <c r="K15" s="13" t="str">
        <f>_xlfn.CONCAT(AF14,".",AG14,".",AH14,".",AI14)</f>
        <v>255.255.224.0</v>
      </c>
      <c r="L15" s="13" t="str">
        <f>_xlfn.CONCAT("/",AJ14)</f>
        <v>/19</v>
      </c>
      <c r="M15" s="15"/>
      <c r="N15" s="21">
        <f>N14</f>
        <v>10</v>
      </c>
      <c r="O15" s="22">
        <f>AP14</f>
        <v>3</v>
      </c>
      <c r="P15" s="18">
        <f>IF(AO14=0,AO14,AQ14)</f>
        <v>224</v>
      </c>
      <c r="Q15" s="19">
        <f>AM14</f>
        <v>0</v>
      </c>
      <c r="R15" s="17">
        <f>IF(AND(F15&lt;=253,F15&gt;125),0,IF(AND(F15&lt;=125,F15&gt;61),128+Q14,IF(AND(F15&lt;=61,F15&gt;29),64+Q14,IF(AND(F15&lt;=29,F15&gt;13),32+Q14,IF(AND(F15&lt;=13,F15&gt;5),16+Q14,IF(AND(F15&lt;=5,F15&gt;2),8+Q14,IF(AND(F15=2),4+Q14,Q14)))))))</f>
        <v>0</v>
      </c>
      <c r="S15" s="17" t="str">
        <f>IF(R15=256,P15+1,"HOLA")</f>
        <v>HOLA</v>
      </c>
      <c r="T15" s="18">
        <f>N15</f>
        <v>10</v>
      </c>
      <c r="U15" s="18">
        <f>O15</f>
        <v>3</v>
      </c>
      <c r="V15" s="18">
        <f>P15</f>
        <v>224</v>
      </c>
      <c r="W15" s="19">
        <f>Q15+1</f>
        <v>1</v>
      </c>
      <c r="X15" s="20">
        <f>AB15</f>
        <v>10</v>
      </c>
      <c r="Y15" s="18">
        <f>AC15</f>
        <v>3</v>
      </c>
      <c r="Z15" s="18">
        <f>AD15</f>
        <v>239</v>
      </c>
      <c r="AA15" s="19">
        <f>AE15-1</f>
        <v>254</v>
      </c>
      <c r="AB15" s="20">
        <f>N16</f>
        <v>10</v>
      </c>
      <c r="AC15" s="18">
        <f>IF(AD15=255,O16-1,O16)</f>
        <v>3</v>
      </c>
      <c r="AD15" s="18">
        <f>IF(AR15=-1,255, IF(AND(AE15&lt;&gt;255),P16,P16-1))</f>
        <v>239</v>
      </c>
      <c r="AE15" s="19">
        <f>IF(AS15=-1,255,Q16-1)</f>
        <v>255</v>
      </c>
      <c r="AF15" s="21">
        <f>IF(N16&lt;&gt;0,255,"HOLA")</f>
        <v>255</v>
      </c>
      <c r="AG15" s="22">
        <f>IF(AJ15=15,254,IF(O16&lt;&gt;0,255,IF(P16&lt;&gt;0,255)))</f>
        <v>255</v>
      </c>
      <c r="AH15" s="18">
        <f>IF(AND(AJ15=16),0,IF(AND(AJ15=17),128,IF(AND(AJ15=18),192,IF(AND(AJ15=19),224,IF(AND(AJ15=20),240,IF(AND(AJ15=21),248,IF(AND(AJ15=22),252,IF(AND(AJ15=23),254,IF(AND(O16&gt;O15),255,IF(AND(P16=0),0,IF(AND(AH14=255),AH14,IF(AND(AJ15=24),AH14+1,IF(AND(AJ15=25),255,IF(AND(AJ15=26),255,IF(AND(AJ15=27),255,IF(AND(AJ15=28),255,IF(AND(AJ15=29),255,IF(AND(AJ15=30),255,IF(AND(AJ15=31),255,"HOLA")))))))))))))))))))</f>
        <v>240</v>
      </c>
      <c r="AI15" s="19">
        <f>IF(AJ15=24,0, IF(AJ15=25,128, IF(AJ15=26,192, IF(AJ15=27,224, IF(AJ15=28,240, IF(AJ15=29,248, IF(AJ15=30,252, IF(AJ15=31,254, IF(Q16=0,0,"HOLA")))))))))</f>
        <v>0</v>
      </c>
      <c r="AJ15" s="23">
        <f>IF(AND(F16&lt;=131069,F16&gt;65533),32-17,IF(AND(F16&lt;=65533,F16&gt;32765),32-16,IF(AND(F16&lt;=32765,F16&gt;16381),32-15,IF(AND(F16&lt;=16381,F16&gt;8189),32-14,IF(AND(F16&lt;=8189,F16&gt;4093),32-13,IF(AND(F16&lt;=4093,F16&gt;2045),32-12,IF(AND(F16&lt;=2045,F16&gt;1021),32-11,IF(AND(F16&lt;=1021,F16&gt;509),32-10,IF(AND(F16&lt;=509,F16&gt;253),32-9,IF(AND(F16&lt;=253,F16&gt;125),32-8,IF(AND(F16&lt;=125,F16&gt;61),32-7,IF(AND(F16&lt;=61,F16&gt;29),32-6,IF(AND(F16&lt;=29,F16&gt;13),32-5,IF(AND(F16&lt;=13,F16&gt;5),32-4,IF(AND(F16&lt;=5,F16&gt;=3),32-3,IF(AND(F16=2),32-2,))))))))))))))))</f>
        <v>20</v>
      </c>
      <c r="AK15" s="23">
        <f>P16</f>
        <v>240</v>
      </c>
      <c r="AL15" s="23">
        <f>IF(Q16=256,0,Q16)</f>
        <v>0</v>
      </c>
      <c r="AM15" s="23">
        <f>IF(R16=256,0,IF(AND(F16&lt;=253,F16&gt;125),0,IF(AND(F16&lt;=125,F16&gt;61),128+Q15,IF(AND(F16&lt;=61,F16&gt;29),64+Q15,IF(AND(F16&lt;=29,F16&gt;13),32+Q15,IF(AND(F16&lt;=13,F16&gt;5),16+Q15,IF(AND(F16&lt;=5,F16&gt;=3),8+Q15,IF(AND(F16=2),4+Q15,Q15))))))))</f>
        <v>0</v>
      </c>
      <c r="AN15" s="23">
        <f>IF(S15=256,0,IF(AND(F16&lt;=253,F16&gt;125),0,IF(AND(F16&lt;=125,F16&gt;61),128+R15,IF(AND(F16&lt;=61,F16&gt;29),64+R15,IF(AND(F16&lt;=29,F16&gt;13),32+R15,IF(AND(F16&lt;=13,F16&gt;5),16+R15,IF(AND(F16&lt;=5,F16&gt;2),8+R15,IF(AND(F16=2),4+R15,R15))))))))</f>
        <v>0</v>
      </c>
      <c r="AO15" s="23">
        <f>IF(AND(AQ15=256),0,IF(AND(F16&lt;=131069,F16&gt;65533),H6+2,IF(AND(F16&lt;=65533,F16&gt;32765),256,IF(AND(F16&lt;=32765,F16&gt;16381),128+H6,IF(AND(F16&lt;=16381,F16&gt;8189),64+H6,IF(AND(F16&lt;=8189,F16&gt;4093),32+H6,IF(AND(F16&lt;=4093,F16&gt;2045),16+H6,IF(AND(F16&lt;=2045,F16&gt;1021),8+H6,IF(AND(F16&lt;=1021,F16&gt;509),4+H6,IF(AND(F16&lt;=509,F16&gt;253),2+H6,IF(AND(F16&lt;=253,F16&gt;125),H6+1,IF(AND(F16&lt;=125,F16&gt;61),128+H6,IF(AND(F16&lt;=61,F16&gt;29),64+H6,IF(AND(F16&lt;=29,F16&gt;13),32+H6,IF(AND(F16&lt;=13,F16&gt;5),16+H6,IF(AND(F16&lt;=5,F16&gt;=3),8+H6,IF(AND(F16=2),4+H6)))))))))))))))))</f>
        <v>16</v>
      </c>
      <c r="AP15" s="23">
        <f>IF(AND(F16&lt;=131069,F16&gt;65533),O15+2, IF(AND(Q16=0,P16=0),O15+1, O15))</f>
        <v>3</v>
      </c>
      <c r="AQ15" s="23">
        <f>IF(R16=256,P15+1,IF(AND(F16&lt;=65533,F16&gt;32765),256,IF(AND(F16&lt;=32765,F16&gt;16381),128+P15,IF(AND(F16&lt;=16381,F16&gt;8189),64+P15,IF(AND(F16&lt;=8189,F16&gt;4093),32+P15,IF(AND(F16&lt;=4093,F16&gt;2045),16+P15,IF(AND(F16&lt;=2045,F16&gt;1021),8+P15,IF(AND(F16&lt;=1021,F16&gt;509),4+P15,IF(AND(F16&lt;=509,F16&gt;253),2+P15,IF(AND(F16&lt;=253,F16&gt;125),P15+1,P15))))))))))</f>
        <v>240</v>
      </c>
      <c r="AR15" s="23">
        <f>IF(AE15=255,P16-1,P16-1)</f>
        <v>239</v>
      </c>
      <c r="AS15" s="23">
        <f>Q16-1</f>
        <v>-1</v>
      </c>
      <c r="AT15" s="42">
        <f>255-AF15</f>
        <v>0</v>
      </c>
      <c r="AU15" s="43">
        <f t="shared" si="0"/>
        <v>0</v>
      </c>
      <c r="AV15" s="43">
        <f t="shared" si="0"/>
        <v>15</v>
      </c>
      <c r="AW15" s="44">
        <f t="shared" si="0"/>
        <v>255</v>
      </c>
      <c r="AX15" s="14" t="str">
        <f t="shared" si="1"/>
        <v>0.0.31.255</v>
      </c>
      <c r="AY15" s="15"/>
    </row>
    <row r="16" spans="1:51" x14ac:dyDescent="0.2">
      <c r="A16" s="33" t="s">
        <v>15</v>
      </c>
      <c r="B16" s="33"/>
      <c r="C16" s="6" t="s">
        <v>37</v>
      </c>
      <c r="D16" s="32"/>
      <c r="E16" s="15"/>
      <c r="F16" s="10">
        <v>4000</v>
      </c>
      <c r="G16" s="14" t="str">
        <f>_xlfn.CONCAT(N15,".",O15,".",P15,".",Q15)</f>
        <v>10.3.224.0</v>
      </c>
      <c r="H16" s="13" t="str">
        <f>_xlfn.CONCAT(T15,".",U15,".",V15,".",W15)</f>
        <v>10.3.224.1</v>
      </c>
      <c r="I16" s="13" t="str">
        <f>_xlfn.CONCAT(X15,".",Y15,".",Z15,".",AA15)</f>
        <v>10.3.239.254</v>
      </c>
      <c r="J16" s="13" t="str">
        <f>_xlfn.CONCAT(AB15,".",AC15,".",AD15,".",AE15)</f>
        <v>10.3.239.255</v>
      </c>
      <c r="K16" s="13" t="str">
        <f>_xlfn.CONCAT(AF15,".",AG15,".",AH15,".",AI15)</f>
        <v>255.255.240.0</v>
      </c>
      <c r="L16" s="13" t="str">
        <f>_xlfn.CONCAT("/",AJ15)</f>
        <v>/20</v>
      </c>
      <c r="M16" s="15"/>
      <c r="N16" s="21">
        <f>N15</f>
        <v>10</v>
      </c>
      <c r="O16" s="22">
        <f>AP15</f>
        <v>3</v>
      </c>
      <c r="P16" s="18">
        <f>IF(AO15=0,AO15,AQ15)</f>
        <v>240</v>
      </c>
      <c r="Q16" s="19">
        <f>AM15</f>
        <v>0</v>
      </c>
      <c r="R16" s="17">
        <f>IF(AND(F16&lt;=253,F16&gt;125),0,IF(AND(F16&lt;=125,F16&gt;61),128+Q15,IF(AND(F16&lt;=61,F16&gt;29),64+Q15,IF(AND(F16&lt;=29,F16&gt;13),32+Q15,IF(AND(F16&lt;=13,F16&gt;5),16+Q15,IF(AND(F16&lt;=5,F16&gt;2),8+Q15,IF(AND(F16=2),4+Q15,Q15)))))))</f>
        <v>0</v>
      </c>
      <c r="S16" s="17" t="str">
        <f>IF(R16=256,P16+1,"HOLA")</f>
        <v>HOLA</v>
      </c>
      <c r="T16" s="18">
        <f>N16</f>
        <v>10</v>
      </c>
      <c r="U16" s="18">
        <f>O16</f>
        <v>3</v>
      </c>
      <c r="V16" s="18">
        <f>P16</f>
        <v>240</v>
      </c>
      <c r="W16" s="19">
        <f>Q16+1</f>
        <v>1</v>
      </c>
      <c r="X16" s="20">
        <f>AB16</f>
        <v>10</v>
      </c>
      <c r="Y16" s="18">
        <f>AC16</f>
        <v>3</v>
      </c>
      <c r="Z16" s="18">
        <f>AD16</f>
        <v>247</v>
      </c>
      <c r="AA16" s="19">
        <f>AE16-1</f>
        <v>254</v>
      </c>
      <c r="AB16" s="20">
        <f>N17</f>
        <v>10</v>
      </c>
      <c r="AC16" s="18">
        <f>IF(AD16=255,O17-1,O17)</f>
        <v>3</v>
      </c>
      <c r="AD16" s="18">
        <f>IF(AR16=-1,255, IF(AND(AE16&lt;&gt;255),P17,P17-1))</f>
        <v>247</v>
      </c>
      <c r="AE16" s="19">
        <f>IF(AS16=-1,255,Q17-1)</f>
        <v>255</v>
      </c>
      <c r="AF16" s="21">
        <f>IF(N17&lt;&gt;0,255,"HOLA")</f>
        <v>255</v>
      </c>
      <c r="AG16" s="22">
        <f>IF(AJ16=15,254,IF(O17&lt;&gt;0,255,IF(P17&lt;&gt;0,255)))</f>
        <v>255</v>
      </c>
      <c r="AH16" s="18">
        <f>IF(AND(AJ16=16),0,IF(AND(AJ16=17),128,IF(AND(AJ16=18),192,IF(AND(AJ16=19),224,IF(AND(AJ16=20),240,IF(AND(AJ16=21),248,IF(AND(AJ16=22),252,IF(AND(AJ16=23),254,IF(AND(O17&gt;O16),255,IF(AND(P17=0),0,IF(AND(AH15=255),AH15,IF(AND(AJ16=24),AH15+1,IF(AND(AJ16=25),255,IF(AND(AJ16=26),255,IF(AND(AJ16=27),255,IF(AND(AJ16=28),255,IF(AND(AJ16=29),255,IF(AND(AJ16=30),255,IF(AND(AJ16=31),255,"HOLA")))))))))))))))))))</f>
        <v>248</v>
      </c>
      <c r="AI16" s="19">
        <f>IF(AJ16=24,0, IF(AJ16=25,128, IF(AJ16=26,192, IF(AJ16=27,224, IF(AJ16=28,240, IF(AJ16=29,248, IF(AJ16=30,252, IF(AJ16=31,254, IF(Q17=0,0,"HOLA")))))))))</f>
        <v>0</v>
      </c>
      <c r="AJ16" s="23">
        <f>IF(AND(F17&lt;=131069,F17&gt;65533),32-17,IF(AND(F17&lt;=65533,F17&gt;32765),32-16,IF(AND(F17&lt;=32765,F17&gt;16381),32-15,IF(AND(F17&lt;=16381,F17&gt;8189),32-14,IF(AND(F17&lt;=8189,F17&gt;4093),32-13,IF(AND(F17&lt;=4093,F17&gt;2045),32-12,IF(AND(F17&lt;=2045,F17&gt;1021),32-11,IF(AND(F17&lt;=1021,F17&gt;509),32-10,IF(AND(F17&lt;=509,F17&gt;253),32-9,IF(AND(F17&lt;=253,F17&gt;125),32-8,IF(AND(F17&lt;=125,F17&gt;61),32-7,IF(AND(F17&lt;=61,F17&gt;29),32-6,IF(AND(F17&lt;=29,F17&gt;13),32-5,IF(AND(F17&lt;=13,F17&gt;5),32-4,IF(AND(F17&lt;=5,F17&gt;=3),32-3,IF(AND(F17=2),32-2,))))))))))))))))</f>
        <v>21</v>
      </c>
      <c r="AK16" s="23">
        <f>P17</f>
        <v>248</v>
      </c>
      <c r="AL16" s="23">
        <f>IF(Q17=256,0,Q17)</f>
        <v>0</v>
      </c>
      <c r="AM16" s="23">
        <f>IF(R17=256,0,IF(AND(F17&lt;=253,F17&gt;125),0,IF(AND(F17&lt;=125,F17&gt;61),128+Q16,IF(AND(F17&lt;=61,F17&gt;29),64+Q16,IF(AND(F17&lt;=29,F17&gt;13),32+Q16,IF(AND(F17&lt;=13,F17&gt;5),16+Q16,IF(AND(F17&lt;=5,F17&gt;=3),8+Q16,IF(AND(F17=2),4+Q16,Q16))))))))</f>
        <v>0</v>
      </c>
      <c r="AN16" s="23">
        <f>IF(S16=256,0,IF(AND(F17&lt;=253,F17&gt;125),0,IF(AND(F17&lt;=125,F17&gt;61),128+R16,IF(AND(F17&lt;=61,F17&gt;29),64+R16,IF(AND(F17&lt;=29,F17&gt;13),32+R16,IF(AND(F17&lt;=13,F17&gt;5),16+R16,IF(AND(F17&lt;=5,F17&gt;2),8+R16,IF(AND(F17=2),4+R16,R16))))))))</f>
        <v>0</v>
      </c>
      <c r="AO16" s="23">
        <f>IF(AND(AQ16=256),0,IF(AND(F17&lt;=131069,F17&gt;65533),H7+2,IF(AND(F17&lt;=65533,F17&gt;32765),256,IF(AND(F17&lt;=32765,F17&gt;16381),128+H7,IF(AND(F17&lt;=16381,F17&gt;8189),64+H7,IF(AND(F17&lt;=8189,F17&gt;4093),32+H7,IF(AND(F17&lt;=4093,F17&gt;2045),16+H7,IF(AND(F17&lt;=2045,F17&gt;1021),8+H7,IF(AND(F17&lt;=1021,F17&gt;509),4+H7,IF(AND(F17&lt;=509,F17&gt;253),2+H7,IF(AND(F17&lt;=253,F17&gt;125),H7+1,IF(AND(F17&lt;=125,F17&gt;61),128+H7,IF(AND(F17&lt;=61,F17&gt;29),64+H7,IF(AND(F17&lt;=29,F17&gt;13),32+H7,IF(AND(F17&lt;=13,F17&gt;5),16+H7,IF(AND(F17&lt;=5,F17&gt;=3),8+H7,IF(AND(F17=2),4+H7)))))))))))))))))</f>
        <v>8</v>
      </c>
      <c r="AP16" s="23">
        <f>IF(AND(F17&lt;=131069,F17&gt;65533),O16+2, IF(AND(Q17=0,P17=0),O16+1, O16))</f>
        <v>3</v>
      </c>
      <c r="AQ16" s="23">
        <f>IF(R17=256,P16+1,IF(AND(F17&lt;=65533,F17&gt;32765),256,IF(AND(F17&lt;=32765,F17&gt;16381),128+P16,IF(AND(F17&lt;=16381,F17&gt;8189),64+P16,IF(AND(F17&lt;=8189,F17&gt;4093),32+P16,IF(AND(F17&lt;=4093,F17&gt;2045),16+P16,IF(AND(F17&lt;=2045,F17&gt;1021),8+P16,IF(AND(F17&lt;=1021,F17&gt;509),4+P16,IF(AND(F17&lt;=509,F17&gt;253),2+P16,IF(AND(F17&lt;=253,F17&gt;125),P16+1,P16))))))))))</f>
        <v>248</v>
      </c>
      <c r="AR16" s="23">
        <f>IF(AE16=255,P17-1,P17-1)</f>
        <v>247</v>
      </c>
      <c r="AS16" s="23">
        <f>Q17-1</f>
        <v>-1</v>
      </c>
      <c r="AT16" s="42">
        <f t="shared" si="0"/>
        <v>0</v>
      </c>
      <c r="AU16" s="43">
        <f t="shared" si="0"/>
        <v>0</v>
      </c>
      <c r="AV16" s="43">
        <f t="shared" si="0"/>
        <v>7</v>
      </c>
      <c r="AW16" s="44">
        <f t="shared" si="0"/>
        <v>255</v>
      </c>
      <c r="AX16" s="14" t="str">
        <f t="shared" si="1"/>
        <v>0.0.15.255</v>
      </c>
      <c r="AY16" s="15"/>
    </row>
    <row r="17" spans="1:51" x14ac:dyDescent="0.2">
      <c r="A17" s="33" t="s">
        <v>16</v>
      </c>
      <c r="B17" s="33"/>
      <c r="C17" s="7" t="s">
        <v>38</v>
      </c>
      <c r="D17" s="7" t="s">
        <v>39</v>
      </c>
      <c r="E17" s="15"/>
      <c r="F17" s="10">
        <v>2000</v>
      </c>
      <c r="G17" s="14" t="str">
        <f>_xlfn.CONCAT(N16,".",O16,".",P16,".",Q16)</f>
        <v>10.3.240.0</v>
      </c>
      <c r="H17" s="13" t="str">
        <f>_xlfn.CONCAT(T16,".",U16,".",V16,".",W16)</f>
        <v>10.3.240.1</v>
      </c>
      <c r="I17" s="13" t="str">
        <f>_xlfn.CONCAT(X16,".",Y16,".",Z16,".",AA16)</f>
        <v>10.3.247.254</v>
      </c>
      <c r="J17" s="13" t="str">
        <f>_xlfn.CONCAT(AB16,".",AC16,".",AD16,".",AE16)</f>
        <v>10.3.247.255</v>
      </c>
      <c r="K17" s="13" t="str">
        <f>_xlfn.CONCAT(AF16,".",AG16,".",AH16,".",AI16)</f>
        <v>255.255.248.0</v>
      </c>
      <c r="L17" s="13" t="str">
        <f>_xlfn.CONCAT("/",AJ16)</f>
        <v>/21</v>
      </c>
      <c r="M17" s="15"/>
      <c r="N17" s="21">
        <f>N16</f>
        <v>10</v>
      </c>
      <c r="O17" s="22">
        <f>AP16</f>
        <v>3</v>
      </c>
      <c r="P17" s="18">
        <f>IF(AO16=0,AO16,AQ16)</f>
        <v>248</v>
      </c>
      <c r="Q17" s="19">
        <f>AM16</f>
        <v>0</v>
      </c>
      <c r="R17" s="17">
        <f>IF(AND(F17&lt;=253,F17&gt;125),0,IF(AND(F17&lt;=125,F17&gt;61),128+Q16,IF(AND(F17&lt;=61,F17&gt;29),64+Q16,IF(AND(F17&lt;=29,F17&gt;13),32+Q16,IF(AND(F17&lt;=13,F17&gt;5),16+Q16,IF(AND(F17&lt;=5,F17&gt;2),8+Q16,IF(AND(F17=2),4+Q16,Q16)))))))</f>
        <v>0</v>
      </c>
      <c r="S17" s="17" t="str">
        <f>IF(R17=256,P17+1,"HOLA")</f>
        <v>HOLA</v>
      </c>
      <c r="T17" s="18">
        <f>N17</f>
        <v>10</v>
      </c>
      <c r="U17" s="18">
        <f>O17</f>
        <v>3</v>
      </c>
      <c r="V17" s="18">
        <f>P17</f>
        <v>248</v>
      </c>
      <c r="W17" s="19">
        <f>Q17+1</f>
        <v>1</v>
      </c>
      <c r="X17" s="20">
        <f>AB17</f>
        <v>10</v>
      </c>
      <c r="Y17" s="18">
        <f>AC17</f>
        <v>3</v>
      </c>
      <c r="Z17" s="18">
        <f>AD17</f>
        <v>251</v>
      </c>
      <c r="AA17" s="19">
        <f>AE17-1</f>
        <v>254</v>
      </c>
      <c r="AB17" s="20">
        <f>N18</f>
        <v>10</v>
      </c>
      <c r="AC17" s="18">
        <f>IF(AD17=255,O18-1,O18)</f>
        <v>3</v>
      </c>
      <c r="AD17" s="18">
        <f>IF(AR17=-1,255, IF(AND(AE17&lt;&gt;255),P18,P18-1))</f>
        <v>251</v>
      </c>
      <c r="AE17" s="19">
        <f>IF(AS17=-1,255,Q18-1)</f>
        <v>255</v>
      </c>
      <c r="AF17" s="21">
        <f>IF(N18&lt;&gt;0,255,"HOLA")</f>
        <v>255</v>
      </c>
      <c r="AG17" s="22">
        <f>IF(AJ17=15,254,IF(O18&lt;&gt;0,255,IF(P18&lt;&gt;0,255)))</f>
        <v>255</v>
      </c>
      <c r="AH17" s="18">
        <f>IF(AND(AJ17=16),0,IF(AND(AJ17=17),128,IF(AND(AJ17=18),192,IF(AND(AJ17=19),224,IF(AND(AJ17=20),240,IF(AND(AJ17=21),248,IF(AND(AJ17=22),252,IF(AND(AJ17=23),254,IF(AND(O18&gt;O17),255,IF(AND(P18=0),0,IF(AND(AH16=255),AH16,IF(AND(AJ17=24),AH16+1,IF(AND(AJ17=25),255,IF(AND(AJ17=26),255,IF(AND(AJ17=27),255,IF(AND(AJ17=28),255,IF(AND(AJ17=29),255,IF(AND(AJ17=30),255,IF(AND(AJ17=31),255,"HOLA")))))))))))))))))))</f>
        <v>252</v>
      </c>
      <c r="AI17" s="19">
        <f>IF(AJ17=24,0, IF(AJ17=25,128, IF(AJ17=26,192, IF(AJ17=27,224, IF(AJ17=28,240, IF(AJ17=29,248, IF(AJ17=30,252, IF(AJ17=31,254, IF(Q18=0,0,"HOLA")))))))))</f>
        <v>0</v>
      </c>
      <c r="AJ17" s="23">
        <f>IF(AND(F18&lt;=131069,F18&gt;65533),32-17,IF(AND(F18&lt;=65533,F18&gt;32765),32-16,IF(AND(F18&lt;=32765,F18&gt;16381),32-15,IF(AND(F18&lt;=16381,F18&gt;8189),32-14,IF(AND(F18&lt;=8189,F18&gt;4093),32-13,IF(AND(F18&lt;=4093,F18&gt;2045),32-12,IF(AND(F18&lt;=2045,F18&gt;1021),32-11,IF(AND(F18&lt;=1021,F18&gt;509),32-10,IF(AND(F18&lt;=509,F18&gt;253),32-9,IF(AND(F18&lt;=253,F18&gt;125),32-8,IF(AND(F18&lt;=125,F18&gt;61),32-7,IF(AND(F18&lt;=61,F18&gt;29),32-6,IF(AND(F18&lt;=29,F18&gt;13),32-5,IF(AND(F18&lt;=13,F18&gt;5),32-4,IF(AND(F18&lt;=5,F18&gt;=3),32-3,IF(AND(F18=2),32-2,))))))))))))))))</f>
        <v>22</v>
      </c>
      <c r="AK17" s="23">
        <f>P18</f>
        <v>252</v>
      </c>
      <c r="AL17" s="23">
        <f>IF(Q18=256,0,Q18)</f>
        <v>0</v>
      </c>
      <c r="AM17" s="23">
        <f>IF(R18=256,0,IF(AND(F18&lt;=253,F18&gt;125),0,IF(AND(F18&lt;=125,F18&gt;61),128+Q17,IF(AND(F18&lt;=61,F18&gt;29),64+Q17,IF(AND(F18&lt;=29,F18&gt;13),32+Q17,IF(AND(F18&lt;=13,F18&gt;5),16+Q17,IF(AND(F18&lt;=5,F18&gt;=3),8+Q17,IF(AND(F18=2),4+Q17,Q17))))))))</f>
        <v>0</v>
      </c>
      <c r="AN17" s="23">
        <f>IF(S17=256,0,IF(AND(F18&lt;=253,F18&gt;125),0,IF(AND(F18&lt;=125,F18&gt;61),128+R17,IF(AND(F18&lt;=61,F18&gt;29),64+R17,IF(AND(F18&lt;=29,F18&gt;13),32+R17,IF(AND(F18&lt;=13,F18&gt;5),16+R17,IF(AND(F18&lt;=5,F18&gt;2),8+R17,IF(AND(F18=2),4+R17,R17))))))))</f>
        <v>0</v>
      </c>
      <c r="AO17" s="23">
        <f>IF(AND(AQ17=256),0,IF(AND(F18&lt;=131069,F18&gt;65533),H47+2,IF(AND(F18&lt;=65533,F18&gt;32765),256,IF(AND(F18&lt;=32765,F18&gt;16381),128+H47,IF(AND(F18&lt;=16381,F18&gt;8189),64+H47,IF(AND(F18&lt;=8189,F18&gt;4093),32+H47,IF(AND(F18&lt;=4093,F18&gt;2045),16+H47,IF(AND(F18&lt;=2045,F18&gt;1021),8+H47,IF(AND(F18&lt;=1021,F18&gt;509),4+H47,IF(AND(F18&lt;=509,F18&gt;253),2+H47,IF(AND(F18&lt;=253,F18&gt;125),H47+1,IF(AND(F18&lt;=125,F18&gt;61),128+H47,IF(AND(F18&lt;=61,F18&gt;29),64+H47,IF(AND(F18&lt;=29,F18&gt;13),32+H47,IF(AND(F18&lt;=13,F18&gt;5),16+H47,IF(AND(F18&lt;=5,F18&gt;=3),8+H47,IF(AND(F18=2),4+H47)))))))))))))))))</f>
        <v>4</v>
      </c>
      <c r="AP17" s="23">
        <f>IF(AND(F18&lt;=131069,F18&gt;65533),O17+2, IF(AND(Q18=0,P18=0),O17+1, O17))</f>
        <v>3</v>
      </c>
      <c r="AQ17" s="23">
        <f>IF(R18=256,P17+1,IF(AND(F18&lt;=65533,F18&gt;32765),256,IF(AND(F18&lt;=32765,F18&gt;16381),128+P17,IF(AND(F18&lt;=16381,F18&gt;8189),64+P17,IF(AND(F18&lt;=8189,F18&gt;4093),32+P17,IF(AND(F18&lt;=4093,F18&gt;2045),16+P17,IF(AND(F18&lt;=2045,F18&gt;1021),8+P17,IF(AND(F18&lt;=1021,F18&gt;509),4+P17,IF(AND(F18&lt;=509,F18&gt;253),2+P17,IF(AND(F18&lt;=253,F18&gt;125),P17+1,P17))))))))))</f>
        <v>252</v>
      </c>
      <c r="AR17" s="23">
        <f>IF(AE17=255,P18-1,P18-1)</f>
        <v>251</v>
      </c>
      <c r="AS17" s="23">
        <f>Q18-1</f>
        <v>-1</v>
      </c>
      <c r="AT17" s="42">
        <f t="shared" si="0"/>
        <v>0</v>
      </c>
      <c r="AU17" s="43">
        <f t="shared" si="0"/>
        <v>0</v>
      </c>
      <c r="AV17" s="43">
        <f t="shared" si="0"/>
        <v>3</v>
      </c>
      <c r="AW17" s="44">
        <f t="shared" si="0"/>
        <v>255</v>
      </c>
      <c r="AX17" s="14" t="str">
        <f t="shared" si="1"/>
        <v>0.0.7.255</v>
      </c>
      <c r="AY17" s="15"/>
    </row>
    <row r="18" spans="1:51" x14ac:dyDescent="0.2">
      <c r="A18" s="2">
        <v>131072</v>
      </c>
      <c r="B18" s="3" t="s">
        <v>17</v>
      </c>
      <c r="C18" s="1" t="s">
        <v>40</v>
      </c>
      <c r="D18" s="34" t="s">
        <v>41</v>
      </c>
      <c r="E18" s="15"/>
      <c r="F18" s="10">
        <v>1000</v>
      </c>
      <c r="G18" s="14" t="str">
        <f>_xlfn.CONCAT(N17,".",O17,".",P17,".",Q17)</f>
        <v>10.3.248.0</v>
      </c>
      <c r="H18" s="13" t="str">
        <f>_xlfn.CONCAT(T17,".",U17,".",V17,".",W17)</f>
        <v>10.3.248.1</v>
      </c>
      <c r="I18" s="13" t="str">
        <f>_xlfn.CONCAT(X17,".",Y17,".",Z17,".",AA17)</f>
        <v>10.3.251.254</v>
      </c>
      <c r="J18" s="13" t="str">
        <f>_xlfn.CONCAT(AB17,".",AC17,".",AD17,".",AE17)</f>
        <v>10.3.251.255</v>
      </c>
      <c r="K18" s="13" t="str">
        <f>_xlfn.CONCAT(AF17,".",AG17,".",AH17,".",AI17)</f>
        <v>255.255.252.0</v>
      </c>
      <c r="L18" s="13" t="str">
        <f>_xlfn.CONCAT("/",AJ17)</f>
        <v>/22</v>
      </c>
      <c r="M18" s="15"/>
      <c r="N18" s="21">
        <f>N17</f>
        <v>10</v>
      </c>
      <c r="O18" s="22">
        <f>AP17</f>
        <v>3</v>
      </c>
      <c r="P18" s="18">
        <f>IF(AO17=0,AO17,AQ17)</f>
        <v>252</v>
      </c>
      <c r="Q18" s="19">
        <f>AM17</f>
        <v>0</v>
      </c>
      <c r="R18" s="17">
        <f>IF(AND(F18&lt;=253,F18&gt;125),0,IF(AND(F18&lt;=125,F18&gt;61),128+Q17,IF(AND(F18&lt;=61,F18&gt;29),64+Q17,IF(AND(F18&lt;=29,F18&gt;13),32+Q17,IF(AND(F18&lt;=13,F18&gt;5),16+Q17,IF(AND(F18&lt;=5,F18&gt;2),8+Q17,IF(AND(F18=2),4+Q17,Q17)))))))</f>
        <v>0</v>
      </c>
      <c r="S18" s="17" t="str">
        <f>IF(R18=256,P18+1,"HOLA")</f>
        <v>HOLA</v>
      </c>
      <c r="T18" s="18">
        <f>N18</f>
        <v>10</v>
      </c>
      <c r="U18" s="18">
        <f>O18</f>
        <v>3</v>
      </c>
      <c r="V18" s="18">
        <f>P18</f>
        <v>252</v>
      </c>
      <c r="W18" s="19">
        <f>Q18+1</f>
        <v>1</v>
      </c>
      <c r="X18" s="20">
        <f>AB18</f>
        <v>10</v>
      </c>
      <c r="Y18" s="18">
        <f>AC18</f>
        <v>3</v>
      </c>
      <c r="Z18" s="18">
        <f>AD18</f>
        <v>253</v>
      </c>
      <c r="AA18" s="19">
        <f>AE18-1</f>
        <v>254</v>
      </c>
      <c r="AB18" s="20">
        <f>N19</f>
        <v>10</v>
      </c>
      <c r="AC18" s="18">
        <f>IF(AD18=255,O19-1,O19)</f>
        <v>3</v>
      </c>
      <c r="AD18" s="18">
        <f>IF(AR18=-1,255, IF(AND(AE18&lt;&gt;255),P19,P19-1))</f>
        <v>253</v>
      </c>
      <c r="AE18" s="19">
        <f>IF(AS18=-1,255,Q19-1)</f>
        <v>255</v>
      </c>
      <c r="AF18" s="21">
        <f>IF(N19&lt;&gt;0,255,"HOLA")</f>
        <v>255</v>
      </c>
      <c r="AG18" s="22">
        <f>IF(AJ18=15,254,IF(O19&lt;&gt;0,255,IF(P19&lt;&gt;0,255)))</f>
        <v>255</v>
      </c>
      <c r="AH18" s="18">
        <f>IF(AND(AJ18=16),0,IF(AND(AJ18=17),128,IF(AND(AJ18=18),192,IF(AND(AJ18=19),224,IF(AND(AJ18=20),240,IF(AND(AJ18=21),248,IF(AND(AJ18=22),252,IF(AND(AJ18=23),254,IF(AND(O19&gt;O18),255,IF(AND(P19=0),0,IF(AND(AH17=255),AH17,IF(AND(AJ18=24),AH17+1,IF(AND(AJ18=25),255,IF(AND(AJ18=26),255,IF(AND(AJ18=27),255,IF(AND(AJ18=28),255,IF(AND(AJ18=29),255,IF(AND(AJ18=30),255,IF(AND(AJ18=31),255,"HOLA")))))))))))))))))))</f>
        <v>254</v>
      </c>
      <c r="AI18" s="19">
        <f>IF(AJ18=24,0, IF(AJ18=25,128, IF(AJ18=26,192, IF(AJ18=27,224, IF(AJ18=28,240, IF(AJ18=29,248, IF(AJ18=30,252, IF(AJ18=31,254, IF(Q19=0,0,"HOLA")))))))))</f>
        <v>0</v>
      </c>
      <c r="AJ18" s="23">
        <f>IF(AND(F19&lt;=131069,F19&gt;65533),32-17,IF(AND(F19&lt;=65533,F19&gt;32765),32-16,IF(AND(F19&lt;=32765,F19&gt;16381),32-15,IF(AND(F19&lt;=16381,F19&gt;8189),32-14,IF(AND(F19&lt;=8189,F19&gt;4093),32-13,IF(AND(F19&lt;=4093,F19&gt;2045),32-12,IF(AND(F19&lt;=2045,F19&gt;1021),32-11,IF(AND(F19&lt;=1021,F19&gt;509),32-10,IF(AND(F19&lt;=509,F19&gt;253),32-9,IF(AND(F19&lt;=253,F19&gt;125),32-8,IF(AND(F19&lt;=125,F19&gt;61),32-7,IF(AND(F19&lt;=61,F19&gt;29),32-6,IF(AND(F19&lt;=29,F19&gt;13),32-5,IF(AND(F19&lt;=13,F19&gt;5),32-4,IF(AND(F19&lt;=5,F19&gt;=3),32-3,IF(AND(F19=2),32-2,))))))))))))))))</f>
        <v>23</v>
      </c>
      <c r="AK18" s="23">
        <f>P19</f>
        <v>254</v>
      </c>
      <c r="AL18" s="23">
        <f>IF(Q19=256,0,Q19)</f>
        <v>0</v>
      </c>
      <c r="AM18" s="23">
        <f>IF(R19=256,0,IF(AND(F19&lt;=253,F19&gt;125),0,IF(AND(F19&lt;=125,F19&gt;61),128+Q18,IF(AND(F19&lt;=61,F19&gt;29),64+Q18,IF(AND(F19&lt;=29,F19&gt;13),32+Q18,IF(AND(F19&lt;=13,F19&gt;5),16+Q18,IF(AND(F19&lt;=5,F19&gt;=3),8+Q18,IF(AND(F19=2),4+Q18,Q18))))))))</f>
        <v>0</v>
      </c>
      <c r="AN18" s="23">
        <f>IF(S18=256,0,IF(AND(F19&lt;=253,F19&gt;125),0,IF(AND(F19&lt;=125,F19&gt;61),128+R18,IF(AND(F19&lt;=61,F19&gt;29),64+R18,IF(AND(F19&lt;=29,F19&gt;13),32+R18,IF(AND(F19&lt;=13,F19&gt;5),16+R18,IF(AND(F19&lt;=5,F19&gt;2),8+R18,IF(AND(F19=2),4+R18,R18))))))))</f>
        <v>0</v>
      </c>
      <c r="AO18" s="23">
        <f>IF(AND(AQ18=256),0,IF(AND(F19&lt;=131069,F19&gt;65533),H30+2,IF(AND(F19&lt;=65533,F19&gt;32765),256,IF(AND(F19&lt;=32765,F19&gt;16381),128+H30,IF(AND(F19&lt;=16381,F19&gt;8189),64+H30,IF(AND(F19&lt;=8189,F19&gt;4093),32+H30,IF(AND(F19&lt;=4093,F19&gt;2045),16+H30,IF(AND(F19&lt;=2045,F19&gt;1021),8+H30,IF(AND(F19&lt;=1021,F19&gt;509),4+H30,IF(AND(F19&lt;=509,F19&gt;253),2+H30,IF(AND(F19&lt;=253,F19&gt;125),H30+1,IF(AND(F19&lt;=125,F19&gt;61),128+H30,IF(AND(F19&lt;=61,F19&gt;29),64+H30,IF(AND(F19&lt;=29,F19&gt;13),32+H30,IF(AND(F19&lt;=13,F19&gt;5),16+H30,IF(AND(F19&lt;=5,F19&gt;=3),8+H30,IF(AND(F19=2),4+H30)))))))))))))))))</f>
        <v>2</v>
      </c>
      <c r="AP18" s="23">
        <f>IF(AND(F19&lt;=131069,F19&gt;65533),O18+2, IF(AND(Q19=0,P19=0),O18+1, O18))</f>
        <v>3</v>
      </c>
      <c r="AQ18" s="23">
        <f>IF(R19=256,P18+1,IF(AND(F19&lt;=65533,F19&gt;32765),256,IF(AND(F19&lt;=32765,F19&gt;16381),128+P18,IF(AND(F19&lt;=16381,F19&gt;8189),64+P18,IF(AND(F19&lt;=8189,F19&gt;4093),32+P18,IF(AND(F19&lt;=4093,F19&gt;2045),16+P18,IF(AND(F19&lt;=2045,F19&gt;1021),8+P18,IF(AND(F19&lt;=1021,F19&gt;509),4+P18,IF(AND(F19&lt;=509,F19&gt;253),2+P18,IF(AND(F19&lt;=253,F19&gt;125),P18+1,P18))))))))))</f>
        <v>254</v>
      </c>
      <c r="AR18" s="23">
        <f>IF(AE18=255,P19-1,P19-1)</f>
        <v>253</v>
      </c>
      <c r="AS18" s="23">
        <f>Q19-1</f>
        <v>-1</v>
      </c>
      <c r="AT18" s="42">
        <f t="shared" si="0"/>
        <v>0</v>
      </c>
      <c r="AU18" s="43">
        <f t="shared" si="0"/>
        <v>0</v>
      </c>
      <c r="AV18" s="43">
        <f t="shared" si="0"/>
        <v>1</v>
      </c>
      <c r="AW18" s="44">
        <f t="shared" si="0"/>
        <v>255</v>
      </c>
      <c r="AX18" s="14" t="str">
        <f t="shared" si="1"/>
        <v>0.0.3.255</v>
      </c>
      <c r="AY18" s="15"/>
    </row>
    <row r="19" spans="1:51" x14ac:dyDescent="0.2">
      <c r="A19" s="4">
        <v>65536</v>
      </c>
      <c r="B19" s="4">
        <f t="shared" ref="B19:B32" si="2">A19-3</f>
        <v>65533</v>
      </c>
      <c r="C19" s="1" t="s">
        <v>42</v>
      </c>
      <c r="D19" s="34"/>
      <c r="E19" s="15"/>
      <c r="F19" s="10">
        <v>500</v>
      </c>
      <c r="G19" s="14" t="str">
        <f>_xlfn.CONCAT(N18,".",O18,".",P18,".",Q18)</f>
        <v>10.3.252.0</v>
      </c>
      <c r="H19" s="13" t="str">
        <f>_xlfn.CONCAT(T18,".",U18,".",V18,".",W18)</f>
        <v>10.3.252.1</v>
      </c>
      <c r="I19" s="13" t="str">
        <f>_xlfn.CONCAT(X18,".",Y18,".",Z18,".",AA18)</f>
        <v>10.3.253.254</v>
      </c>
      <c r="J19" s="13" t="str">
        <f>_xlfn.CONCAT(AB18,".",AC18,".",AD18,".",AE18)</f>
        <v>10.3.253.255</v>
      </c>
      <c r="K19" s="13" t="str">
        <f>_xlfn.CONCAT(AF18,".",AG18,".",AH18,".",AI18)</f>
        <v>255.255.254.0</v>
      </c>
      <c r="L19" s="13" t="str">
        <f>_xlfn.CONCAT("/",AJ18)</f>
        <v>/23</v>
      </c>
      <c r="M19" s="15"/>
      <c r="N19" s="21">
        <f>N18</f>
        <v>10</v>
      </c>
      <c r="O19" s="22">
        <f>AP18</f>
        <v>3</v>
      </c>
      <c r="P19" s="18">
        <f>IF(AO18=0,AO18,AQ18)</f>
        <v>254</v>
      </c>
      <c r="Q19" s="18">
        <f>AM18</f>
        <v>0</v>
      </c>
      <c r="R19" s="17">
        <f>IF(AND(F19&lt;=253,F19&gt;125),0,IF(AND(F19&lt;=125,F19&gt;61),128+Q18,IF(AND(F19&lt;=61,F19&gt;29),64+Q18,IF(AND(F19&lt;=29,F19&gt;13),32+Q18,IF(AND(F19&lt;=13,F19&gt;5),16+Q18,IF(AND(F19&lt;=5,F19&gt;2),8+Q18,IF(AND(F19=2),4+Q18,Q18)))))))</f>
        <v>0</v>
      </c>
      <c r="S19" s="17" t="str">
        <f>IF(R19=256,P19+1,"HOLA")</f>
        <v>HOLA</v>
      </c>
      <c r="T19" s="20">
        <f>N19</f>
        <v>10</v>
      </c>
      <c r="U19" s="18">
        <f>O19</f>
        <v>3</v>
      </c>
      <c r="V19" s="18">
        <f>P19</f>
        <v>254</v>
      </c>
      <c r="W19" s="19">
        <f>Q19+1</f>
        <v>1</v>
      </c>
      <c r="X19" s="20">
        <f>AB19</f>
        <v>10</v>
      </c>
      <c r="Y19" s="18">
        <f>AC19</f>
        <v>3</v>
      </c>
      <c r="Z19" s="18">
        <f>AD19</f>
        <v>254</v>
      </c>
      <c r="AA19" s="19">
        <f>AE19-1</f>
        <v>254</v>
      </c>
      <c r="AB19" s="20">
        <f>N20</f>
        <v>10</v>
      </c>
      <c r="AC19" s="18">
        <f>IF(AD19=255,O20-1,O20)</f>
        <v>3</v>
      </c>
      <c r="AD19" s="18">
        <f>IF(AR19=-1,255, IF(AND(AE19&lt;&gt;255),P20,P20-1))</f>
        <v>254</v>
      </c>
      <c r="AE19" s="19">
        <f>IF(AS19=-1,255,Q20-1)</f>
        <v>255</v>
      </c>
      <c r="AF19" s="21">
        <f>IF(N20&lt;&gt;0,255,"HOLA")</f>
        <v>255</v>
      </c>
      <c r="AG19" s="22">
        <f>IF(AJ19=15,254,IF(O20&lt;&gt;0,255,IF(P20&lt;&gt;0,255)))</f>
        <v>255</v>
      </c>
      <c r="AH19" s="18">
        <f>IF(AND(AJ19=16),0,IF(AND(AJ19=17),128,IF(AND(AJ19=18),192,IF(AND(AJ19=19),224,IF(AND(AJ19=20),240,IF(AND(AJ19=21),248,IF(AND(AJ19=22),252,IF(AND(AJ19=23),254,IF(AND(O20&gt;O19),255,IF(AND(P20=0),0,IF(AND(AH18=255),AH18,IF(AND(AJ19=24),AH18+1,IF(AND(AJ19=25),255,IF(AND(AJ19=26),255,IF(AND(AJ19=27),255,IF(AND(AJ19=28),255,IF(AND(AJ19=29),255,IF(AND(AJ19=30),255,IF(AND(AJ19=31),255,"HOLA")))))))))))))))))))</f>
        <v>255</v>
      </c>
      <c r="AI19" s="19">
        <f>IF(AJ19=24,0, IF(AJ19=25,128, IF(AJ19=26,192, IF(AJ19=27,224, IF(AJ19=28,240, IF(AJ19=29,248, IF(AJ19=30,252, IF(AJ19=31,254, IF(Q20=0,0,"HOLA")))))))))</f>
        <v>0</v>
      </c>
      <c r="AJ19" s="23">
        <f>IF(AND(F20&lt;=131069,F20&gt;65533),32-17,IF(AND(F20&lt;=65533,F20&gt;32765),32-16,IF(AND(F20&lt;=32765,F20&gt;16381),32-15,IF(AND(F20&lt;=16381,F20&gt;8189),32-14,IF(AND(F20&lt;=8189,F20&gt;4093),32-13,IF(AND(F20&lt;=4093,F20&gt;2045),32-12,IF(AND(F20&lt;=2045,F20&gt;1021),32-11,IF(AND(F20&lt;=1021,F20&gt;509),32-10,IF(AND(F20&lt;=509,F20&gt;253),32-9,IF(AND(F20&lt;=253,F20&gt;125),32-8,IF(AND(F20&lt;=125,F20&gt;61),32-7,IF(AND(F20&lt;=61,F20&gt;29),32-6,IF(AND(F20&lt;=29,F20&gt;13),32-5,IF(AND(F20&lt;=13,F20&gt;5),32-4,IF(AND(F20&lt;=5,F20&gt;=3),32-3,IF(AND(F20=2),32-2,))))))))))))))))</f>
        <v>24</v>
      </c>
      <c r="AK19" s="23">
        <f>P20</f>
        <v>255</v>
      </c>
      <c r="AL19" s="23">
        <f>IF(Q20=256,0,Q20)</f>
        <v>0</v>
      </c>
      <c r="AM19" s="23">
        <f>IF(R20=256,0,IF(AND(F20&lt;=253,F20&gt;125),0,IF(AND(F20&lt;=125,F20&gt;61),128+Q19,IF(AND(F20&lt;=61,F20&gt;29),64+Q19,IF(AND(F20&lt;=29,F20&gt;13),32+Q19,IF(AND(F20&lt;=13,F20&gt;5),16+Q19,IF(AND(F20&lt;=5,F20&gt;=3),8+Q19,IF(AND(F20=2),4+Q19,Q19))))))))</f>
        <v>0</v>
      </c>
      <c r="AN19" s="23">
        <f>IF(S19=256,0,IF(AND(F20&lt;=253,F20&gt;125),0,IF(AND(F20&lt;=125,F20&gt;61),128+R19,IF(AND(F20&lt;=61,F20&gt;29),64+R19,IF(AND(F20&lt;=29,F20&gt;13),32+R19,IF(AND(F20&lt;=13,F20&gt;5),16+R19,IF(AND(F20&lt;=5,F20&gt;2),8+R19,IF(AND(F20=2),4+R19,R19))))))))</f>
        <v>0</v>
      </c>
      <c r="AO19" s="23">
        <f>IF(AND(AQ19=256),0,IF(AND(F20&lt;=131069,F20&gt;65533),H31+2,IF(AND(F20&lt;=65533,F20&gt;32765),256,IF(AND(F20&lt;=32765,F20&gt;16381),128+H31,IF(AND(F20&lt;=16381,F20&gt;8189),64+H31,IF(AND(F20&lt;=8189,F20&gt;4093),32+H31,IF(AND(F20&lt;=4093,F20&gt;2045),16+H31,IF(AND(F20&lt;=2045,F20&gt;1021),8+H31,IF(AND(F20&lt;=1021,F20&gt;509),4+H31,IF(AND(F20&lt;=509,F20&gt;253),2+H31,IF(AND(F20&lt;=253,F20&gt;125),H31+1,IF(AND(F20&lt;=125,F20&gt;61),128+H31,IF(AND(F20&lt;=61,F20&gt;29),64+H31,IF(AND(F20&lt;=29,F20&gt;13),32+H31,IF(AND(F20&lt;=13,F20&gt;5),16+H31,IF(AND(F20&lt;=5,F20&gt;=3),8+H31,IF(AND(F20=2),4+H31)))))))))))))))))</f>
        <v>1</v>
      </c>
      <c r="AP19" s="23">
        <f>IF(AND(F20&lt;=131069,F20&gt;65533),O19+2, IF(AND(Q20=0,P20=0),O19+1, O19))</f>
        <v>3</v>
      </c>
      <c r="AQ19" s="23">
        <f>IF(R20=256,P19+1,IF(AND(F20&lt;=65533,F20&gt;32765),256,IF(AND(F20&lt;=32765,F20&gt;16381),128+P19,IF(AND(F20&lt;=16381,F20&gt;8189),64+P19,IF(AND(F20&lt;=8189,F20&gt;4093),32+P19,IF(AND(F20&lt;=4093,F20&gt;2045),16+P19,IF(AND(F20&lt;=2045,F20&gt;1021),8+P19,IF(AND(F20&lt;=1021,F20&gt;509),4+P19,IF(AND(F20&lt;=509,F20&gt;253),2+P19,IF(AND(F20&lt;=253,F20&gt;125),P19+1,P19))))))))))</f>
        <v>255</v>
      </c>
      <c r="AR19" s="23">
        <f>IF(AE19=255,P20-1,P20-1)</f>
        <v>254</v>
      </c>
      <c r="AS19" s="23">
        <f>Q20-1</f>
        <v>-1</v>
      </c>
      <c r="AT19" s="42">
        <f t="shared" si="0"/>
        <v>0</v>
      </c>
      <c r="AU19" s="43">
        <f t="shared" si="0"/>
        <v>0</v>
      </c>
      <c r="AV19" s="43">
        <f t="shared" si="0"/>
        <v>0</v>
      </c>
      <c r="AW19" s="44">
        <f t="shared" si="0"/>
        <v>255</v>
      </c>
      <c r="AX19" s="14" t="str">
        <f t="shared" si="1"/>
        <v>0.0.1.255</v>
      </c>
      <c r="AY19" s="15"/>
    </row>
    <row r="20" spans="1:51" x14ac:dyDescent="0.2">
      <c r="A20" s="4">
        <v>32768</v>
      </c>
      <c r="B20" s="4">
        <f t="shared" si="2"/>
        <v>32765</v>
      </c>
      <c r="C20" s="1" t="s">
        <v>43</v>
      </c>
      <c r="D20" s="34"/>
      <c r="E20" s="15"/>
      <c r="F20" s="11">
        <v>200</v>
      </c>
      <c r="G20" s="14" t="str">
        <f>_xlfn.CONCAT(N19,".",O19,".",P19,".",Q19)</f>
        <v>10.3.254.0</v>
      </c>
      <c r="H20" s="13" t="str">
        <f>_xlfn.CONCAT(T19,".",U19,".",V19,".",W19)</f>
        <v>10.3.254.1</v>
      </c>
      <c r="I20" s="13" t="str">
        <f>_xlfn.CONCAT(X19,".",Y19,".",Z19,".",AA19)</f>
        <v>10.3.254.254</v>
      </c>
      <c r="J20" s="13" t="str">
        <f>_xlfn.CONCAT(AB19,".",AC19,".",AD19,".",AE19)</f>
        <v>10.3.254.255</v>
      </c>
      <c r="K20" s="13" t="str">
        <f>_xlfn.CONCAT(AF19,".",AG19,".",AH19,".",AI19)</f>
        <v>255.255.255.0</v>
      </c>
      <c r="L20" s="13" t="str">
        <f>_xlfn.CONCAT("/",AJ19)</f>
        <v>/24</v>
      </c>
      <c r="M20" s="15"/>
      <c r="N20" s="21">
        <f>N19</f>
        <v>10</v>
      </c>
      <c r="O20" s="22">
        <f>AP19</f>
        <v>3</v>
      </c>
      <c r="P20" s="18">
        <f>IF(AO19=0,AO19,AQ19)</f>
        <v>255</v>
      </c>
      <c r="Q20" s="19">
        <f>AM19</f>
        <v>0</v>
      </c>
      <c r="R20" s="17">
        <f>IF(AND(F20&lt;=253,F20&gt;125),0,IF(AND(F20&lt;=125,F20&gt;61),128+Q19,IF(AND(F20&lt;=61,F20&gt;29),64+Q19,IF(AND(F20&lt;=29,F20&gt;13),32+Q19,IF(AND(F20&lt;=13,F20&gt;5),16+Q19,IF(AND(F20&lt;=5,F20&gt;2),8+Q19,IF(AND(F20=2),4+Q19,Q19)))))))</f>
        <v>0</v>
      </c>
      <c r="S20" s="17" t="str">
        <f>IF(R20=256,P20+1,"HOLA")</f>
        <v>HOLA</v>
      </c>
      <c r="T20" s="20">
        <f>N20</f>
        <v>10</v>
      </c>
      <c r="U20" s="18">
        <f>O20</f>
        <v>3</v>
      </c>
      <c r="V20" s="18">
        <f>P20</f>
        <v>255</v>
      </c>
      <c r="W20" s="19">
        <f>Q20+1</f>
        <v>1</v>
      </c>
      <c r="X20" s="20">
        <f>AB20</f>
        <v>10</v>
      </c>
      <c r="Y20" s="18">
        <f>AC20</f>
        <v>2</v>
      </c>
      <c r="Z20" s="18">
        <f>AD20</f>
        <v>255</v>
      </c>
      <c r="AA20" s="19">
        <f>AE20-1</f>
        <v>126</v>
      </c>
      <c r="AB20" s="20">
        <f>N21</f>
        <v>10</v>
      </c>
      <c r="AC20" s="18">
        <f>IF(AD20=255,O21-1,O21)</f>
        <v>2</v>
      </c>
      <c r="AD20" s="18">
        <f>IF(AR20=-1,255, IF(AND(AE20&lt;&gt;255),P21,P21-1))</f>
        <v>255</v>
      </c>
      <c r="AE20" s="19">
        <f>IF(AS20=-1,255,Q21-1)</f>
        <v>127</v>
      </c>
      <c r="AF20" s="21">
        <f>IF(N21&lt;&gt;0,255,"HOLA")</f>
        <v>255</v>
      </c>
      <c r="AG20" s="22">
        <f>IF(AJ20=15,254,IF(O21&lt;&gt;0,255,IF(P21&lt;&gt;0,255)))</f>
        <v>255</v>
      </c>
      <c r="AH20" s="18">
        <f>IF(AND(AJ20=16),0,IF(AND(AJ20=17),128,IF(AND(AJ20=18),192,IF(AND(AJ20=19),224,IF(AND(AJ20=20),240,IF(AND(AJ20=21),248,IF(AND(AJ20=22),252,IF(AND(AJ20=23),254,IF(AND(O21&gt;O20),255,IF(AND(P21=0),0,IF(AND(AH19=255),AH19,IF(AND(AJ20=24),AH19+1,IF(AND(AJ20=25),255,IF(AND(AJ20=26),255,IF(AND(AJ20=27),255,IF(AND(AJ20=28),255,IF(AND(AJ20=29),255,IF(AND(AJ20=30),255,IF(AND(AJ20=31),255,"HOLA")))))))))))))))))))</f>
        <v>255</v>
      </c>
      <c r="AI20" s="19">
        <f>IF(AJ20=24,0, IF(AJ20=25,128, IF(AJ20=26,192, IF(AJ20=27,224, IF(AJ20=28,240, IF(AJ20=29,248, IF(AJ20=30,252, IF(AJ20=31,254, IF(Q21=0,0,"HOLA")))))))))</f>
        <v>128</v>
      </c>
      <c r="AJ20" s="23">
        <f>IF(AND(F21&lt;=131069,F21&gt;65533),32-17,IF(AND(F21&lt;=65533,F21&gt;32765),32-16,IF(AND(F21&lt;=32765,F21&gt;16381),32-15,IF(AND(F21&lt;=16381,F21&gt;8189),32-14,IF(AND(F21&lt;=8189,F21&gt;4093),32-13,IF(AND(F21&lt;=4093,F21&gt;2045),32-12,IF(AND(F21&lt;=2045,F21&gt;1021),32-11,IF(AND(F21&lt;=1021,F21&gt;509),32-10,IF(AND(F21&lt;=509,F21&gt;253),32-9,IF(AND(F21&lt;=253,F21&gt;125),32-8,IF(AND(F21&lt;=125,F21&gt;61),32-7,IF(AND(F21&lt;=61,F21&gt;29),32-6,IF(AND(F21&lt;=29,F21&gt;13),32-5,IF(AND(F21&lt;=13,F21&gt;5),32-4,IF(AND(F21&lt;=5,F21&gt;=3),32-3,IF(AND(F21=2),32-2,))))))))))))))))</f>
        <v>25</v>
      </c>
      <c r="AK20" s="23">
        <f>P21</f>
        <v>255</v>
      </c>
      <c r="AL20" s="23">
        <f>IF(Q21=256,0,Q21)</f>
        <v>128</v>
      </c>
      <c r="AM20" s="23">
        <f>IF(R21=256,0,IF(AND(F21&lt;=253,F21&gt;125),0,IF(AND(F21&lt;=125,F21&gt;61),128+Q20,IF(AND(F21&lt;=61,F21&gt;29),64+Q20,IF(AND(F21&lt;=29,F21&gt;13),32+Q20,IF(AND(F21&lt;=13,F21&gt;5),16+Q20,IF(AND(F21&lt;=5,F21&gt;=3),8+Q20,IF(AND(F21=2),4+Q20,Q20))))))))</f>
        <v>128</v>
      </c>
      <c r="AN20" s="23">
        <f>IF(S20=256,0,IF(AND(F21&lt;=253,F21&gt;125),0,IF(AND(F21&lt;=125,F21&gt;61),128+R20,IF(AND(F21&lt;=61,F21&gt;29),64+R20,IF(AND(F21&lt;=29,F21&gt;13),32+R20,IF(AND(F21&lt;=13,F21&gt;5),16+R20,IF(AND(F21&lt;=5,F21&gt;2),8+R20,IF(AND(F21=2),4+R20,R20))))))))</f>
        <v>128</v>
      </c>
      <c r="AO20" s="23">
        <f>IF(AND(AQ20=256),0,IF(AND(F21&lt;=131069,F21&gt;65533),H32+2,IF(AND(F21&lt;=65533,F21&gt;32765),256,IF(AND(F21&lt;=32765,F21&gt;16381),128+H32,IF(AND(F21&lt;=16381,F21&gt;8189),64+H32,IF(AND(F21&lt;=8189,F21&gt;4093),32+H32,IF(AND(F21&lt;=4093,F21&gt;2045),16+H32,IF(AND(F21&lt;=2045,F21&gt;1021),8+H32,IF(AND(F21&lt;=1021,F21&gt;509),4+H32,IF(AND(F21&lt;=509,F21&gt;253),2+H32,IF(AND(F21&lt;=253,F21&gt;125),H32+1,IF(AND(F21&lt;=125,F21&gt;61),128+H32,IF(AND(F21&lt;=61,F21&gt;29),64+H32,IF(AND(F21&lt;=29,F21&gt;13),32+H32,IF(AND(F21&lt;=13,F21&gt;5),16+H32,IF(AND(F21&lt;=5,F21&gt;=3),8+H32,IF(AND(F21=2),4+H32)))))))))))))))))</f>
        <v>128</v>
      </c>
      <c r="AP20" s="23">
        <f>IF(AND(F21&lt;=131069,F21&gt;65533),O20+2, IF(AND(Q21=0,P21=0),O20+1, O20))</f>
        <v>3</v>
      </c>
      <c r="AQ20" s="23">
        <f>IF(R21=256,P20+1,IF(AND(F21&lt;=65533,F21&gt;32765),256,IF(AND(F21&lt;=32765,F21&gt;16381),128+P20,IF(AND(F21&lt;=16381,F21&gt;8189),64+P20,IF(AND(F21&lt;=8189,F21&gt;4093),32+P20,IF(AND(F21&lt;=4093,F21&gt;2045),16+P20,IF(AND(F21&lt;=2045,F21&gt;1021),8+P20,IF(AND(F21&lt;=1021,F21&gt;509),4+P20,IF(AND(F21&lt;=509,F21&gt;253),2+P20,IF(AND(F21&lt;=253,F21&gt;125),P20+1,P20))))))))))</f>
        <v>255</v>
      </c>
      <c r="AR20" s="23">
        <f>IF(AE20=255,P21-1,P21-1)</f>
        <v>254</v>
      </c>
      <c r="AS20" s="23">
        <f>Q21-1</f>
        <v>127</v>
      </c>
      <c r="AT20" s="42">
        <f t="shared" si="0"/>
        <v>0</v>
      </c>
      <c r="AU20" s="43">
        <f t="shared" si="0"/>
        <v>0</v>
      </c>
      <c r="AV20" s="43">
        <f t="shared" si="0"/>
        <v>0</v>
      </c>
      <c r="AW20" s="44">
        <f t="shared" si="0"/>
        <v>127</v>
      </c>
      <c r="AX20" s="14" t="str">
        <f t="shared" si="1"/>
        <v>0.0.0.255</v>
      </c>
      <c r="AY20" s="15"/>
    </row>
    <row r="21" spans="1:51" x14ac:dyDescent="0.2">
      <c r="A21" s="4">
        <v>16384</v>
      </c>
      <c r="B21" s="4">
        <f t="shared" si="2"/>
        <v>16381</v>
      </c>
      <c r="C21" s="1" t="s">
        <v>44</v>
      </c>
      <c r="D21" s="34"/>
      <c r="E21" s="15"/>
      <c r="F21" s="10">
        <v>100</v>
      </c>
      <c r="G21" s="14" t="str">
        <f>_xlfn.CONCAT(N20,".",O20,".",P20,".",Q20)</f>
        <v>10.3.255.0</v>
      </c>
      <c r="H21" s="13" t="str">
        <f>_xlfn.CONCAT(T20,".",U20,".",V20,".",W20)</f>
        <v>10.3.255.1</v>
      </c>
      <c r="I21" s="13" t="str">
        <f>_xlfn.CONCAT(X20,".",Y20,".",Z20,".",AA20)</f>
        <v>10.2.255.126</v>
      </c>
      <c r="J21" s="13" t="str">
        <f>_xlfn.CONCAT(AB20,".",AC20,".",AD20,".",AE20)</f>
        <v>10.2.255.127</v>
      </c>
      <c r="K21" s="13" t="str">
        <f>_xlfn.CONCAT(AF20,".",AG20,".",AH20,".",AI20)</f>
        <v>255.255.255.128</v>
      </c>
      <c r="L21" s="13" t="str">
        <f>_xlfn.CONCAT("/",AJ20)</f>
        <v>/25</v>
      </c>
      <c r="M21" s="15"/>
      <c r="N21" s="21">
        <f>N20</f>
        <v>10</v>
      </c>
      <c r="O21" s="22">
        <f>AP20</f>
        <v>3</v>
      </c>
      <c r="P21" s="18">
        <f>IF(AO20=0,AO20,AQ20)</f>
        <v>255</v>
      </c>
      <c r="Q21" s="19">
        <f>AM20</f>
        <v>128</v>
      </c>
      <c r="R21" s="17">
        <f>IF(AND(F21&lt;=253,F21&gt;125),0,IF(AND(F21&lt;=125,F21&gt;61),128+Q20,IF(AND(F21&lt;=61,F21&gt;29),64+Q20,IF(AND(F21&lt;=29,F21&gt;13),32+Q20,IF(AND(F21&lt;=13,F21&gt;5),16+Q20,IF(AND(F21&lt;=5,F21&gt;2),8+Q20,IF(AND(F21=2),4+Q20,Q20)))))))</f>
        <v>128</v>
      </c>
      <c r="S21" s="17" t="str">
        <f>IF(R21=256,P21+1,"HOLA")</f>
        <v>HOLA</v>
      </c>
      <c r="T21" s="20">
        <f>N21</f>
        <v>10</v>
      </c>
      <c r="U21" s="18">
        <f>O21</f>
        <v>3</v>
      </c>
      <c r="V21" s="18">
        <f>P21</f>
        <v>255</v>
      </c>
      <c r="W21" s="19">
        <f>Q21+1</f>
        <v>129</v>
      </c>
      <c r="X21" s="20">
        <f>AB21</f>
        <v>10</v>
      </c>
      <c r="Y21" s="18">
        <f>AC21</f>
        <v>2</v>
      </c>
      <c r="Z21" s="18">
        <f>AD21</f>
        <v>255</v>
      </c>
      <c r="AA21" s="19">
        <f>AE21-1</f>
        <v>190</v>
      </c>
      <c r="AB21" s="20">
        <f>N22</f>
        <v>10</v>
      </c>
      <c r="AC21" s="18">
        <f>IF(AD21=255,O22-1,O22)</f>
        <v>2</v>
      </c>
      <c r="AD21" s="18">
        <f>IF(AR21=-1,255, IF(AND(AE21&lt;&gt;255),P22,P22-1))</f>
        <v>255</v>
      </c>
      <c r="AE21" s="19">
        <f>IF(AS21=-1,255,Q22-1)</f>
        <v>191</v>
      </c>
      <c r="AF21" s="21">
        <f>IF(N22&lt;&gt;0,255,"HOLA")</f>
        <v>255</v>
      </c>
      <c r="AG21" s="22">
        <f>IF(AJ21=15,254,IF(O22&lt;&gt;0,255,IF(P22&lt;&gt;0,255)))</f>
        <v>255</v>
      </c>
      <c r="AH21" s="18">
        <f>IF(AND(AJ21=16),0,IF(AND(AJ21=17),128,IF(AND(AJ21=18),192,IF(AND(AJ21=19),224,IF(AND(AJ21=20),240,IF(AND(AJ21=21),248,IF(AND(AJ21=22),252,IF(AND(AJ21=23),254,IF(AND(O22&gt;O21),255,IF(AND(P22=0),0,IF(AND(AH20=255),AH20,IF(AND(AJ21=24),AH20+1,IF(AND(AJ21=25),255,IF(AND(AJ21=26),255,IF(AND(AJ21=27),255,IF(AND(AJ21=28),255,IF(AND(AJ21=29),255,IF(AND(AJ21=30),255,IF(AND(AJ21=31),255,"HOLA")))))))))))))))))))</f>
        <v>255</v>
      </c>
      <c r="AI21" s="19">
        <f>IF(AJ21=24,0, IF(AJ21=25,128, IF(AJ21=26,192, IF(AJ21=27,224, IF(AJ21=28,240, IF(AJ21=29,248, IF(AJ21=30,252, IF(AJ21=31,254, IF(Q22=0,0,"HOLA")))))))))</f>
        <v>192</v>
      </c>
      <c r="AJ21" s="23">
        <f>IF(AND(F22&lt;=131069,F22&gt;65533),32-17,IF(AND(F22&lt;=65533,F22&gt;32765),32-16,IF(AND(F22&lt;=32765,F22&gt;16381),32-15,IF(AND(F22&lt;=16381,F22&gt;8189),32-14,IF(AND(F22&lt;=8189,F22&gt;4093),32-13,IF(AND(F22&lt;=4093,F22&gt;2045),32-12,IF(AND(F22&lt;=2045,F22&gt;1021),32-11,IF(AND(F22&lt;=1021,F22&gt;509),32-10,IF(AND(F22&lt;=509,F22&gt;253),32-9,IF(AND(F22&lt;=253,F22&gt;125),32-8,IF(AND(F22&lt;=125,F22&gt;61),32-7,IF(AND(F22&lt;=61,F22&gt;29),32-6,IF(AND(F22&lt;=29,F22&gt;13),32-5,IF(AND(F22&lt;=13,F22&gt;5),32-4,IF(AND(F22&lt;=5,F22&gt;=3),32-3,IF(AND(F22=2),32-2,))))))))))))))))</f>
        <v>26</v>
      </c>
      <c r="AK21" s="23">
        <f>P22</f>
        <v>255</v>
      </c>
      <c r="AL21" s="23">
        <f>IF(Q22=256,0,Q22)</f>
        <v>192</v>
      </c>
      <c r="AM21" s="23">
        <f>IF(R22=256,0,IF(AND(F22&lt;=253,F22&gt;125),0,IF(AND(F22&lt;=125,F22&gt;61),128+Q21,IF(AND(F22&lt;=61,F22&gt;29),64+Q21,IF(AND(F22&lt;=29,F22&gt;13),32+Q21,IF(AND(F22&lt;=13,F22&gt;5),16+Q21,IF(AND(F22&lt;=5,F22&gt;=3),8+Q21,IF(AND(F22=2),4+Q21,Q21))))))))</f>
        <v>192</v>
      </c>
      <c r="AN21" s="23">
        <f>IF(S21=256,0,IF(AND(F22&lt;=253,F22&gt;125),0,IF(AND(F22&lt;=125,F22&gt;61),128+R21,IF(AND(F22&lt;=61,F22&gt;29),64+R21,IF(AND(F22&lt;=29,F22&gt;13),32+R21,IF(AND(F22&lt;=13,F22&gt;5),16+R21,IF(AND(F22&lt;=5,F22&gt;2),8+R21,IF(AND(F22=2),4+R21,R21))))))))</f>
        <v>192</v>
      </c>
      <c r="AO21" s="23">
        <f>IF(AND(AQ21=256),0,IF(AND(F22&lt;=131069,F22&gt;65533),H33+2,IF(AND(F22&lt;=65533,F22&gt;32765),256,IF(AND(F22&lt;=32765,F22&gt;16381),128+H33,IF(AND(F22&lt;=16381,F22&gt;8189),64+H33,IF(AND(F22&lt;=8189,F22&gt;4093),32+H33,IF(AND(F22&lt;=4093,F22&gt;2045),16+H33,IF(AND(F22&lt;=2045,F22&gt;1021),8+H33,IF(AND(F22&lt;=1021,F22&gt;509),4+H33,IF(AND(F22&lt;=509,F22&gt;253),2+H33,IF(AND(F22&lt;=253,F22&gt;125),H33+1,IF(AND(F22&lt;=125,F22&gt;61),128+H33,IF(AND(F22&lt;=61,F22&gt;29),64+H33,IF(AND(F22&lt;=29,F22&gt;13),32+H33,IF(AND(F22&lt;=13,F22&gt;5),16+H33,IF(AND(F22&lt;=5,F22&gt;=3),8+H33,IF(AND(F22=2),4+H33)))))))))))))))))</f>
        <v>64</v>
      </c>
      <c r="AP21" s="23">
        <f>IF(AND(F22&lt;=131069,F22&gt;65533),O21+2, IF(AND(Q22=0,P22=0),O21+1, O21))</f>
        <v>3</v>
      </c>
      <c r="AQ21" s="23">
        <f>IF(R22=256,P21+1,IF(AND(F22&lt;=65533,F22&gt;32765),256,IF(AND(F22&lt;=32765,F22&gt;16381),128+P21,IF(AND(F22&lt;=16381,F22&gt;8189),64+P21,IF(AND(F22&lt;=8189,F22&gt;4093),32+P21,IF(AND(F22&lt;=4093,F22&gt;2045),16+P21,IF(AND(F22&lt;=2045,F22&gt;1021),8+P21,IF(AND(F22&lt;=1021,F22&gt;509),4+P21,IF(AND(F22&lt;=509,F22&gt;253),2+P21,IF(AND(F22&lt;=253,F22&gt;125),P21+1,P21))))))))))</f>
        <v>255</v>
      </c>
      <c r="AR21" s="23">
        <f>IF(AE21=255,P22-1,P22-1)</f>
        <v>254</v>
      </c>
      <c r="AS21" s="23">
        <f>Q22-1</f>
        <v>191</v>
      </c>
      <c r="AT21" s="42">
        <f t="shared" si="0"/>
        <v>0</v>
      </c>
      <c r="AU21" s="43">
        <f t="shared" si="0"/>
        <v>0</v>
      </c>
      <c r="AV21" s="43">
        <f t="shared" si="0"/>
        <v>0</v>
      </c>
      <c r="AW21" s="44">
        <f t="shared" si="0"/>
        <v>63</v>
      </c>
      <c r="AX21" s="14" t="str">
        <f t="shared" si="1"/>
        <v>0.0.0.127</v>
      </c>
      <c r="AY21" s="15"/>
    </row>
    <row r="22" spans="1:51" x14ac:dyDescent="0.2">
      <c r="A22" s="4">
        <v>8192</v>
      </c>
      <c r="B22" s="4">
        <f t="shared" si="2"/>
        <v>8189</v>
      </c>
      <c r="C22" s="1" t="s">
        <v>45</v>
      </c>
      <c r="D22" s="34"/>
      <c r="E22" s="15"/>
      <c r="F22" s="10">
        <v>50</v>
      </c>
      <c r="G22" s="14" t="str">
        <f>_xlfn.CONCAT(N21,".",O21,".",P21,".",Q21)</f>
        <v>10.3.255.128</v>
      </c>
      <c r="H22" s="13" t="str">
        <f>_xlfn.CONCAT(T21,".",U21,".",V21,".",W21)</f>
        <v>10.3.255.129</v>
      </c>
      <c r="I22" s="13" t="str">
        <f>_xlfn.CONCAT(X21,".",Y21,".",Z21,".",AA21)</f>
        <v>10.2.255.190</v>
      </c>
      <c r="J22" s="13" t="str">
        <f>_xlfn.CONCAT(AB21,".",AC21,".",AD21,".",AE21)</f>
        <v>10.2.255.191</v>
      </c>
      <c r="K22" s="13" t="str">
        <f>_xlfn.CONCAT(AF21,".",AG21,".",AH21,".",AI21)</f>
        <v>255.255.255.192</v>
      </c>
      <c r="L22" s="13" t="str">
        <f>_xlfn.CONCAT("/",AJ21)</f>
        <v>/26</v>
      </c>
      <c r="M22" s="15"/>
      <c r="N22" s="21">
        <f>N21</f>
        <v>10</v>
      </c>
      <c r="O22" s="22">
        <f>AP21</f>
        <v>3</v>
      </c>
      <c r="P22" s="18">
        <f>IF(AO21=0,AO21,AQ21)</f>
        <v>255</v>
      </c>
      <c r="Q22" s="19">
        <f>AM21</f>
        <v>192</v>
      </c>
      <c r="R22" s="17">
        <f>IF(AND(F22&lt;=253,F22&gt;125),0,IF(AND(F22&lt;=125,F22&gt;61),128+Q21,IF(AND(F22&lt;=61,F22&gt;29),64+Q21,IF(AND(F22&lt;=29,F22&gt;13),32+Q21,IF(AND(F22&lt;=13,F22&gt;5),16+Q21,IF(AND(F22&lt;=5,F22&gt;2),8+Q21,IF(AND(F22=2),4+Q21,Q21)))))))</f>
        <v>192</v>
      </c>
      <c r="S22" s="17" t="str">
        <f>IF(R22=256,P22+1,"HOLA")</f>
        <v>HOLA</v>
      </c>
      <c r="T22" s="20">
        <f>N22</f>
        <v>10</v>
      </c>
      <c r="U22" s="18">
        <f>O22</f>
        <v>3</v>
      </c>
      <c r="V22" s="18">
        <f>P22</f>
        <v>255</v>
      </c>
      <c r="W22" s="19">
        <f>Q22+1</f>
        <v>193</v>
      </c>
      <c r="X22" s="20">
        <f>AB22</f>
        <v>10</v>
      </c>
      <c r="Y22" s="18">
        <f>AC22</f>
        <v>2</v>
      </c>
      <c r="Z22" s="18">
        <f>AD22</f>
        <v>255</v>
      </c>
      <c r="AA22" s="19">
        <f>AE22-1</f>
        <v>222</v>
      </c>
      <c r="AB22" s="20">
        <f>N23</f>
        <v>10</v>
      </c>
      <c r="AC22" s="18">
        <f>IF(AD22=255,O23-1,O23)</f>
        <v>2</v>
      </c>
      <c r="AD22" s="18">
        <f>IF(AR22=-1,255, IF(AND(AE22&lt;&gt;255),P23,P23-1))</f>
        <v>255</v>
      </c>
      <c r="AE22" s="19">
        <f>IF(AS22=-1,255,Q23-1)</f>
        <v>223</v>
      </c>
      <c r="AF22" s="21">
        <f>IF(N23&lt;&gt;0,255,"HOLA")</f>
        <v>255</v>
      </c>
      <c r="AG22" s="22">
        <f>IF(AJ22=15,254,IF(O23&lt;&gt;0,255,IF(P23&lt;&gt;0,255)))</f>
        <v>255</v>
      </c>
      <c r="AH22" s="18">
        <f>IF(AND(AJ22=16),0,IF(AND(AJ22=17),128,IF(AND(AJ22=18),192,IF(AND(AJ22=19),224,IF(AND(AJ22=20),240,IF(AND(AJ22=21),248,IF(AND(AJ22=22),252,IF(AND(AJ22=23),254,IF(AND(O23&gt;O22),255,IF(AND(P23=0),0,IF(AND(AH21=255),AH21,IF(AND(AJ22=24),AH21+1,IF(AND(AJ22=25),255,IF(AND(AJ22=26),255,IF(AND(AJ22=27),255,IF(AND(AJ22=28),255,IF(AND(AJ22=29),255,IF(AND(AJ22=30),255,IF(AND(AJ22=31),255,"HOLA")))))))))))))))))))</f>
        <v>255</v>
      </c>
      <c r="AI22" s="19">
        <f>IF(AJ22=24,0, IF(AJ22=25,128, IF(AJ22=26,192, IF(AJ22=27,224, IF(AJ22=28,240, IF(AJ22=29,248, IF(AJ22=30,252, IF(AJ22=31,254, IF(Q23=0,0,"HOLA")))))))))</f>
        <v>224</v>
      </c>
      <c r="AJ22" s="23">
        <f>IF(AND(F23&lt;=131069,F23&gt;65533),32-17,IF(AND(F23&lt;=65533,F23&gt;32765),32-16,IF(AND(F23&lt;=32765,F23&gt;16381),32-15,IF(AND(F23&lt;=16381,F23&gt;8189),32-14,IF(AND(F23&lt;=8189,F23&gt;4093),32-13,IF(AND(F23&lt;=4093,F23&gt;2045),32-12,IF(AND(F23&lt;=2045,F23&gt;1021),32-11,IF(AND(F23&lt;=1021,F23&gt;509),32-10,IF(AND(F23&lt;=509,F23&gt;253),32-9,IF(AND(F23&lt;=253,F23&gt;125),32-8,IF(AND(F23&lt;=125,F23&gt;61),32-7,IF(AND(F23&lt;=61,F23&gt;29),32-6,IF(AND(F23&lt;=29,F23&gt;13),32-5,IF(AND(F23&lt;=13,F23&gt;5),32-4,IF(AND(F23&lt;=5,F23&gt;=3),32-3,IF(AND(F23=2),32-2,))))))))))))))))</f>
        <v>27</v>
      </c>
      <c r="AK22" s="23">
        <f>P23</f>
        <v>255</v>
      </c>
      <c r="AL22" s="23">
        <f>IF(Q23=256,0,Q23)</f>
        <v>224</v>
      </c>
      <c r="AM22" s="23">
        <f>IF(R23=256,0,IF(AND(F23&lt;=253,F23&gt;125),0,IF(AND(F23&lt;=125,F23&gt;61),128+Q22,IF(AND(F23&lt;=61,F23&gt;29),64+Q22,IF(AND(F23&lt;=29,F23&gt;13),32+Q22,IF(AND(F23&lt;=13,F23&gt;5),16+Q22,IF(AND(F23&lt;=5,F23&gt;=3),8+Q22,IF(AND(F23=2),4+Q22,Q22))))))))</f>
        <v>224</v>
      </c>
      <c r="AN22" s="23">
        <f>IF(S22=256,0,IF(AND(F23&lt;=253,F23&gt;125),0,IF(AND(F23&lt;=125,F23&gt;61),128+R22,IF(AND(F23&lt;=61,F23&gt;29),64+R22,IF(AND(F23&lt;=29,F23&gt;13),32+R22,IF(AND(F23&lt;=13,F23&gt;5),16+R22,IF(AND(F23&lt;=5,F23&gt;2),8+R22,IF(AND(F23=2),4+R22,R22))))))))</f>
        <v>224</v>
      </c>
      <c r="AO22" s="23">
        <f>IF(AND(AQ22=256),0,IF(AND(F23&lt;=131069,F23&gt;65533),H34+2,IF(AND(F23&lt;=65533,F23&gt;32765),256,IF(AND(F23&lt;=32765,F23&gt;16381),128+H34,IF(AND(F23&lt;=16381,F23&gt;8189),64+H34,IF(AND(F23&lt;=8189,F23&gt;4093),32+H34,IF(AND(F23&lt;=4093,F23&gt;2045),16+H34,IF(AND(F23&lt;=2045,F23&gt;1021),8+H34,IF(AND(F23&lt;=1021,F23&gt;509),4+H34,IF(AND(F23&lt;=509,F23&gt;253),2+H34,IF(AND(F23&lt;=253,F23&gt;125),H34+1,IF(AND(F23&lt;=125,F23&gt;61),128+H34,IF(AND(F23&lt;=61,F23&gt;29),64+H34,IF(AND(F23&lt;=29,F23&gt;13),32+H34,IF(AND(F23&lt;=13,F23&gt;5),16+H34,IF(AND(F23&lt;=5,F23&gt;=3),8+H34,IF(AND(F23=2),4+H34)))))))))))))))))</f>
        <v>32</v>
      </c>
      <c r="AP22" s="23">
        <f>IF(AND(F23&lt;=131069,F23&gt;65533),O22+2, IF(AND(Q23=0,P23=0),O22+1, O22))</f>
        <v>3</v>
      </c>
      <c r="AQ22" s="23">
        <f>IF(R23=256,P22+1,IF(AND(F23&lt;=65533,F23&gt;32765),256,IF(AND(F23&lt;=32765,F23&gt;16381),128+P22,IF(AND(F23&lt;=16381,F23&gt;8189),64+P22,IF(AND(F23&lt;=8189,F23&gt;4093),32+P22,IF(AND(F23&lt;=4093,F23&gt;2045),16+P22,IF(AND(F23&lt;=2045,F23&gt;1021),8+P22,IF(AND(F23&lt;=1021,F23&gt;509),4+P22,IF(AND(F23&lt;=509,F23&gt;253),2+P22,IF(AND(F23&lt;=253,F23&gt;125),P22+1,P22))))))))))</f>
        <v>255</v>
      </c>
      <c r="AR22" s="23">
        <f>IF(AE22=255,P23-1,P23-1)</f>
        <v>254</v>
      </c>
      <c r="AS22" s="23">
        <f>Q23-1</f>
        <v>223</v>
      </c>
      <c r="AT22" s="42">
        <f t="shared" si="0"/>
        <v>0</v>
      </c>
      <c r="AU22" s="43">
        <f t="shared" si="0"/>
        <v>0</v>
      </c>
      <c r="AV22" s="43">
        <f t="shared" si="0"/>
        <v>0</v>
      </c>
      <c r="AW22" s="44">
        <f t="shared" si="0"/>
        <v>31</v>
      </c>
      <c r="AX22" s="14" t="str">
        <f t="shared" si="1"/>
        <v>0.0.0.63</v>
      </c>
      <c r="AY22" s="15"/>
    </row>
    <row r="23" spans="1:51" x14ac:dyDescent="0.2">
      <c r="A23" s="4">
        <v>4096</v>
      </c>
      <c r="B23" s="4">
        <f t="shared" si="2"/>
        <v>4093</v>
      </c>
      <c r="C23" s="1" t="s">
        <v>46</v>
      </c>
      <c r="D23" s="34"/>
      <c r="E23" s="15"/>
      <c r="F23" s="10">
        <v>25</v>
      </c>
      <c r="G23" s="14" t="str">
        <f>_xlfn.CONCAT(N22,".",O22,".",P22,".",Q22)</f>
        <v>10.3.255.192</v>
      </c>
      <c r="H23" s="13" t="str">
        <f>_xlfn.CONCAT(T22,".",U22,".",V22,".",W22)</f>
        <v>10.3.255.193</v>
      </c>
      <c r="I23" s="13" t="str">
        <f>_xlfn.CONCAT(X22,".",Y22,".",Z22,".",AA22)</f>
        <v>10.2.255.222</v>
      </c>
      <c r="J23" s="13" t="str">
        <f>_xlfn.CONCAT(AB22,".",AC22,".",AD22,".",AE22)</f>
        <v>10.2.255.223</v>
      </c>
      <c r="K23" s="13" t="str">
        <f>_xlfn.CONCAT(AF22,".",AG22,".",AH22,".",AI22)</f>
        <v>255.255.255.224</v>
      </c>
      <c r="L23" s="13" t="str">
        <f>_xlfn.CONCAT("/",AJ22)</f>
        <v>/27</v>
      </c>
      <c r="M23" s="15"/>
      <c r="N23" s="21">
        <f>N22</f>
        <v>10</v>
      </c>
      <c r="O23" s="22">
        <f>AP22</f>
        <v>3</v>
      </c>
      <c r="P23" s="18">
        <f>IF(AO22=0,AO22,AQ22)</f>
        <v>255</v>
      </c>
      <c r="Q23" s="19">
        <f>AM22</f>
        <v>224</v>
      </c>
      <c r="R23" s="17">
        <f>IF(AND(F23&lt;=253,F23&gt;125),0,IF(AND(F23&lt;=125,F23&gt;61),128+Q22,IF(AND(F23&lt;=61,F23&gt;29),64+Q22,IF(AND(F23&lt;=29,F23&gt;13),32+Q22,IF(AND(F23&lt;=13,F23&gt;5),16+Q22,IF(AND(F23&lt;=5,F23&gt;2),8+Q22,IF(AND(F23=2),4+Q22,Q22)))))))</f>
        <v>224</v>
      </c>
      <c r="S23" s="17" t="str">
        <f>IF(R23=256,P23+1,"HOLA")</f>
        <v>HOLA</v>
      </c>
      <c r="T23" s="20">
        <f>N23</f>
        <v>10</v>
      </c>
      <c r="U23" s="18">
        <f>O23</f>
        <v>3</v>
      </c>
      <c r="V23" s="18">
        <f>P23</f>
        <v>255</v>
      </c>
      <c r="W23" s="19">
        <f>Q23+1</f>
        <v>225</v>
      </c>
      <c r="X23" s="20">
        <f>AB23</f>
        <v>10</v>
      </c>
      <c r="Y23" s="18">
        <f>AC23</f>
        <v>2</v>
      </c>
      <c r="Z23" s="18">
        <f>AD23</f>
        <v>255</v>
      </c>
      <c r="AA23" s="19">
        <f>AE23-1</f>
        <v>238</v>
      </c>
      <c r="AB23" s="20">
        <f>N24</f>
        <v>10</v>
      </c>
      <c r="AC23" s="18">
        <f>IF(AD23=255,O24-1,O24)</f>
        <v>2</v>
      </c>
      <c r="AD23" s="18">
        <f>IF(AR23=-1,255, IF(AND(AE23&lt;&gt;255),P24,P24-1))</f>
        <v>255</v>
      </c>
      <c r="AE23" s="19">
        <f>IF(AS23=-1,255,Q24-1)</f>
        <v>239</v>
      </c>
      <c r="AF23" s="21">
        <f>IF(N24&lt;&gt;0,255,"HOLA")</f>
        <v>255</v>
      </c>
      <c r="AG23" s="22">
        <f>IF(AJ23=15,254,IF(O24&lt;&gt;0,255,IF(P24&lt;&gt;0,255)))</f>
        <v>255</v>
      </c>
      <c r="AH23" s="18">
        <f>IF(AND(AJ23=16),0,IF(AND(AJ23=17),128,IF(AND(AJ23=18),192,IF(AND(AJ23=19),224,IF(AND(AJ23=20),240,IF(AND(AJ23=21),248,IF(AND(AJ23=22),252,IF(AND(AJ23=23),254,IF(AND(O24&gt;O23),255,IF(AND(P24=0),0,IF(AND(AH22=255),AH22,IF(AND(AJ23=24),AH22+1,IF(AND(AJ23=25),255,IF(AND(AJ23=26),255,IF(AND(AJ23=27),255,IF(AND(AJ23=28),255,IF(AND(AJ23=29),255,IF(AND(AJ23=30),255,IF(AND(AJ23=31),255,"HOLA")))))))))))))))))))</f>
        <v>255</v>
      </c>
      <c r="AI23" s="19">
        <f>IF(AJ23=24,0, IF(AJ23=25,128, IF(AJ23=26,192, IF(AJ23=27,224, IF(AJ23=28,240, IF(AJ23=29,248, IF(AJ23=30,252, IF(AJ23=31,254, IF(Q24=0,0,"HOLA")))))))))</f>
        <v>240</v>
      </c>
      <c r="AJ23" s="23">
        <f>IF(AND(F24&lt;=131069,F24&gt;65533),32-17,IF(AND(F24&lt;=65533,F24&gt;32765),32-16,IF(AND(F24&lt;=32765,F24&gt;16381),32-15,IF(AND(F24&lt;=16381,F24&gt;8189),32-14,IF(AND(F24&lt;=8189,F24&gt;4093),32-13,IF(AND(F24&lt;=4093,F24&gt;2045),32-12,IF(AND(F24&lt;=2045,F24&gt;1021),32-11,IF(AND(F24&lt;=1021,F24&gt;509),32-10,IF(AND(F24&lt;=509,F24&gt;253),32-9,IF(AND(F24&lt;=253,F24&gt;125),32-8,IF(AND(F24&lt;=125,F24&gt;61),32-7,IF(AND(F24&lt;=61,F24&gt;29),32-6,IF(AND(F24&lt;=29,F24&gt;13),32-5,IF(AND(F24&lt;=13,F24&gt;5),32-4,IF(AND(F24&lt;=5,F24&gt;=3),32-3,IF(AND(F24=2),32-2,))))))))))))))))</f>
        <v>28</v>
      </c>
      <c r="AK23" s="23">
        <f>P24</f>
        <v>255</v>
      </c>
      <c r="AL23" s="23">
        <f>IF(Q24=256,0,Q24)</f>
        <v>240</v>
      </c>
      <c r="AM23" s="23">
        <f>IF(R24=256,0,IF(AND(F24&lt;=253,F24&gt;125),0,IF(AND(F24&lt;=125,F24&gt;61),128+Q23,IF(AND(F24&lt;=61,F24&gt;29),64+Q23,IF(AND(F24&lt;=29,F24&gt;13),32+Q23,IF(AND(F24&lt;=13,F24&gt;5),16+Q23,IF(AND(F24&lt;=5,F24&gt;=3),8+Q23,IF(AND(F24=2),4+Q23,Q23))))))))</f>
        <v>240</v>
      </c>
      <c r="AN23" s="23">
        <f>IF(S23=256,0,IF(AND(F24&lt;=253,F24&gt;125),0,IF(AND(F24&lt;=125,F24&gt;61),128+R23,IF(AND(F24&lt;=61,F24&gt;29),64+R23,IF(AND(F24&lt;=29,F24&gt;13),32+R23,IF(AND(F24&lt;=13,F24&gt;5),16+R23,IF(AND(F24&lt;=5,F24&gt;2),8+R23,IF(AND(F24=2),4+R23,R23))))))))</f>
        <v>240</v>
      </c>
      <c r="AO23" s="23">
        <f>IF(AND(AQ23=256),0,IF(AND(F24&lt;=131069,F24&gt;65533),H35+2,IF(AND(F24&lt;=65533,F24&gt;32765),256,IF(AND(F24&lt;=32765,F24&gt;16381),128+H35,IF(AND(F24&lt;=16381,F24&gt;8189),64+H35,IF(AND(F24&lt;=8189,F24&gt;4093),32+H35,IF(AND(F24&lt;=4093,F24&gt;2045),16+H35,IF(AND(F24&lt;=2045,F24&gt;1021),8+H35,IF(AND(F24&lt;=1021,F24&gt;509),4+H35,IF(AND(F24&lt;=509,F24&gt;253),2+H35,IF(AND(F24&lt;=253,F24&gt;125),H35+1,IF(AND(F24&lt;=125,F24&gt;61),128+H35,IF(AND(F24&lt;=61,F24&gt;29),64+H35,IF(AND(F24&lt;=29,F24&gt;13),32+H35,IF(AND(F24&lt;=13,F24&gt;5),16+H35,IF(AND(F24&lt;=5,F24&gt;=3),8+H35,IF(AND(F24=2),4+H35)))))))))))))))))</f>
        <v>16</v>
      </c>
      <c r="AP23" s="23">
        <f>IF(AND(F24&lt;=131069,F24&gt;65533),O23+2, IF(AND(Q24=0,P24=0),O23+1, O23))</f>
        <v>3</v>
      </c>
      <c r="AQ23" s="23">
        <f>IF(R24=256,P23+1,IF(AND(F24&lt;=65533,F24&gt;32765),256,IF(AND(F24&lt;=32765,F24&gt;16381),128+P23,IF(AND(F24&lt;=16381,F24&gt;8189),64+P23,IF(AND(F24&lt;=8189,F24&gt;4093),32+P23,IF(AND(F24&lt;=4093,F24&gt;2045),16+P23,IF(AND(F24&lt;=2045,F24&gt;1021),8+P23,IF(AND(F24&lt;=1021,F24&gt;509),4+P23,IF(AND(F24&lt;=509,F24&gt;253),2+P23,IF(AND(F24&lt;=253,F24&gt;125),P23+1,P23))))))))))</f>
        <v>255</v>
      </c>
      <c r="AR23" s="23">
        <f>IF(AE23=255,P24-1,P24-1)</f>
        <v>254</v>
      </c>
      <c r="AS23" s="23">
        <f>Q24-1</f>
        <v>239</v>
      </c>
      <c r="AT23" s="42">
        <f t="shared" si="0"/>
        <v>0</v>
      </c>
      <c r="AU23" s="43">
        <f t="shared" si="0"/>
        <v>0</v>
      </c>
      <c r="AV23" s="43">
        <f t="shared" si="0"/>
        <v>0</v>
      </c>
      <c r="AW23" s="44">
        <f t="shared" si="0"/>
        <v>15</v>
      </c>
      <c r="AX23" s="14" t="str">
        <f t="shared" si="1"/>
        <v>0.0.0.31</v>
      </c>
      <c r="AY23" s="15"/>
    </row>
    <row r="24" spans="1:51" x14ac:dyDescent="0.2">
      <c r="A24" s="4">
        <v>2048</v>
      </c>
      <c r="B24" s="4">
        <f t="shared" si="2"/>
        <v>2045</v>
      </c>
      <c r="C24" s="1" t="s">
        <v>47</v>
      </c>
      <c r="D24" s="34"/>
      <c r="E24" s="15"/>
      <c r="F24" s="10">
        <v>12</v>
      </c>
      <c r="G24" s="14" t="str">
        <f>_xlfn.CONCAT(N23,".",O23,".",P23,".",Q23)</f>
        <v>10.3.255.224</v>
      </c>
      <c r="H24" s="13" t="str">
        <f>_xlfn.CONCAT(T23,".",U23,".",V23,".",W23)</f>
        <v>10.3.255.225</v>
      </c>
      <c r="I24" s="13" t="str">
        <f>_xlfn.CONCAT(X23,".",Y23,".",Z23,".",AA23)</f>
        <v>10.2.255.238</v>
      </c>
      <c r="J24" s="13" t="str">
        <f>_xlfn.CONCAT(AB23,".",AC23,".",AD23,".",AE23)</f>
        <v>10.2.255.239</v>
      </c>
      <c r="K24" s="13" t="str">
        <f>_xlfn.CONCAT(AF23,".",AG23,".",AH23,".",AI23)</f>
        <v>255.255.255.240</v>
      </c>
      <c r="L24" s="13" t="str">
        <f>_xlfn.CONCAT("/",AJ23)</f>
        <v>/28</v>
      </c>
      <c r="M24" s="15"/>
      <c r="N24" s="21">
        <f>N23</f>
        <v>10</v>
      </c>
      <c r="O24" s="22">
        <f>AP23</f>
        <v>3</v>
      </c>
      <c r="P24" s="18">
        <f>IF(AO23=0,AO23,AQ23)</f>
        <v>255</v>
      </c>
      <c r="Q24" s="19">
        <f>AM23</f>
        <v>240</v>
      </c>
      <c r="R24" s="17">
        <f>IF(AND(F24&lt;=253,F24&gt;125),0,IF(AND(F24&lt;=125,F24&gt;61),128+Q23,IF(AND(F24&lt;=61,F24&gt;29),64+Q23,IF(AND(F24&lt;=29,F24&gt;13),32+Q23,IF(AND(F24&lt;=13,F24&gt;5),16+Q23,IF(AND(F24&lt;=5,F24&gt;2),8+Q23,IF(AND(F24=2),4+Q23,Q23)))))))</f>
        <v>240</v>
      </c>
      <c r="S24" s="17" t="str">
        <f>IF(R24=256,P24+1,"HOLA")</f>
        <v>HOLA</v>
      </c>
      <c r="T24" s="20">
        <f>N24</f>
        <v>10</v>
      </c>
      <c r="U24" s="18">
        <f>O24</f>
        <v>3</v>
      </c>
      <c r="V24" s="18">
        <f>P24</f>
        <v>255</v>
      </c>
      <c r="W24" s="19">
        <f>Q24+1</f>
        <v>241</v>
      </c>
      <c r="X24" s="20">
        <f>AB24</f>
        <v>10</v>
      </c>
      <c r="Y24" s="18">
        <f>AC24</f>
        <v>2</v>
      </c>
      <c r="Z24" s="18">
        <f>AD24</f>
        <v>255</v>
      </c>
      <c r="AA24" s="19">
        <f>AE24-1</f>
        <v>246</v>
      </c>
      <c r="AB24" s="20">
        <f>N25</f>
        <v>10</v>
      </c>
      <c r="AC24" s="18">
        <f>IF(AD24=255,O25-1,O25)</f>
        <v>2</v>
      </c>
      <c r="AD24" s="18">
        <f>IF(AR24=-1,255, IF(AND(AE24&lt;&gt;255),P25,P25-1))</f>
        <v>255</v>
      </c>
      <c r="AE24" s="19">
        <f>IF(AS24=-1,255,Q25-1)</f>
        <v>247</v>
      </c>
      <c r="AF24" s="21">
        <f>IF(N25&lt;&gt;0,255,"HOLA")</f>
        <v>255</v>
      </c>
      <c r="AG24" s="22">
        <f>IF(AJ24=15,254,IF(O25&lt;&gt;0,255,IF(P25&lt;&gt;0,255)))</f>
        <v>255</v>
      </c>
      <c r="AH24" s="18">
        <f>IF(AND(AJ24=16),0,IF(AND(AJ24=17),128,IF(AND(AJ24=18),192,IF(AND(AJ24=19),224,IF(AND(AJ24=20),240,IF(AND(AJ24=21),248,IF(AND(AJ24=22),252,IF(AND(AJ24=23),254,IF(AND(O25&gt;O24),255,IF(AND(P25=0),0,IF(AND(AH23=255),AH23,IF(AND(AJ24=24),AH23+1,IF(AND(AJ24=25),255,IF(AND(AJ24=26),255,IF(AND(AJ24=27),255,IF(AND(AJ24=28),255,IF(AND(AJ24=29),255,IF(AND(AJ24=30),255,IF(AND(AJ24=31),255,"HOLA")))))))))))))))))))</f>
        <v>255</v>
      </c>
      <c r="AI24" s="19">
        <f>IF(AJ24=24,0, IF(AJ24=25,128, IF(AJ24=26,192, IF(AJ24=27,224, IF(AJ24=28,240, IF(AJ24=29,248, IF(AJ24=30,252, IF(AJ24=31,254, IF(Q25=0,0,"HOLA")))))))))</f>
        <v>248</v>
      </c>
      <c r="AJ24" s="23">
        <f>IF(AND(F25&lt;=131069,F25&gt;65533),32-17,IF(AND(F25&lt;=65533,F25&gt;32765),32-16,IF(AND(F25&lt;=32765,F25&gt;16381),32-15,IF(AND(F25&lt;=16381,F25&gt;8189),32-14,IF(AND(F25&lt;=8189,F25&gt;4093),32-13,IF(AND(F25&lt;=4093,F25&gt;2045),32-12,IF(AND(F25&lt;=2045,F25&gt;1021),32-11,IF(AND(F25&lt;=1021,F25&gt;509),32-10,IF(AND(F25&lt;=509,F25&gt;253),32-9,IF(AND(F25&lt;=253,F25&gt;125),32-8,IF(AND(F25&lt;=125,F25&gt;61),32-7,IF(AND(F25&lt;=61,F25&gt;29),32-6,IF(AND(F25&lt;=29,F25&gt;13),32-5,IF(AND(F25&lt;=13,F25&gt;5),32-4,IF(AND(F25&lt;=5,F25&gt;=3),32-3,IF(AND(F25=2),32-2,))))))))))))))))</f>
        <v>29</v>
      </c>
      <c r="AK24" s="23">
        <f>P25</f>
        <v>255</v>
      </c>
      <c r="AL24" s="23">
        <f>IF(Q25=256,0,Q25)</f>
        <v>248</v>
      </c>
      <c r="AM24" s="23">
        <f>IF(R25=256,0,IF(AND(F25&lt;=253,F25&gt;125),0,IF(AND(F25&lt;=125,F25&gt;61),128+Q24,IF(AND(F25&lt;=61,F25&gt;29),64+Q24,IF(AND(F25&lt;=29,F25&gt;13),32+Q24,IF(AND(F25&lt;=13,F25&gt;5),16+Q24,IF(AND(F25&lt;=5,F25&gt;=3),8+Q24,IF(AND(F25=2),4+Q24,Q24))))))))</f>
        <v>248</v>
      </c>
      <c r="AN24" s="23">
        <f>IF(S24=256,0,IF(AND(F25&lt;=253,F25&gt;125),0,IF(AND(F25&lt;=125,F25&gt;61),128+R24,IF(AND(F25&lt;=61,F25&gt;29),64+R24,IF(AND(F25&lt;=29,F25&gt;13),32+R24,IF(AND(F25&lt;=13,F25&gt;5),16+R24,IF(AND(F25&lt;=5,F25&gt;2),8+R24,IF(AND(F25=2),4+R24,R24))))))))</f>
        <v>248</v>
      </c>
      <c r="AO24" s="23">
        <f>IF(AND(AQ24=256),0,IF(AND(F25&lt;=131069,F25&gt;65533),H36+2,IF(AND(F25&lt;=65533,F25&gt;32765),256,IF(AND(F25&lt;=32765,F25&gt;16381),128+H36,IF(AND(F25&lt;=16381,F25&gt;8189),64+H36,IF(AND(F25&lt;=8189,F25&gt;4093),32+H36,IF(AND(F25&lt;=4093,F25&gt;2045),16+H36,IF(AND(F25&lt;=2045,F25&gt;1021),8+H36,IF(AND(F25&lt;=1021,F25&gt;509),4+H36,IF(AND(F25&lt;=509,F25&gt;253),2+H36,IF(AND(F25&lt;=253,F25&gt;125),H36+1,IF(AND(F25&lt;=125,F25&gt;61),128+H36,IF(AND(F25&lt;=61,F25&gt;29),64+H36,IF(AND(F25&lt;=29,F25&gt;13),32+H36,IF(AND(F25&lt;=13,F25&gt;5),16+H36,IF(AND(F25&lt;=5,F25&gt;=3),8+H36,IF(AND(F25=2),4+H36)))))))))))))))))</f>
        <v>8</v>
      </c>
      <c r="AP24" s="23">
        <f>IF(AND(F25&lt;=131069,F25&gt;65533),O24+2, IF(AND(Q25=0,P25=0),O24+1, O24))</f>
        <v>3</v>
      </c>
      <c r="AQ24" s="23">
        <f>IF(R25=256,P24+1,IF(AND(F25&lt;=65533,F25&gt;32765),256,IF(AND(F25&lt;=32765,F25&gt;16381),128+P24,IF(AND(F25&lt;=16381,F25&gt;8189),64+P24,IF(AND(F25&lt;=8189,F25&gt;4093),32+P24,IF(AND(F25&lt;=4093,F25&gt;2045),16+P24,IF(AND(F25&lt;=2045,F25&gt;1021),8+P24,IF(AND(F25&lt;=1021,F25&gt;509),4+P24,IF(AND(F25&lt;=509,F25&gt;253),2+P24,IF(AND(F25&lt;=253,F25&gt;125),P24+1,P24))))))))))</f>
        <v>255</v>
      </c>
      <c r="AR24" s="23">
        <f>IF(AE24=255,P25-1,P25-1)</f>
        <v>254</v>
      </c>
      <c r="AS24" s="23">
        <f>Q25-1</f>
        <v>247</v>
      </c>
      <c r="AT24" s="42">
        <f t="shared" si="0"/>
        <v>0</v>
      </c>
      <c r="AU24" s="43">
        <f t="shared" si="0"/>
        <v>0</v>
      </c>
      <c r="AV24" s="43">
        <f t="shared" si="0"/>
        <v>0</v>
      </c>
      <c r="AW24" s="44">
        <f t="shared" si="0"/>
        <v>7</v>
      </c>
      <c r="AX24" s="14" t="str">
        <f t="shared" si="1"/>
        <v>0.0.0.15</v>
      </c>
      <c r="AY24" s="15"/>
    </row>
    <row r="25" spans="1:51" x14ac:dyDescent="0.2">
      <c r="A25" s="4">
        <v>1024</v>
      </c>
      <c r="B25" s="4">
        <f t="shared" si="2"/>
        <v>1021</v>
      </c>
      <c r="C25" s="1" t="s">
        <v>48</v>
      </c>
      <c r="D25" s="34"/>
      <c r="E25" s="15"/>
      <c r="F25" s="10">
        <v>5</v>
      </c>
      <c r="G25" s="14" t="str">
        <f>_xlfn.CONCAT(N24,".",O24,".",P24,".",Q24)</f>
        <v>10.3.255.240</v>
      </c>
      <c r="H25" s="13" t="str">
        <f>_xlfn.CONCAT(T24,".",U24,".",V24,".",W24)</f>
        <v>10.3.255.241</v>
      </c>
      <c r="I25" s="13" t="str">
        <f>_xlfn.CONCAT(X24,".",Y24,".",Z24,".",AA24)</f>
        <v>10.2.255.246</v>
      </c>
      <c r="J25" s="13" t="str">
        <f>_xlfn.CONCAT(AB24,".",AC24,".",AD24,".",AE24)</f>
        <v>10.2.255.247</v>
      </c>
      <c r="K25" s="13" t="str">
        <f>_xlfn.CONCAT(AF24,".",AG24,".",AH24,".",AI24)</f>
        <v>255.255.255.248</v>
      </c>
      <c r="L25" s="13" t="str">
        <f>_xlfn.CONCAT("/",AJ24)</f>
        <v>/29</v>
      </c>
      <c r="M25" s="15"/>
      <c r="N25" s="21">
        <f>N24</f>
        <v>10</v>
      </c>
      <c r="O25" s="22">
        <f>AP24</f>
        <v>3</v>
      </c>
      <c r="P25" s="18">
        <f>IF(AO24=0,AO24,AQ24)</f>
        <v>255</v>
      </c>
      <c r="Q25" s="19">
        <f>AM24</f>
        <v>248</v>
      </c>
      <c r="R25" s="17">
        <f>IF(AND(F25&lt;=253,F25&gt;125),0,IF(AND(F25&lt;=125,F25&gt;61),128+Q24,IF(AND(F25&lt;=61,F25&gt;29),64+Q24,IF(AND(F25&lt;=29,F25&gt;13),32+Q24,IF(AND(F25&lt;=13,F25&gt;5),16+Q24,IF(AND(F25&lt;=5,F25&gt;2),8+Q24,IF(AND(F25=2),4+Q24,Q24)))))))</f>
        <v>248</v>
      </c>
      <c r="S25" s="17" t="str">
        <f>IF(R25=256,P25+1,"HOLA")</f>
        <v>HOLA</v>
      </c>
      <c r="T25" s="20">
        <f>N25</f>
        <v>10</v>
      </c>
      <c r="U25" s="18">
        <f>O25</f>
        <v>3</v>
      </c>
      <c r="V25" s="18">
        <f>P25</f>
        <v>255</v>
      </c>
      <c r="W25" s="19">
        <f>Q25+1</f>
        <v>249</v>
      </c>
      <c r="X25" s="20">
        <f>AB25</f>
        <v>10</v>
      </c>
      <c r="Y25" s="18">
        <f>AC25</f>
        <v>2</v>
      </c>
      <c r="Z25" s="18">
        <f>AD25</f>
        <v>255</v>
      </c>
      <c r="AA25" s="19">
        <f>AE25-1</f>
        <v>250</v>
      </c>
      <c r="AB25" s="20">
        <f>N26</f>
        <v>10</v>
      </c>
      <c r="AC25" s="18">
        <f>IF(AD25=255,O26-1,O26)</f>
        <v>2</v>
      </c>
      <c r="AD25" s="18">
        <f>IF(AR25=-1,255, IF(AND(AE25&lt;&gt;255),P26,P26-1))</f>
        <v>255</v>
      </c>
      <c r="AE25" s="19">
        <f>IF(AS25=-1,255,Q26-1)</f>
        <v>251</v>
      </c>
      <c r="AF25" s="21">
        <f>IF(N26&lt;&gt;0,255,"HOLA")</f>
        <v>255</v>
      </c>
      <c r="AG25" s="22">
        <f>IF(AJ25=15,254,IF(O26&lt;&gt;0,255,IF(P26&lt;&gt;0,255)))</f>
        <v>255</v>
      </c>
      <c r="AH25" s="18">
        <f>IF(AND(AJ25=16),0,IF(AND(AJ25=17),128,IF(AND(AJ25=18),192,IF(AND(AJ25=19),224,IF(AND(AJ25=20),240,IF(AND(AJ25=21),248,IF(AND(AJ25=22),252,IF(AND(AJ25=23),254,IF(AND(O26&gt;O25),255,IF(AND(P26=0),0,IF(AND(AH24=255),AH24,IF(AND(AJ25=24),AH24+1,IF(AND(AJ25=25),255,IF(AND(AJ25=26),255,IF(AND(AJ25=27),255,IF(AND(AJ25=28),255,IF(AND(AJ25=29),255,IF(AND(AJ25=30),255,IF(AND(AJ25=31),255,"HOLA")))))))))))))))))))</f>
        <v>255</v>
      </c>
      <c r="AI25" s="19">
        <f>IF(AJ25=24,0, IF(AJ25=25,128, IF(AJ25=26,192, IF(AJ25=27,224, IF(AJ25=28,240, IF(AJ25=29,248, IF(AJ25=30,252, IF(AJ25=31,254, IF(Q26=0,0,"HOLA")))))))))</f>
        <v>252</v>
      </c>
      <c r="AJ25" s="23">
        <f>IF(AND(F26&lt;=131069,F26&gt;65533),32-17,IF(AND(F26&lt;=65533,F26&gt;32765),32-16,IF(AND(F26&lt;=32765,F26&gt;16381),32-15,IF(AND(F26&lt;=16381,F26&gt;8189),32-14,IF(AND(F26&lt;=8189,F26&gt;4093),32-13,IF(AND(F26&lt;=4093,F26&gt;2045),32-12,IF(AND(F26&lt;=2045,F26&gt;1021),32-11,IF(AND(F26&lt;=1021,F26&gt;509),32-10,IF(AND(F26&lt;=509,F26&gt;253),32-9,IF(AND(F26&lt;=253,F26&gt;125),32-8,IF(AND(F26&lt;=125,F26&gt;61),32-7,IF(AND(F26&lt;=61,F26&gt;29),32-6,IF(AND(F26&lt;=29,F26&gt;13),32-5,IF(AND(F26&lt;=13,F26&gt;5),32-4,IF(AND(F26&lt;=5,F26&gt;=3),32-3,IF(AND(F26=2),32-2,))))))))))))))))</f>
        <v>30</v>
      </c>
      <c r="AK25" s="23">
        <f>P26</f>
        <v>255</v>
      </c>
      <c r="AL25" s="23">
        <f>IF(Q26=256,0,Q26)</f>
        <v>252</v>
      </c>
      <c r="AM25" s="23">
        <f>IF(R26=256,0,IF(AND(F26&lt;=253,F26&gt;125),0,IF(AND(F26&lt;=125,F26&gt;61),128+Q25,IF(AND(F26&lt;=61,F26&gt;29),64+Q25,IF(AND(F26&lt;=29,F26&gt;13),32+Q25,IF(AND(F26&lt;=13,F26&gt;5),16+Q25,IF(AND(F26&lt;=5,F26&gt;=3),8+Q25,IF(AND(F26=2),4+Q25,Q25))))))))</f>
        <v>252</v>
      </c>
      <c r="AN25" s="23">
        <f>IF(S25=256,0,IF(AND(F26&lt;=253,F26&gt;125),0,IF(AND(F26&lt;=125,F26&gt;61),128+R25,IF(AND(F26&lt;=61,F26&gt;29),64+R25,IF(AND(F26&lt;=29,F26&gt;13),32+R25,IF(AND(F26&lt;=13,F26&gt;5),16+R25,IF(AND(F26&lt;=5,F26&gt;2),8+R25,IF(AND(F26=2),4+R25,R25))))))))</f>
        <v>252</v>
      </c>
      <c r="AO25" s="23">
        <f>IF(AND(AQ25=256),0,IF(AND(F26&lt;=131069,F26&gt;65533),H37+2,IF(AND(F26&lt;=65533,F26&gt;32765),256,IF(AND(F26&lt;=32765,F26&gt;16381),128+H37,IF(AND(F26&lt;=16381,F26&gt;8189),64+H37,IF(AND(F26&lt;=8189,F26&gt;4093),32+H37,IF(AND(F26&lt;=4093,F26&gt;2045),16+H37,IF(AND(F26&lt;=2045,F26&gt;1021),8+H37,IF(AND(F26&lt;=1021,F26&gt;509),4+H37,IF(AND(F26&lt;=509,F26&gt;253),2+H37,IF(AND(F26&lt;=253,F26&gt;125),H37+1,IF(AND(F26&lt;=125,F26&gt;61),128+H37,IF(AND(F26&lt;=61,F26&gt;29),64+H37,IF(AND(F26&lt;=29,F26&gt;13),32+H37,IF(AND(F26&lt;=13,F26&gt;5),16+H37,IF(AND(F26&lt;=5,F26&gt;=3),8+H37,IF(AND(F26=2),4+H37)))))))))))))))))</f>
        <v>4</v>
      </c>
      <c r="AP25" s="23">
        <f>IF(AND(F26&lt;=131069,F26&gt;65533),O25+2, IF(AND(Q26=0,P26=0),O25+1, O25))</f>
        <v>3</v>
      </c>
      <c r="AQ25" s="23">
        <f>IF(R26=256,P25+1,IF(AND(F26&lt;=65533,F26&gt;32765),256,IF(AND(F26&lt;=32765,F26&gt;16381),128+P25,IF(AND(F26&lt;=16381,F26&gt;8189),64+P25,IF(AND(F26&lt;=8189,F26&gt;4093),32+P25,IF(AND(F26&lt;=4093,F26&gt;2045),16+P25,IF(AND(F26&lt;=2045,F26&gt;1021),8+P25,IF(AND(F26&lt;=1021,F26&gt;509),4+P25,IF(AND(F26&lt;=509,F26&gt;253),2+P25,IF(AND(F26&lt;=253,F26&gt;125),P25+1,P25))))))))))</f>
        <v>255</v>
      </c>
      <c r="AR25" s="23">
        <f>IF(AE25=255,P26-1,P26-1)</f>
        <v>254</v>
      </c>
      <c r="AS25" s="23">
        <f>Q26-1</f>
        <v>251</v>
      </c>
      <c r="AT25" s="42">
        <f t="shared" si="0"/>
        <v>0</v>
      </c>
      <c r="AU25" s="43">
        <f t="shared" si="0"/>
        <v>0</v>
      </c>
      <c r="AV25" s="43">
        <f t="shared" si="0"/>
        <v>0</v>
      </c>
      <c r="AW25" s="44">
        <f t="shared" si="0"/>
        <v>3</v>
      </c>
      <c r="AX25" s="14" t="str">
        <f t="shared" si="1"/>
        <v>0.0.0.7</v>
      </c>
      <c r="AY25" s="15"/>
    </row>
    <row r="26" spans="1:51" x14ac:dyDescent="0.2">
      <c r="A26" s="4">
        <v>512</v>
      </c>
      <c r="B26" s="4">
        <f t="shared" si="2"/>
        <v>509</v>
      </c>
      <c r="C26" s="4">
        <v>13</v>
      </c>
      <c r="D26" s="9" t="s">
        <v>49</v>
      </c>
      <c r="E26" s="15"/>
      <c r="F26" s="10">
        <v>2</v>
      </c>
      <c r="G26" s="14" t="str">
        <f>_xlfn.CONCAT(N25,".",O25,".",P25,".",Q25)</f>
        <v>10.3.255.248</v>
      </c>
      <c r="H26" s="14" t="str">
        <f>_xlfn.CONCAT(T25,".",U25,".",V25,".",W25)</f>
        <v>10.3.255.249</v>
      </c>
      <c r="I26" s="14" t="str">
        <f>_xlfn.CONCAT(X25,".",Y25,".",Z25,".",AA25)</f>
        <v>10.2.255.250</v>
      </c>
      <c r="J26" s="14" t="str">
        <f>_xlfn.CONCAT(AB25,".",AC25,".",AD25,".",AE25)</f>
        <v>10.2.255.251</v>
      </c>
      <c r="K26" s="14" t="str">
        <f>_xlfn.CONCAT(AF25,".",AG25,".",AH25,".",AI25)</f>
        <v>255.255.255.252</v>
      </c>
      <c r="L26" s="14" t="str">
        <f>_xlfn.CONCAT("/",AJ25)</f>
        <v>/30</v>
      </c>
      <c r="M26" s="15"/>
      <c r="N26" s="21">
        <f>N25</f>
        <v>10</v>
      </c>
      <c r="O26" s="22">
        <f>AP25</f>
        <v>3</v>
      </c>
      <c r="P26" s="18">
        <f>IF(AO25=0,AO25,AQ25)</f>
        <v>255</v>
      </c>
      <c r="Q26" s="19">
        <f>AM25</f>
        <v>252</v>
      </c>
      <c r="R26" s="17">
        <f>IF(AND(F26&lt;=253,F26&gt;125),0,IF(AND(F26&lt;=125,F26&gt;61),128+Q25,IF(AND(F26&lt;=61,F26&gt;29),64+Q25,IF(AND(F26&lt;=29,F26&gt;13),32+Q25,IF(AND(F26&lt;=13,F26&gt;5),16+Q25,IF(AND(F26&lt;=5,F26&gt;2),8+Q25,IF(AND(F26=2),4+Q25,Q25)))))))</f>
        <v>252</v>
      </c>
      <c r="S26" s="17" t="str">
        <f>IF(R26=256,P26+1,"HOLA")</f>
        <v>HOLA</v>
      </c>
      <c r="T26" s="20">
        <f>N26</f>
        <v>10</v>
      </c>
      <c r="U26" s="18">
        <f>O26</f>
        <v>3</v>
      </c>
      <c r="V26" s="18">
        <f>P26</f>
        <v>255</v>
      </c>
      <c r="W26" s="19">
        <f>Q26+1</f>
        <v>253</v>
      </c>
      <c r="X26" s="20">
        <f>AB26</f>
        <v>10</v>
      </c>
      <c r="Y26" s="18">
        <f>AC26</f>
        <v>3</v>
      </c>
      <c r="Z26" s="18">
        <f>AD26</f>
        <v>255</v>
      </c>
      <c r="AA26" s="19">
        <f>AE26-1</f>
        <v>254</v>
      </c>
      <c r="AB26" s="20">
        <f>N27</f>
        <v>10</v>
      </c>
      <c r="AC26" s="18">
        <f>IF(AD26=255,O27-1,O27)</f>
        <v>3</v>
      </c>
      <c r="AD26" s="18">
        <f>IF(AR26=-1,255, IF(AND(AE26&lt;&gt;255),P27,P27-1))</f>
        <v>255</v>
      </c>
      <c r="AE26" s="19">
        <f>IF(AS26=-1,255,Q27-1)</f>
        <v>255</v>
      </c>
      <c r="AF26" s="21">
        <f>IF(N27&lt;&gt;0,255,"HOLA")</f>
        <v>255</v>
      </c>
      <c r="AG26" s="22">
        <f>IF(AJ26=15,254,IF(O27&lt;&gt;0,255,IF(P27&lt;&gt;0,255)))</f>
        <v>255</v>
      </c>
      <c r="AH26" s="18">
        <f>IF(AND(AJ26=16),0,IF(AND(AJ26=17),128,IF(AND(AJ26=18),192,IF(AND(AJ26=19),224,IF(AND(AJ26=20),240,IF(AND(AJ26=21),248,IF(AND(AJ26=22),252,IF(AND(AJ26=23),254,IF(AND(O27&gt;O26),255,IF(AND(P27=0),0,IF(AND(AH25=255),AH25,IF(AND(AJ26=24),AH25+1,IF(AND(AJ26=25),255,IF(AND(AJ26=26),255,IF(AND(AJ26=27),255,IF(AND(AJ26=28),255,IF(AND(AJ26=29),255,IF(AND(AJ26=30),255,IF(AND(AJ26=31),255,"HOLA")))))))))))))))))))</f>
        <v>255</v>
      </c>
      <c r="AI26" s="19">
        <f>IF(AJ26=24,0, IF(AJ26=25,128, IF(AJ26=26,192, IF(AJ26=27,224, IF(AJ26=28,240, IF(AJ26=29,248, IF(AJ26=30,252, IF(AJ26=31,254, IF(Q27=0,0,"HOLA")))))))))</f>
        <v>252</v>
      </c>
      <c r="AJ26" s="23">
        <f>IF(AND(F27&lt;=131069,F27&gt;65533),32-17,IF(AND(F27&lt;=65533,F27&gt;32765),32-16,IF(AND(F27&lt;=32765,F27&gt;16381),32-15,IF(AND(F27&lt;=16381,F27&gt;8189),32-14,IF(AND(F27&lt;=8189,F27&gt;4093),32-13,IF(AND(F27&lt;=4093,F27&gt;2045),32-12,IF(AND(F27&lt;=2045,F27&gt;1021),32-11,IF(AND(F27&lt;=1021,F27&gt;509),32-10,IF(AND(F27&lt;=509,F27&gt;253),32-9,IF(AND(F27&lt;=253,F27&gt;125),32-8,IF(AND(F27&lt;=125,F27&gt;61),32-7,IF(AND(F27&lt;=61,F27&gt;29),32-6,IF(AND(F27&lt;=29,F27&gt;13),32-5,IF(AND(F27&lt;=13,F27&gt;5),32-4,IF(AND(F27&lt;=5,F27&gt;=3),32-3,IF(AND(F27=2),32-2,))))))))))))))))</f>
        <v>30</v>
      </c>
      <c r="AK26" s="23">
        <f>P27</f>
        <v>0</v>
      </c>
      <c r="AL26" s="23">
        <f>IF(Q27=256,0,Q27)</f>
        <v>0</v>
      </c>
      <c r="AM26" s="23">
        <f>IF(R27=256,0,IF(AND(F27&lt;=253,F27&gt;125),0,IF(AND(F27&lt;=125,F27&gt;61),128+Q26,IF(AND(F27&lt;=61,F27&gt;29),64+Q26,IF(AND(F27&lt;=29,F27&gt;13),32+Q26,IF(AND(F27&lt;=13,F27&gt;5),16+Q26,IF(AND(F27&lt;=5,F27&gt;=3),8+Q26,IF(AND(F27=2),4+Q26,Q26))))))))</f>
        <v>0</v>
      </c>
      <c r="AN26" s="23">
        <f>IF(S26=256,0,IF(AND(F27&lt;=253,F27&gt;125),0,IF(AND(F27&lt;=125,F27&gt;61),128+R26,IF(AND(F27&lt;=61,F27&gt;29),64+R26,IF(AND(F27&lt;=29,F27&gt;13),32+R26,IF(AND(F27&lt;=13,F27&gt;5),16+R26,IF(AND(F27&lt;=5,F27&gt;2),8+R26,IF(AND(F27=2),4+R26,R26))))))))</f>
        <v>256</v>
      </c>
      <c r="AO26" s="23">
        <f>IF(AND(AQ26=256),0,IF(AND(F27&lt;=131069,F27&gt;65533),H38+2,IF(AND(F27&lt;=65533,F27&gt;32765),256,IF(AND(F27&lt;=32765,F27&gt;16381),128+H38,IF(AND(F27&lt;=16381,F27&gt;8189),64+H38,IF(AND(F27&lt;=8189,F27&gt;4093),32+H38,IF(AND(F27&lt;=4093,F27&gt;2045),16+H38,IF(AND(F27&lt;=2045,F27&gt;1021),8+H38,IF(AND(F27&lt;=1021,F27&gt;509),4+H38,IF(AND(F27&lt;=509,F27&gt;253),2+H38,IF(AND(F27&lt;=253,F27&gt;125),H38+1,IF(AND(F27&lt;=125,F27&gt;61),128+H38,IF(AND(F27&lt;=61,F27&gt;29),64+H38,IF(AND(F27&lt;=29,F27&gt;13),32+H38,IF(AND(F27&lt;=13,F27&gt;5),16+H38,IF(AND(F27&lt;=5,F27&gt;=3),8+H38,IF(AND(F27=2),4+H38)))))))))))))))))</f>
        <v>0</v>
      </c>
      <c r="AP26" s="23">
        <f>IF(AND(F27&lt;=131069,F27&gt;65533),O26+2, IF(AND(Q27=0,P27=0),O26+1, O26))</f>
        <v>4</v>
      </c>
      <c r="AQ26" s="23">
        <f>IF(R27=256,P26+1,IF(AND(F27&lt;=65533,F27&gt;32765),256,IF(AND(F27&lt;=32765,F27&gt;16381),128+P26,IF(AND(F27&lt;=16381,F27&gt;8189),64+P26,IF(AND(F27&lt;=8189,F27&gt;4093),32+P26,IF(AND(F27&lt;=4093,F27&gt;2045),16+P26,IF(AND(F27&lt;=2045,F27&gt;1021),8+P26,IF(AND(F27&lt;=1021,F27&gt;509),4+P26,IF(AND(F27&lt;=509,F27&gt;253),2+P26,IF(AND(F27&lt;=253,F27&gt;125),P26+1,P26))))))))))</f>
        <v>256</v>
      </c>
      <c r="AR26" s="23">
        <f>IF(AE26=255,P27-1,P27-1)</f>
        <v>-1</v>
      </c>
      <c r="AS26" s="23">
        <f>Q27-1</f>
        <v>-1</v>
      </c>
      <c r="AT26" s="42">
        <f t="shared" si="0"/>
        <v>0</v>
      </c>
      <c r="AU26" s="43">
        <f t="shared" si="0"/>
        <v>0</v>
      </c>
      <c r="AV26" s="43">
        <f t="shared" si="0"/>
        <v>0</v>
      </c>
      <c r="AW26" s="44">
        <f t="shared" si="0"/>
        <v>3</v>
      </c>
      <c r="AX26" s="14" t="str">
        <f t="shared" si="1"/>
        <v>0.0.0.3</v>
      </c>
      <c r="AY26" s="15"/>
    </row>
    <row r="27" spans="1:51" x14ac:dyDescent="0.2">
      <c r="A27" s="4">
        <v>256</v>
      </c>
      <c r="B27" s="4">
        <f t="shared" si="2"/>
        <v>253</v>
      </c>
      <c r="C27" s="4">
        <f>32-C26</f>
        <v>19</v>
      </c>
      <c r="D27" s="9" t="s">
        <v>50</v>
      </c>
      <c r="E27" s="15"/>
      <c r="F27" s="10">
        <v>2</v>
      </c>
      <c r="G27" s="14" t="str">
        <f>_xlfn.CONCAT(N26,".",O26,".",P26,".",Q26)</f>
        <v>10.3.255.252</v>
      </c>
      <c r="H27" s="14" t="str">
        <f>_xlfn.CONCAT(T26,".",U26,".",V26,".",W26)</f>
        <v>10.3.255.253</v>
      </c>
      <c r="I27" s="14" t="str">
        <f>_xlfn.CONCAT(X26,".",Y26,".",Z26,".",AA26)</f>
        <v>10.3.255.254</v>
      </c>
      <c r="J27" s="14" t="str">
        <f>_xlfn.CONCAT(AB26,".",AC26,".",AD26,".",AE26)</f>
        <v>10.3.255.255</v>
      </c>
      <c r="K27" s="14" t="str">
        <f>_xlfn.CONCAT(AF26,".",AG26,".",AH26,".",AI26)</f>
        <v>255.255.255.252</v>
      </c>
      <c r="L27" s="14" t="str">
        <f>_xlfn.CONCAT("/",AJ26)</f>
        <v>/30</v>
      </c>
      <c r="M27" s="15"/>
      <c r="N27" s="21">
        <f>N26</f>
        <v>10</v>
      </c>
      <c r="O27" s="22">
        <f>AP26</f>
        <v>4</v>
      </c>
      <c r="P27" s="18">
        <f>IF(AO26=0,AO26,AQ26)</f>
        <v>0</v>
      </c>
      <c r="Q27" s="19">
        <f>AM26</f>
        <v>0</v>
      </c>
      <c r="R27" s="17">
        <f>IF(AND(F27&lt;=253,F27&gt;125),0,IF(AND(F27&lt;=125,F27&gt;61),128+Q26,IF(AND(F27&lt;=61,F27&gt;29),64+Q26,IF(AND(F27&lt;=29,F27&gt;13),32+Q26,IF(AND(F27&lt;=13,F27&gt;5),16+Q26,IF(AND(F27&lt;=5,F27&gt;2),8+Q26,IF(AND(F27=2),4+Q26,Q26)))))))</f>
        <v>256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8"/>
      <c r="AG27" s="48"/>
      <c r="AH27" s="46"/>
      <c r="AI27" s="46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14" t="str">
        <f t="shared" si="1"/>
        <v>0.0.0.3</v>
      </c>
      <c r="AY27" s="15"/>
    </row>
    <row r="28" spans="1:51" x14ac:dyDescent="0.2">
      <c r="A28" s="4">
        <v>128</v>
      </c>
      <c r="B28" s="4">
        <f t="shared" si="2"/>
        <v>125</v>
      </c>
      <c r="C28" s="30" t="s">
        <v>51</v>
      </c>
      <c r="D28" s="30"/>
      <c r="E28" s="15"/>
      <c r="F28" s="45"/>
      <c r="G28" s="14" t="str">
        <f>_xlfn.CONCAT(N27,".",O27,".",P27,".",Q27)</f>
        <v>10.4.0.0</v>
      </c>
      <c r="H28" s="46"/>
      <c r="I28" s="46"/>
      <c r="J28" s="46"/>
      <c r="K28" s="46"/>
      <c r="L28" s="46"/>
      <c r="M28" s="15"/>
      <c r="N28" s="48"/>
      <c r="O28" s="4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8"/>
      <c r="AG28" s="48"/>
      <c r="AH28" s="46"/>
      <c r="AI28" s="46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7"/>
      <c r="AY28" s="15"/>
    </row>
    <row r="29" spans="1:51" x14ac:dyDescent="0.2">
      <c r="A29" s="4">
        <v>64</v>
      </c>
      <c r="B29" s="4">
        <f t="shared" si="2"/>
        <v>61</v>
      </c>
      <c r="C29" s="15"/>
      <c r="D29" s="15"/>
      <c r="E29" s="15"/>
      <c r="F29" s="45"/>
      <c r="G29" s="46"/>
      <c r="H29" s="46"/>
      <c r="I29" s="46"/>
      <c r="J29" s="46"/>
      <c r="K29" s="46"/>
      <c r="L29" s="46"/>
      <c r="M29" s="15"/>
      <c r="N29" s="48"/>
      <c r="O29" s="4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8"/>
      <c r="AG29" s="48"/>
      <c r="AH29" s="46"/>
      <c r="AI29" s="46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7"/>
      <c r="AY29" s="15"/>
    </row>
    <row r="30" spans="1:51" x14ac:dyDescent="0.2">
      <c r="A30" s="4">
        <v>32</v>
      </c>
      <c r="B30" s="4">
        <f t="shared" si="2"/>
        <v>29</v>
      </c>
      <c r="C30" s="15"/>
      <c r="D30" s="15"/>
      <c r="E30" s="15"/>
      <c r="F30" s="45"/>
      <c r="G30" s="46"/>
      <c r="H30" s="46"/>
      <c r="I30" s="46"/>
      <c r="J30" s="46"/>
      <c r="K30" s="46"/>
      <c r="L30" s="46"/>
      <c r="M30" s="15"/>
      <c r="N30" s="48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8"/>
      <c r="AG30" s="48"/>
      <c r="AH30" s="46"/>
      <c r="AI30" s="46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7"/>
      <c r="AY30" s="15"/>
    </row>
    <row r="31" spans="1:51" x14ac:dyDescent="0.2">
      <c r="A31" s="4">
        <v>16</v>
      </c>
      <c r="B31" s="4">
        <f t="shared" si="2"/>
        <v>13</v>
      </c>
      <c r="C31" s="15"/>
      <c r="D31" s="15"/>
      <c r="E31" s="15"/>
      <c r="F31" s="45"/>
      <c r="G31" s="46"/>
      <c r="H31" s="46"/>
      <c r="I31" s="46"/>
      <c r="J31" s="46"/>
      <c r="K31" s="46"/>
      <c r="L31" s="46"/>
      <c r="M31" s="15"/>
      <c r="N31" s="48"/>
      <c r="O31" s="4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8"/>
      <c r="AG31" s="48"/>
      <c r="AH31" s="46"/>
      <c r="AI31" s="46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7"/>
      <c r="AY31" s="15"/>
    </row>
    <row r="32" spans="1:51" x14ac:dyDescent="0.2">
      <c r="A32" s="4">
        <v>8</v>
      </c>
      <c r="B32" s="4">
        <f t="shared" si="2"/>
        <v>5</v>
      </c>
      <c r="C32" s="15"/>
      <c r="D32" s="15"/>
      <c r="E32" s="15"/>
      <c r="F32" s="15"/>
      <c r="G32" s="46"/>
      <c r="H32" s="15"/>
      <c r="I32" s="15"/>
      <c r="J32" s="15"/>
      <c r="K32" s="15"/>
      <c r="L32" s="15"/>
      <c r="M32" s="15"/>
      <c r="N32" s="48"/>
      <c r="O32" s="48"/>
      <c r="P32" s="46"/>
      <c r="Q32" s="46"/>
      <c r="R32" s="46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5"/>
    </row>
    <row r="33" spans="1:51" x14ac:dyDescent="0.2">
      <c r="A33" s="4">
        <v>4</v>
      </c>
      <c r="B33" s="4">
        <v>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">
      <c r="A34" s="2">
        <v>2</v>
      </c>
      <c r="B34" s="3" t="s">
        <v>18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">
      <c r="A35" s="15"/>
      <c r="B35" s="9" t="s">
        <v>19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</sheetData>
  <mergeCells count="32">
    <mergeCell ref="A14:B14"/>
    <mergeCell ref="A15:B15"/>
    <mergeCell ref="A16:B16"/>
    <mergeCell ref="A17:B17"/>
    <mergeCell ref="D18:D25"/>
    <mergeCell ref="C28:D28"/>
    <mergeCell ref="N9:Q9"/>
    <mergeCell ref="T9:W9"/>
    <mergeCell ref="X9:AA9"/>
    <mergeCell ref="AB9:AE9"/>
    <mergeCell ref="AF9:AI9"/>
    <mergeCell ref="AT9:AW9"/>
    <mergeCell ref="A7:B7"/>
    <mergeCell ref="F7:G7"/>
    <mergeCell ref="A8:B8"/>
    <mergeCell ref="A9:B9"/>
    <mergeCell ref="D9:D16"/>
    <mergeCell ref="F9:L9"/>
    <mergeCell ref="A10:B10"/>
    <mergeCell ref="A11:B11"/>
    <mergeCell ref="A12:B12"/>
    <mergeCell ref="A13:B13"/>
    <mergeCell ref="A1:B1"/>
    <mergeCell ref="D1:D8"/>
    <mergeCell ref="A2:B2"/>
    <mergeCell ref="A3:B3"/>
    <mergeCell ref="F3:K3"/>
    <mergeCell ref="A4:B4"/>
    <mergeCell ref="F4:K4"/>
    <mergeCell ref="A5:B5"/>
    <mergeCell ref="F5:K5"/>
    <mergeCell ref="A6:B6"/>
  </mergeCells>
  <conditionalFormatting sqref="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32 H11:L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SUBNETO PRIV IPV4</vt:lpstr>
      <vt:lpstr>SUBNETO PRIV IPV4 (COPY)</vt:lpstr>
      <vt:lpstr>SUBNETO PRIV (FULL PROCEDURES)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YIP PANTOJA</dc:creator>
  <cp:lastModifiedBy>IGNACIO YIP PANTOJA</cp:lastModifiedBy>
  <dcterms:created xsi:type="dcterms:W3CDTF">2023-05-27T04:20:45Z</dcterms:created>
  <dcterms:modified xsi:type="dcterms:W3CDTF">2023-09-19T01:19:45Z</dcterms:modified>
</cp:coreProperties>
</file>